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5\05\"/>
    </mc:Choice>
  </mc:AlternateContent>
  <xr:revisionPtr revIDLastSave="0" documentId="13_ncr:1_{43CB6C49-AF48-4682-B090-CEAD80E6F5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توسعه اطلس مفید" sheetId="17" r:id="rId1"/>
    <sheet name="سهام" sheetId="1" r:id="rId2"/>
    <sheet name="تعدیل قیمت" sheetId="4" r:id="rId3"/>
    <sheet name="سپرده" sheetId="6" r:id="rId4"/>
    <sheet name="درآمدها" sheetId="15" r:id="rId5"/>
    <sheet name="سرمایه‌گذاری در سهام" sheetId="11" r:id="rId6"/>
    <sheet name="درآمد سپرده بانکی" sheetId="13" r:id="rId7"/>
    <sheet name="سایر درآمدها" sheetId="14" r:id="rId8"/>
    <sheet name="درآمد سود سهام" sheetId="8" r:id="rId9"/>
    <sheet name="سود سپرده بانکی" sheetId="7" r:id="rId10"/>
    <sheet name="درآمد ناشی از فروش" sheetId="10" r:id="rId11"/>
    <sheet name="درآمد ناشی از تغییر قیمت اوراق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" i="1"/>
  <c r="E10" i="14"/>
  <c r="C10" i="14"/>
  <c r="G9" i="15"/>
  <c r="E9" i="15"/>
  <c r="E8" i="15"/>
  <c r="E7" i="15"/>
  <c r="C9" i="15"/>
  <c r="C8" i="15"/>
  <c r="C7" i="15"/>
  <c r="I17" i="13"/>
  <c r="I9" i="13"/>
  <c r="I10" i="13"/>
  <c r="I11" i="13"/>
  <c r="I12" i="13"/>
  <c r="I13" i="13"/>
  <c r="I14" i="13"/>
  <c r="I15" i="13"/>
  <c r="I16" i="13"/>
  <c r="I8" i="13"/>
  <c r="E17" i="13"/>
  <c r="E9" i="13"/>
  <c r="E10" i="13"/>
  <c r="E11" i="13"/>
  <c r="E12" i="13"/>
  <c r="E13" i="13"/>
  <c r="E14" i="13"/>
  <c r="E15" i="13"/>
  <c r="E16" i="13"/>
  <c r="E8" i="13"/>
  <c r="G17" i="13"/>
  <c r="C17" i="13"/>
  <c r="U11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8" i="11"/>
  <c r="K11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8" i="11"/>
  <c r="S118" i="11"/>
  <c r="Q118" i="11"/>
  <c r="O118" i="11"/>
  <c r="M118" i="11"/>
  <c r="I118" i="11"/>
  <c r="G118" i="11"/>
  <c r="C118" i="11"/>
  <c r="E11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8" i="11"/>
  <c r="Q54" i="10"/>
  <c r="O54" i="10"/>
  <c r="M54" i="10"/>
  <c r="I54" i="10"/>
  <c r="G54" i="10"/>
  <c r="E54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Q9" i="10" l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8" i="10"/>
  <c r="I8" i="10"/>
  <c r="Q9" i="9"/>
  <c r="Q95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8" i="9"/>
  <c r="I9" i="9"/>
  <c r="I10" i="9"/>
  <c r="I11" i="9"/>
  <c r="I12" i="9"/>
  <c r="I13" i="9"/>
  <c r="I14" i="9"/>
  <c r="I15" i="9"/>
  <c r="I16" i="9"/>
  <c r="I95" i="9" s="1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8" i="9"/>
  <c r="O95" i="9"/>
  <c r="M95" i="9"/>
  <c r="G95" i="9"/>
  <c r="E95" i="9"/>
  <c r="O87" i="8"/>
  <c r="Q87" i="8"/>
  <c r="S86" i="8"/>
  <c r="S87" i="8"/>
  <c r="K87" i="8"/>
  <c r="M86" i="8"/>
  <c r="M87" i="8"/>
  <c r="I8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" i="8"/>
  <c r="M9" i="7"/>
  <c r="M10" i="7"/>
  <c r="M11" i="7"/>
  <c r="M12" i="7"/>
  <c r="M13" i="7"/>
  <c r="M14" i="7"/>
  <c r="M15" i="7"/>
  <c r="M16" i="7"/>
  <c r="M8" i="7"/>
  <c r="G9" i="7"/>
  <c r="G10" i="7"/>
  <c r="G11" i="7"/>
  <c r="G12" i="7"/>
  <c r="G13" i="7"/>
  <c r="G14" i="7"/>
  <c r="G15" i="7"/>
  <c r="G16" i="7"/>
  <c r="G8" i="7"/>
  <c r="K17" i="7"/>
  <c r="I17" i="7"/>
  <c r="E17" i="7"/>
  <c r="C17" i="7"/>
  <c r="K16" i="6"/>
  <c r="I16" i="6"/>
  <c r="G16" i="6"/>
  <c r="E16" i="6"/>
  <c r="C16" i="6"/>
  <c r="I9" i="6"/>
  <c r="I10" i="6"/>
  <c r="I11" i="6"/>
  <c r="I12" i="6"/>
  <c r="I13" i="6"/>
  <c r="I14" i="6"/>
  <c r="I15" i="6"/>
  <c r="I8" i="6"/>
  <c r="I10" i="4"/>
  <c r="I9" i="4"/>
  <c r="Y101" i="1"/>
  <c r="M17" i="7" l="1"/>
  <c r="G17" i="7"/>
  <c r="W101" i="1"/>
  <c r="U101" i="1"/>
  <c r="O101" i="1"/>
  <c r="K101" i="1"/>
  <c r="G101" i="1"/>
  <c r="E101" i="1"/>
</calcChain>
</file>

<file path=xl/sharedStrings.xml><?xml version="1.0" encoding="utf-8"?>
<sst xmlns="http://schemas.openxmlformats.org/spreadsheetml/2006/main" count="1298" uniqueCount="234">
  <si>
    <t>صندوق سرمایه‌گذاری توسعه اطلس مفید</t>
  </si>
  <si>
    <t>صورت وضعیت پورتفوی</t>
  </si>
  <si>
    <t>برای ماه منتهی به 1405/05/31</t>
  </si>
  <si>
    <t>نام شرکت</t>
  </si>
  <si>
    <t>1405/04/31</t>
  </si>
  <si>
    <t>تغییرات طی دوره</t>
  </si>
  <si>
    <t>1405/05/31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</si>
  <si>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</si>
  <si>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</si>
  <si>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</si>
  <si>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</si>
  <si>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</si>
  <si>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</si>
  <si>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</si>
  <si>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</si>
  <si>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</si>
  <si>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</si>
  <si>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</si>
  <si>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</si>
  <si>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</si>
  <si>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</si>
  <si>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</si>
  <si>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</si>
  <si>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</si>
  <si>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</si>
  <si>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</si>
  <si>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</si>
  <si>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</si>
  <si>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</si>
  <si>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</si>
  <si>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</si>
  <si>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</si>
  <si>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</si>
  <si>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معادن وفلزات</t>
  </si>
  <si>
    <t>توسعه معدنی و صنعتی صبانور</t>
  </si>
  <si>
    <t>تولید ژلاتین کپسول ایران</t>
  </si>
  <si>
    <t>تولیدی کوچین</t>
  </si>
  <si>
    <t>داروپخش‌ (هلدینگ‌</t>
  </si>
  <si>
    <t>داروسازی  ابوریحان</t>
  </si>
  <si>
    <t>داروسازی شهید قاضی</t>
  </si>
  <si>
    <t>داروسازی‌ فارابی‌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</si>
  <si>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</si>
  <si>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</si>
  <si>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</si>
  <si>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</si>
  <si>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</si>
  <si>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</si>
  <si>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</si>
  <si>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</si>
  <si>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</si>
  <si>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</si>
  <si>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</si>
  <si>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</si>
  <si>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</si>
  <si>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</si>
  <si>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</si>
  <si>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</si>
  <si>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</si>
  <si>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</si>
  <si>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</si>
  <si>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</si>
  <si>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</si>
  <si>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</si>
  <si>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</si>
  <si>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طلا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</si>
  <si>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</si>
  <si>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</si>
  <si>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</si>
  <si>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</si>
  <si>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</si>
  <si>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</si>
  <si>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</si>
  <si>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</si>
  <si>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</si>
  <si>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</si>
  <si>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</si>
  <si>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</si>
  <si>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</si>
  <si>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</si>
  <si>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</si>
  <si>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</si>
  <si>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مجتمع کاشی و سنگ پرسپولیس یزد</t>
  </si>
  <si>
    <t>محصولات کاغذی لطیف</t>
  </si>
  <si>
    <t>معدنکاران نسوز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</si>
  <si>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</si>
  <si>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</si>
  <si>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</si>
  <si>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</si>
  <si>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</si>
  <si>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</si>
  <si>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</si>
  <si>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</si>
  <si>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</si>
  <si>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</si>
  <si>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</si>
  <si>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</si>
  <si>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>تولیدی چدن سازان</t>
  </si>
  <si>
    <t>گروه توسعه مالی مهرآیندگان</t>
  </si>
  <si>
    <t>سیمان‌خاش‌</t>
  </si>
  <si>
    <t>سیمان‌ صوفیان‌</t>
  </si>
  <si>
    <t>سیمان‌شاهرود</t>
  </si>
  <si>
    <t>تایدواترخاورمیانه</t>
  </si>
  <si>
    <t>کشتیرانی جمهوری اسلامی ایران</t>
  </si>
  <si>
    <t>سرمایه گذاری سیمان تامین</t>
  </si>
  <si>
    <t>توسعه خدمات دریایی وبندری سینا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</si>
  <si>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</si>
  <si>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</si>
  <si>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</si>
  <si>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</si>
  <si>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</si>
  <si>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</si>
  <si>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</si>
  <si>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</si>
  <si>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</si>
  <si>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</si>
  <si>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</si>
  <si>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</si>
  <si>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</si>
  <si>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</si>
  <si>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</si>
  <si>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1404/10/23</t>
  </si>
  <si>
    <t>بانک ملت مستقل مرکزی</t>
  </si>
  <si>
    <t>1405/04/10</t>
  </si>
  <si>
    <t>بانک تجارت حافظ جنوبی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</si>
  <si>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</si>
  <si>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</si>
  <si>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</si>
  <si>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</si>
  <si>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</si>
  <si>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</si>
  <si>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</si>
  <si>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</si>
  <si>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ملت جهان کودک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</si>
  <si>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</si>
  <si>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</si>
  <si>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</si>
  <si>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</si>
  <si>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</si>
  <si>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</si>
  <si>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1405/05/05</t>
  </si>
  <si>
    <t>1404/12/03</t>
  </si>
  <si>
    <t>1405/05/12</t>
  </si>
  <si>
    <t>1405/04/30</t>
  </si>
  <si>
    <t>1404/12/18</t>
  </si>
  <si>
    <t>1405/04/28</t>
  </si>
  <si>
    <t>1405/04/21</t>
  </si>
  <si>
    <t>1405/04/17</t>
  </si>
  <si>
    <t>1405/04/20</t>
  </si>
  <si>
    <t>1405/03/27</t>
  </si>
  <si>
    <t>1405/05/25</t>
  </si>
  <si>
    <t>1405/05/11</t>
  </si>
  <si>
    <t>1405/03/31</t>
  </si>
  <si>
    <t>1404/11/21</t>
  </si>
  <si>
    <t>1405/03/20</t>
  </si>
  <si>
    <t>1405/03/13</t>
  </si>
  <si>
    <t>1405/02/14</t>
  </si>
  <si>
    <t>1405/05/28</t>
  </si>
  <si>
    <t>1404/09/15</t>
  </si>
  <si>
    <t>1405/04/22</t>
  </si>
  <si>
    <t>معدنی و صنعتی گل گهر</t>
  </si>
  <si>
    <t>1405/02/30</t>
  </si>
  <si>
    <t>1405/05/01</t>
  </si>
  <si>
    <t>1405/04/27</t>
  </si>
  <si>
    <t>1405/02/01</t>
  </si>
  <si>
    <t>1405/03/25</t>
  </si>
  <si>
    <t>1405/04/08</t>
  </si>
  <si>
    <t>1405/03/03</t>
  </si>
  <si>
    <t>1405/05/18</t>
  </si>
  <si>
    <t>1404/09/22</t>
  </si>
  <si>
    <t>1405/03/28</t>
  </si>
  <si>
    <t>1405/04/11</t>
  </si>
  <si>
    <t>1404/09/26</t>
  </si>
  <si>
    <t>1405/05/06</t>
  </si>
  <si>
    <t>1405/04/24</t>
  </si>
  <si>
    <t>1405/04/25</t>
  </si>
  <si>
    <t>1405/03/09</t>
  </si>
  <si>
    <t>1405/04/07</t>
  </si>
  <si>
    <t>1405/04/06</t>
  </si>
  <si>
    <t>1405/03/23</t>
  </si>
  <si>
    <t>1405/04/23</t>
  </si>
  <si>
    <t>گروه مالی نماد غدیر(سهامی عام)</t>
  </si>
  <si>
    <t>1405/05/27</t>
  </si>
  <si>
    <t>1405/02/12</t>
  </si>
  <si>
    <t>بهای فروش</t>
  </si>
  <si>
    <t>ارزش دفتری</t>
  </si>
  <si>
    <t>سود و زیان ناشی از تغییر قیمت</t>
  </si>
  <si>
    <t>سود و زیان ناشی از فروش</t>
  </si>
  <si>
    <t>دارویی و نهاده های زاگرس دارو</t>
  </si>
  <si>
    <t>ح . سرمایه‌گذاری‌ سپه‌</t>
  </si>
  <si>
    <t>توسعه نیشکر و  صنایع جانبی</t>
  </si>
  <si>
    <t>کربن‌ ایران‌</t>
  </si>
  <si>
    <t>شرکت آهن و فولاد ارفع</t>
  </si>
  <si>
    <t>ح.داروسازی شهید قاضی</t>
  </si>
  <si>
    <t>تمام سکه طرح جدید0312 رفاه</t>
  </si>
  <si>
    <t>فولاد  خوزستان</t>
  </si>
  <si>
    <t>اختیارخ وبملت-1200-1404/09/19</t>
  </si>
  <si>
    <t>ح . کاشی‌ الوند</t>
  </si>
  <si>
    <t>ح.مهرمام میهن</t>
  </si>
  <si>
    <t>دوده‌ صنعتی‌ پارس‌</t>
  </si>
  <si>
    <t>صنایع فروآلیاژ ایران</t>
  </si>
  <si>
    <t>ح . معدنی و صنعتی گل گهر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</si>
  <si>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</si>
  <si>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</si>
  <si>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</si>
  <si>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</si>
  <si>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</si>
  <si>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</si>
  <si>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</si>
  <si>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</si>
  <si>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</si>
  <si>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</si>
  <si>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</si>
  <si>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</si>
  <si>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</si>
  <si>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</si>
  <si>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شرایط خاص بازار سرمایه</t>
  </si>
  <si>
    <t>طی مرداد ماه</t>
  </si>
  <si>
    <t>از ابتدای سال مالی تا پایان مرداد ماه</t>
  </si>
  <si>
    <t>-</t>
  </si>
  <si>
    <t>اختیارخ وبملت-1100-1404/10/17</t>
  </si>
  <si>
    <t>اختیارخ فولاد-3250-1404/11/08</t>
  </si>
  <si>
    <t>اختیارخ فولاد-3500-1404/11/08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</si>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</sst>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20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11" fillId="0" borderId="0" xfId="2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</cellXfs>
  <cellStyles count="3">
    <cellStyle name="Normal" xfId="0" builtinId="0"/>
    <cellStyle name="Normal 2" xfId="2" xr:uid="{CC0275BE-5F6D-4527-B0E9-C49D5F7A91B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7462</xdr:colOff>
      <xdr:row>1</xdr:row>
      <xdr:rowOff>1681</xdr:rowOff>
    </xdr:from>
    <xdr:to>
      <xdr:col>0</xdr:col>
      <xdr:colOff>11438</xdr:colOff>
      <xdr:row>34</xdr:row>
      <xdr:rowOff>38113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DB5C228D-B1B6-4855-9B5F-BA31B2F98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36135762" y="182656"/>
          <a:ext cx="3976" cy="6008607"/>
        </a:xfrm>
        <a:prstGeom prst="rect">
          <a:avLst/>
        </a:prstGeom>
      </xdr:spPr>
    </xdr:pic>
    <xdr:clientData/>
  </xdr:twoCellAnchor>
  <xdr:twoCellAnchor editAs="oneCell">
    <xdr:from>
      <xdr:col>0</xdr:col>
      <xdr:colOff>7462</xdr:colOff>
      <xdr:row>1</xdr:row>
      <xdr:rowOff>1681</xdr:rowOff>
    </xdr:from>
    <xdr:to>
      <xdr:col>0</xdr:col>
      <xdr:colOff>11438</xdr:colOff>
      <xdr:row>34</xdr:row>
      <xdr:rowOff>38113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E1CE6F6-2BBA-4D25-B2A6-FE7C414CB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36135762" y="182656"/>
          <a:ext cx="3976" cy="6008607"/>
        </a:xfrm>
        <a:prstGeom prst="rect">
          <a:avLst/>
        </a:prstGeom>
      </xdr:spPr>
    </xdr:pic>
    <xdr:clientData/>
  </xdr:twoCellAnchor>
  <xdr:twoCellAnchor editAs="oneCell">
    <xdr:from>
      <xdr:col>0</xdr:col>
      <xdr:colOff>7462</xdr:colOff>
      <xdr:row>1</xdr:row>
      <xdr:rowOff>4853</xdr:rowOff>
    </xdr:from>
    <xdr:to>
      <xdr:col>0</xdr:col>
      <xdr:colOff>11438</xdr:colOff>
      <xdr:row>34</xdr:row>
      <xdr:rowOff>41285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B137AA08-0F2C-44F3-8981-863F71E4D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36135762" y="185828"/>
          <a:ext cx="3976" cy="6008607"/>
        </a:xfrm>
        <a:prstGeom prst="rect">
          <a:avLst/>
        </a:prstGeom>
      </xdr:spPr>
    </xdr:pic>
    <xdr:clientData/>
  </xdr:twoCellAnchor>
  <xdr:twoCellAnchor>
    <xdr:from>
      <xdr:col>0</xdr:col>
      <xdr:colOff>1205</xdr:colOff>
      <xdr:row>7</xdr:row>
      <xdr:rowOff>146704</xdr:rowOff>
    </xdr:from>
    <xdr:to>
      <xdr:col>0</xdr:col>
      <xdr:colOff>9364</xdr:colOff>
      <xdr:row>10</xdr:row>
      <xdr:rowOff>132042</xdr:rowOff>
    </xdr:to>
    <xdr:sp macro="" textlink="">
      <xdr:nvSpPr>
        <xdr:cNvPr id="5" name="TextBox 21">
          <a:extLst>
            <a:ext uri="{FF2B5EF4-FFF2-40B4-BE49-F238E27FC236}">
              <a16:creationId xmlns:a16="http://schemas.microsoft.com/office/drawing/2014/main" id="{1AFD9659-530B-48C4-A073-6E4C4734F3BA}"/>
            </a:ext>
          </a:extLst>
        </xdr:cNvPr>
        <xdr:cNvSpPr txBox="1"/>
      </xdr:nvSpPr>
      <xdr:spPr>
        <a:xfrm>
          <a:off x="11236137836" y="1413529"/>
          <a:ext cx="8159" cy="52826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 sz="2800">
              <a:solidFill>
                <a:srgbClr val="00AF9D"/>
              </a:solidFill>
              <a:latin typeface="Pinar-DS3-FD SemiBold" pitchFamily="2" charset="-78"/>
              <a:cs typeface="Pinar-DS3-FD SemiBold" pitchFamily="2" charset="-78"/>
            </a:rPr>
            <a:t>صندوق سرمایه گذاری </a:t>
          </a:r>
        </a:p>
      </xdr:txBody>
    </xdr:sp>
    <xdr:clientData/>
  </xdr:twoCellAnchor>
  <xdr:twoCellAnchor>
    <xdr:from>
      <xdr:col>0</xdr:col>
      <xdr:colOff>1205</xdr:colOff>
      <xdr:row>11</xdr:row>
      <xdr:rowOff>115845</xdr:rowOff>
    </xdr:from>
    <xdr:to>
      <xdr:col>0</xdr:col>
      <xdr:colOff>1245</xdr:colOff>
      <xdr:row>15</xdr:row>
      <xdr:rowOff>168109</xdr:rowOff>
    </xdr:to>
    <xdr:sp macro="" textlink="">
      <xdr:nvSpPr>
        <xdr:cNvPr id="6" name="TextBox 22">
          <a:extLst>
            <a:ext uri="{FF2B5EF4-FFF2-40B4-BE49-F238E27FC236}">
              <a16:creationId xmlns:a16="http://schemas.microsoft.com/office/drawing/2014/main" id="{1A2D3B1D-19F3-4BE7-A0EE-DDA54001CFEC}"/>
            </a:ext>
          </a:extLst>
        </xdr:cNvPr>
        <xdr:cNvSpPr txBox="1"/>
      </xdr:nvSpPr>
      <xdr:spPr>
        <a:xfrm>
          <a:off x="11236145955" y="2106570"/>
          <a:ext cx="40" cy="77616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 sz="4400">
              <a:solidFill>
                <a:schemeClr val="bg1"/>
              </a:solidFill>
              <a:latin typeface="Pinar-DS1-FD Bold" pitchFamily="2" charset="-78"/>
              <a:cs typeface="Pinar-DS1-FD Bold" pitchFamily="2" charset="-78"/>
            </a:rPr>
            <a:t>توسعه اطلس مفید</a:t>
          </a:r>
        </a:p>
      </xdr:txBody>
    </xdr:sp>
    <xdr:clientData/>
  </xdr:twoCellAnchor>
  <xdr:twoCellAnchor>
    <xdr:from>
      <xdr:col>0</xdr:col>
      <xdr:colOff>1054</xdr:colOff>
      <xdr:row>19</xdr:row>
      <xdr:rowOff>107733</xdr:rowOff>
    </xdr:from>
    <xdr:to>
      <xdr:col>0</xdr:col>
      <xdr:colOff>8049</xdr:colOff>
      <xdr:row>22</xdr:row>
      <xdr:rowOff>31515</xdr:rowOff>
    </xdr:to>
    <xdr:sp macro="" textlink="">
      <xdr:nvSpPr>
        <xdr:cNvPr id="7" name="TextBox 26">
          <a:extLst>
            <a:ext uri="{FF2B5EF4-FFF2-40B4-BE49-F238E27FC236}">
              <a16:creationId xmlns:a16="http://schemas.microsoft.com/office/drawing/2014/main" id="{8325B53D-98F7-4B5C-AEB9-5AE1439C440E}"/>
            </a:ext>
          </a:extLst>
        </xdr:cNvPr>
        <xdr:cNvSpPr txBox="1"/>
      </xdr:nvSpPr>
      <xdr:spPr>
        <a:xfrm>
          <a:off x="11236139151" y="3546258"/>
          <a:ext cx="6995" cy="466707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 sz="2400">
              <a:solidFill>
                <a:schemeClr val="bg1"/>
              </a:solidFill>
              <a:latin typeface="Pinar-DS3-FD SemiBold" pitchFamily="2" charset="-78"/>
              <a:cs typeface="Pinar-DS3-FD SemiBold" pitchFamily="2" charset="-78"/>
            </a:rPr>
            <a:t>صورت وضعیت پرتفوی ماهانه</a:t>
          </a:r>
        </a:p>
      </xdr:txBody>
    </xdr:sp>
    <xdr:clientData/>
  </xdr:twoCellAnchor>
  <xdr:twoCellAnchor>
    <xdr:from>
      <xdr:col>0</xdr:col>
      <xdr:colOff>1055</xdr:colOff>
      <xdr:row>23</xdr:row>
      <xdr:rowOff>122191</xdr:rowOff>
    </xdr:from>
    <xdr:to>
      <xdr:col>0</xdr:col>
      <xdr:colOff>4731</xdr:colOff>
      <xdr:row>26</xdr:row>
      <xdr:rowOff>15196</xdr:rowOff>
    </xdr:to>
    <xdr:sp macro="" textlink="">
      <xdr:nvSpPr>
        <xdr:cNvPr id="8" name="TextBox 27">
          <a:extLst>
            <a:ext uri="{FF2B5EF4-FFF2-40B4-BE49-F238E27FC236}">
              <a16:creationId xmlns:a16="http://schemas.microsoft.com/office/drawing/2014/main" id="{0808EC55-90BF-4337-BA89-97E63CE269C6}"/>
            </a:ext>
          </a:extLst>
        </xdr:cNvPr>
        <xdr:cNvSpPr txBox="1"/>
      </xdr:nvSpPr>
      <xdr:spPr>
        <a:xfrm>
          <a:off x="11236142469" y="4284616"/>
          <a:ext cx="3676" cy="43593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>
              <a:solidFill>
                <a:schemeClr val="bg1"/>
              </a:solidFill>
              <a:latin typeface="Pinar-DS3-FD SemiBold" pitchFamily="2" charset="-78"/>
              <a:cs typeface="Pinar-DS3-FD SemiBold" pitchFamily="2" charset="-78"/>
            </a:rPr>
            <a:t>منتهی به      </a:t>
          </a:r>
          <a:r>
            <a:rPr lang="fa-IR" sz="2200">
              <a:solidFill>
                <a:srgbClr val="00AF9D"/>
              </a:solidFill>
              <a:latin typeface="Pinar-DS3-FD SemiBold" pitchFamily="2" charset="-78"/>
              <a:cs typeface="Pinar-DS3-FD SemiBold" pitchFamily="2" charset="-78"/>
            </a:rPr>
            <a:t>31 مرداد  1405</a:t>
          </a:r>
        </a:p>
      </xdr:txBody>
    </xdr:sp>
    <xdr:clientData/>
  </xdr:twoCellAnchor>
  <xdr:twoCellAnchor editAs="oneCell">
    <xdr:from>
      <xdr:col>0</xdr:col>
      <xdr:colOff>7631</xdr:colOff>
      <xdr:row>1</xdr:row>
      <xdr:rowOff>1681</xdr:rowOff>
    </xdr:from>
    <xdr:to>
      <xdr:col>0</xdr:col>
      <xdr:colOff>11309</xdr:colOff>
      <xdr:row>34</xdr:row>
      <xdr:rowOff>38112</xdr:rowOff>
    </xdr:to>
    <xdr:pic>
      <xdr:nvPicPr>
        <xdr:cNvPr id="9" name="Graphic 2">
          <a:extLst>
            <a:ext uri="{FF2B5EF4-FFF2-40B4-BE49-F238E27FC236}">
              <a16:creationId xmlns:a16="http://schemas.microsoft.com/office/drawing/2014/main" id="{8005C22E-125F-4D49-AB45-EE1CDD4FA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236135891" y="182656"/>
          <a:ext cx="3678" cy="6008606"/>
        </a:xfrm>
        <a:prstGeom prst="rect">
          <a:avLst/>
        </a:prstGeom>
      </xdr:spPr>
    </xdr:pic>
    <xdr:clientData/>
  </xdr:twoCellAnchor>
  <xdr:twoCellAnchor editAs="oneCell">
    <xdr:from>
      <xdr:col>0</xdr:col>
      <xdr:colOff>4202</xdr:colOff>
      <xdr:row>14</xdr:row>
      <xdr:rowOff>174596</xdr:rowOff>
    </xdr:from>
    <xdr:to>
      <xdr:col>0</xdr:col>
      <xdr:colOff>5898</xdr:colOff>
      <xdr:row>20</xdr:row>
      <xdr:rowOff>75440</xdr:rowOff>
    </xdr:to>
    <xdr:pic>
      <xdr:nvPicPr>
        <xdr:cNvPr id="10" name="Graphic 9">
          <a:extLst>
            <a:ext uri="{FF2B5EF4-FFF2-40B4-BE49-F238E27FC236}">
              <a16:creationId xmlns:a16="http://schemas.microsoft.com/office/drawing/2014/main" id="{A567BF1A-BDED-48F7-8B9F-AA8B8F2D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236141302" y="2708246"/>
          <a:ext cx="1696" cy="986694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7462</xdr:colOff>
      <xdr:row>1</xdr:row>
      <xdr:rowOff>4853</xdr:rowOff>
    </xdr:from>
    <xdr:to>
      <xdr:col>0</xdr:col>
      <xdr:colOff>11438</xdr:colOff>
      <xdr:row>34</xdr:row>
      <xdr:rowOff>41285</xdr:rowOff>
    </xdr:to>
    <xdr:pic>
      <xdr:nvPicPr>
        <xdr:cNvPr id="11" name="Graphic 3">
          <a:extLst>
            <a:ext uri="{FF2B5EF4-FFF2-40B4-BE49-F238E27FC236}">
              <a16:creationId xmlns:a16="http://schemas.microsoft.com/office/drawing/2014/main" id="{6D88343A-ED91-469D-AB3B-66276AF41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36135762" y="185828"/>
          <a:ext cx="3976" cy="6008607"/>
        </a:xfrm>
        <a:prstGeom prst="rect">
          <a:avLst/>
        </a:prstGeom>
      </xdr:spPr>
    </xdr:pic>
    <xdr:clientData/>
  </xdr:twoCellAnchor>
  <xdr:twoCellAnchor>
    <xdr:from>
      <xdr:col>0</xdr:col>
      <xdr:colOff>1205</xdr:colOff>
      <xdr:row>7</xdr:row>
      <xdr:rowOff>146704</xdr:rowOff>
    </xdr:from>
    <xdr:to>
      <xdr:col>0</xdr:col>
      <xdr:colOff>9364</xdr:colOff>
      <xdr:row>10</xdr:row>
      <xdr:rowOff>132042</xdr:rowOff>
    </xdr:to>
    <xdr:sp macro="" textlink="">
      <xdr:nvSpPr>
        <xdr:cNvPr id="12" name="TextBox 21">
          <a:extLst>
            <a:ext uri="{FF2B5EF4-FFF2-40B4-BE49-F238E27FC236}">
              <a16:creationId xmlns:a16="http://schemas.microsoft.com/office/drawing/2014/main" id="{0A2F9FE3-9118-436B-8905-74A1B1818C1E}"/>
            </a:ext>
          </a:extLst>
        </xdr:cNvPr>
        <xdr:cNvSpPr txBox="1"/>
      </xdr:nvSpPr>
      <xdr:spPr>
        <a:xfrm>
          <a:off x="11236137836" y="1413529"/>
          <a:ext cx="8159" cy="52826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 sz="2800">
              <a:solidFill>
                <a:srgbClr val="00AF9D"/>
              </a:solidFill>
              <a:latin typeface="Pinar-DS3-FD SemiBold" pitchFamily="2" charset="-78"/>
              <a:cs typeface="Pinar-DS3-FD SemiBold" pitchFamily="2" charset="-78"/>
            </a:rPr>
            <a:t>صندوق سرمایه گذاری </a:t>
          </a:r>
        </a:p>
      </xdr:txBody>
    </xdr:sp>
    <xdr:clientData/>
  </xdr:twoCellAnchor>
  <xdr:twoCellAnchor>
    <xdr:from>
      <xdr:col>0</xdr:col>
      <xdr:colOff>1205</xdr:colOff>
      <xdr:row>11</xdr:row>
      <xdr:rowOff>115845</xdr:rowOff>
    </xdr:from>
    <xdr:to>
      <xdr:col>0</xdr:col>
      <xdr:colOff>1245</xdr:colOff>
      <xdr:row>15</xdr:row>
      <xdr:rowOff>168109</xdr:rowOff>
    </xdr:to>
    <xdr:sp macro="" textlink="">
      <xdr:nvSpPr>
        <xdr:cNvPr id="13" name="TextBox 22">
          <a:extLst>
            <a:ext uri="{FF2B5EF4-FFF2-40B4-BE49-F238E27FC236}">
              <a16:creationId xmlns:a16="http://schemas.microsoft.com/office/drawing/2014/main" id="{3E0CF122-DA87-4F4A-AEC1-75C8980BFD09}"/>
            </a:ext>
          </a:extLst>
        </xdr:cNvPr>
        <xdr:cNvSpPr txBox="1"/>
      </xdr:nvSpPr>
      <xdr:spPr>
        <a:xfrm>
          <a:off x="11236145955" y="2106570"/>
          <a:ext cx="40" cy="77616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 sz="4400">
              <a:solidFill>
                <a:schemeClr val="bg1"/>
              </a:solidFill>
              <a:latin typeface="Pinar-DS1-FD Bold" pitchFamily="2" charset="-78"/>
              <a:cs typeface="Pinar-DS1-FD Bold" pitchFamily="2" charset="-78"/>
            </a:rPr>
            <a:t>توسعه اطلس مفید</a:t>
          </a:r>
        </a:p>
      </xdr:txBody>
    </xdr:sp>
    <xdr:clientData/>
  </xdr:twoCellAnchor>
  <xdr:twoCellAnchor>
    <xdr:from>
      <xdr:col>0</xdr:col>
      <xdr:colOff>1054</xdr:colOff>
      <xdr:row>19</xdr:row>
      <xdr:rowOff>107733</xdr:rowOff>
    </xdr:from>
    <xdr:to>
      <xdr:col>0</xdr:col>
      <xdr:colOff>8049</xdr:colOff>
      <xdr:row>22</xdr:row>
      <xdr:rowOff>31515</xdr:rowOff>
    </xdr:to>
    <xdr:sp macro="" textlink="">
      <xdr:nvSpPr>
        <xdr:cNvPr id="14" name="TextBox 26">
          <a:extLst>
            <a:ext uri="{FF2B5EF4-FFF2-40B4-BE49-F238E27FC236}">
              <a16:creationId xmlns:a16="http://schemas.microsoft.com/office/drawing/2014/main" id="{A21DFAF8-9A58-4C63-A424-ADF3ADE34CE1}"/>
            </a:ext>
          </a:extLst>
        </xdr:cNvPr>
        <xdr:cNvSpPr txBox="1"/>
      </xdr:nvSpPr>
      <xdr:spPr>
        <a:xfrm>
          <a:off x="11236139151" y="3546258"/>
          <a:ext cx="6995" cy="466707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 sz="2400">
              <a:solidFill>
                <a:schemeClr val="bg1"/>
              </a:solidFill>
              <a:latin typeface="Pinar-DS3-FD SemiBold" pitchFamily="2" charset="-78"/>
              <a:cs typeface="Pinar-DS3-FD SemiBold" pitchFamily="2" charset="-78"/>
            </a:rPr>
            <a:t>صورت وضعیت پرتفوی ماهانه</a:t>
          </a:r>
        </a:p>
      </xdr:txBody>
    </xdr:sp>
    <xdr:clientData/>
  </xdr:twoCellAnchor>
  <xdr:twoCellAnchor>
    <xdr:from>
      <xdr:col>0</xdr:col>
      <xdr:colOff>1055</xdr:colOff>
      <xdr:row>23</xdr:row>
      <xdr:rowOff>122191</xdr:rowOff>
    </xdr:from>
    <xdr:to>
      <xdr:col>0</xdr:col>
      <xdr:colOff>4731</xdr:colOff>
      <xdr:row>26</xdr:row>
      <xdr:rowOff>15196</xdr:rowOff>
    </xdr:to>
    <xdr:sp macro="" textlink="">
      <xdr:nvSpPr>
        <xdr:cNvPr id="15" name="TextBox 27">
          <a:extLst>
            <a:ext uri="{FF2B5EF4-FFF2-40B4-BE49-F238E27FC236}">
              <a16:creationId xmlns:a16="http://schemas.microsoft.com/office/drawing/2014/main" id="{D0D4557B-B1F4-4D2F-803B-03A64D0EB4B8}"/>
            </a:ext>
          </a:extLst>
        </xdr:cNvPr>
        <xdr:cNvSpPr txBox="1"/>
      </xdr:nvSpPr>
      <xdr:spPr>
        <a:xfrm>
          <a:off x="11236142469" y="4284616"/>
          <a:ext cx="3676" cy="43593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a-IR">
              <a:solidFill>
                <a:schemeClr val="bg1"/>
              </a:solidFill>
              <a:latin typeface="Pinar-DS3-FD SemiBold" pitchFamily="2" charset="-78"/>
              <a:cs typeface="Pinar-DS3-FD SemiBold" pitchFamily="2" charset="-78"/>
            </a:rPr>
            <a:t>منتهی به      </a:t>
          </a:r>
          <a:r>
            <a:rPr lang="fa-IR" sz="2200">
              <a:solidFill>
                <a:srgbClr val="00AF9D"/>
              </a:solidFill>
              <a:latin typeface="Pinar-DS3-FD SemiBold" pitchFamily="2" charset="-78"/>
              <a:cs typeface="Pinar-DS3-FD SemiBold" pitchFamily="2" charset="-78"/>
            </a:rPr>
            <a:t>31 مرداد  1405</a:t>
          </a:r>
        </a:p>
      </xdr:txBody>
    </xdr:sp>
    <xdr:clientData/>
  </xdr:twoCellAnchor>
  <xdr:twoCellAnchor editAs="oneCell">
    <xdr:from>
      <xdr:col>0</xdr:col>
      <xdr:colOff>7631</xdr:colOff>
      <xdr:row>1</xdr:row>
      <xdr:rowOff>1681</xdr:rowOff>
    </xdr:from>
    <xdr:to>
      <xdr:col>0</xdr:col>
      <xdr:colOff>11309</xdr:colOff>
      <xdr:row>34</xdr:row>
      <xdr:rowOff>38112</xdr:rowOff>
    </xdr:to>
    <xdr:pic>
      <xdr:nvPicPr>
        <xdr:cNvPr id="16" name="Graphic 2">
          <a:extLst>
            <a:ext uri="{FF2B5EF4-FFF2-40B4-BE49-F238E27FC236}">
              <a16:creationId xmlns:a16="http://schemas.microsoft.com/office/drawing/2014/main" id="{0B91EBB9-C562-4A97-B738-622717CB7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236135891" y="182656"/>
          <a:ext cx="3678" cy="6008606"/>
        </a:xfrm>
        <a:prstGeom prst="rect">
          <a:avLst/>
        </a:prstGeom>
      </xdr:spPr>
    </xdr:pic>
    <xdr:clientData/>
  </xdr:twoCellAnchor>
  <xdr:twoCellAnchor editAs="oneCell">
    <xdr:from>
      <xdr:col>0</xdr:col>
      <xdr:colOff>4202</xdr:colOff>
      <xdr:row>14</xdr:row>
      <xdr:rowOff>174596</xdr:rowOff>
    </xdr:from>
    <xdr:to>
      <xdr:col>0</xdr:col>
      <xdr:colOff>5898</xdr:colOff>
      <xdr:row>20</xdr:row>
      <xdr:rowOff>75440</xdr:rowOff>
    </xdr:to>
    <xdr:pic>
      <xdr:nvPicPr>
        <xdr:cNvPr id="17" name="Graphic 9">
          <a:extLst>
            <a:ext uri="{FF2B5EF4-FFF2-40B4-BE49-F238E27FC236}">
              <a16:creationId xmlns:a16="http://schemas.microsoft.com/office/drawing/2014/main" id="{D3467AE6-6FE4-44D2-818F-2B2188245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236141302" y="2708246"/>
          <a:ext cx="1696" cy="986694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7462</xdr:colOff>
      <xdr:row>1</xdr:row>
      <xdr:rowOff>1681</xdr:rowOff>
    </xdr:from>
    <xdr:to>
      <xdr:col>0</xdr:col>
      <xdr:colOff>9498</xdr:colOff>
      <xdr:row>34</xdr:row>
      <xdr:rowOff>41283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107D068-90FD-402C-89C6-0642170DC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36137702" y="182656"/>
          <a:ext cx="2036" cy="6011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11205</xdr:rowOff>
    </xdr:from>
    <xdr:to>
      <xdr:col>19</xdr:col>
      <xdr:colOff>582707</xdr:colOff>
      <xdr:row>42</xdr:row>
      <xdr:rowOff>168088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139048C-BE08-4235-81E2-AB12A7B53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167587" y="190499"/>
          <a:ext cx="12079942" cy="750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9CFA-11F6-41BF-A2B6-65A50D6CACB4}">
  <dimension ref="A1"/>
  <sheetViews>
    <sheetView rightToLeft="1" zoomScale="85" zoomScaleNormal="85" workbookViewId="0">
      <selection activeCell="X21" sqref="X21"/>
    </sheetView>
  </sheetViews>
  <sheetFormatPr defaultRowHeight="14.25" x14ac:dyDescent="0.2"/>
  <cols>
    <col min="1" max="16384" width="9.140625" style="16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8"/>
  <sheetViews>
    <sheetView rightToLeft="1" workbookViewId="0">
      <selection activeCell="P19" sqref="P19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" style="1" customWidth="1"/>
    <col min="6" max="6" width="1" style="1" customWidth="1"/>
    <col min="7" max="7" width="23.140625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  <c r="H3" s="18" t="s">
        <v>124</v>
      </c>
      <c r="I3" s="18" t="s">
        <v>124</v>
      </c>
      <c r="J3" s="18" t="s">
        <v>124</v>
      </c>
      <c r="K3" s="18" t="s">
        <v>124</v>
      </c>
      <c r="L3" s="18" t="s">
        <v>124</v>
      </c>
      <c r="M3" s="18" t="s">
        <v>124</v>
      </c>
    </row>
    <row r="4" spans="1:13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5" spans="1:13" s="12" customFormat="1" ht="28.5" x14ac:dyDescent="0.3">
      <c r="A5" s="19" t="s">
        <v>231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27" thickBot="1" x14ac:dyDescent="0.3">
      <c r="A6" s="7" t="s">
        <v>125</v>
      </c>
      <c r="C6" s="17" t="s">
        <v>216</v>
      </c>
      <c r="D6" s="17" t="s">
        <v>126</v>
      </c>
      <c r="E6" s="17" t="s">
        <v>126</v>
      </c>
      <c r="F6" s="17" t="s">
        <v>126</v>
      </c>
      <c r="G6" s="17" t="s">
        <v>126</v>
      </c>
      <c r="I6" s="17" t="s">
        <v>217</v>
      </c>
      <c r="J6" s="17" t="s">
        <v>127</v>
      </c>
      <c r="K6" s="17" t="s">
        <v>127</v>
      </c>
      <c r="L6" s="17" t="s">
        <v>127</v>
      </c>
      <c r="M6" s="17" t="s">
        <v>127</v>
      </c>
    </row>
    <row r="7" spans="1:13" ht="27" thickBot="1" x14ac:dyDescent="0.3">
      <c r="A7" s="17" t="s">
        <v>128</v>
      </c>
      <c r="C7" s="17" t="s">
        <v>129</v>
      </c>
      <c r="E7" s="17" t="s">
        <v>130</v>
      </c>
      <c r="G7" s="17" t="s">
        <v>131</v>
      </c>
      <c r="I7" s="17" t="s">
        <v>129</v>
      </c>
      <c r="K7" s="17" t="s">
        <v>130</v>
      </c>
      <c r="M7" s="17" t="s">
        <v>131</v>
      </c>
    </row>
    <row r="8" spans="1:13" ht="21" x14ac:dyDescent="0.25">
      <c r="A8" s="2" t="s">
        <v>116</v>
      </c>
      <c r="C8" s="1">
        <v>88169</v>
      </c>
      <c r="E8" s="1">
        <v>0</v>
      </c>
      <c r="G8" s="1">
        <f>C8-E8</f>
        <v>88169</v>
      </c>
      <c r="I8" s="1">
        <v>563514</v>
      </c>
      <c r="K8" s="1">
        <v>0</v>
      </c>
      <c r="M8" s="1">
        <f>I8-K8</f>
        <v>563514</v>
      </c>
    </row>
    <row r="9" spans="1:13" ht="21" x14ac:dyDescent="0.25">
      <c r="A9" s="2" t="s">
        <v>117</v>
      </c>
      <c r="C9" s="1">
        <v>5691</v>
      </c>
      <c r="E9" s="1">
        <v>0</v>
      </c>
      <c r="G9" s="1">
        <f t="shared" ref="G9:G16" si="0">C9-E9</f>
        <v>5691</v>
      </c>
      <c r="I9" s="1">
        <v>175416</v>
      </c>
      <c r="K9" s="1">
        <v>0</v>
      </c>
      <c r="M9" s="1">
        <f t="shared" ref="M9:M16" si="1">I9-K9</f>
        <v>175416</v>
      </c>
    </row>
    <row r="10" spans="1:13" ht="21" x14ac:dyDescent="0.25">
      <c r="A10" s="2" t="s">
        <v>118</v>
      </c>
      <c r="C10" s="1">
        <v>114468589920</v>
      </c>
      <c r="E10" s="1">
        <v>0</v>
      </c>
      <c r="G10" s="1">
        <f t="shared" si="0"/>
        <v>114468589920</v>
      </c>
      <c r="I10" s="1">
        <v>375903443710</v>
      </c>
      <c r="K10" s="1">
        <v>0</v>
      </c>
      <c r="M10" s="1">
        <f t="shared" si="1"/>
        <v>375903443710</v>
      </c>
    </row>
    <row r="11" spans="1:13" ht="21" x14ac:dyDescent="0.25">
      <c r="A11" s="2" t="s">
        <v>121</v>
      </c>
      <c r="C11" s="1">
        <v>0</v>
      </c>
      <c r="E11" s="1">
        <v>0</v>
      </c>
      <c r="G11" s="1">
        <f t="shared" si="0"/>
        <v>0</v>
      </c>
      <c r="I11" s="1">
        <v>71506849311</v>
      </c>
      <c r="K11" s="1">
        <v>0</v>
      </c>
      <c r="M11" s="1">
        <f t="shared" si="1"/>
        <v>71506849311</v>
      </c>
    </row>
    <row r="12" spans="1:13" ht="21" x14ac:dyDescent="0.25">
      <c r="A12" s="2" t="s">
        <v>117</v>
      </c>
      <c r="C12" s="1">
        <v>0</v>
      </c>
      <c r="E12" s="1">
        <v>0</v>
      </c>
      <c r="G12" s="1">
        <f t="shared" si="0"/>
        <v>0</v>
      </c>
      <c r="I12" s="1">
        <v>68295890422</v>
      </c>
      <c r="K12" s="1">
        <v>0</v>
      </c>
      <c r="M12" s="1">
        <f t="shared" si="1"/>
        <v>68295890422</v>
      </c>
    </row>
    <row r="13" spans="1:13" ht="21" x14ac:dyDescent="0.25">
      <c r="A13" s="2" t="s">
        <v>121</v>
      </c>
      <c r="C13" s="1">
        <v>0</v>
      </c>
      <c r="E13" s="1">
        <v>0</v>
      </c>
      <c r="G13" s="1">
        <f t="shared" si="0"/>
        <v>0</v>
      </c>
      <c r="I13" s="1">
        <v>35945205478</v>
      </c>
      <c r="K13" s="1">
        <v>0</v>
      </c>
      <c r="M13" s="1">
        <f t="shared" si="1"/>
        <v>35945205478</v>
      </c>
    </row>
    <row r="14" spans="1:13" ht="21" x14ac:dyDescent="0.25">
      <c r="A14" s="2" t="s">
        <v>132</v>
      </c>
      <c r="C14" s="1">
        <v>0</v>
      </c>
      <c r="E14" s="1">
        <v>0</v>
      </c>
      <c r="G14" s="1">
        <f t="shared" si="0"/>
        <v>0</v>
      </c>
      <c r="I14" s="1">
        <v>41205479451</v>
      </c>
      <c r="K14" s="1">
        <v>0</v>
      </c>
      <c r="M14" s="1">
        <f t="shared" si="1"/>
        <v>41205479451</v>
      </c>
    </row>
    <row r="15" spans="1:13" ht="21" x14ac:dyDescent="0.25">
      <c r="A15" s="2" t="s">
        <v>117</v>
      </c>
      <c r="C15" s="1">
        <v>2760273971</v>
      </c>
      <c r="E15" s="1">
        <v>0</v>
      </c>
      <c r="G15" s="1">
        <f t="shared" si="0"/>
        <v>2760273971</v>
      </c>
      <c r="I15" s="1">
        <v>52163287658</v>
      </c>
      <c r="K15" s="1">
        <v>15596043</v>
      </c>
      <c r="M15" s="1">
        <f t="shared" si="1"/>
        <v>52147691615</v>
      </c>
    </row>
    <row r="16" spans="1:13" ht="21.75" thickBot="1" x14ac:dyDescent="0.3">
      <c r="A16" s="2" t="s">
        <v>121</v>
      </c>
      <c r="C16" s="1">
        <v>122520547942</v>
      </c>
      <c r="E16" s="1">
        <v>5604249</v>
      </c>
      <c r="G16" s="1">
        <f t="shared" si="0"/>
        <v>122514943693</v>
      </c>
      <c r="I16" s="1">
        <v>122520547942</v>
      </c>
      <c r="K16" s="1">
        <v>5604249</v>
      </c>
      <c r="M16" s="1">
        <f t="shared" si="1"/>
        <v>122514943693</v>
      </c>
    </row>
    <row r="17" spans="1:13" s="3" customFormat="1" ht="27" thickBot="1" x14ac:dyDescent="0.3">
      <c r="A17" s="3" t="s">
        <v>105</v>
      </c>
      <c r="C17" s="4">
        <f>SUM(C8:C16)</f>
        <v>239749505693</v>
      </c>
      <c r="E17" s="4">
        <f>SUM(E8:E16)</f>
        <v>5604249</v>
      </c>
      <c r="G17" s="4">
        <f>SUM(G8:G16)</f>
        <v>239743901444</v>
      </c>
      <c r="I17" s="4">
        <f>SUM(I8:I16)</f>
        <v>767541442902</v>
      </c>
      <c r="K17" s="4">
        <f>SUM(K8:K16)</f>
        <v>21200292</v>
      </c>
      <c r="M17" s="4">
        <f>SUM(M8:M16)</f>
        <v>767520242610</v>
      </c>
    </row>
    <row r="18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workbookViewId="0">
      <selection activeCell="K19" sqref="K19"/>
    </sheetView>
  </sheetViews>
  <sheetFormatPr defaultRowHeight="18.75" x14ac:dyDescent="0.25"/>
  <cols>
    <col min="1" max="1" width="29.140625" style="1" bestFit="1" customWidth="1"/>
    <col min="2" max="2" width="1" style="1" customWidth="1"/>
    <col min="3" max="3" width="19" style="1" customWidth="1"/>
    <col min="4" max="4" width="1" style="1" customWidth="1"/>
    <col min="5" max="5" width="24.855468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6.28515625" style="1" bestFit="1" customWidth="1"/>
    <col min="14" max="14" width="1" style="1" customWidth="1"/>
    <col min="15" max="15" width="27.570312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  <c r="H3" s="18" t="s">
        <v>124</v>
      </c>
      <c r="I3" s="18" t="s">
        <v>124</v>
      </c>
      <c r="J3" s="18" t="s">
        <v>124</v>
      </c>
      <c r="K3" s="18" t="s">
        <v>124</v>
      </c>
      <c r="L3" s="18" t="s">
        <v>124</v>
      </c>
      <c r="M3" s="18" t="s">
        <v>124</v>
      </c>
      <c r="N3" s="18" t="s">
        <v>124</v>
      </c>
      <c r="O3" s="18" t="s">
        <v>124</v>
      </c>
      <c r="P3" s="18" t="s">
        <v>124</v>
      </c>
      <c r="Q3" s="18" t="s">
        <v>124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17" s="12" customFormat="1" ht="28.5" x14ac:dyDescent="0.3">
      <c r="A5" s="19" t="s">
        <v>232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6.25" x14ac:dyDescent="0.25">
      <c r="A6" s="17" t="s">
        <v>3</v>
      </c>
      <c r="C6" s="17" t="s">
        <v>216</v>
      </c>
      <c r="D6" s="17" t="s">
        <v>126</v>
      </c>
      <c r="E6" s="17" t="s">
        <v>126</v>
      </c>
      <c r="F6" s="17" t="s">
        <v>126</v>
      </c>
      <c r="G6" s="17" t="s">
        <v>126</v>
      </c>
      <c r="H6" s="17" t="s">
        <v>126</v>
      </c>
      <c r="I6" s="17" t="s">
        <v>126</v>
      </c>
      <c r="K6" s="17" t="s">
        <v>217</v>
      </c>
      <c r="L6" s="17" t="s">
        <v>127</v>
      </c>
      <c r="M6" s="17" t="s">
        <v>127</v>
      </c>
      <c r="N6" s="17" t="s">
        <v>127</v>
      </c>
      <c r="O6" s="17" t="s">
        <v>127</v>
      </c>
      <c r="P6" s="17" t="s">
        <v>127</v>
      </c>
      <c r="Q6" s="17" t="s">
        <v>127</v>
      </c>
    </row>
    <row r="7" spans="1:17" ht="26.25" x14ac:dyDescent="0.25">
      <c r="A7" s="17" t="s">
        <v>3</v>
      </c>
      <c r="C7" s="17" t="s">
        <v>7</v>
      </c>
      <c r="E7" s="17" t="s">
        <v>183</v>
      </c>
      <c r="G7" s="17" t="s">
        <v>184</v>
      </c>
      <c r="I7" s="17" t="s">
        <v>186</v>
      </c>
      <c r="K7" s="17" t="s">
        <v>7</v>
      </c>
      <c r="M7" s="17" t="s">
        <v>183</v>
      </c>
      <c r="O7" s="17" t="s">
        <v>184</v>
      </c>
      <c r="Q7" s="17" t="s">
        <v>186</v>
      </c>
    </row>
    <row r="8" spans="1:17" ht="21" x14ac:dyDescent="0.25">
      <c r="A8" s="2" t="s">
        <v>25</v>
      </c>
      <c r="C8" s="1">
        <v>1752137</v>
      </c>
      <c r="E8" s="1">
        <v>18794190518</v>
      </c>
      <c r="G8" s="1">
        <v>13182808273</v>
      </c>
      <c r="I8" s="1">
        <f>E8-G8</f>
        <v>5611382245</v>
      </c>
      <c r="K8" s="1">
        <v>226397989</v>
      </c>
      <c r="M8" s="1">
        <v>2918430648465</v>
      </c>
      <c r="O8" s="1">
        <v>1688077850412</v>
      </c>
      <c r="Q8" s="1">
        <f>M8-O8</f>
        <v>1230352798053</v>
      </c>
    </row>
    <row r="9" spans="1:17" ht="21" x14ac:dyDescent="0.25">
      <c r="A9" s="2" t="s">
        <v>42</v>
      </c>
      <c r="C9" s="1">
        <v>30000000</v>
      </c>
      <c r="E9" s="1">
        <v>989674759621</v>
      </c>
      <c r="G9" s="1">
        <v>208275428099</v>
      </c>
      <c r="I9" s="1">
        <f t="shared" ref="I9:I53" si="0">E9-G9</f>
        <v>781399331522</v>
      </c>
      <c r="K9" s="1">
        <v>90000000</v>
      </c>
      <c r="M9" s="1">
        <v>2628583654017</v>
      </c>
      <c r="O9" s="1">
        <v>624826284203</v>
      </c>
      <c r="Q9" s="1">
        <f t="shared" ref="Q9:Q49" si="1">M9-O9</f>
        <v>2003757369814</v>
      </c>
    </row>
    <row r="10" spans="1:17" ht="21" x14ac:dyDescent="0.25">
      <c r="A10" s="2" t="s">
        <v>19</v>
      </c>
      <c r="C10" s="1">
        <v>52369738</v>
      </c>
      <c r="E10" s="1">
        <v>574040210058</v>
      </c>
      <c r="G10" s="1">
        <v>263555391640</v>
      </c>
      <c r="I10" s="1">
        <f t="shared" si="0"/>
        <v>310484818418</v>
      </c>
      <c r="K10" s="1">
        <v>82369740</v>
      </c>
      <c r="M10" s="1">
        <v>731374986604</v>
      </c>
      <c r="O10" s="1">
        <v>409680750507</v>
      </c>
      <c r="Q10" s="1">
        <f t="shared" si="1"/>
        <v>321694236097</v>
      </c>
    </row>
    <row r="11" spans="1:17" ht="21" x14ac:dyDescent="0.25">
      <c r="A11" s="2" t="s">
        <v>20</v>
      </c>
      <c r="C11" s="1">
        <v>30000000</v>
      </c>
      <c r="E11" s="1">
        <v>359896331253</v>
      </c>
      <c r="G11" s="1">
        <v>162420739738</v>
      </c>
      <c r="I11" s="1">
        <f t="shared" si="0"/>
        <v>197475591515</v>
      </c>
      <c r="K11" s="1">
        <v>211550861</v>
      </c>
      <c r="M11" s="1">
        <v>1244676656464</v>
      </c>
      <c r="O11" s="1">
        <v>907944926234</v>
      </c>
      <c r="Q11" s="1">
        <f t="shared" si="1"/>
        <v>336731730230</v>
      </c>
    </row>
    <row r="12" spans="1:17" ht="21" x14ac:dyDescent="0.25">
      <c r="A12" s="2" t="s">
        <v>78</v>
      </c>
      <c r="C12" s="1">
        <v>100000</v>
      </c>
      <c r="E12" s="1">
        <v>1992478166</v>
      </c>
      <c r="G12" s="1">
        <v>743026015</v>
      </c>
      <c r="I12" s="1">
        <f t="shared" si="0"/>
        <v>1249452151</v>
      </c>
      <c r="K12" s="1">
        <v>9665431</v>
      </c>
      <c r="M12" s="1">
        <v>96645986493</v>
      </c>
      <c r="O12" s="1">
        <v>71705183209</v>
      </c>
      <c r="Q12" s="1">
        <f t="shared" si="1"/>
        <v>24940803284</v>
      </c>
    </row>
    <row r="13" spans="1:17" ht="21" x14ac:dyDescent="0.25">
      <c r="A13" s="2" t="s">
        <v>54</v>
      </c>
      <c r="C13" s="1">
        <v>1</v>
      </c>
      <c r="E13" s="1">
        <v>1</v>
      </c>
      <c r="G13" s="1">
        <v>11198</v>
      </c>
      <c r="I13" s="1">
        <f t="shared" si="0"/>
        <v>-11197</v>
      </c>
      <c r="K13" s="1">
        <v>1</v>
      </c>
      <c r="M13" s="1">
        <v>1</v>
      </c>
      <c r="O13" s="1">
        <v>11198</v>
      </c>
      <c r="Q13" s="1">
        <f t="shared" si="1"/>
        <v>-11197</v>
      </c>
    </row>
    <row r="14" spans="1:17" ht="21" x14ac:dyDescent="0.25">
      <c r="A14" s="2" t="s">
        <v>44</v>
      </c>
      <c r="C14" s="1">
        <v>5000001</v>
      </c>
      <c r="E14" s="1">
        <v>323683348048</v>
      </c>
      <c r="G14" s="1">
        <v>131266784735</v>
      </c>
      <c r="I14" s="1">
        <f t="shared" si="0"/>
        <v>192416563313</v>
      </c>
      <c r="K14" s="1">
        <v>5000001</v>
      </c>
      <c r="M14" s="1">
        <v>323683348048</v>
      </c>
      <c r="O14" s="1">
        <v>131266784735</v>
      </c>
      <c r="Q14" s="1">
        <f t="shared" si="1"/>
        <v>192416563313</v>
      </c>
    </row>
    <row r="15" spans="1:17" ht="21" x14ac:dyDescent="0.25">
      <c r="A15" s="2" t="s">
        <v>16</v>
      </c>
      <c r="C15" s="1">
        <v>73940</v>
      </c>
      <c r="E15" s="1">
        <v>87968767</v>
      </c>
      <c r="G15" s="1">
        <v>70750243</v>
      </c>
      <c r="I15" s="1">
        <f t="shared" si="0"/>
        <v>17218524</v>
      </c>
      <c r="K15" s="1">
        <v>193580</v>
      </c>
      <c r="M15" s="1">
        <v>230307092</v>
      </c>
      <c r="O15" s="1">
        <v>216318029</v>
      </c>
      <c r="Q15" s="1">
        <f t="shared" si="1"/>
        <v>13989063</v>
      </c>
    </row>
    <row r="16" spans="1:17" ht="21" x14ac:dyDescent="0.25">
      <c r="A16" s="2" t="s">
        <v>22</v>
      </c>
      <c r="C16" s="1">
        <v>80000000</v>
      </c>
      <c r="E16" s="1">
        <v>378161631139</v>
      </c>
      <c r="G16" s="1">
        <v>261088222668</v>
      </c>
      <c r="I16" s="1">
        <f t="shared" si="0"/>
        <v>117073408471</v>
      </c>
      <c r="K16" s="1">
        <v>80000002</v>
      </c>
      <c r="M16" s="1">
        <v>378161631141</v>
      </c>
      <c r="O16" s="1">
        <v>261088228073</v>
      </c>
      <c r="Q16" s="1">
        <f t="shared" si="1"/>
        <v>117073403068</v>
      </c>
    </row>
    <row r="17" spans="1:17" ht="21" x14ac:dyDescent="0.25">
      <c r="A17" s="2" t="s">
        <v>23</v>
      </c>
      <c r="C17" s="1">
        <v>19</v>
      </c>
      <c r="E17" s="1">
        <v>19</v>
      </c>
      <c r="G17" s="1">
        <v>119943</v>
      </c>
      <c r="I17" s="1">
        <f t="shared" si="0"/>
        <v>-119924</v>
      </c>
      <c r="K17" s="1">
        <v>19</v>
      </c>
      <c r="M17" s="1">
        <v>19</v>
      </c>
      <c r="O17" s="1">
        <v>119943</v>
      </c>
      <c r="Q17" s="1">
        <f t="shared" si="1"/>
        <v>-119924</v>
      </c>
    </row>
    <row r="18" spans="1:17" ht="21" x14ac:dyDescent="0.25">
      <c r="A18" s="2" t="s">
        <v>75</v>
      </c>
      <c r="C18" s="1">
        <v>469574647</v>
      </c>
      <c r="E18" s="1">
        <v>980494511724</v>
      </c>
      <c r="G18" s="1">
        <v>810694387663</v>
      </c>
      <c r="I18" s="1">
        <f t="shared" si="0"/>
        <v>169800124061</v>
      </c>
      <c r="K18" s="1">
        <v>469574647</v>
      </c>
      <c r="M18" s="1">
        <v>980494511724</v>
      </c>
      <c r="O18" s="1">
        <v>810694387663</v>
      </c>
      <c r="Q18" s="1">
        <f t="shared" si="1"/>
        <v>169800124061</v>
      </c>
    </row>
    <row r="19" spans="1:17" ht="21" x14ac:dyDescent="0.25">
      <c r="A19" s="2" t="s">
        <v>28</v>
      </c>
      <c r="C19" s="1">
        <v>6481974</v>
      </c>
      <c r="E19" s="1">
        <v>27721353310</v>
      </c>
      <c r="G19" s="1">
        <v>44649791962</v>
      </c>
      <c r="I19" s="1">
        <f t="shared" si="0"/>
        <v>-16928438652</v>
      </c>
      <c r="K19" s="1">
        <v>6481974</v>
      </c>
      <c r="M19" s="1">
        <v>27721353310</v>
      </c>
      <c r="O19" s="1">
        <v>44649791962</v>
      </c>
      <c r="Q19" s="1">
        <f t="shared" si="1"/>
        <v>-16928438652</v>
      </c>
    </row>
    <row r="20" spans="1:17" ht="21" x14ac:dyDescent="0.25">
      <c r="A20" s="2" t="s">
        <v>24</v>
      </c>
      <c r="C20" s="1">
        <v>100000</v>
      </c>
      <c r="E20" s="1">
        <v>4494983127</v>
      </c>
      <c r="G20" s="1">
        <v>4355572416</v>
      </c>
      <c r="I20" s="1">
        <f t="shared" si="0"/>
        <v>139410711</v>
      </c>
      <c r="K20" s="1">
        <v>100000</v>
      </c>
      <c r="M20" s="1">
        <v>4494983127</v>
      </c>
      <c r="O20" s="1">
        <v>4355572416</v>
      </c>
      <c r="Q20" s="1">
        <f t="shared" si="1"/>
        <v>139410711</v>
      </c>
    </row>
    <row r="21" spans="1:17" ht="21" x14ac:dyDescent="0.25">
      <c r="A21" s="2" t="s">
        <v>57</v>
      </c>
      <c r="C21" s="1" t="s">
        <v>218</v>
      </c>
      <c r="E21" s="1">
        <v>0</v>
      </c>
      <c r="G21" s="1">
        <v>0</v>
      </c>
      <c r="I21" s="1">
        <f t="shared" si="0"/>
        <v>0</v>
      </c>
      <c r="K21" s="1">
        <v>1</v>
      </c>
      <c r="M21" s="1">
        <v>1</v>
      </c>
      <c r="O21" s="1">
        <v>13953</v>
      </c>
      <c r="Q21" s="1">
        <f t="shared" si="1"/>
        <v>-13952</v>
      </c>
    </row>
    <row r="22" spans="1:17" ht="21" x14ac:dyDescent="0.25">
      <c r="A22" s="2" t="s">
        <v>187</v>
      </c>
      <c r="C22" s="1" t="s">
        <v>218</v>
      </c>
      <c r="E22" s="1">
        <v>0</v>
      </c>
      <c r="G22" s="1">
        <v>0</v>
      </c>
      <c r="I22" s="1">
        <f t="shared" si="0"/>
        <v>0</v>
      </c>
      <c r="K22" s="1">
        <v>77614856</v>
      </c>
      <c r="M22" s="1">
        <v>1685083388524</v>
      </c>
      <c r="O22" s="1">
        <v>965778013802</v>
      </c>
      <c r="Q22" s="1">
        <f t="shared" si="1"/>
        <v>719305374722</v>
      </c>
    </row>
    <row r="23" spans="1:17" ht="21" x14ac:dyDescent="0.25">
      <c r="A23" s="2" t="s">
        <v>85</v>
      </c>
      <c r="C23" s="1" t="s">
        <v>218</v>
      </c>
      <c r="E23" s="1">
        <v>0</v>
      </c>
      <c r="G23" s="1">
        <v>0</v>
      </c>
      <c r="I23" s="1">
        <f t="shared" si="0"/>
        <v>0</v>
      </c>
      <c r="K23" s="1">
        <v>1</v>
      </c>
      <c r="M23" s="1">
        <v>1</v>
      </c>
      <c r="O23" s="1">
        <v>11740</v>
      </c>
      <c r="Q23" s="1">
        <f t="shared" si="1"/>
        <v>-11739</v>
      </c>
    </row>
    <row r="24" spans="1:17" ht="21" x14ac:dyDescent="0.25">
      <c r="A24" s="2" t="s">
        <v>31</v>
      </c>
      <c r="C24" s="1" t="s">
        <v>218</v>
      </c>
      <c r="E24" s="1">
        <v>0</v>
      </c>
      <c r="G24" s="1">
        <v>0</v>
      </c>
      <c r="I24" s="1">
        <f t="shared" si="0"/>
        <v>0</v>
      </c>
      <c r="K24" s="1">
        <v>3</v>
      </c>
      <c r="M24" s="1">
        <v>3</v>
      </c>
      <c r="O24" s="1">
        <v>6728</v>
      </c>
      <c r="Q24" s="1">
        <f t="shared" si="1"/>
        <v>-6725</v>
      </c>
    </row>
    <row r="25" spans="1:17" ht="21" x14ac:dyDescent="0.25">
      <c r="A25" s="2" t="s">
        <v>188</v>
      </c>
      <c r="C25" s="1" t="s">
        <v>218</v>
      </c>
      <c r="E25" s="1">
        <v>0</v>
      </c>
      <c r="G25" s="1">
        <v>0</v>
      </c>
      <c r="I25" s="1">
        <f t="shared" si="0"/>
        <v>0</v>
      </c>
      <c r="K25" s="1">
        <v>44825275</v>
      </c>
      <c r="M25" s="1">
        <v>50293957429</v>
      </c>
      <c r="O25" s="1">
        <v>50293958550</v>
      </c>
      <c r="Q25" s="1">
        <f t="shared" si="1"/>
        <v>-1121</v>
      </c>
    </row>
    <row r="26" spans="1:17" ht="21" x14ac:dyDescent="0.25">
      <c r="A26" s="2" t="s">
        <v>17</v>
      </c>
      <c r="C26" s="1" t="s">
        <v>218</v>
      </c>
      <c r="E26" s="1">
        <v>0</v>
      </c>
      <c r="G26" s="1">
        <v>0</v>
      </c>
      <c r="I26" s="1">
        <f t="shared" si="0"/>
        <v>0</v>
      </c>
      <c r="K26" s="1">
        <v>2</v>
      </c>
      <c r="M26" s="1">
        <v>2</v>
      </c>
      <c r="O26" s="1">
        <v>5993</v>
      </c>
      <c r="Q26" s="1">
        <f t="shared" si="1"/>
        <v>-5991</v>
      </c>
    </row>
    <row r="27" spans="1:17" ht="21" x14ac:dyDescent="0.25">
      <c r="A27" s="2" t="s">
        <v>77</v>
      </c>
      <c r="C27" s="1" t="s">
        <v>218</v>
      </c>
      <c r="E27" s="1">
        <v>0</v>
      </c>
      <c r="G27" s="1">
        <v>0</v>
      </c>
      <c r="I27" s="1">
        <f t="shared" si="0"/>
        <v>0</v>
      </c>
      <c r="K27" s="1">
        <v>23579686</v>
      </c>
      <c r="M27" s="1">
        <v>676589267956</v>
      </c>
      <c r="O27" s="1">
        <v>532596511032</v>
      </c>
      <c r="Q27" s="1">
        <f t="shared" si="1"/>
        <v>143992756924</v>
      </c>
    </row>
    <row r="28" spans="1:17" ht="21" x14ac:dyDescent="0.25">
      <c r="A28" s="2" t="s">
        <v>189</v>
      </c>
      <c r="C28" s="1" t="s">
        <v>218</v>
      </c>
      <c r="E28" s="1">
        <v>0</v>
      </c>
      <c r="G28" s="1">
        <v>0</v>
      </c>
      <c r="I28" s="1">
        <f t="shared" si="0"/>
        <v>0</v>
      </c>
      <c r="K28" s="1">
        <v>26869217</v>
      </c>
      <c r="M28" s="1">
        <v>1480898149358</v>
      </c>
      <c r="O28" s="1">
        <v>1362176603101</v>
      </c>
      <c r="Q28" s="1">
        <f t="shared" si="1"/>
        <v>118721546257</v>
      </c>
    </row>
    <row r="29" spans="1:17" ht="21" x14ac:dyDescent="0.25">
      <c r="A29" s="2" t="s">
        <v>159</v>
      </c>
      <c r="C29" s="1" t="s">
        <v>218</v>
      </c>
      <c r="E29" s="1">
        <v>0</v>
      </c>
      <c r="G29" s="1">
        <v>0</v>
      </c>
      <c r="I29" s="1">
        <f t="shared" si="0"/>
        <v>0</v>
      </c>
      <c r="K29" s="1">
        <v>262989930</v>
      </c>
      <c r="M29" s="1">
        <v>556040161958</v>
      </c>
      <c r="O29" s="1">
        <v>497532186048</v>
      </c>
      <c r="Q29" s="1">
        <f t="shared" si="1"/>
        <v>58507975910</v>
      </c>
    </row>
    <row r="30" spans="1:17" ht="21" x14ac:dyDescent="0.25">
      <c r="A30" s="2" t="s">
        <v>190</v>
      </c>
      <c r="C30" s="1" t="s">
        <v>218</v>
      </c>
      <c r="E30" s="1">
        <v>0</v>
      </c>
      <c r="G30" s="1">
        <v>0</v>
      </c>
      <c r="I30" s="1">
        <f t="shared" si="0"/>
        <v>0</v>
      </c>
      <c r="K30" s="1">
        <v>11510556</v>
      </c>
      <c r="M30" s="1">
        <v>85963178819</v>
      </c>
      <c r="O30" s="1">
        <v>84213621891</v>
      </c>
      <c r="Q30" s="1">
        <f t="shared" si="1"/>
        <v>1749556928</v>
      </c>
    </row>
    <row r="31" spans="1:17" ht="21" x14ac:dyDescent="0.25">
      <c r="A31" s="2" t="s">
        <v>191</v>
      </c>
      <c r="C31" s="1" t="s">
        <v>218</v>
      </c>
      <c r="E31" s="1">
        <v>0</v>
      </c>
      <c r="G31" s="1">
        <v>0</v>
      </c>
      <c r="I31" s="1">
        <f t="shared" si="0"/>
        <v>0</v>
      </c>
      <c r="K31" s="1">
        <v>9143022</v>
      </c>
      <c r="M31" s="1">
        <v>129189221448</v>
      </c>
      <c r="O31" s="1">
        <v>121878407866</v>
      </c>
      <c r="Q31" s="1">
        <f t="shared" si="1"/>
        <v>7310813582</v>
      </c>
    </row>
    <row r="32" spans="1:17" ht="21" x14ac:dyDescent="0.25">
      <c r="A32" s="2" t="s">
        <v>192</v>
      </c>
      <c r="C32" s="1" t="s">
        <v>218</v>
      </c>
      <c r="E32" s="1">
        <v>0</v>
      </c>
      <c r="G32" s="1">
        <v>0</v>
      </c>
      <c r="I32" s="1">
        <f t="shared" si="0"/>
        <v>0</v>
      </c>
      <c r="K32" s="1">
        <v>1011122</v>
      </c>
      <c r="M32" s="1">
        <v>4845296624</v>
      </c>
      <c r="O32" s="1">
        <v>4845296624</v>
      </c>
      <c r="Q32" s="1">
        <f t="shared" si="1"/>
        <v>0</v>
      </c>
    </row>
    <row r="33" spans="1:17" ht="21" x14ac:dyDescent="0.25">
      <c r="A33" s="2" t="s">
        <v>193</v>
      </c>
      <c r="C33" s="1" t="s">
        <v>218</v>
      </c>
      <c r="E33" s="1">
        <v>0</v>
      </c>
      <c r="G33" s="1">
        <v>0</v>
      </c>
      <c r="I33" s="1">
        <f t="shared" si="0"/>
        <v>0</v>
      </c>
      <c r="K33" s="1">
        <v>532000</v>
      </c>
      <c r="M33" s="1">
        <v>660207336620</v>
      </c>
      <c r="O33" s="1">
        <v>600328849750</v>
      </c>
      <c r="Q33" s="1">
        <f t="shared" si="1"/>
        <v>59878486870</v>
      </c>
    </row>
    <row r="34" spans="1:17" ht="21" x14ac:dyDescent="0.25">
      <c r="A34" s="2" t="s">
        <v>46</v>
      </c>
      <c r="C34" s="1" t="s">
        <v>218</v>
      </c>
      <c r="E34" s="1">
        <v>0</v>
      </c>
      <c r="G34" s="1">
        <v>0</v>
      </c>
      <c r="I34" s="1">
        <f t="shared" si="0"/>
        <v>0</v>
      </c>
      <c r="K34" s="1">
        <v>74463846</v>
      </c>
      <c r="M34" s="1">
        <v>404700133948</v>
      </c>
      <c r="O34" s="1">
        <v>332772166681</v>
      </c>
      <c r="Q34" s="1">
        <f t="shared" si="1"/>
        <v>71927967267</v>
      </c>
    </row>
    <row r="35" spans="1:17" ht="21" x14ac:dyDescent="0.25">
      <c r="A35" s="2" t="s">
        <v>88</v>
      </c>
      <c r="C35" s="1" t="s">
        <v>218</v>
      </c>
      <c r="E35" s="1">
        <v>0</v>
      </c>
      <c r="G35" s="1">
        <v>0</v>
      </c>
      <c r="I35" s="1">
        <f t="shared" si="0"/>
        <v>0</v>
      </c>
      <c r="K35" s="1">
        <v>45000000</v>
      </c>
      <c r="M35" s="1">
        <v>676926595313</v>
      </c>
      <c r="O35" s="1">
        <v>316424639844</v>
      </c>
      <c r="Q35" s="1">
        <f t="shared" si="1"/>
        <v>360501955469</v>
      </c>
    </row>
    <row r="36" spans="1:17" ht="21" x14ac:dyDescent="0.25">
      <c r="A36" s="2" t="s">
        <v>47</v>
      </c>
      <c r="C36" s="1" t="s">
        <v>218</v>
      </c>
      <c r="E36" s="1">
        <v>0</v>
      </c>
      <c r="G36" s="1">
        <v>0</v>
      </c>
      <c r="I36" s="1">
        <f t="shared" si="0"/>
        <v>0</v>
      </c>
      <c r="K36" s="1">
        <v>800000</v>
      </c>
      <c r="M36" s="1">
        <v>13042396938</v>
      </c>
      <c r="O36" s="1">
        <v>12167172000</v>
      </c>
      <c r="Q36" s="1">
        <f t="shared" si="1"/>
        <v>875224938</v>
      </c>
    </row>
    <row r="37" spans="1:17" ht="21" x14ac:dyDescent="0.25">
      <c r="A37" s="2" t="s">
        <v>194</v>
      </c>
      <c r="C37" s="1" t="s">
        <v>218</v>
      </c>
      <c r="E37" s="1">
        <v>0</v>
      </c>
      <c r="G37" s="1">
        <v>0</v>
      </c>
      <c r="I37" s="1">
        <f t="shared" si="0"/>
        <v>0</v>
      </c>
      <c r="K37" s="1">
        <v>182500831</v>
      </c>
      <c r="M37" s="1">
        <v>283761146291</v>
      </c>
      <c r="O37" s="1">
        <v>252529611869</v>
      </c>
      <c r="Q37" s="1">
        <f t="shared" si="1"/>
        <v>31231534422</v>
      </c>
    </row>
    <row r="38" spans="1:17" ht="21" x14ac:dyDescent="0.25">
      <c r="A38" s="2" t="s">
        <v>180</v>
      </c>
      <c r="C38" s="1" t="s">
        <v>218</v>
      </c>
      <c r="E38" s="1">
        <v>0</v>
      </c>
      <c r="G38" s="1">
        <v>0</v>
      </c>
      <c r="I38" s="1">
        <f t="shared" si="0"/>
        <v>0</v>
      </c>
      <c r="K38" s="1">
        <v>2400000</v>
      </c>
      <c r="M38" s="1">
        <v>7564465067</v>
      </c>
      <c r="O38" s="1">
        <v>7355140884</v>
      </c>
      <c r="Q38" s="1">
        <f t="shared" si="1"/>
        <v>209324183</v>
      </c>
    </row>
    <row r="39" spans="1:17" ht="21" x14ac:dyDescent="0.25">
      <c r="A39" s="2" t="s">
        <v>196</v>
      </c>
      <c r="C39" s="1" t="s">
        <v>218</v>
      </c>
      <c r="E39" s="1">
        <v>0</v>
      </c>
      <c r="G39" s="1">
        <v>0</v>
      </c>
      <c r="I39" s="1">
        <f t="shared" si="0"/>
        <v>0</v>
      </c>
      <c r="K39" s="1">
        <v>16395148</v>
      </c>
      <c r="M39" s="1">
        <v>43922601492</v>
      </c>
      <c r="O39" s="1">
        <v>43351607672</v>
      </c>
      <c r="Q39" s="1">
        <f t="shared" si="1"/>
        <v>570993820</v>
      </c>
    </row>
    <row r="40" spans="1:17" ht="21" x14ac:dyDescent="0.25">
      <c r="A40" s="2" t="s">
        <v>72</v>
      </c>
      <c r="C40" s="1" t="s">
        <v>218</v>
      </c>
      <c r="E40" s="1">
        <v>0</v>
      </c>
      <c r="G40" s="1">
        <v>0</v>
      </c>
      <c r="I40" s="1">
        <f t="shared" si="0"/>
        <v>0</v>
      </c>
      <c r="K40" s="1">
        <v>2</v>
      </c>
      <c r="M40" s="1">
        <v>2</v>
      </c>
      <c r="O40" s="1">
        <v>4671</v>
      </c>
      <c r="Q40" s="1">
        <f t="shared" si="1"/>
        <v>-4669</v>
      </c>
    </row>
    <row r="41" spans="1:17" ht="21" x14ac:dyDescent="0.25">
      <c r="A41" s="2" t="s">
        <v>197</v>
      </c>
      <c r="C41" s="1" t="s">
        <v>218</v>
      </c>
      <c r="E41" s="1">
        <v>0</v>
      </c>
      <c r="G41" s="1">
        <v>0</v>
      </c>
      <c r="I41" s="1">
        <f t="shared" si="0"/>
        <v>0</v>
      </c>
      <c r="K41" s="1">
        <v>60750000</v>
      </c>
      <c r="M41" s="1">
        <v>93737248458</v>
      </c>
      <c r="O41" s="1">
        <v>93737250000</v>
      </c>
      <c r="Q41" s="1">
        <f t="shared" si="1"/>
        <v>-1542</v>
      </c>
    </row>
    <row r="42" spans="1:17" ht="21" x14ac:dyDescent="0.25">
      <c r="A42" s="2" t="s">
        <v>36</v>
      </c>
      <c r="C42" s="1" t="s">
        <v>218</v>
      </c>
      <c r="E42" s="1">
        <v>0</v>
      </c>
      <c r="G42" s="1">
        <v>0</v>
      </c>
      <c r="I42" s="1">
        <f t="shared" si="0"/>
        <v>0</v>
      </c>
      <c r="K42" s="1">
        <v>1</v>
      </c>
      <c r="M42" s="1">
        <v>1</v>
      </c>
      <c r="O42" s="1">
        <v>6438</v>
      </c>
      <c r="Q42" s="1">
        <f t="shared" si="1"/>
        <v>-6437</v>
      </c>
    </row>
    <row r="43" spans="1:17" ht="21" x14ac:dyDescent="0.25">
      <c r="A43" s="2" t="s">
        <v>35</v>
      </c>
      <c r="C43" s="1" t="s">
        <v>218</v>
      </c>
      <c r="E43" s="1">
        <v>0</v>
      </c>
      <c r="G43" s="1">
        <v>0</v>
      </c>
      <c r="I43" s="1">
        <f t="shared" si="0"/>
        <v>0</v>
      </c>
      <c r="K43" s="1">
        <v>1838965</v>
      </c>
      <c r="M43" s="1">
        <v>232573579652</v>
      </c>
      <c r="O43" s="1">
        <v>218357366244</v>
      </c>
      <c r="Q43" s="1">
        <f t="shared" si="1"/>
        <v>14216213408</v>
      </c>
    </row>
    <row r="44" spans="1:17" ht="21" x14ac:dyDescent="0.25">
      <c r="A44" s="2" t="s">
        <v>198</v>
      </c>
      <c r="C44" s="1" t="s">
        <v>218</v>
      </c>
      <c r="E44" s="1">
        <v>0</v>
      </c>
      <c r="G44" s="1">
        <v>0</v>
      </c>
      <c r="I44" s="1">
        <f t="shared" si="0"/>
        <v>0</v>
      </c>
      <c r="K44" s="1">
        <v>63773149</v>
      </c>
      <c r="M44" s="1">
        <v>311621625150</v>
      </c>
      <c r="O44" s="1">
        <v>312087179012</v>
      </c>
      <c r="Q44" s="1">
        <f t="shared" si="1"/>
        <v>-465553862</v>
      </c>
    </row>
    <row r="45" spans="1:17" ht="21" x14ac:dyDescent="0.25">
      <c r="A45" s="2" t="s">
        <v>68</v>
      </c>
      <c r="C45" s="1" t="s">
        <v>218</v>
      </c>
      <c r="E45" s="1">
        <v>0</v>
      </c>
      <c r="G45" s="1">
        <v>0</v>
      </c>
      <c r="I45" s="1">
        <f t="shared" si="0"/>
        <v>0</v>
      </c>
      <c r="K45" s="1">
        <v>10959748</v>
      </c>
      <c r="M45" s="1">
        <v>220267564860</v>
      </c>
      <c r="O45" s="1">
        <v>132907596587</v>
      </c>
      <c r="Q45" s="1">
        <f t="shared" si="1"/>
        <v>87359968273</v>
      </c>
    </row>
    <row r="46" spans="1:17" ht="21" x14ac:dyDescent="0.25">
      <c r="A46" s="2" t="s">
        <v>199</v>
      </c>
      <c r="C46" s="1" t="s">
        <v>218</v>
      </c>
      <c r="E46" s="1">
        <v>0</v>
      </c>
      <c r="G46" s="1">
        <v>0</v>
      </c>
      <c r="I46" s="1">
        <f t="shared" si="0"/>
        <v>0</v>
      </c>
      <c r="K46" s="1">
        <v>93806374</v>
      </c>
      <c r="M46" s="1">
        <v>94292524271</v>
      </c>
      <c r="O46" s="1">
        <v>81871942493</v>
      </c>
      <c r="Q46" s="1">
        <f t="shared" si="1"/>
        <v>12420581778</v>
      </c>
    </row>
    <row r="47" spans="1:17" ht="21" x14ac:dyDescent="0.25">
      <c r="A47" s="2" t="s">
        <v>200</v>
      </c>
      <c r="C47" s="1" t="s">
        <v>218</v>
      </c>
      <c r="E47" s="1">
        <v>0</v>
      </c>
      <c r="G47" s="1">
        <v>0</v>
      </c>
      <c r="I47" s="1">
        <f t="shared" si="0"/>
        <v>0</v>
      </c>
      <c r="K47" s="1">
        <v>15470410</v>
      </c>
      <c r="M47" s="1">
        <v>14941349004</v>
      </c>
      <c r="O47" s="1">
        <v>14279188430</v>
      </c>
      <c r="Q47" s="1">
        <f t="shared" si="1"/>
        <v>662160574</v>
      </c>
    </row>
    <row r="48" spans="1:17" ht="21" x14ac:dyDescent="0.25">
      <c r="A48" s="2" t="s">
        <v>48</v>
      </c>
      <c r="C48" s="1" t="s">
        <v>218</v>
      </c>
      <c r="E48" s="1">
        <v>0</v>
      </c>
      <c r="G48" s="1">
        <v>0</v>
      </c>
      <c r="I48" s="1">
        <f t="shared" si="0"/>
        <v>0</v>
      </c>
      <c r="K48" s="1">
        <v>119580219</v>
      </c>
      <c r="M48" s="1">
        <v>1783907101955</v>
      </c>
      <c r="O48" s="1">
        <v>1459563515614</v>
      </c>
      <c r="Q48" s="1">
        <f t="shared" si="1"/>
        <v>324343586341</v>
      </c>
    </row>
    <row r="49" spans="1:17" ht="21" x14ac:dyDescent="0.25">
      <c r="A49" s="2" t="s">
        <v>64</v>
      </c>
      <c r="C49" s="1" t="s">
        <v>218</v>
      </c>
      <c r="E49" s="1">
        <v>0</v>
      </c>
      <c r="G49" s="1">
        <v>0</v>
      </c>
      <c r="I49" s="1">
        <f t="shared" si="0"/>
        <v>0</v>
      </c>
      <c r="K49" s="1">
        <v>84728</v>
      </c>
      <c r="M49" s="1">
        <v>1264796276068</v>
      </c>
      <c r="O49" s="1">
        <v>1191797604480</v>
      </c>
      <c r="Q49" s="1">
        <f t="shared" si="1"/>
        <v>72998671588</v>
      </c>
    </row>
    <row r="50" spans="1:17" ht="21" x14ac:dyDescent="0.25">
      <c r="A50" s="2" t="s">
        <v>195</v>
      </c>
      <c r="C50" s="1" t="s">
        <v>218</v>
      </c>
      <c r="E50" s="1">
        <v>0</v>
      </c>
      <c r="G50" s="1">
        <v>0</v>
      </c>
      <c r="I50" s="1">
        <f t="shared" si="0"/>
        <v>0</v>
      </c>
      <c r="K50" s="1" t="s">
        <v>218</v>
      </c>
      <c r="M50" s="1">
        <v>0</v>
      </c>
      <c r="O50" s="1">
        <v>0</v>
      </c>
      <c r="Q50" s="1">
        <v>3137985869</v>
      </c>
    </row>
    <row r="51" spans="1:17" ht="21" x14ac:dyDescent="0.25">
      <c r="A51" s="2" t="s">
        <v>219</v>
      </c>
      <c r="C51" s="1" t="s">
        <v>218</v>
      </c>
      <c r="E51" s="1">
        <v>0</v>
      </c>
      <c r="G51" s="1">
        <v>0</v>
      </c>
      <c r="I51" s="1">
        <f t="shared" si="0"/>
        <v>0</v>
      </c>
      <c r="K51" s="1" t="s">
        <v>218</v>
      </c>
      <c r="M51" s="1">
        <v>0</v>
      </c>
      <c r="O51" s="1">
        <v>0</v>
      </c>
      <c r="Q51" s="1">
        <v>-1558590874</v>
      </c>
    </row>
    <row r="52" spans="1:17" ht="21" x14ac:dyDescent="0.25">
      <c r="A52" s="2" t="s">
        <v>220</v>
      </c>
      <c r="C52" s="1" t="s">
        <v>218</v>
      </c>
      <c r="E52" s="1">
        <v>0</v>
      </c>
      <c r="G52" s="1">
        <v>0</v>
      </c>
      <c r="I52" s="1">
        <f t="shared" si="0"/>
        <v>0</v>
      </c>
      <c r="K52" s="1" t="s">
        <v>218</v>
      </c>
      <c r="M52" s="1">
        <v>0</v>
      </c>
      <c r="O52" s="1">
        <v>0</v>
      </c>
      <c r="Q52" s="1">
        <v>-6464635025</v>
      </c>
    </row>
    <row r="53" spans="1:17" ht="21" x14ac:dyDescent="0.25">
      <c r="A53" s="2" t="s">
        <v>221</v>
      </c>
      <c r="C53" s="1" t="s">
        <v>218</v>
      </c>
      <c r="E53" s="1">
        <v>0</v>
      </c>
      <c r="G53" s="1">
        <v>0</v>
      </c>
      <c r="I53" s="1">
        <f t="shared" si="0"/>
        <v>0</v>
      </c>
      <c r="K53" s="1" t="s">
        <v>218</v>
      </c>
      <c r="M53" s="1">
        <v>0</v>
      </c>
      <c r="O53" s="1">
        <v>0</v>
      </c>
      <c r="Q53" s="1">
        <v>4452637030</v>
      </c>
    </row>
    <row r="54" spans="1:17" s="3" customFormat="1" ht="26.25" x14ac:dyDescent="0.25">
      <c r="A54" s="3" t="s">
        <v>105</v>
      </c>
      <c r="C54" s="3" t="s">
        <v>105</v>
      </c>
      <c r="E54" s="4">
        <f>SUM(E8:E53)</f>
        <v>3659041765751</v>
      </c>
      <c r="G54" s="4">
        <f>SUM(G8:G53)</f>
        <v>1900303034593</v>
      </c>
      <c r="I54" s="4">
        <f>SUM(I8:I53)</f>
        <v>1758738731158</v>
      </c>
      <c r="K54" s="3" t="s">
        <v>105</v>
      </c>
      <c r="M54" s="4">
        <f>SUM(M8:M53)</f>
        <v>20109662633718</v>
      </c>
      <c r="O54" s="4">
        <f>SUM(O8:O53)</f>
        <v>13643351688581</v>
      </c>
      <c r="Q54" s="4">
        <f>SUM(Q8:Q53)</f>
        <v>6465878342137</v>
      </c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3"/>
  <sheetViews>
    <sheetView rightToLeft="1" workbookViewId="0">
      <selection activeCell="M96" sqref="M96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5.5703125" style="1" bestFit="1" customWidth="1"/>
    <col min="6" max="6" width="1" style="1" customWidth="1"/>
    <col min="7" max="7" width="27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  <c r="H3" s="18" t="s">
        <v>124</v>
      </c>
      <c r="I3" s="18" t="s">
        <v>124</v>
      </c>
      <c r="J3" s="18" t="s">
        <v>124</v>
      </c>
      <c r="K3" s="18" t="s">
        <v>124</v>
      </c>
      <c r="L3" s="18" t="s">
        <v>124</v>
      </c>
      <c r="M3" s="18" t="s">
        <v>124</v>
      </c>
      <c r="N3" s="18" t="s">
        <v>124</v>
      </c>
      <c r="O3" s="18" t="s">
        <v>124</v>
      </c>
      <c r="P3" s="18" t="s">
        <v>124</v>
      </c>
      <c r="Q3" s="18" t="s">
        <v>124</v>
      </c>
    </row>
    <row r="4" spans="1:17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17" customFormat="1" ht="28.5" x14ac:dyDescent="0.25">
      <c r="A5" s="19" t="s">
        <v>233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7" thickBot="1" x14ac:dyDescent="0.3">
      <c r="A6" s="17" t="s">
        <v>3</v>
      </c>
      <c r="C6" s="17" t="s">
        <v>216</v>
      </c>
      <c r="D6" s="17" t="s">
        <v>126</v>
      </c>
      <c r="E6" s="17" t="s">
        <v>126</v>
      </c>
      <c r="F6" s="17" t="s">
        <v>126</v>
      </c>
      <c r="G6" s="17" t="s">
        <v>126</v>
      </c>
      <c r="H6" s="17" t="s">
        <v>126</v>
      </c>
      <c r="I6" s="17" t="s">
        <v>126</v>
      </c>
      <c r="K6" s="17" t="s">
        <v>217</v>
      </c>
      <c r="L6" s="17" t="s">
        <v>127</v>
      </c>
      <c r="M6" s="17" t="s">
        <v>127</v>
      </c>
      <c r="N6" s="17" t="s">
        <v>127</v>
      </c>
      <c r="O6" s="17" t="s">
        <v>127</v>
      </c>
      <c r="P6" s="17" t="s">
        <v>127</v>
      </c>
      <c r="Q6" s="17" t="s">
        <v>127</v>
      </c>
    </row>
    <row r="7" spans="1:17" ht="26.25" x14ac:dyDescent="0.25">
      <c r="A7" s="17" t="s">
        <v>3</v>
      </c>
      <c r="C7" s="17" t="s">
        <v>7</v>
      </c>
      <c r="E7" s="17" t="s">
        <v>183</v>
      </c>
      <c r="G7" s="17" t="s">
        <v>184</v>
      </c>
      <c r="I7" s="17" t="s">
        <v>185</v>
      </c>
      <c r="K7" s="17" t="s">
        <v>7</v>
      </c>
      <c r="M7" s="17" t="s">
        <v>183</v>
      </c>
      <c r="O7" s="17" t="s">
        <v>184</v>
      </c>
      <c r="Q7" s="17" t="s">
        <v>185</v>
      </c>
    </row>
    <row r="8" spans="1:17" ht="21" x14ac:dyDescent="0.25">
      <c r="A8" s="2" t="s">
        <v>104</v>
      </c>
      <c r="C8" s="1">
        <v>20000000</v>
      </c>
      <c r="E8" s="1">
        <v>303634620000</v>
      </c>
      <c r="G8" s="1">
        <v>282946135730</v>
      </c>
      <c r="I8" s="1">
        <f>E8-G8</f>
        <v>20688484270</v>
      </c>
      <c r="K8" s="1">
        <v>20000000</v>
      </c>
      <c r="M8" s="1">
        <v>303634620000</v>
      </c>
      <c r="O8" s="1">
        <v>282946135730</v>
      </c>
      <c r="Q8" s="1">
        <f>M8-O8</f>
        <v>20688484270</v>
      </c>
    </row>
    <row r="9" spans="1:17" ht="21" x14ac:dyDescent="0.25">
      <c r="A9" s="2" t="s">
        <v>46</v>
      </c>
      <c r="C9" s="1">
        <v>52173679</v>
      </c>
      <c r="E9" s="1">
        <v>305962924886</v>
      </c>
      <c r="G9" s="1">
        <v>222612618783</v>
      </c>
      <c r="I9" s="1">
        <f t="shared" ref="I9:I72" si="0">E9-G9</f>
        <v>83350306103</v>
      </c>
      <c r="K9" s="1">
        <v>52173679</v>
      </c>
      <c r="M9" s="1">
        <v>305962924886</v>
      </c>
      <c r="O9" s="1">
        <v>233159433457</v>
      </c>
      <c r="Q9" s="1">
        <f t="shared" ref="Q9:Q72" si="1">M9-O9</f>
        <v>72803491429</v>
      </c>
    </row>
    <row r="10" spans="1:17" ht="21" x14ac:dyDescent="0.25">
      <c r="A10" s="2" t="s">
        <v>92</v>
      </c>
      <c r="C10" s="1">
        <v>23423147</v>
      </c>
      <c r="E10" s="1">
        <v>312606057691</v>
      </c>
      <c r="G10" s="1">
        <v>218010767371</v>
      </c>
      <c r="I10" s="1">
        <f t="shared" si="0"/>
        <v>94595290320</v>
      </c>
      <c r="K10" s="1">
        <v>23423147</v>
      </c>
      <c r="M10" s="1">
        <v>312606057691</v>
      </c>
      <c r="O10" s="1">
        <v>142496729165</v>
      </c>
      <c r="Q10" s="1">
        <f t="shared" si="1"/>
        <v>170109328526</v>
      </c>
    </row>
    <row r="11" spans="1:17" ht="21" x14ac:dyDescent="0.25">
      <c r="A11" s="2" t="s">
        <v>88</v>
      </c>
      <c r="C11" s="1">
        <v>136991807</v>
      </c>
      <c r="E11" s="1">
        <v>2488930672676</v>
      </c>
      <c r="G11" s="1">
        <v>1873154815373</v>
      </c>
      <c r="I11" s="1">
        <f t="shared" si="0"/>
        <v>615775857303</v>
      </c>
      <c r="K11" s="1">
        <v>136991807</v>
      </c>
      <c r="M11" s="1">
        <v>2488930672676</v>
      </c>
      <c r="O11" s="1">
        <v>963279626381</v>
      </c>
      <c r="Q11" s="1">
        <f t="shared" si="1"/>
        <v>1525651046295</v>
      </c>
    </row>
    <row r="12" spans="1:17" ht="21" x14ac:dyDescent="0.25">
      <c r="A12" s="2" t="s">
        <v>37</v>
      </c>
      <c r="C12" s="1">
        <v>47287349</v>
      </c>
      <c r="E12" s="1">
        <v>2351721507746</v>
      </c>
      <c r="G12" s="1">
        <v>2256470217628</v>
      </c>
      <c r="I12" s="1">
        <f t="shared" si="0"/>
        <v>95251290118</v>
      </c>
      <c r="K12" s="1">
        <v>47287349</v>
      </c>
      <c r="M12" s="1">
        <v>2351721507746</v>
      </c>
      <c r="O12" s="1">
        <v>798082616740</v>
      </c>
      <c r="Q12" s="1">
        <f t="shared" si="1"/>
        <v>1553638891006</v>
      </c>
    </row>
    <row r="13" spans="1:17" ht="21" x14ac:dyDescent="0.25">
      <c r="A13" s="2" t="s">
        <v>81</v>
      </c>
      <c r="C13" s="1">
        <v>110700000</v>
      </c>
      <c r="E13" s="1">
        <v>867769883100</v>
      </c>
      <c r="G13" s="1">
        <v>694414275417</v>
      </c>
      <c r="I13" s="1">
        <f t="shared" si="0"/>
        <v>173355607683</v>
      </c>
      <c r="K13" s="1">
        <v>110700000</v>
      </c>
      <c r="M13" s="1">
        <v>867769883100</v>
      </c>
      <c r="O13" s="1">
        <v>742273653091</v>
      </c>
      <c r="Q13" s="1">
        <f t="shared" si="1"/>
        <v>125496230009</v>
      </c>
    </row>
    <row r="14" spans="1:17" ht="21" x14ac:dyDescent="0.25">
      <c r="A14" s="2" t="s">
        <v>50</v>
      </c>
      <c r="C14" s="1">
        <v>3949846</v>
      </c>
      <c r="E14" s="1">
        <v>332396994084</v>
      </c>
      <c r="G14" s="1">
        <v>279995770043</v>
      </c>
      <c r="I14" s="1">
        <f t="shared" si="0"/>
        <v>52401224041</v>
      </c>
      <c r="K14" s="1">
        <v>3949846</v>
      </c>
      <c r="M14" s="1">
        <v>332396994084</v>
      </c>
      <c r="O14" s="1">
        <v>301975149057</v>
      </c>
      <c r="Q14" s="1">
        <f t="shared" si="1"/>
        <v>30421845027</v>
      </c>
    </row>
    <row r="15" spans="1:17" ht="21" x14ac:dyDescent="0.25">
      <c r="A15" s="2" t="s">
        <v>47</v>
      </c>
      <c r="C15" s="1">
        <v>129944462</v>
      </c>
      <c r="E15" s="1">
        <v>2354444241297</v>
      </c>
      <c r="G15" s="1">
        <v>1925074070239</v>
      </c>
      <c r="I15" s="1">
        <f t="shared" si="0"/>
        <v>429370171058</v>
      </c>
      <c r="K15" s="1">
        <v>129944462</v>
      </c>
      <c r="M15" s="1">
        <v>2354444241297</v>
      </c>
      <c r="O15" s="1">
        <v>2086547503315</v>
      </c>
      <c r="Q15" s="1">
        <f t="shared" si="1"/>
        <v>267896737982</v>
      </c>
    </row>
    <row r="16" spans="1:17" ht="21" x14ac:dyDescent="0.25">
      <c r="A16" s="2" t="s">
        <v>26</v>
      </c>
      <c r="C16" s="1">
        <v>30782126</v>
      </c>
      <c r="E16" s="1">
        <v>1449015907075</v>
      </c>
      <c r="G16" s="1">
        <v>1096536067960</v>
      </c>
      <c r="I16" s="1">
        <f t="shared" si="0"/>
        <v>352479839115</v>
      </c>
      <c r="K16" s="1">
        <v>30782126</v>
      </c>
      <c r="M16" s="1">
        <v>1449015907075</v>
      </c>
      <c r="O16" s="1">
        <v>1496596909377</v>
      </c>
      <c r="Q16" s="1">
        <f t="shared" si="1"/>
        <v>-47581002302</v>
      </c>
    </row>
    <row r="17" spans="1:17" ht="21" x14ac:dyDescent="0.25">
      <c r="A17" s="2" t="s">
        <v>34</v>
      </c>
      <c r="C17" s="1">
        <v>260484746</v>
      </c>
      <c r="E17" s="1">
        <v>1217399346882</v>
      </c>
      <c r="G17" s="1">
        <v>834861972490</v>
      </c>
      <c r="I17" s="1">
        <f t="shared" si="0"/>
        <v>382537374392</v>
      </c>
      <c r="K17" s="1">
        <v>260484746</v>
      </c>
      <c r="M17" s="1">
        <v>1217399346882</v>
      </c>
      <c r="O17" s="1">
        <v>755830861481</v>
      </c>
      <c r="Q17" s="1">
        <f t="shared" si="1"/>
        <v>461568485401</v>
      </c>
    </row>
    <row r="18" spans="1:17" ht="21" x14ac:dyDescent="0.25">
      <c r="A18" s="2" t="s">
        <v>74</v>
      </c>
      <c r="C18" s="1">
        <v>119640598</v>
      </c>
      <c r="E18" s="1">
        <v>1150355871159</v>
      </c>
      <c r="G18" s="1">
        <v>832197591003</v>
      </c>
      <c r="I18" s="1">
        <f t="shared" si="0"/>
        <v>318158280156</v>
      </c>
      <c r="K18" s="1">
        <v>119640598</v>
      </c>
      <c r="M18" s="1">
        <v>1150355871159</v>
      </c>
      <c r="O18" s="1">
        <v>666000924074</v>
      </c>
      <c r="Q18" s="1">
        <f t="shared" si="1"/>
        <v>484354947085</v>
      </c>
    </row>
    <row r="19" spans="1:17" ht="21" x14ac:dyDescent="0.25">
      <c r="A19" s="2" t="s">
        <v>84</v>
      </c>
      <c r="C19" s="1">
        <v>240975566</v>
      </c>
      <c r="E19" s="1">
        <v>786681193838</v>
      </c>
      <c r="G19" s="1">
        <v>729294115868</v>
      </c>
      <c r="I19" s="1">
        <f t="shared" si="0"/>
        <v>57387077970</v>
      </c>
      <c r="K19" s="1">
        <v>240975566</v>
      </c>
      <c r="M19" s="1">
        <v>786681193838</v>
      </c>
      <c r="O19" s="1">
        <v>637082113242</v>
      </c>
      <c r="Q19" s="1">
        <f t="shared" si="1"/>
        <v>149599080596</v>
      </c>
    </row>
    <row r="20" spans="1:17" ht="21" x14ac:dyDescent="0.25">
      <c r="A20" s="2" t="s">
        <v>89</v>
      </c>
      <c r="C20" s="1">
        <v>110158047</v>
      </c>
      <c r="E20" s="1">
        <v>1296375390018</v>
      </c>
      <c r="G20" s="1">
        <v>1058414408287</v>
      </c>
      <c r="I20" s="1">
        <f t="shared" si="0"/>
        <v>237960981731</v>
      </c>
      <c r="K20" s="1">
        <v>110158047</v>
      </c>
      <c r="M20" s="1">
        <v>1296375390018</v>
      </c>
      <c r="O20" s="1">
        <v>785259413002</v>
      </c>
      <c r="Q20" s="1">
        <f t="shared" si="1"/>
        <v>511115977016</v>
      </c>
    </row>
    <row r="21" spans="1:17" ht="21" x14ac:dyDescent="0.25">
      <c r="A21" s="2" t="s">
        <v>70</v>
      </c>
      <c r="C21" s="1">
        <v>11048646</v>
      </c>
      <c r="E21" s="1">
        <v>322209622613</v>
      </c>
      <c r="G21" s="1">
        <v>262679229595</v>
      </c>
      <c r="I21" s="1">
        <f t="shared" si="0"/>
        <v>59530393018</v>
      </c>
      <c r="K21" s="1">
        <v>11048646</v>
      </c>
      <c r="M21" s="1">
        <v>322209622613</v>
      </c>
      <c r="O21" s="1">
        <v>120702143053</v>
      </c>
      <c r="Q21" s="1">
        <f t="shared" si="1"/>
        <v>201507479560</v>
      </c>
    </row>
    <row r="22" spans="1:17" ht="21" x14ac:dyDescent="0.25">
      <c r="A22" s="2" t="s">
        <v>21</v>
      </c>
      <c r="C22" s="1">
        <v>61982218</v>
      </c>
      <c r="E22" s="1">
        <v>2832217545696</v>
      </c>
      <c r="G22" s="1">
        <v>2477232862387</v>
      </c>
      <c r="I22" s="1">
        <f t="shared" si="0"/>
        <v>354984683309</v>
      </c>
      <c r="K22" s="1">
        <v>61982218</v>
      </c>
      <c r="M22" s="1">
        <v>2832217545696</v>
      </c>
      <c r="O22" s="1">
        <v>1930110110254</v>
      </c>
      <c r="Q22" s="1">
        <f t="shared" si="1"/>
        <v>902107435442</v>
      </c>
    </row>
    <row r="23" spans="1:17" ht="21" x14ac:dyDescent="0.25">
      <c r="A23" s="2" t="s">
        <v>79</v>
      </c>
      <c r="C23" s="1">
        <v>16748397</v>
      </c>
      <c r="E23" s="1">
        <v>251610628832</v>
      </c>
      <c r="G23" s="1">
        <v>196269585634</v>
      </c>
      <c r="I23" s="1">
        <f t="shared" si="0"/>
        <v>55341043198</v>
      </c>
      <c r="K23" s="1">
        <v>16748397</v>
      </c>
      <c r="M23" s="1">
        <v>251610628832</v>
      </c>
      <c r="O23" s="1">
        <v>139516475037</v>
      </c>
      <c r="Q23" s="1">
        <f t="shared" si="1"/>
        <v>112094153795</v>
      </c>
    </row>
    <row r="24" spans="1:17" ht="21" x14ac:dyDescent="0.25">
      <c r="A24" s="2" t="s">
        <v>41</v>
      </c>
      <c r="C24" s="1">
        <v>69359284</v>
      </c>
      <c r="E24" s="1">
        <v>657949187183</v>
      </c>
      <c r="G24" s="1">
        <v>517549988244</v>
      </c>
      <c r="I24" s="1">
        <f t="shared" si="0"/>
        <v>140399198939</v>
      </c>
      <c r="K24" s="1">
        <v>69359284</v>
      </c>
      <c r="M24" s="1">
        <v>657949187183</v>
      </c>
      <c r="O24" s="1">
        <v>269443298184</v>
      </c>
      <c r="Q24" s="1">
        <f t="shared" si="1"/>
        <v>388505888999</v>
      </c>
    </row>
    <row r="25" spans="1:17" ht="21" x14ac:dyDescent="0.25">
      <c r="A25" s="2" t="s">
        <v>57</v>
      </c>
      <c r="C25" s="1">
        <v>5250407</v>
      </c>
      <c r="E25" s="1">
        <v>94037275437</v>
      </c>
      <c r="G25" s="1">
        <v>86014150552</v>
      </c>
      <c r="I25" s="1">
        <f t="shared" si="0"/>
        <v>8023124885</v>
      </c>
      <c r="K25" s="1">
        <v>5250407</v>
      </c>
      <c r="M25" s="1">
        <v>94037275437</v>
      </c>
      <c r="O25" s="1">
        <v>73261639488</v>
      </c>
      <c r="Q25" s="1">
        <f t="shared" si="1"/>
        <v>20775635949</v>
      </c>
    </row>
    <row r="26" spans="1:17" ht="21" x14ac:dyDescent="0.25">
      <c r="A26" s="2" t="s">
        <v>85</v>
      </c>
      <c r="C26" s="1">
        <v>58552279</v>
      </c>
      <c r="E26" s="1">
        <v>1066709939057</v>
      </c>
      <c r="G26" s="1">
        <v>702425008889</v>
      </c>
      <c r="I26" s="1">
        <f t="shared" si="0"/>
        <v>364284930168</v>
      </c>
      <c r="K26" s="1">
        <v>58552279</v>
      </c>
      <c r="M26" s="1">
        <v>1066709939057</v>
      </c>
      <c r="O26" s="1">
        <v>687423796450</v>
      </c>
      <c r="Q26" s="1">
        <f t="shared" si="1"/>
        <v>379286142607</v>
      </c>
    </row>
    <row r="27" spans="1:17" ht="21" x14ac:dyDescent="0.25">
      <c r="A27" s="2" t="s">
        <v>32</v>
      </c>
      <c r="C27" s="1">
        <v>71909114</v>
      </c>
      <c r="E27" s="1">
        <v>1444189912547</v>
      </c>
      <c r="G27" s="1">
        <v>1129524616188</v>
      </c>
      <c r="I27" s="1">
        <f t="shared" si="0"/>
        <v>314665296359</v>
      </c>
      <c r="K27" s="1">
        <v>71909114</v>
      </c>
      <c r="M27" s="1">
        <v>1444189912547</v>
      </c>
      <c r="O27" s="1">
        <v>492270904610</v>
      </c>
      <c r="Q27" s="1">
        <f t="shared" si="1"/>
        <v>951919007937</v>
      </c>
    </row>
    <row r="28" spans="1:17" ht="21" x14ac:dyDescent="0.25">
      <c r="A28" s="2" t="s">
        <v>42</v>
      </c>
      <c r="C28" s="1">
        <v>50875991</v>
      </c>
      <c r="E28" s="1">
        <v>2199027265321</v>
      </c>
      <c r="G28" s="1">
        <v>2375800962685</v>
      </c>
      <c r="I28" s="1">
        <f t="shared" si="0"/>
        <v>-176773697364</v>
      </c>
      <c r="K28" s="1">
        <v>50875991</v>
      </c>
      <c r="M28" s="1">
        <v>2199027265321</v>
      </c>
      <c r="O28" s="1">
        <v>353207293427</v>
      </c>
      <c r="Q28" s="1">
        <f t="shared" si="1"/>
        <v>1845819971894</v>
      </c>
    </row>
    <row r="29" spans="1:17" ht="21" x14ac:dyDescent="0.25">
      <c r="A29" s="2" t="s">
        <v>31</v>
      </c>
      <c r="C29" s="1">
        <v>593411445</v>
      </c>
      <c r="E29" s="1">
        <v>1663428858047</v>
      </c>
      <c r="G29" s="1">
        <v>1366072548909</v>
      </c>
      <c r="I29" s="1">
        <f t="shared" si="0"/>
        <v>297356309138</v>
      </c>
      <c r="K29" s="1">
        <v>593411445</v>
      </c>
      <c r="M29" s="1">
        <v>1663428858047</v>
      </c>
      <c r="O29" s="1">
        <v>1330137881580</v>
      </c>
      <c r="Q29" s="1">
        <f t="shared" si="1"/>
        <v>333290976467</v>
      </c>
    </row>
    <row r="30" spans="1:17" ht="21" x14ac:dyDescent="0.25">
      <c r="A30" s="2" t="s">
        <v>52</v>
      </c>
      <c r="C30" s="1">
        <v>50213002</v>
      </c>
      <c r="E30" s="1">
        <v>1430969849803</v>
      </c>
      <c r="G30" s="1">
        <v>1314996145052</v>
      </c>
      <c r="I30" s="1">
        <f t="shared" si="0"/>
        <v>115973704751</v>
      </c>
      <c r="K30" s="1">
        <v>50213002</v>
      </c>
      <c r="M30" s="1">
        <v>1430969849803</v>
      </c>
      <c r="O30" s="1">
        <v>897861577735</v>
      </c>
      <c r="Q30" s="1">
        <f t="shared" si="1"/>
        <v>533108272068</v>
      </c>
    </row>
    <row r="31" spans="1:17" ht="21" x14ac:dyDescent="0.25">
      <c r="A31" s="2" t="s">
        <v>38</v>
      </c>
      <c r="C31" s="1">
        <v>8288198</v>
      </c>
      <c r="E31" s="1">
        <v>459564397222</v>
      </c>
      <c r="G31" s="1">
        <v>352239497727</v>
      </c>
      <c r="I31" s="1">
        <f t="shared" si="0"/>
        <v>107324899495</v>
      </c>
      <c r="K31" s="1">
        <v>8288198</v>
      </c>
      <c r="M31" s="1">
        <v>459564397222</v>
      </c>
      <c r="O31" s="1">
        <v>202676527258</v>
      </c>
      <c r="Q31" s="1">
        <f t="shared" si="1"/>
        <v>256887869964</v>
      </c>
    </row>
    <row r="32" spans="1:17" ht="21" x14ac:dyDescent="0.25">
      <c r="A32" s="2" t="s">
        <v>17</v>
      </c>
      <c r="C32" s="1">
        <v>134385844</v>
      </c>
      <c r="E32" s="1">
        <v>733408727842</v>
      </c>
      <c r="G32" s="1">
        <v>592060863930</v>
      </c>
      <c r="I32" s="1">
        <f t="shared" si="0"/>
        <v>141347863912</v>
      </c>
      <c r="K32" s="1">
        <v>134385844</v>
      </c>
      <c r="M32" s="1">
        <v>733408727842</v>
      </c>
      <c r="O32" s="1">
        <v>402749178927</v>
      </c>
      <c r="Q32" s="1">
        <f t="shared" si="1"/>
        <v>330659548915</v>
      </c>
    </row>
    <row r="33" spans="1:17" ht="21" x14ac:dyDescent="0.25">
      <c r="A33" s="2" t="s">
        <v>91</v>
      </c>
      <c r="C33" s="1">
        <v>77151780</v>
      </c>
      <c r="E33" s="1">
        <v>476940121693</v>
      </c>
      <c r="G33" s="1">
        <v>351389271039</v>
      </c>
      <c r="I33" s="1">
        <f t="shared" si="0"/>
        <v>125550850654</v>
      </c>
      <c r="K33" s="1">
        <v>77151780</v>
      </c>
      <c r="M33" s="1">
        <v>476940121693</v>
      </c>
      <c r="O33" s="1">
        <v>303224536413</v>
      </c>
      <c r="Q33" s="1">
        <f t="shared" si="1"/>
        <v>173715585280</v>
      </c>
    </row>
    <row r="34" spans="1:17" ht="21" x14ac:dyDescent="0.25">
      <c r="A34" s="2" t="s">
        <v>77</v>
      </c>
      <c r="C34" s="1">
        <v>94041622</v>
      </c>
      <c r="E34" s="1">
        <v>2749983627319</v>
      </c>
      <c r="G34" s="1">
        <v>2184496664932</v>
      </c>
      <c r="I34" s="1">
        <f t="shared" si="0"/>
        <v>565486962387</v>
      </c>
      <c r="K34" s="1">
        <v>94041622</v>
      </c>
      <c r="M34" s="1">
        <v>2749983627319</v>
      </c>
      <c r="O34" s="1">
        <v>2124126664374</v>
      </c>
      <c r="Q34" s="1">
        <f t="shared" si="1"/>
        <v>625856962945</v>
      </c>
    </row>
    <row r="35" spans="1:17" ht="21" x14ac:dyDescent="0.25">
      <c r="A35" s="2" t="s">
        <v>51</v>
      </c>
      <c r="C35" s="1">
        <v>105998651</v>
      </c>
      <c r="E35" s="1">
        <v>1088605562777</v>
      </c>
      <c r="G35" s="1">
        <v>1009091817704</v>
      </c>
      <c r="I35" s="1">
        <f t="shared" si="0"/>
        <v>79513745073</v>
      </c>
      <c r="K35" s="1">
        <v>105998651</v>
      </c>
      <c r="M35" s="1">
        <v>1088605562777</v>
      </c>
      <c r="O35" s="1">
        <v>944123894980</v>
      </c>
      <c r="Q35" s="1">
        <f t="shared" si="1"/>
        <v>144481667797</v>
      </c>
    </row>
    <row r="36" spans="1:17" ht="21" x14ac:dyDescent="0.25">
      <c r="A36" s="2" t="s">
        <v>61</v>
      </c>
      <c r="C36" s="1">
        <v>210365153</v>
      </c>
      <c r="E36" s="1">
        <v>1882826053913</v>
      </c>
      <c r="G36" s="1">
        <v>1162679285107</v>
      </c>
      <c r="I36" s="1">
        <f t="shared" si="0"/>
        <v>720146768806</v>
      </c>
      <c r="K36" s="1">
        <v>210365153</v>
      </c>
      <c r="M36" s="1">
        <v>1882826053913</v>
      </c>
      <c r="O36" s="1">
        <v>973636501339</v>
      </c>
      <c r="Q36" s="1">
        <f t="shared" si="1"/>
        <v>909189552574</v>
      </c>
    </row>
    <row r="37" spans="1:17" ht="21" x14ac:dyDescent="0.25">
      <c r="A37" s="2" t="s">
        <v>99</v>
      </c>
      <c r="C37" s="1">
        <v>2994321</v>
      </c>
      <c r="E37" s="1">
        <v>478656276175</v>
      </c>
      <c r="G37" s="1">
        <v>491717472650</v>
      </c>
      <c r="I37" s="1">
        <f t="shared" si="0"/>
        <v>-13061196475</v>
      </c>
      <c r="K37" s="1">
        <v>2994321</v>
      </c>
      <c r="M37" s="1">
        <v>478656276175</v>
      </c>
      <c r="O37" s="1">
        <v>491717472650</v>
      </c>
      <c r="Q37" s="1">
        <f t="shared" si="1"/>
        <v>-13061196475</v>
      </c>
    </row>
    <row r="38" spans="1:17" ht="21" x14ac:dyDescent="0.25">
      <c r="A38" s="2" t="s">
        <v>40</v>
      </c>
      <c r="C38" s="1">
        <v>35180424</v>
      </c>
      <c r="E38" s="1">
        <v>597982250794</v>
      </c>
      <c r="G38" s="1">
        <v>426232532527</v>
      </c>
      <c r="I38" s="1">
        <f t="shared" si="0"/>
        <v>171749718267</v>
      </c>
      <c r="K38" s="1">
        <v>35180424</v>
      </c>
      <c r="M38" s="1">
        <v>597982250794</v>
      </c>
      <c r="O38" s="1">
        <v>170309259323</v>
      </c>
      <c r="Q38" s="1">
        <f t="shared" si="1"/>
        <v>427672991471</v>
      </c>
    </row>
    <row r="39" spans="1:17" ht="21" x14ac:dyDescent="0.25">
      <c r="A39" s="2" t="s">
        <v>55</v>
      </c>
      <c r="C39" s="1">
        <v>4100379</v>
      </c>
      <c r="E39" s="1">
        <v>262389371205</v>
      </c>
      <c r="G39" s="1">
        <v>243871007831</v>
      </c>
      <c r="I39" s="1">
        <f t="shared" si="0"/>
        <v>18518363374</v>
      </c>
      <c r="K39" s="1">
        <v>4100379</v>
      </c>
      <c r="M39" s="1">
        <v>262389371205</v>
      </c>
      <c r="O39" s="1">
        <v>193761954150</v>
      </c>
      <c r="Q39" s="1">
        <f t="shared" si="1"/>
        <v>68627417055</v>
      </c>
    </row>
    <row r="40" spans="1:17" ht="21" x14ac:dyDescent="0.25">
      <c r="A40" s="2" t="s">
        <v>67</v>
      </c>
      <c r="C40" s="1">
        <v>13453935</v>
      </c>
      <c r="E40" s="1">
        <v>274608185215</v>
      </c>
      <c r="G40" s="1">
        <v>228786784241</v>
      </c>
      <c r="I40" s="1">
        <f t="shared" si="0"/>
        <v>45821400974</v>
      </c>
      <c r="K40" s="1">
        <v>13453935</v>
      </c>
      <c r="M40" s="1">
        <v>274608185215</v>
      </c>
      <c r="O40" s="1">
        <v>310858620465</v>
      </c>
      <c r="Q40" s="1">
        <f t="shared" si="1"/>
        <v>-36250435250</v>
      </c>
    </row>
    <row r="41" spans="1:17" ht="21" x14ac:dyDescent="0.25">
      <c r="A41" s="2" t="s">
        <v>19</v>
      </c>
      <c r="C41" s="1">
        <v>431467459</v>
      </c>
      <c r="E41" s="1">
        <v>4837894035623</v>
      </c>
      <c r="G41" s="1">
        <v>4318376566446</v>
      </c>
      <c r="I41" s="1">
        <f t="shared" si="0"/>
        <v>519517469177</v>
      </c>
      <c r="K41" s="1">
        <v>431467459</v>
      </c>
      <c r="M41" s="1">
        <v>4837894035623</v>
      </c>
      <c r="O41" s="1">
        <v>2355120281611</v>
      </c>
      <c r="Q41" s="1">
        <f t="shared" si="1"/>
        <v>2482773754012</v>
      </c>
    </row>
    <row r="42" spans="1:17" ht="21" x14ac:dyDescent="0.25">
      <c r="A42" s="2" t="s">
        <v>30</v>
      </c>
      <c r="C42" s="1">
        <v>218647500</v>
      </c>
      <c r="E42" s="1">
        <v>2121842930188</v>
      </c>
      <c r="G42" s="1">
        <v>1598975705060</v>
      </c>
      <c r="I42" s="1">
        <f t="shared" si="0"/>
        <v>522867225128</v>
      </c>
      <c r="K42" s="1">
        <v>218647500</v>
      </c>
      <c r="M42" s="1">
        <v>2121842930188</v>
      </c>
      <c r="O42" s="1">
        <v>1183063806404</v>
      </c>
      <c r="Q42" s="1">
        <f t="shared" si="1"/>
        <v>938779123784</v>
      </c>
    </row>
    <row r="43" spans="1:17" ht="21" x14ac:dyDescent="0.25">
      <c r="A43" s="2" t="s">
        <v>103</v>
      </c>
      <c r="C43" s="1">
        <v>1701334</v>
      </c>
      <c r="E43" s="1">
        <v>52637536217</v>
      </c>
      <c r="G43" s="1">
        <v>51876632827</v>
      </c>
      <c r="I43" s="1">
        <f t="shared" si="0"/>
        <v>760903390</v>
      </c>
      <c r="K43" s="1">
        <v>1701334</v>
      </c>
      <c r="M43" s="1">
        <v>52637536217</v>
      </c>
      <c r="O43" s="1">
        <v>51876632827</v>
      </c>
      <c r="Q43" s="1">
        <f t="shared" si="1"/>
        <v>760903390</v>
      </c>
    </row>
    <row r="44" spans="1:17" ht="21" x14ac:dyDescent="0.25">
      <c r="A44" s="2" t="s">
        <v>48</v>
      </c>
      <c r="C44" s="1">
        <v>88047417</v>
      </c>
      <c r="E44" s="1">
        <v>1657348394551</v>
      </c>
      <c r="G44" s="1">
        <v>1197798971496</v>
      </c>
      <c r="I44" s="1">
        <f t="shared" si="0"/>
        <v>459549423055</v>
      </c>
      <c r="K44" s="1">
        <v>88047417</v>
      </c>
      <c r="M44" s="1">
        <v>1657348394551</v>
      </c>
      <c r="O44" s="1">
        <v>1074834513604</v>
      </c>
      <c r="Q44" s="1">
        <f t="shared" si="1"/>
        <v>582513880947</v>
      </c>
    </row>
    <row r="45" spans="1:17" ht="21" x14ac:dyDescent="0.25">
      <c r="A45" s="2" t="s">
        <v>64</v>
      </c>
      <c r="C45" s="1">
        <v>123045</v>
      </c>
      <c r="E45" s="1">
        <v>3436991376000</v>
      </c>
      <c r="G45" s="1">
        <v>3061376090983</v>
      </c>
      <c r="I45" s="1">
        <f t="shared" si="0"/>
        <v>375615285017</v>
      </c>
      <c r="K45" s="1">
        <v>123045</v>
      </c>
      <c r="M45" s="1">
        <v>3436991376000</v>
      </c>
      <c r="O45" s="1">
        <v>2916479757179</v>
      </c>
      <c r="Q45" s="1">
        <f t="shared" si="1"/>
        <v>520511618821</v>
      </c>
    </row>
    <row r="46" spans="1:17" ht="21" x14ac:dyDescent="0.25">
      <c r="A46" s="2" t="s">
        <v>87</v>
      </c>
      <c r="C46" s="1">
        <v>13154316</v>
      </c>
      <c r="E46" s="1">
        <v>1190269615792</v>
      </c>
      <c r="G46" s="1">
        <v>953755903343</v>
      </c>
      <c r="I46" s="1">
        <f t="shared" si="0"/>
        <v>236513712449</v>
      </c>
      <c r="K46" s="1">
        <v>13154316</v>
      </c>
      <c r="M46" s="1">
        <v>1190269615792</v>
      </c>
      <c r="O46" s="1">
        <v>444066489543</v>
      </c>
      <c r="Q46" s="1">
        <f t="shared" si="1"/>
        <v>746203126249</v>
      </c>
    </row>
    <row r="47" spans="1:17" ht="21" x14ac:dyDescent="0.25">
      <c r="A47" s="2" t="s">
        <v>43</v>
      </c>
      <c r="C47" s="1">
        <v>2218435</v>
      </c>
      <c r="E47" s="1">
        <v>98573609355</v>
      </c>
      <c r="G47" s="1">
        <v>80743188726</v>
      </c>
      <c r="I47" s="1">
        <f t="shared" si="0"/>
        <v>17830420629</v>
      </c>
      <c r="K47" s="1">
        <v>2218435</v>
      </c>
      <c r="M47" s="1">
        <v>98573609355</v>
      </c>
      <c r="O47" s="1">
        <v>73787173531</v>
      </c>
      <c r="Q47" s="1">
        <f t="shared" si="1"/>
        <v>24786435824</v>
      </c>
    </row>
    <row r="48" spans="1:17" ht="21" x14ac:dyDescent="0.25">
      <c r="A48" s="2" t="s">
        <v>96</v>
      </c>
      <c r="C48" s="1">
        <v>163626705</v>
      </c>
      <c r="E48" s="1">
        <v>472473043359</v>
      </c>
      <c r="G48" s="1">
        <v>482910323487</v>
      </c>
      <c r="I48" s="1">
        <f t="shared" si="0"/>
        <v>-10437280128</v>
      </c>
      <c r="K48" s="1">
        <v>163626705</v>
      </c>
      <c r="M48" s="1">
        <v>472473043359</v>
      </c>
      <c r="O48" s="1">
        <v>482910323487</v>
      </c>
      <c r="Q48" s="1">
        <f t="shared" si="1"/>
        <v>-10437280128</v>
      </c>
    </row>
    <row r="49" spans="1:17" ht="21" x14ac:dyDescent="0.25">
      <c r="A49" s="2" t="s">
        <v>58</v>
      </c>
      <c r="C49" s="1">
        <v>29187066</v>
      </c>
      <c r="E49" s="1">
        <v>2236692781941</v>
      </c>
      <c r="G49" s="1">
        <v>1760856158773</v>
      </c>
      <c r="I49" s="1">
        <f t="shared" si="0"/>
        <v>475836623168</v>
      </c>
      <c r="K49" s="1">
        <v>29187066</v>
      </c>
      <c r="M49" s="1">
        <v>2236692781941</v>
      </c>
      <c r="O49" s="1">
        <v>1374875057000</v>
      </c>
      <c r="Q49" s="1">
        <f t="shared" si="1"/>
        <v>861817724941</v>
      </c>
    </row>
    <row r="50" spans="1:17" ht="21" x14ac:dyDescent="0.25">
      <c r="A50" s="2" t="s">
        <v>69</v>
      </c>
      <c r="C50" s="1">
        <v>134000000</v>
      </c>
      <c r="E50" s="1">
        <v>799114721800</v>
      </c>
      <c r="G50" s="1">
        <v>744599408000</v>
      </c>
      <c r="I50" s="1">
        <f t="shared" si="0"/>
        <v>54515313800</v>
      </c>
      <c r="K50" s="1">
        <v>134000000</v>
      </c>
      <c r="M50" s="1">
        <v>799114721800</v>
      </c>
      <c r="O50" s="1">
        <v>451542070913</v>
      </c>
      <c r="Q50" s="1">
        <f t="shared" si="1"/>
        <v>347572650887</v>
      </c>
    </row>
    <row r="51" spans="1:17" ht="21" x14ac:dyDescent="0.25">
      <c r="A51" s="2" t="s">
        <v>65</v>
      </c>
      <c r="C51" s="1">
        <v>127000</v>
      </c>
      <c r="E51" s="1">
        <v>571404220664</v>
      </c>
      <c r="G51" s="1">
        <v>534020268000</v>
      </c>
      <c r="I51" s="1">
        <f t="shared" si="0"/>
        <v>37383952664</v>
      </c>
      <c r="K51" s="1">
        <v>127000</v>
      </c>
      <c r="M51" s="1">
        <v>571404220664</v>
      </c>
      <c r="O51" s="1">
        <v>430320089596</v>
      </c>
      <c r="Q51" s="1">
        <f t="shared" si="1"/>
        <v>141084131068</v>
      </c>
    </row>
    <row r="52" spans="1:17" ht="21" x14ac:dyDescent="0.25">
      <c r="A52" s="2" t="s">
        <v>90</v>
      </c>
      <c r="C52" s="1">
        <v>284616494</v>
      </c>
      <c r="E52" s="1">
        <v>2578461809617</v>
      </c>
      <c r="G52" s="1">
        <v>1866772460194</v>
      </c>
      <c r="I52" s="1">
        <f t="shared" si="0"/>
        <v>711689349423</v>
      </c>
      <c r="K52" s="1">
        <v>284616494</v>
      </c>
      <c r="M52" s="1">
        <v>2578461809617</v>
      </c>
      <c r="O52" s="1">
        <v>550002362273</v>
      </c>
      <c r="Q52" s="1">
        <f t="shared" si="1"/>
        <v>2028459447344</v>
      </c>
    </row>
    <row r="53" spans="1:17" ht="21" x14ac:dyDescent="0.25">
      <c r="A53" s="2" t="s">
        <v>97</v>
      </c>
      <c r="C53" s="1">
        <v>40286815</v>
      </c>
      <c r="E53" s="1">
        <v>321402199277</v>
      </c>
      <c r="G53" s="1">
        <v>308607729834</v>
      </c>
      <c r="I53" s="1">
        <f t="shared" si="0"/>
        <v>12794469443</v>
      </c>
      <c r="K53" s="1">
        <v>40286815</v>
      </c>
      <c r="M53" s="1">
        <v>321402199277</v>
      </c>
      <c r="O53" s="1">
        <v>308607729834</v>
      </c>
      <c r="Q53" s="1">
        <f t="shared" si="1"/>
        <v>12794469443</v>
      </c>
    </row>
    <row r="54" spans="1:17" ht="21" x14ac:dyDescent="0.25">
      <c r="A54" s="2" t="s">
        <v>23</v>
      </c>
      <c r="C54" s="1">
        <v>23865255</v>
      </c>
      <c r="E54" s="1">
        <v>293641629577</v>
      </c>
      <c r="G54" s="1">
        <v>256131363449</v>
      </c>
      <c r="I54" s="1">
        <f t="shared" si="0"/>
        <v>37510266128</v>
      </c>
      <c r="K54" s="1">
        <v>23865255</v>
      </c>
      <c r="M54" s="1">
        <v>293641629577</v>
      </c>
      <c r="O54" s="1">
        <v>150656709717</v>
      </c>
      <c r="Q54" s="1">
        <f t="shared" si="1"/>
        <v>142984919860</v>
      </c>
    </row>
    <row r="55" spans="1:17" ht="21" x14ac:dyDescent="0.25">
      <c r="A55" s="2" t="s">
        <v>93</v>
      </c>
      <c r="C55" s="1">
        <v>64046860</v>
      </c>
      <c r="E55" s="1">
        <v>753088566600</v>
      </c>
      <c r="G55" s="1">
        <v>516675953287</v>
      </c>
      <c r="I55" s="1">
        <f t="shared" si="0"/>
        <v>236412613313</v>
      </c>
      <c r="K55" s="1">
        <v>64046860</v>
      </c>
      <c r="M55" s="1">
        <v>753088566600</v>
      </c>
      <c r="O55" s="1">
        <v>289679304382</v>
      </c>
      <c r="Q55" s="1">
        <f t="shared" si="1"/>
        <v>463409262218</v>
      </c>
    </row>
    <row r="56" spans="1:17" ht="21" x14ac:dyDescent="0.25">
      <c r="A56" s="2" t="s">
        <v>56</v>
      </c>
      <c r="C56" s="1">
        <v>7514971</v>
      </c>
      <c r="E56" s="1">
        <v>1444397709106</v>
      </c>
      <c r="G56" s="1">
        <v>1410096059845</v>
      </c>
      <c r="I56" s="1">
        <f t="shared" si="0"/>
        <v>34301649261</v>
      </c>
      <c r="K56" s="1">
        <v>7514971</v>
      </c>
      <c r="M56" s="1">
        <v>1444397709106</v>
      </c>
      <c r="O56" s="1">
        <v>1013713864390</v>
      </c>
      <c r="Q56" s="1">
        <f t="shared" si="1"/>
        <v>430683844716</v>
      </c>
    </row>
    <row r="57" spans="1:17" ht="21" x14ac:dyDescent="0.25">
      <c r="A57" s="2" t="s">
        <v>66</v>
      </c>
      <c r="C57" s="1">
        <v>14341118</v>
      </c>
      <c r="E57" s="1">
        <v>468317894705</v>
      </c>
      <c r="G57" s="1">
        <v>360879422963</v>
      </c>
      <c r="I57" s="1">
        <f t="shared" si="0"/>
        <v>107438471742</v>
      </c>
      <c r="K57" s="1">
        <v>14341118</v>
      </c>
      <c r="M57" s="1">
        <v>468317894705</v>
      </c>
      <c r="O57" s="1">
        <v>198155458035</v>
      </c>
      <c r="Q57" s="1">
        <f t="shared" si="1"/>
        <v>270162436670</v>
      </c>
    </row>
    <row r="58" spans="1:17" ht="21" x14ac:dyDescent="0.25">
      <c r="A58" s="2" t="s">
        <v>100</v>
      </c>
      <c r="C58" s="1">
        <v>12320000</v>
      </c>
      <c r="E58" s="1">
        <v>209043505440</v>
      </c>
      <c r="G58" s="1">
        <v>199875213507</v>
      </c>
      <c r="I58" s="1">
        <f t="shared" si="0"/>
        <v>9168291933</v>
      </c>
      <c r="K58" s="1">
        <v>12320000</v>
      </c>
      <c r="M58" s="1">
        <v>209043505440</v>
      </c>
      <c r="O58" s="1">
        <v>199875213507</v>
      </c>
      <c r="Q58" s="1">
        <f t="shared" si="1"/>
        <v>9168291933</v>
      </c>
    </row>
    <row r="59" spans="1:17" ht="21" x14ac:dyDescent="0.25">
      <c r="A59" s="2" t="s">
        <v>49</v>
      </c>
      <c r="C59" s="1">
        <v>27184855</v>
      </c>
      <c r="E59" s="1">
        <v>1897671275584</v>
      </c>
      <c r="G59" s="1">
        <v>1712096177657</v>
      </c>
      <c r="I59" s="1">
        <f t="shared" si="0"/>
        <v>185575097927</v>
      </c>
      <c r="K59" s="1">
        <v>27184855</v>
      </c>
      <c r="M59" s="1">
        <v>1897671275584</v>
      </c>
      <c r="O59" s="1">
        <v>1476514717260</v>
      </c>
      <c r="Q59" s="1">
        <f t="shared" si="1"/>
        <v>421156558324</v>
      </c>
    </row>
    <row r="60" spans="1:17" ht="21" x14ac:dyDescent="0.25">
      <c r="A60" s="2" t="s">
        <v>18</v>
      </c>
      <c r="C60" s="1">
        <v>24733167</v>
      </c>
      <c r="E60" s="1">
        <v>1576576770730</v>
      </c>
      <c r="G60" s="1">
        <v>1218777144563</v>
      </c>
      <c r="I60" s="1">
        <f t="shared" si="0"/>
        <v>357799626167</v>
      </c>
      <c r="K60" s="1">
        <v>24733167</v>
      </c>
      <c r="M60" s="1">
        <v>1576576770730</v>
      </c>
      <c r="O60" s="1">
        <v>930228657598</v>
      </c>
      <c r="Q60" s="1">
        <f t="shared" si="1"/>
        <v>646348113132</v>
      </c>
    </row>
    <row r="61" spans="1:17" ht="21" x14ac:dyDescent="0.25">
      <c r="A61" s="2" t="s">
        <v>22</v>
      </c>
      <c r="C61" s="1">
        <v>339469500</v>
      </c>
      <c r="E61" s="1">
        <v>1842544342184</v>
      </c>
      <c r="G61" s="1">
        <v>1720152300973</v>
      </c>
      <c r="I61" s="1">
        <f t="shared" si="0"/>
        <v>122392041211</v>
      </c>
      <c r="K61" s="1">
        <v>339469500</v>
      </c>
      <c r="M61" s="1">
        <v>1842544342184</v>
      </c>
      <c r="O61" s="1">
        <v>1107893605171</v>
      </c>
      <c r="Q61" s="1">
        <f t="shared" si="1"/>
        <v>734650737013</v>
      </c>
    </row>
    <row r="62" spans="1:17" ht="21" x14ac:dyDescent="0.25">
      <c r="A62" s="2" t="s">
        <v>15</v>
      </c>
      <c r="C62" s="1">
        <v>425756315</v>
      </c>
      <c r="E62" s="1">
        <v>2661530877715</v>
      </c>
      <c r="G62" s="1">
        <v>2156262476168</v>
      </c>
      <c r="I62" s="1">
        <f t="shared" si="0"/>
        <v>505268401547</v>
      </c>
      <c r="K62" s="1">
        <v>425756315</v>
      </c>
      <c r="M62" s="1">
        <v>2661530877715</v>
      </c>
      <c r="O62" s="1">
        <v>1092258931557</v>
      </c>
      <c r="Q62" s="1">
        <f t="shared" si="1"/>
        <v>1569271946158</v>
      </c>
    </row>
    <row r="63" spans="1:17" ht="21" x14ac:dyDescent="0.25">
      <c r="A63" s="2" t="s">
        <v>102</v>
      </c>
      <c r="C63" s="1">
        <v>8730553</v>
      </c>
      <c r="E63" s="1">
        <v>69997571868</v>
      </c>
      <c r="G63" s="1">
        <v>62415033442</v>
      </c>
      <c r="I63" s="1">
        <f t="shared" si="0"/>
        <v>7582538426</v>
      </c>
      <c r="K63" s="1">
        <v>8730553</v>
      </c>
      <c r="M63" s="1">
        <v>69997571868</v>
      </c>
      <c r="O63" s="1">
        <v>62415033442</v>
      </c>
      <c r="Q63" s="1">
        <f t="shared" si="1"/>
        <v>7582538426</v>
      </c>
    </row>
    <row r="64" spans="1:17" ht="21" x14ac:dyDescent="0.25">
      <c r="A64" s="2" t="s">
        <v>214</v>
      </c>
      <c r="C64" s="1">
        <v>1483</v>
      </c>
      <c r="E64" s="1">
        <v>3064491591250</v>
      </c>
      <c r="G64" s="1">
        <v>2784554950000</v>
      </c>
      <c r="I64" s="1">
        <f t="shared" si="0"/>
        <v>279936641250</v>
      </c>
      <c r="K64" s="1">
        <v>1483</v>
      </c>
      <c r="M64" s="1">
        <v>3064491591250</v>
      </c>
      <c r="O64" s="1">
        <v>1715632578219</v>
      </c>
      <c r="Q64" s="1">
        <f t="shared" si="1"/>
        <v>1348859013031</v>
      </c>
    </row>
    <row r="65" spans="1:17" ht="21" x14ac:dyDescent="0.25">
      <c r="A65" s="2" t="s">
        <v>29</v>
      </c>
      <c r="C65" s="1">
        <v>79103012</v>
      </c>
      <c r="E65" s="1">
        <v>603599986565</v>
      </c>
      <c r="G65" s="1">
        <v>533742510877</v>
      </c>
      <c r="I65" s="1">
        <f t="shared" si="0"/>
        <v>69857475688</v>
      </c>
      <c r="K65" s="1">
        <v>79103012</v>
      </c>
      <c r="M65" s="1">
        <v>603599986565</v>
      </c>
      <c r="O65" s="1">
        <v>151839066070</v>
      </c>
      <c r="Q65" s="1">
        <f t="shared" si="1"/>
        <v>451760920495</v>
      </c>
    </row>
    <row r="66" spans="1:17" ht="21" x14ac:dyDescent="0.25">
      <c r="A66" s="2" t="s">
        <v>72</v>
      </c>
      <c r="C66" s="1">
        <v>167562593</v>
      </c>
      <c r="E66" s="1">
        <v>881216871027</v>
      </c>
      <c r="G66" s="1">
        <v>731576270286</v>
      </c>
      <c r="I66" s="1">
        <f t="shared" si="0"/>
        <v>149640600741</v>
      </c>
      <c r="K66" s="1">
        <v>167562593</v>
      </c>
      <c r="M66" s="1">
        <v>881216871027</v>
      </c>
      <c r="O66" s="1">
        <v>391313488858</v>
      </c>
      <c r="Q66" s="1">
        <f t="shared" si="1"/>
        <v>489903382169</v>
      </c>
    </row>
    <row r="67" spans="1:17" ht="21" x14ac:dyDescent="0.25">
      <c r="A67" s="2" t="s">
        <v>53</v>
      </c>
      <c r="C67" s="1">
        <v>50639566</v>
      </c>
      <c r="E67" s="1">
        <v>601470022193</v>
      </c>
      <c r="G67" s="1">
        <v>596947691199</v>
      </c>
      <c r="I67" s="1">
        <f t="shared" si="0"/>
        <v>4522330994</v>
      </c>
      <c r="K67" s="1">
        <v>50639566</v>
      </c>
      <c r="M67" s="1">
        <v>601470022193</v>
      </c>
      <c r="O67" s="1">
        <v>465653479412</v>
      </c>
      <c r="Q67" s="1">
        <f t="shared" si="1"/>
        <v>135816542781</v>
      </c>
    </row>
    <row r="68" spans="1:17" ht="21" x14ac:dyDescent="0.25">
      <c r="A68" s="2" t="s">
        <v>39</v>
      </c>
      <c r="C68" s="1">
        <v>21011122</v>
      </c>
      <c r="E68" s="1">
        <v>483481492764</v>
      </c>
      <c r="G68" s="1">
        <v>443451977193</v>
      </c>
      <c r="I68" s="1">
        <f t="shared" si="0"/>
        <v>40029515571</v>
      </c>
      <c r="K68" s="1">
        <v>21011122</v>
      </c>
      <c r="M68" s="1">
        <v>483481492764</v>
      </c>
      <c r="O68" s="1">
        <v>151709102000</v>
      </c>
      <c r="Q68" s="1">
        <f t="shared" si="1"/>
        <v>331772390764</v>
      </c>
    </row>
    <row r="69" spans="1:17" ht="21" x14ac:dyDescent="0.25">
      <c r="A69" s="2" t="s">
        <v>95</v>
      </c>
      <c r="C69" s="1">
        <v>31464377</v>
      </c>
      <c r="E69" s="1">
        <v>520144481714</v>
      </c>
      <c r="G69" s="1">
        <v>440842742004</v>
      </c>
      <c r="I69" s="1">
        <f t="shared" si="0"/>
        <v>79301739710</v>
      </c>
      <c r="K69" s="1">
        <v>31464377</v>
      </c>
      <c r="M69" s="1">
        <v>520144481714</v>
      </c>
      <c r="O69" s="1">
        <v>232389328199</v>
      </c>
      <c r="Q69" s="1">
        <f t="shared" si="1"/>
        <v>287755153515</v>
      </c>
    </row>
    <row r="70" spans="1:17" ht="21" x14ac:dyDescent="0.25">
      <c r="A70" s="2" t="s">
        <v>71</v>
      </c>
      <c r="C70" s="1">
        <v>25664650</v>
      </c>
      <c r="E70" s="1">
        <v>1201498253214</v>
      </c>
      <c r="G70" s="1">
        <v>992420240096</v>
      </c>
      <c r="I70" s="1">
        <f t="shared" si="0"/>
        <v>209078013118</v>
      </c>
      <c r="K70" s="1">
        <v>25664650</v>
      </c>
      <c r="M70" s="1">
        <v>1201498253214</v>
      </c>
      <c r="O70" s="1">
        <v>499468457533</v>
      </c>
      <c r="Q70" s="1">
        <f t="shared" si="1"/>
        <v>702029795681</v>
      </c>
    </row>
    <row r="71" spans="1:17" ht="21" x14ac:dyDescent="0.25">
      <c r="A71" s="2" t="s">
        <v>60</v>
      </c>
      <c r="C71" s="1">
        <v>336881032</v>
      </c>
      <c r="E71" s="1">
        <v>1480846851388</v>
      </c>
      <c r="G71" s="1">
        <v>1022887441365</v>
      </c>
      <c r="I71" s="1">
        <f t="shared" si="0"/>
        <v>457959410023</v>
      </c>
      <c r="K71" s="1">
        <v>336881032</v>
      </c>
      <c r="M71" s="1">
        <v>1480846851388</v>
      </c>
      <c r="O71" s="1">
        <v>559578781655</v>
      </c>
      <c r="Q71" s="1">
        <f t="shared" si="1"/>
        <v>921268069733</v>
      </c>
    </row>
    <row r="72" spans="1:17" ht="21" x14ac:dyDescent="0.25">
      <c r="A72" s="2" t="s">
        <v>76</v>
      </c>
      <c r="C72" s="1">
        <v>573863800</v>
      </c>
      <c r="E72" s="1">
        <v>758477873324</v>
      </c>
      <c r="G72" s="1">
        <v>523873606199</v>
      </c>
      <c r="I72" s="1">
        <f t="shared" si="0"/>
        <v>234604267125</v>
      </c>
      <c r="K72" s="1">
        <v>573863800</v>
      </c>
      <c r="M72" s="1">
        <v>758477873324</v>
      </c>
      <c r="O72" s="1">
        <v>503136291763</v>
      </c>
      <c r="Q72" s="1">
        <f t="shared" si="1"/>
        <v>255341581561</v>
      </c>
    </row>
    <row r="73" spans="1:17" ht="21" x14ac:dyDescent="0.25">
      <c r="A73" s="2" t="s">
        <v>83</v>
      </c>
      <c r="C73" s="1">
        <v>98020364</v>
      </c>
      <c r="E73" s="1">
        <v>1282894572273</v>
      </c>
      <c r="G73" s="1">
        <v>1245599321553</v>
      </c>
      <c r="I73" s="1">
        <f t="shared" ref="I73:I94" si="2">E73-G73</f>
        <v>37295250720</v>
      </c>
      <c r="K73" s="1">
        <v>98020364</v>
      </c>
      <c r="M73" s="1">
        <v>1282894572273</v>
      </c>
      <c r="O73" s="1">
        <v>1224770371224</v>
      </c>
      <c r="Q73" s="1">
        <f t="shared" ref="Q73:Q94" si="3">M73-O73</f>
        <v>58124201049</v>
      </c>
    </row>
    <row r="74" spans="1:17" ht="21" x14ac:dyDescent="0.25">
      <c r="A74" s="2" t="s">
        <v>25</v>
      </c>
      <c r="C74" s="1">
        <v>65504897</v>
      </c>
      <c r="E74" s="1">
        <v>681834728093</v>
      </c>
      <c r="G74" s="1">
        <v>685555017448</v>
      </c>
      <c r="I74" s="1">
        <f t="shared" si="2"/>
        <v>-3720289355</v>
      </c>
      <c r="K74" s="1">
        <v>65504897</v>
      </c>
      <c r="M74" s="1">
        <v>681834728093</v>
      </c>
      <c r="O74" s="1">
        <v>492848731683</v>
      </c>
      <c r="Q74" s="1">
        <f t="shared" si="3"/>
        <v>188985996410</v>
      </c>
    </row>
    <row r="75" spans="1:17" ht="21" x14ac:dyDescent="0.25">
      <c r="A75" s="2" t="s">
        <v>101</v>
      </c>
      <c r="C75" s="1">
        <v>19159949</v>
      </c>
      <c r="E75" s="1">
        <v>139927161493</v>
      </c>
      <c r="G75" s="1">
        <v>125639881068</v>
      </c>
      <c r="I75" s="1">
        <f t="shared" si="2"/>
        <v>14287280425</v>
      </c>
      <c r="K75" s="1">
        <v>19159949</v>
      </c>
      <c r="M75" s="1">
        <v>139927161493</v>
      </c>
      <c r="O75" s="1">
        <v>125639881068</v>
      </c>
      <c r="Q75" s="1">
        <f t="shared" si="3"/>
        <v>14287280425</v>
      </c>
    </row>
    <row r="76" spans="1:17" ht="21" x14ac:dyDescent="0.25">
      <c r="A76" s="2" t="s">
        <v>33</v>
      </c>
      <c r="C76" s="1">
        <v>331983553</v>
      </c>
      <c r="E76" s="1">
        <v>938180527745</v>
      </c>
      <c r="G76" s="1">
        <v>654222797788</v>
      </c>
      <c r="I76" s="1">
        <f t="shared" si="2"/>
        <v>283957729957</v>
      </c>
      <c r="K76" s="1">
        <v>331983553</v>
      </c>
      <c r="M76" s="1">
        <v>938180527745</v>
      </c>
      <c r="O76" s="1">
        <v>800574580472</v>
      </c>
      <c r="Q76" s="1">
        <f t="shared" si="3"/>
        <v>137605947273</v>
      </c>
    </row>
    <row r="77" spans="1:17" ht="21" x14ac:dyDescent="0.25">
      <c r="A77" s="2" t="s">
        <v>94</v>
      </c>
      <c r="C77" s="1">
        <v>44411857</v>
      </c>
      <c r="E77" s="1">
        <v>346378829294</v>
      </c>
      <c r="G77" s="1">
        <v>312446043218</v>
      </c>
      <c r="I77" s="1">
        <f t="shared" si="2"/>
        <v>33932786076</v>
      </c>
      <c r="K77" s="1">
        <v>44411857</v>
      </c>
      <c r="M77" s="1">
        <v>346378829294</v>
      </c>
      <c r="O77" s="1">
        <v>173235207713</v>
      </c>
      <c r="Q77" s="1">
        <f t="shared" si="3"/>
        <v>173143621581</v>
      </c>
    </row>
    <row r="78" spans="1:17" ht="21" x14ac:dyDescent="0.25">
      <c r="A78" s="2" t="s">
        <v>82</v>
      </c>
      <c r="C78" s="1">
        <v>238215760</v>
      </c>
      <c r="E78" s="1">
        <v>810764027960</v>
      </c>
      <c r="G78" s="1">
        <v>667745300934</v>
      </c>
      <c r="I78" s="1">
        <f t="shared" si="2"/>
        <v>143018727026</v>
      </c>
      <c r="K78" s="1">
        <v>238215760</v>
      </c>
      <c r="M78" s="1">
        <v>810764027960</v>
      </c>
      <c r="O78" s="1">
        <v>588643141420</v>
      </c>
      <c r="Q78" s="1">
        <f t="shared" si="3"/>
        <v>222120886540</v>
      </c>
    </row>
    <row r="79" spans="1:17" ht="21" x14ac:dyDescent="0.25">
      <c r="A79" s="2" t="s">
        <v>80</v>
      </c>
      <c r="C79" s="1">
        <v>114198708</v>
      </c>
      <c r="E79" s="1">
        <v>1277184094847</v>
      </c>
      <c r="G79" s="1">
        <v>1277184094847</v>
      </c>
      <c r="I79" s="1">
        <f t="shared" si="2"/>
        <v>0</v>
      </c>
      <c r="K79" s="1">
        <v>114198708</v>
      </c>
      <c r="M79" s="1">
        <v>1277184094847</v>
      </c>
      <c r="O79" s="1">
        <v>1544887263314</v>
      </c>
      <c r="Q79" s="1">
        <f t="shared" si="3"/>
        <v>-267703168467</v>
      </c>
    </row>
    <row r="80" spans="1:17" ht="21" x14ac:dyDescent="0.25">
      <c r="A80" s="2" t="s">
        <v>45</v>
      </c>
      <c r="C80" s="1">
        <v>58801775</v>
      </c>
      <c r="E80" s="1">
        <v>467944842979</v>
      </c>
      <c r="G80" s="1">
        <v>392093434516</v>
      </c>
      <c r="I80" s="1">
        <f t="shared" si="2"/>
        <v>75851408463</v>
      </c>
      <c r="K80" s="1">
        <v>58801775</v>
      </c>
      <c r="M80" s="1">
        <v>467944842979</v>
      </c>
      <c r="O80" s="1">
        <v>319731917279</v>
      </c>
      <c r="Q80" s="1">
        <f t="shared" si="3"/>
        <v>148212925700</v>
      </c>
    </row>
    <row r="81" spans="1:17" ht="21" x14ac:dyDescent="0.25">
      <c r="A81" s="2" t="s">
        <v>86</v>
      </c>
      <c r="C81" s="1">
        <v>40066504</v>
      </c>
      <c r="E81" s="1">
        <v>1660243547229</v>
      </c>
      <c r="G81" s="1">
        <v>1424485782979</v>
      </c>
      <c r="I81" s="1">
        <f t="shared" si="2"/>
        <v>235757764250</v>
      </c>
      <c r="K81" s="1">
        <v>40066504</v>
      </c>
      <c r="M81" s="1">
        <v>1660243547229</v>
      </c>
      <c r="O81" s="1">
        <v>668840791690</v>
      </c>
      <c r="Q81" s="1">
        <f t="shared" si="3"/>
        <v>991402755539</v>
      </c>
    </row>
    <row r="82" spans="1:17" ht="21" x14ac:dyDescent="0.25">
      <c r="A82" s="2" t="s">
        <v>73</v>
      </c>
      <c r="C82" s="1">
        <v>87342888</v>
      </c>
      <c r="E82" s="1">
        <v>816236657366</v>
      </c>
      <c r="G82" s="1">
        <v>816236657366</v>
      </c>
      <c r="I82" s="1">
        <f t="shared" si="2"/>
        <v>0</v>
      </c>
      <c r="K82" s="1">
        <v>87342888</v>
      </c>
      <c r="M82" s="1">
        <v>816236657366</v>
      </c>
      <c r="O82" s="1">
        <v>1336890709657</v>
      </c>
      <c r="Q82" s="1">
        <f t="shared" si="3"/>
        <v>-520654052291</v>
      </c>
    </row>
    <row r="83" spans="1:17" ht="21" x14ac:dyDescent="0.25">
      <c r="A83" s="2" t="s">
        <v>27</v>
      </c>
      <c r="C83" s="1">
        <v>25458199</v>
      </c>
      <c r="E83" s="1">
        <v>1547766414348</v>
      </c>
      <c r="G83" s="1">
        <v>1554843901276</v>
      </c>
      <c r="I83" s="1">
        <f t="shared" si="2"/>
        <v>-7077486928</v>
      </c>
      <c r="K83" s="1">
        <v>25458199</v>
      </c>
      <c r="M83" s="1">
        <v>1547766414348</v>
      </c>
      <c r="O83" s="1">
        <v>1110542509965</v>
      </c>
      <c r="Q83" s="1">
        <f t="shared" si="3"/>
        <v>437223904383</v>
      </c>
    </row>
    <row r="84" spans="1:17" ht="21" x14ac:dyDescent="0.25">
      <c r="A84" s="2" t="s">
        <v>63</v>
      </c>
      <c r="C84" s="1">
        <v>84855799</v>
      </c>
      <c r="E84" s="1">
        <v>36542740834</v>
      </c>
      <c r="G84" s="1">
        <v>36542740834</v>
      </c>
      <c r="I84" s="1">
        <f t="shared" si="2"/>
        <v>0</v>
      </c>
      <c r="K84" s="1">
        <v>84855799</v>
      </c>
      <c r="M84" s="1">
        <v>36542740834</v>
      </c>
      <c r="O84" s="1">
        <v>36608293636</v>
      </c>
      <c r="Q84" s="1">
        <f t="shared" si="3"/>
        <v>-65552802</v>
      </c>
    </row>
    <row r="85" spans="1:17" ht="21" x14ac:dyDescent="0.25">
      <c r="A85" s="2" t="s">
        <v>36</v>
      </c>
      <c r="C85" s="1">
        <v>26082351</v>
      </c>
      <c r="E85" s="1">
        <v>396234044073</v>
      </c>
      <c r="G85" s="1">
        <v>347060648662</v>
      </c>
      <c r="I85" s="1">
        <f t="shared" si="2"/>
        <v>49173395411</v>
      </c>
      <c r="K85" s="1">
        <v>26082351</v>
      </c>
      <c r="M85" s="1">
        <v>396234044073</v>
      </c>
      <c r="O85" s="1">
        <v>167910054627</v>
      </c>
      <c r="Q85" s="1">
        <f t="shared" si="3"/>
        <v>228323989446</v>
      </c>
    </row>
    <row r="86" spans="1:17" ht="21" x14ac:dyDescent="0.25">
      <c r="A86" s="2" t="s">
        <v>59</v>
      </c>
      <c r="C86" s="1">
        <v>11343871</v>
      </c>
      <c r="E86" s="1">
        <v>1500449177526</v>
      </c>
      <c r="G86" s="1">
        <v>1419954780607</v>
      </c>
      <c r="I86" s="1">
        <f t="shared" si="2"/>
        <v>80494396919</v>
      </c>
      <c r="K86" s="1">
        <v>11343871</v>
      </c>
      <c r="M86" s="1">
        <v>1500449177526</v>
      </c>
      <c r="O86" s="1">
        <v>1483221154422</v>
      </c>
      <c r="Q86" s="1">
        <f t="shared" si="3"/>
        <v>17228023104</v>
      </c>
    </row>
    <row r="87" spans="1:17" ht="21" x14ac:dyDescent="0.25">
      <c r="A87" s="2" t="s">
        <v>35</v>
      </c>
      <c r="C87" s="1">
        <v>4893837</v>
      </c>
      <c r="E87" s="1">
        <v>905159824094</v>
      </c>
      <c r="G87" s="1">
        <v>743940370446</v>
      </c>
      <c r="I87" s="1">
        <f t="shared" si="2"/>
        <v>161219453648</v>
      </c>
      <c r="K87" s="1">
        <v>4893837</v>
      </c>
      <c r="M87" s="1">
        <v>905159824094</v>
      </c>
      <c r="O87" s="1">
        <v>581090645122</v>
      </c>
      <c r="Q87" s="1">
        <f t="shared" si="3"/>
        <v>324069178972</v>
      </c>
    </row>
    <row r="88" spans="1:17" ht="21" x14ac:dyDescent="0.25">
      <c r="A88" s="2" t="s">
        <v>98</v>
      </c>
      <c r="C88" s="1">
        <v>18000000</v>
      </c>
      <c r="E88" s="1">
        <v>202720761000</v>
      </c>
      <c r="G88" s="1">
        <v>206654241293</v>
      </c>
      <c r="I88" s="1">
        <f t="shared" si="2"/>
        <v>-3933480293</v>
      </c>
      <c r="K88" s="1">
        <v>18000000</v>
      </c>
      <c r="M88" s="1">
        <v>202720761000</v>
      </c>
      <c r="O88" s="1">
        <v>206654241293</v>
      </c>
      <c r="Q88" s="1">
        <f t="shared" si="3"/>
        <v>-3933480293</v>
      </c>
    </row>
    <row r="89" spans="1:17" ht="21" x14ac:dyDescent="0.25">
      <c r="A89" s="2" t="s">
        <v>68</v>
      </c>
      <c r="C89" s="1">
        <v>54954859</v>
      </c>
      <c r="E89" s="1">
        <v>1267823847103</v>
      </c>
      <c r="G89" s="1">
        <v>1099871268648</v>
      </c>
      <c r="I89" s="1">
        <f t="shared" si="2"/>
        <v>167952578455</v>
      </c>
      <c r="K89" s="1">
        <v>54954859</v>
      </c>
      <c r="M89" s="1">
        <v>1267823847103</v>
      </c>
      <c r="O89" s="1">
        <v>666431220125</v>
      </c>
      <c r="Q89" s="1">
        <f t="shared" si="3"/>
        <v>601392626978</v>
      </c>
    </row>
    <row r="90" spans="1:17" ht="21" x14ac:dyDescent="0.25">
      <c r="A90" s="2" t="s">
        <v>20</v>
      </c>
      <c r="C90" s="1">
        <v>480529948</v>
      </c>
      <c r="E90" s="1">
        <v>5745626190598</v>
      </c>
      <c r="G90" s="1">
        <v>5491726046502</v>
      </c>
      <c r="I90" s="1">
        <f t="shared" si="2"/>
        <v>253900144096</v>
      </c>
      <c r="K90" s="1">
        <v>480529948</v>
      </c>
      <c r="M90" s="1">
        <v>5745626190598</v>
      </c>
      <c r="O90" s="1">
        <v>2977621641211</v>
      </c>
      <c r="Q90" s="1">
        <f t="shared" si="3"/>
        <v>2768004549387</v>
      </c>
    </row>
    <row r="91" spans="1:17" ht="21" x14ac:dyDescent="0.25">
      <c r="A91" s="2" t="s">
        <v>78</v>
      </c>
      <c r="C91" s="1">
        <v>166310245</v>
      </c>
      <c r="E91" s="1">
        <v>3387956409530</v>
      </c>
      <c r="G91" s="1">
        <v>3489976089047</v>
      </c>
      <c r="I91" s="1">
        <f t="shared" si="2"/>
        <v>-102019679517</v>
      </c>
      <c r="K91" s="1">
        <v>166310245</v>
      </c>
      <c r="M91" s="1">
        <v>3387956409530</v>
      </c>
      <c r="O91" s="1">
        <v>1235728385415</v>
      </c>
      <c r="Q91" s="1">
        <f t="shared" si="3"/>
        <v>2152228024115</v>
      </c>
    </row>
    <row r="92" spans="1:17" ht="21" x14ac:dyDescent="0.25">
      <c r="A92" s="2" t="s">
        <v>54</v>
      </c>
      <c r="C92" s="1">
        <v>35830368</v>
      </c>
      <c r="E92" s="1">
        <v>547771222327</v>
      </c>
      <c r="G92" s="1">
        <v>547771226417</v>
      </c>
      <c r="I92" s="1">
        <f t="shared" si="2"/>
        <v>-4090</v>
      </c>
      <c r="K92" s="1">
        <v>35830368</v>
      </c>
      <c r="M92" s="1">
        <v>547771222327</v>
      </c>
      <c r="O92" s="1">
        <v>401206132627</v>
      </c>
      <c r="Q92" s="1">
        <f t="shared" si="3"/>
        <v>146565089700</v>
      </c>
    </row>
    <row r="93" spans="1:17" ht="21" x14ac:dyDescent="0.25">
      <c r="A93" s="2" t="s">
        <v>44</v>
      </c>
      <c r="C93" s="1">
        <v>120672674</v>
      </c>
      <c r="E93" s="1">
        <v>3563458657084</v>
      </c>
      <c r="G93" s="1">
        <v>3066827985459</v>
      </c>
      <c r="I93" s="1">
        <f t="shared" si="2"/>
        <v>496630671625</v>
      </c>
      <c r="K93" s="1">
        <v>120672674</v>
      </c>
      <c r="M93" s="1">
        <v>3563458657084</v>
      </c>
      <c r="O93" s="1">
        <v>1089021507104</v>
      </c>
      <c r="Q93" s="1">
        <f t="shared" si="3"/>
        <v>2474437149980</v>
      </c>
    </row>
    <row r="94" spans="1:17" ht="21" x14ac:dyDescent="0.25">
      <c r="A94" s="2" t="s">
        <v>62</v>
      </c>
      <c r="C94" s="1">
        <v>42000000</v>
      </c>
      <c r="E94" s="1">
        <v>928109821800</v>
      </c>
      <c r="G94" s="1">
        <v>719717391711</v>
      </c>
      <c r="I94" s="1">
        <f t="shared" si="2"/>
        <v>208392430089</v>
      </c>
      <c r="K94" s="1">
        <v>42000000</v>
      </c>
      <c r="M94" s="1">
        <v>928109821800</v>
      </c>
      <c r="O94" s="1">
        <v>500961139311</v>
      </c>
      <c r="Q94" s="1">
        <f t="shared" si="3"/>
        <v>427148682489</v>
      </c>
    </row>
    <row r="95" spans="1:17" s="3" customFormat="1" ht="27" thickBot="1" x14ac:dyDescent="0.3">
      <c r="A95" s="3" t="s">
        <v>105</v>
      </c>
      <c r="C95" s="3" t="s">
        <v>105</v>
      </c>
      <c r="E95" s="4">
        <f>SUM(E8:E94)</f>
        <v>105822961210071</v>
      </c>
      <c r="G95" s="4">
        <f>SUM(G8:G94)</f>
        <v>90745536126876</v>
      </c>
      <c r="I95" s="4">
        <f>SUM(I8:I94)</f>
        <v>15077425083195</v>
      </c>
      <c r="K95" s="3" t="s">
        <v>105</v>
      </c>
      <c r="M95" s="4">
        <f>SUM(M8:M94)</f>
        <v>105822961210071</v>
      </c>
      <c r="O95" s="4">
        <f>SUM(O8:O94)</f>
        <v>62925308674757</v>
      </c>
      <c r="Q95" s="4">
        <f>SUM(Q8:Q94)</f>
        <v>42897652535314</v>
      </c>
    </row>
    <row r="96" spans="1:17" ht="19.5" thickTop="1" x14ac:dyDescent="0.25"/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5"/>
    </row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4"/>
  <sheetViews>
    <sheetView rightToLeft="1" tabSelected="1" topLeftCell="A85" workbookViewId="0">
      <selection activeCell="O103" sqref="O103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7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19" style="1" customWidth="1"/>
    <col min="10" max="10" width="1" style="1" customWidth="1"/>
    <col min="11" max="11" width="26.140625" style="1" bestFit="1" customWidth="1"/>
    <col min="12" max="12" width="1" style="1" customWidth="1"/>
    <col min="13" max="13" width="20" style="1" customWidth="1"/>
    <col min="14" max="14" width="1" style="1" customWidth="1"/>
    <col min="15" max="15" width="24.85546875" style="1" bestFit="1" customWidth="1"/>
    <col min="16" max="16" width="1" style="1" customWidth="1"/>
    <col min="17" max="17" width="19" style="1" customWidth="1"/>
    <col min="18" max="18" width="1" style="1" customWidth="1"/>
    <col min="19" max="19" width="20" style="1" customWidth="1"/>
    <col min="20" max="20" width="1" style="1" customWidth="1"/>
    <col min="21" max="21" width="27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5" spans="1:25" ht="26.25" customHeight="1" x14ac:dyDescent="0.25">
      <c r="A5" s="19" t="s">
        <v>222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8.5" x14ac:dyDescent="0.25">
      <c r="A6" s="19" t="s">
        <v>223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27" thickBot="1" x14ac:dyDescent="0.3">
      <c r="A7" s="17" t="s">
        <v>3</v>
      </c>
      <c r="C7" s="17" t="s">
        <v>161</v>
      </c>
      <c r="D7" s="17" t="s">
        <v>4</v>
      </c>
      <c r="E7" s="17" t="s">
        <v>4</v>
      </c>
      <c r="F7" s="17" t="s">
        <v>4</v>
      </c>
      <c r="G7" s="17" t="s">
        <v>4</v>
      </c>
      <c r="I7" s="17" t="s">
        <v>5</v>
      </c>
      <c r="J7" s="17" t="s">
        <v>5</v>
      </c>
      <c r="K7" s="17" t="s">
        <v>5</v>
      </c>
      <c r="L7" s="17" t="s">
        <v>5</v>
      </c>
      <c r="M7" s="17" t="s">
        <v>5</v>
      </c>
      <c r="N7" s="17" t="s">
        <v>5</v>
      </c>
      <c r="O7" s="17" t="s">
        <v>5</v>
      </c>
      <c r="Q7" s="17" t="s">
        <v>6</v>
      </c>
      <c r="R7" s="17" t="s">
        <v>6</v>
      </c>
      <c r="S7" s="17" t="s">
        <v>6</v>
      </c>
      <c r="T7" s="17" t="s">
        <v>6</v>
      </c>
      <c r="U7" s="17" t="s">
        <v>6</v>
      </c>
      <c r="V7" s="17" t="s">
        <v>6</v>
      </c>
      <c r="W7" s="17" t="s">
        <v>6</v>
      </c>
      <c r="X7" s="17" t="s">
        <v>6</v>
      </c>
      <c r="Y7" s="17" t="s">
        <v>6</v>
      </c>
    </row>
    <row r="8" spans="1:25" ht="26.25" x14ac:dyDescent="0.25">
      <c r="A8" s="17" t="s">
        <v>3</v>
      </c>
      <c r="C8" s="17" t="s">
        <v>7</v>
      </c>
      <c r="E8" s="17" t="s">
        <v>8</v>
      </c>
      <c r="G8" s="17" t="s">
        <v>9</v>
      </c>
      <c r="I8" s="17" t="s">
        <v>10</v>
      </c>
      <c r="J8" s="17" t="s">
        <v>10</v>
      </c>
      <c r="K8" s="17" t="s">
        <v>10</v>
      </c>
      <c r="M8" s="17" t="s">
        <v>11</v>
      </c>
      <c r="N8" s="17" t="s">
        <v>11</v>
      </c>
      <c r="O8" s="17" t="s">
        <v>11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6.25" x14ac:dyDescent="0.25">
      <c r="A9" s="17" t="s">
        <v>3</v>
      </c>
      <c r="C9" s="17" t="s">
        <v>7</v>
      </c>
      <c r="E9" s="17" t="s">
        <v>8</v>
      </c>
      <c r="G9" s="17" t="s">
        <v>9</v>
      </c>
      <c r="I9" s="17" t="s">
        <v>7</v>
      </c>
      <c r="K9" s="17" t="s">
        <v>8</v>
      </c>
      <c r="M9" s="17" t="s">
        <v>7</v>
      </c>
      <c r="O9" s="17" t="s">
        <v>14</v>
      </c>
      <c r="Q9" s="17" t="s">
        <v>7</v>
      </c>
      <c r="S9" s="17" t="s">
        <v>12</v>
      </c>
      <c r="U9" s="17" t="s">
        <v>8</v>
      </c>
      <c r="W9" s="17" t="s">
        <v>9</v>
      </c>
      <c r="Y9" s="17" t="s">
        <v>13</v>
      </c>
    </row>
    <row r="10" spans="1:25" ht="21" x14ac:dyDescent="0.25">
      <c r="A10" s="2" t="s">
        <v>214</v>
      </c>
      <c r="C10" s="1">
        <v>1483</v>
      </c>
      <c r="E10" s="1">
        <v>1070193329011</v>
      </c>
      <c r="G10" s="1">
        <v>2784554950000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1483</v>
      </c>
      <c r="S10" s="1">
        <v>2069000000</v>
      </c>
      <c r="U10" s="1">
        <v>1070193329011</v>
      </c>
      <c r="W10" s="1">
        <v>3064491591250</v>
      </c>
      <c r="Y10" s="5">
        <v>2.4987157766649927E-2</v>
      </c>
    </row>
    <row r="11" spans="1:25" ht="21" x14ac:dyDescent="0.25">
      <c r="A11" s="2" t="s">
        <v>15</v>
      </c>
      <c r="C11" s="1">
        <v>425756315</v>
      </c>
      <c r="E11" s="1">
        <v>818142827607</v>
      </c>
      <c r="G11" s="1">
        <v>2156262476169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425756315</v>
      </c>
      <c r="S11" s="1">
        <v>6300</v>
      </c>
      <c r="U11" s="1">
        <v>818142827607</v>
      </c>
      <c r="W11" s="1">
        <v>2661530877716</v>
      </c>
      <c r="Y11" s="5">
        <v>2.170150903079263E-2</v>
      </c>
    </row>
    <row r="12" spans="1:25" ht="21" x14ac:dyDescent="0.25">
      <c r="A12" s="2" t="s">
        <v>16</v>
      </c>
      <c r="C12" s="1">
        <v>73940</v>
      </c>
      <c r="E12" s="1">
        <v>70750243</v>
      </c>
      <c r="G12" s="1">
        <v>82025920</v>
      </c>
      <c r="I12" s="1">
        <v>0</v>
      </c>
      <c r="K12" s="1">
        <v>0</v>
      </c>
      <c r="M12" s="1">
        <v>-73940</v>
      </c>
      <c r="O12" s="1">
        <v>87968767</v>
      </c>
      <c r="Q12" s="1">
        <f t="shared" si="0"/>
        <v>0</v>
      </c>
      <c r="S12" s="1">
        <v>0</v>
      </c>
      <c r="U12" s="1">
        <v>0</v>
      </c>
      <c r="W12" s="1">
        <v>0</v>
      </c>
      <c r="Y12" s="5">
        <v>0</v>
      </c>
    </row>
    <row r="13" spans="1:25" ht="21" x14ac:dyDescent="0.25">
      <c r="A13" s="2" t="s">
        <v>17</v>
      </c>
      <c r="C13" s="1">
        <v>134385844</v>
      </c>
      <c r="E13" s="1">
        <v>407275190691</v>
      </c>
      <c r="G13" s="1">
        <v>592060863931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134385844</v>
      </c>
      <c r="S13" s="1">
        <v>5500</v>
      </c>
      <c r="U13" s="1">
        <v>407275190691</v>
      </c>
      <c r="W13" s="1">
        <v>733408727842</v>
      </c>
      <c r="Y13" s="5">
        <v>5.9800456435747688E-3</v>
      </c>
    </row>
    <row r="14" spans="1:25" ht="21" x14ac:dyDescent="0.25">
      <c r="A14" s="2" t="s">
        <v>18</v>
      </c>
      <c r="C14" s="1">
        <v>10959306</v>
      </c>
      <c r="E14" s="1">
        <v>279105140508</v>
      </c>
      <c r="G14" s="1">
        <v>567653627473</v>
      </c>
      <c r="I14" s="1">
        <v>13773861</v>
      </c>
      <c r="K14" s="1">
        <v>651123517090</v>
      </c>
      <c r="M14" s="1">
        <v>0</v>
      </c>
      <c r="O14" s="1">
        <v>0</v>
      </c>
      <c r="Q14" s="1">
        <f t="shared" si="0"/>
        <v>24733167</v>
      </c>
      <c r="S14" s="1">
        <v>64240</v>
      </c>
      <c r="U14" s="1">
        <v>930228657598</v>
      </c>
      <c r="W14" s="1">
        <v>1576576770730</v>
      </c>
      <c r="Y14" s="5">
        <v>1.2855043431656856E-2</v>
      </c>
    </row>
    <row r="15" spans="1:25" ht="21" x14ac:dyDescent="0.25">
      <c r="A15" s="2" t="s">
        <v>19</v>
      </c>
      <c r="C15" s="1">
        <v>423837197</v>
      </c>
      <c r="E15" s="1">
        <v>1435183578125</v>
      </c>
      <c r="G15" s="1">
        <v>3961684012101</v>
      </c>
      <c r="I15" s="1">
        <v>60000000</v>
      </c>
      <c r="K15" s="1">
        <v>620247945986</v>
      </c>
      <c r="M15" s="1">
        <v>-52369738</v>
      </c>
      <c r="O15" s="1">
        <v>574040210058</v>
      </c>
      <c r="Q15" s="1">
        <f t="shared" si="0"/>
        <v>431467459</v>
      </c>
      <c r="S15" s="1">
        <v>11300</v>
      </c>
      <c r="U15" s="1">
        <v>1857540974675</v>
      </c>
      <c r="W15" s="1">
        <v>4837894035624</v>
      </c>
      <c r="Y15" s="5">
        <v>3.9447072353415318E-2</v>
      </c>
    </row>
    <row r="16" spans="1:25" ht="21" x14ac:dyDescent="0.25">
      <c r="A16" s="2" t="s">
        <v>20</v>
      </c>
      <c r="C16" s="1">
        <v>450529948</v>
      </c>
      <c r="E16" s="1">
        <v>2129367550910</v>
      </c>
      <c r="G16" s="1">
        <v>4953284654642</v>
      </c>
      <c r="I16" s="1">
        <v>60000000</v>
      </c>
      <c r="K16" s="1">
        <v>700862131599</v>
      </c>
      <c r="M16" s="1">
        <v>-30000000</v>
      </c>
      <c r="O16" s="1">
        <v>359896331253</v>
      </c>
      <c r="Q16" s="1">
        <f t="shared" si="0"/>
        <v>480529948</v>
      </c>
      <c r="S16" s="1">
        <v>12050</v>
      </c>
      <c r="U16" s="1">
        <v>2688438827573</v>
      </c>
      <c r="W16" s="1">
        <v>5745626190599</v>
      </c>
      <c r="Y16" s="5">
        <v>4.6848511023041314E-2</v>
      </c>
    </row>
    <row r="17" spans="1:25" ht="21" x14ac:dyDescent="0.25">
      <c r="A17" s="2" t="s">
        <v>21</v>
      </c>
      <c r="C17" s="1">
        <v>38324652</v>
      </c>
      <c r="E17" s="1">
        <v>799571734803</v>
      </c>
      <c r="G17" s="1">
        <v>1481586559064</v>
      </c>
      <c r="I17" s="1">
        <v>23657566</v>
      </c>
      <c r="K17" s="1">
        <v>995646303324</v>
      </c>
      <c r="M17" s="1">
        <v>0</v>
      </c>
      <c r="O17" s="1">
        <v>0</v>
      </c>
      <c r="Q17" s="1">
        <f t="shared" si="0"/>
        <v>61982218</v>
      </c>
      <c r="S17" s="1">
        <v>46050</v>
      </c>
      <c r="U17" s="1">
        <v>1795218038127</v>
      </c>
      <c r="W17" s="1">
        <v>2832217545696</v>
      </c>
      <c r="Y17" s="5">
        <v>2.3093248761342968E-2</v>
      </c>
    </row>
    <row r="18" spans="1:25" ht="21" x14ac:dyDescent="0.25">
      <c r="A18" s="2" t="s">
        <v>22</v>
      </c>
      <c r="C18" s="1">
        <v>419469500</v>
      </c>
      <c r="E18" s="1">
        <v>1313939650738</v>
      </c>
      <c r="G18" s="1">
        <v>1981240523641</v>
      </c>
      <c r="I18" s="1">
        <v>0</v>
      </c>
      <c r="K18" s="1">
        <v>0</v>
      </c>
      <c r="M18" s="1">
        <v>-80000000</v>
      </c>
      <c r="O18" s="1">
        <v>378161631139</v>
      </c>
      <c r="Q18" s="1">
        <f t="shared" si="0"/>
        <v>339469500</v>
      </c>
      <c r="S18" s="1">
        <v>5470</v>
      </c>
      <c r="U18" s="1">
        <v>1063348911591</v>
      </c>
      <c r="W18" s="1">
        <v>1842544342185</v>
      </c>
      <c r="Y18" s="5">
        <v>1.5023681677470422E-2</v>
      </c>
    </row>
    <row r="19" spans="1:25" ht="21" x14ac:dyDescent="0.25">
      <c r="A19" s="2" t="s">
        <v>23</v>
      </c>
      <c r="C19" s="1">
        <v>23865274</v>
      </c>
      <c r="E19" s="1">
        <v>131701937926</v>
      </c>
      <c r="G19" s="1">
        <v>256131483392</v>
      </c>
      <c r="I19" s="1">
        <v>0</v>
      </c>
      <c r="K19" s="1">
        <v>0</v>
      </c>
      <c r="M19" s="1">
        <v>-19</v>
      </c>
      <c r="O19" s="1">
        <v>19</v>
      </c>
      <c r="Q19" s="1">
        <f t="shared" si="0"/>
        <v>23865255</v>
      </c>
      <c r="S19" s="1">
        <v>12400</v>
      </c>
      <c r="U19" s="1">
        <v>131701833073</v>
      </c>
      <c r="W19" s="1">
        <v>293641629578</v>
      </c>
      <c r="Y19" s="5">
        <v>2.3942861341410327E-3</v>
      </c>
    </row>
    <row r="20" spans="1:25" ht="21" x14ac:dyDescent="0.25">
      <c r="A20" s="2" t="s">
        <v>24</v>
      </c>
      <c r="C20" s="1">
        <v>100000</v>
      </c>
      <c r="E20" s="1">
        <v>4355572416</v>
      </c>
      <c r="G20" s="1">
        <v>4412624690</v>
      </c>
      <c r="I20" s="1">
        <v>0</v>
      </c>
      <c r="K20" s="1">
        <v>0</v>
      </c>
      <c r="M20" s="1">
        <v>-100000</v>
      </c>
      <c r="O20" s="1">
        <v>4494983127</v>
      </c>
      <c r="Q20" s="1">
        <f t="shared" si="0"/>
        <v>0</v>
      </c>
      <c r="S20" s="1">
        <v>0</v>
      </c>
      <c r="U20" s="1">
        <v>0</v>
      </c>
      <c r="W20" s="1">
        <v>0</v>
      </c>
      <c r="Y20" s="5">
        <v>0</v>
      </c>
    </row>
    <row r="21" spans="1:25" ht="21" x14ac:dyDescent="0.25">
      <c r="A21" s="2" t="s">
        <v>25</v>
      </c>
      <c r="C21" s="1">
        <v>67257034</v>
      </c>
      <c r="E21" s="1">
        <v>267992916828</v>
      </c>
      <c r="G21" s="1">
        <v>698737825722</v>
      </c>
      <c r="I21" s="1">
        <v>0</v>
      </c>
      <c r="K21" s="1">
        <v>0</v>
      </c>
      <c r="M21" s="1">
        <v>-1752137</v>
      </c>
      <c r="O21" s="1">
        <v>18794190518</v>
      </c>
      <c r="Q21" s="1">
        <f t="shared" si="0"/>
        <v>65504897</v>
      </c>
      <c r="S21" s="1">
        <v>10490</v>
      </c>
      <c r="U21" s="1">
        <v>261011337699</v>
      </c>
      <c r="W21" s="1">
        <v>681834728094</v>
      </c>
      <c r="Y21" s="5">
        <v>5.5595231425373988E-3</v>
      </c>
    </row>
    <row r="22" spans="1:25" ht="21" x14ac:dyDescent="0.25">
      <c r="A22" s="2" t="s">
        <v>26</v>
      </c>
      <c r="C22" s="1">
        <v>30782126</v>
      </c>
      <c r="E22" s="1">
        <v>1566433021215</v>
      </c>
      <c r="G22" s="1">
        <v>1096536067960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30782126</v>
      </c>
      <c r="S22" s="1">
        <v>47440</v>
      </c>
      <c r="U22" s="1">
        <v>1566433021215</v>
      </c>
      <c r="W22" s="1">
        <v>1449015907076</v>
      </c>
      <c r="Y22" s="5">
        <v>1.1814941564817506E-2</v>
      </c>
    </row>
    <row r="23" spans="1:25" ht="21" x14ac:dyDescent="0.25">
      <c r="A23" s="2" t="s">
        <v>27</v>
      </c>
      <c r="C23" s="1">
        <v>20841249</v>
      </c>
      <c r="E23" s="1">
        <v>696077060196</v>
      </c>
      <c r="G23" s="1">
        <v>1269967774779</v>
      </c>
      <c r="I23" s="1">
        <v>4616950</v>
      </c>
      <c r="K23" s="1">
        <v>284876126498</v>
      </c>
      <c r="M23" s="1">
        <v>0</v>
      </c>
      <c r="O23" s="1">
        <v>0</v>
      </c>
      <c r="Q23" s="1">
        <f t="shared" si="0"/>
        <v>25458199</v>
      </c>
      <c r="S23" s="1">
        <v>61270</v>
      </c>
      <c r="U23" s="1">
        <v>980953186694</v>
      </c>
      <c r="W23" s="1">
        <v>1547766414348</v>
      </c>
      <c r="Y23" s="5">
        <v>1.2620130429354637E-2</v>
      </c>
    </row>
    <row r="24" spans="1:25" ht="21" x14ac:dyDescent="0.25">
      <c r="A24" s="2" t="s">
        <v>28</v>
      </c>
      <c r="C24" s="1">
        <v>6481974</v>
      </c>
      <c r="E24" s="1">
        <v>44649791962</v>
      </c>
      <c r="G24" s="1">
        <v>28879088851</v>
      </c>
      <c r="I24" s="1">
        <v>0</v>
      </c>
      <c r="K24" s="1">
        <v>0</v>
      </c>
      <c r="M24" s="1">
        <v>-6481974</v>
      </c>
      <c r="O24" s="1">
        <v>27721353310</v>
      </c>
      <c r="Q24" s="1">
        <f t="shared" si="0"/>
        <v>0</v>
      </c>
      <c r="S24" s="1">
        <v>0</v>
      </c>
      <c r="U24" s="1">
        <v>0</v>
      </c>
      <c r="W24" s="1">
        <v>0</v>
      </c>
      <c r="Y24" s="5">
        <v>0</v>
      </c>
    </row>
    <row r="25" spans="1:25" ht="21" x14ac:dyDescent="0.25">
      <c r="A25" s="2" t="s">
        <v>29</v>
      </c>
      <c r="C25" s="1">
        <v>79103012</v>
      </c>
      <c r="E25" s="1">
        <v>141874511130</v>
      </c>
      <c r="G25" s="1">
        <v>533742510877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79103012</v>
      </c>
      <c r="S25" s="1">
        <v>7690</v>
      </c>
      <c r="U25" s="1">
        <v>141874511130</v>
      </c>
      <c r="W25" s="1">
        <v>603599986566</v>
      </c>
      <c r="Y25" s="5">
        <v>4.9216151009637459E-3</v>
      </c>
    </row>
    <row r="26" spans="1:25" ht="21" x14ac:dyDescent="0.25">
      <c r="A26" s="2" t="s">
        <v>30</v>
      </c>
      <c r="C26" s="1">
        <v>218647500</v>
      </c>
      <c r="E26" s="1">
        <v>952862687594</v>
      </c>
      <c r="G26" s="1">
        <v>1598975705060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218647500</v>
      </c>
      <c r="S26" s="1">
        <v>9780</v>
      </c>
      <c r="U26" s="1">
        <v>952862687594</v>
      </c>
      <c r="W26" s="1">
        <v>2121842930189</v>
      </c>
      <c r="Y26" s="5">
        <v>1.7301017958106728E-2</v>
      </c>
    </row>
    <row r="27" spans="1:25" ht="21" x14ac:dyDescent="0.25">
      <c r="A27" s="2" t="s">
        <v>31</v>
      </c>
      <c r="C27" s="1">
        <v>593411445</v>
      </c>
      <c r="E27" s="1">
        <v>1337120739123</v>
      </c>
      <c r="G27" s="1">
        <v>1366072548910</v>
      </c>
      <c r="I27" s="1">
        <v>0</v>
      </c>
      <c r="K27" s="1">
        <v>0</v>
      </c>
      <c r="M27" s="1">
        <v>0</v>
      </c>
      <c r="O27" s="1">
        <v>0</v>
      </c>
      <c r="Q27" s="1">
        <f t="shared" si="0"/>
        <v>593411445</v>
      </c>
      <c r="S27" s="1">
        <v>2825</v>
      </c>
      <c r="U27" s="1">
        <v>1337120739123</v>
      </c>
      <c r="W27" s="1">
        <v>1663428858048</v>
      </c>
      <c r="Y27" s="5">
        <v>1.3563215323651675E-2</v>
      </c>
    </row>
    <row r="28" spans="1:25" ht="21" x14ac:dyDescent="0.25">
      <c r="A28" s="2" t="s">
        <v>32</v>
      </c>
      <c r="C28" s="1">
        <v>65602103</v>
      </c>
      <c r="E28" s="1">
        <v>472099205448</v>
      </c>
      <c r="G28" s="1">
        <v>1015481980403</v>
      </c>
      <c r="I28" s="1">
        <v>6307011</v>
      </c>
      <c r="K28" s="1">
        <v>114042635785</v>
      </c>
      <c r="M28" s="1">
        <v>0</v>
      </c>
      <c r="O28" s="1">
        <v>0</v>
      </c>
      <c r="Q28" s="1">
        <f t="shared" si="0"/>
        <v>71909114</v>
      </c>
      <c r="S28" s="1">
        <v>20240</v>
      </c>
      <c r="U28" s="1">
        <v>586141841233</v>
      </c>
      <c r="W28" s="1">
        <v>1444189912547</v>
      </c>
      <c r="Y28" s="5">
        <v>1.1775591518297089E-2</v>
      </c>
    </row>
    <row r="29" spans="1:25" ht="21" x14ac:dyDescent="0.25">
      <c r="A29" s="2" t="s">
        <v>33</v>
      </c>
      <c r="C29" s="1">
        <v>331983553</v>
      </c>
      <c r="E29" s="1">
        <v>800574580472</v>
      </c>
      <c r="G29" s="1">
        <v>654222797789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331983553</v>
      </c>
      <c r="S29" s="1">
        <v>2848</v>
      </c>
      <c r="U29" s="1">
        <v>800574580472</v>
      </c>
      <c r="W29" s="1">
        <v>938180527745</v>
      </c>
      <c r="Y29" s="5">
        <v>7.6497076798311822E-3</v>
      </c>
    </row>
    <row r="30" spans="1:25" ht="21" x14ac:dyDescent="0.25">
      <c r="A30" s="2" t="s">
        <v>34</v>
      </c>
      <c r="C30" s="1">
        <v>260484746</v>
      </c>
      <c r="E30" s="1">
        <v>1011361692767</v>
      </c>
      <c r="G30" s="1">
        <v>834861972490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260484746</v>
      </c>
      <c r="S30" s="1">
        <v>4710</v>
      </c>
      <c r="U30" s="1">
        <v>1011361692767</v>
      </c>
      <c r="W30" s="1">
        <v>1217399346882</v>
      </c>
      <c r="Y30" s="5">
        <v>9.9263935435205831E-3</v>
      </c>
    </row>
    <row r="31" spans="1:25" ht="21" x14ac:dyDescent="0.25">
      <c r="A31" s="2" t="s">
        <v>35</v>
      </c>
      <c r="C31" s="1">
        <v>4893837</v>
      </c>
      <c r="E31" s="1">
        <v>480879083410</v>
      </c>
      <c r="G31" s="1">
        <v>743940370446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4893837</v>
      </c>
      <c r="S31" s="1">
        <v>186400</v>
      </c>
      <c r="U31" s="1">
        <v>480879083410</v>
      </c>
      <c r="W31" s="1">
        <v>905159824094</v>
      </c>
      <c r="Y31" s="5">
        <v>7.3804644767990028E-3</v>
      </c>
    </row>
    <row r="32" spans="1:25" ht="21" x14ac:dyDescent="0.25">
      <c r="A32" s="2" t="s">
        <v>36</v>
      </c>
      <c r="C32" s="1">
        <v>26082351</v>
      </c>
      <c r="E32" s="1">
        <v>167910054627</v>
      </c>
      <c r="G32" s="1">
        <v>347060648663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26082351</v>
      </c>
      <c r="S32" s="1">
        <v>15310</v>
      </c>
      <c r="U32" s="1">
        <v>167910054627</v>
      </c>
      <c r="W32" s="1">
        <v>396234044074</v>
      </c>
      <c r="Y32" s="5">
        <v>3.2308010242430647E-3</v>
      </c>
    </row>
    <row r="33" spans="1:25" ht="21" x14ac:dyDescent="0.25">
      <c r="A33" s="2" t="s">
        <v>37</v>
      </c>
      <c r="C33" s="1">
        <v>47287349</v>
      </c>
      <c r="E33" s="1">
        <v>694886718458</v>
      </c>
      <c r="G33" s="1">
        <v>2256470217628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47287349</v>
      </c>
      <c r="S33" s="1">
        <v>50120</v>
      </c>
      <c r="U33" s="1">
        <v>694886718458</v>
      </c>
      <c r="W33" s="1">
        <v>2351721507747</v>
      </c>
      <c r="Y33" s="5">
        <v>1.9175394869766597E-2</v>
      </c>
    </row>
    <row r="34" spans="1:25" ht="21" x14ac:dyDescent="0.25">
      <c r="A34" s="2" t="s">
        <v>38</v>
      </c>
      <c r="C34" s="1">
        <v>8288198</v>
      </c>
      <c r="E34" s="1">
        <v>115216027029</v>
      </c>
      <c r="G34" s="1">
        <v>352239497728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8288198</v>
      </c>
      <c r="S34" s="1">
        <v>55880</v>
      </c>
      <c r="U34" s="1">
        <v>115216027029</v>
      </c>
      <c r="W34" s="1">
        <v>459564397222</v>
      </c>
      <c r="Y34" s="5">
        <v>3.7471821199018241E-3</v>
      </c>
    </row>
    <row r="35" spans="1:25" ht="21" x14ac:dyDescent="0.25">
      <c r="A35" s="2" t="s">
        <v>39</v>
      </c>
      <c r="C35" s="1">
        <v>21011122</v>
      </c>
      <c r="E35" s="1">
        <v>121703970800</v>
      </c>
      <c r="G35" s="1">
        <v>443451977193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21011122</v>
      </c>
      <c r="S35" s="1">
        <v>23190</v>
      </c>
      <c r="U35" s="1">
        <v>121703970800</v>
      </c>
      <c r="W35" s="1">
        <v>483481492765</v>
      </c>
      <c r="Y35" s="5">
        <v>3.9421966017034243E-3</v>
      </c>
    </row>
    <row r="36" spans="1:25" ht="21" x14ac:dyDescent="0.25">
      <c r="A36" s="2" t="s">
        <v>40</v>
      </c>
      <c r="C36" s="1">
        <v>35180424</v>
      </c>
      <c r="E36" s="1">
        <v>186504834907</v>
      </c>
      <c r="G36" s="1">
        <v>426232532527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35180424</v>
      </c>
      <c r="S36" s="1">
        <v>17130</v>
      </c>
      <c r="U36" s="1">
        <v>186504834907</v>
      </c>
      <c r="W36" s="1">
        <v>597982250794</v>
      </c>
      <c r="Y36" s="5">
        <v>4.8758093789225705E-3</v>
      </c>
    </row>
    <row r="37" spans="1:25" ht="21" x14ac:dyDescent="0.25">
      <c r="A37" s="2" t="s">
        <v>41</v>
      </c>
      <c r="C37" s="1">
        <v>69359284</v>
      </c>
      <c r="E37" s="1">
        <v>289022284444</v>
      </c>
      <c r="G37" s="1">
        <v>517549988245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69359284</v>
      </c>
      <c r="S37" s="1">
        <v>9560</v>
      </c>
      <c r="U37" s="1">
        <v>289022284444</v>
      </c>
      <c r="W37" s="1">
        <v>657949187184</v>
      </c>
      <c r="Y37" s="5">
        <v>5.3647659499368163E-3</v>
      </c>
    </row>
    <row r="38" spans="1:25" ht="21" x14ac:dyDescent="0.25">
      <c r="A38" s="2" t="s">
        <v>42</v>
      </c>
      <c r="C38" s="1">
        <v>80875991</v>
      </c>
      <c r="E38" s="1">
        <v>606699931610</v>
      </c>
      <c r="G38" s="1">
        <v>2584076390784</v>
      </c>
      <c r="I38" s="1">
        <v>0</v>
      </c>
      <c r="K38" s="1">
        <v>0</v>
      </c>
      <c r="M38" s="1">
        <v>-30000000</v>
      </c>
      <c r="O38" s="1">
        <v>989674759621</v>
      </c>
      <c r="Q38" s="1">
        <f t="shared" si="0"/>
        <v>50875991</v>
      </c>
      <c r="S38" s="1">
        <v>43560</v>
      </c>
      <c r="U38" s="1">
        <v>381651710001</v>
      </c>
      <c r="W38" s="1">
        <v>2199027265322</v>
      </c>
      <c r="Y38" s="5">
        <v>1.7930361228158113E-2</v>
      </c>
    </row>
    <row r="39" spans="1:25" ht="21" x14ac:dyDescent="0.25">
      <c r="A39" s="2" t="s">
        <v>43</v>
      </c>
      <c r="C39" s="1">
        <v>2218435</v>
      </c>
      <c r="E39" s="1">
        <v>45211528364</v>
      </c>
      <c r="G39" s="1">
        <v>80743188726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2218435</v>
      </c>
      <c r="S39" s="1">
        <v>44780</v>
      </c>
      <c r="U39" s="1">
        <v>45211528364</v>
      </c>
      <c r="W39" s="1">
        <v>98573609356</v>
      </c>
      <c r="Y39" s="5">
        <v>8.0374647972253311E-4</v>
      </c>
    </row>
    <row r="40" spans="1:25" ht="21" x14ac:dyDescent="0.25">
      <c r="A40" s="2" t="s">
        <v>44</v>
      </c>
      <c r="C40" s="1">
        <v>46481232</v>
      </c>
      <c r="E40" s="1">
        <v>1033562730986</v>
      </c>
      <c r="G40" s="1">
        <v>3198094770194</v>
      </c>
      <c r="I40" s="1">
        <v>79191443</v>
      </c>
      <c r="K40" s="1">
        <v>0</v>
      </c>
      <c r="M40" s="1">
        <v>-5000001</v>
      </c>
      <c r="O40" s="1">
        <v>323683348048</v>
      </c>
      <c r="Q40" s="1">
        <f t="shared" si="0"/>
        <v>120672674</v>
      </c>
      <c r="S40" s="1">
        <v>29760</v>
      </c>
      <c r="U40" s="1">
        <v>922382071894</v>
      </c>
      <c r="W40" s="1">
        <v>3563458657084</v>
      </c>
      <c r="Y40" s="5">
        <v>2.90556201602018E-2</v>
      </c>
    </row>
    <row r="41" spans="1:25" ht="21" x14ac:dyDescent="0.25">
      <c r="A41" s="2" t="s">
        <v>45</v>
      </c>
      <c r="C41" s="1">
        <v>58801775</v>
      </c>
      <c r="E41" s="1">
        <v>164530648303</v>
      </c>
      <c r="G41" s="1">
        <v>392093434517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58801775</v>
      </c>
      <c r="S41" s="1">
        <v>8020</v>
      </c>
      <c r="U41" s="1">
        <v>164530648303</v>
      </c>
      <c r="W41" s="1">
        <v>467944842980</v>
      </c>
      <c r="Y41" s="5">
        <v>3.8155143420909488E-3</v>
      </c>
    </row>
    <row r="42" spans="1:25" ht="21" x14ac:dyDescent="0.25">
      <c r="A42" s="2" t="s">
        <v>46</v>
      </c>
      <c r="C42" s="1">
        <v>52173679</v>
      </c>
      <c r="E42" s="1">
        <v>110722398961</v>
      </c>
      <c r="G42" s="1">
        <v>222612618784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52173679</v>
      </c>
      <c r="S42" s="1">
        <v>5910</v>
      </c>
      <c r="U42" s="1">
        <v>110722398961</v>
      </c>
      <c r="W42" s="1">
        <v>305962924886</v>
      </c>
      <c r="Y42" s="5">
        <v>2.4947511348052693E-3</v>
      </c>
    </row>
    <row r="43" spans="1:25" ht="21" x14ac:dyDescent="0.25">
      <c r="A43" s="2" t="s">
        <v>47</v>
      </c>
      <c r="C43" s="1">
        <v>129944462</v>
      </c>
      <c r="E43" s="1">
        <v>2280219296619</v>
      </c>
      <c r="G43" s="1">
        <v>1925074070239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129944462</v>
      </c>
      <c r="S43" s="1">
        <v>18260</v>
      </c>
      <c r="U43" s="1">
        <v>2280219296619</v>
      </c>
      <c r="W43" s="1">
        <v>2354444241298</v>
      </c>
      <c r="Y43" s="5">
        <v>1.9197595411282079E-2</v>
      </c>
    </row>
    <row r="44" spans="1:25" ht="21" x14ac:dyDescent="0.25">
      <c r="A44" s="2" t="s">
        <v>48</v>
      </c>
      <c r="C44" s="1">
        <v>88047417</v>
      </c>
      <c r="E44" s="1">
        <v>824505303394</v>
      </c>
      <c r="G44" s="1">
        <v>1197798971497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88047417</v>
      </c>
      <c r="S44" s="1">
        <v>18970</v>
      </c>
      <c r="U44" s="1">
        <v>824505303394</v>
      </c>
      <c r="W44" s="1">
        <v>1657348394551</v>
      </c>
      <c r="Y44" s="5">
        <v>1.3513636626445355E-2</v>
      </c>
    </row>
    <row r="45" spans="1:25" ht="21" x14ac:dyDescent="0.25">
      <c r="A45" s="2" t="s">
        <v>49</v>
      </c>
      <c r="C45" s="1">
        <v>26163342</v>
      </c>
      <c r="E45" s="1">
        <v>1269108823251</v>
      </c>
      <c r="G45" s="1">
        <v>1647231754794</v>
      </c>
      <c r="I45" s="1">
        <v>1021513</v>
      </c>
      <c r="K45" s="1">
        <v>64864422863</v>
      </c>
      <c r="M45" s="1">
        <v>0</v>
      </c>
      <c r="O45" s="1">
        <v>0</v>
      </c>
      <c r="Q45" s="1">
        <f t="shared" si="0"/>
        <v>27184855</v>
      </c>
      <c r="S45" s="1">
        <v>70350</v>
      </c>
      <c r="U45" s="1">
        <v>1333973246114</v>
      </c>
      <c r="W45" s="1">
        <v>1897671275584</v>
      </c>
      <c r="Y45" s="5">
        <v>1.547317398019544E-2</v>
      </c>
    </row>
    <row r="46" spans="1:25" ht="21" x14ac:dyDescent="0.25">
      <c r="A46" s="2" t="s">
        <v>50</v>
      </c>
      <c r="C46" s="1">
        <v>3949846</v>
      </c>
      <c r="E46" s="1">
        <v>190910104999</v>
      </c>
      <c r="G46" s="1">
        <v>279995770044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3949846</v>
      </c>
      <c r="S46" s="1">
        <v>84810</v>
      </c>
      <c r="U46" s="1">
        <v>190910104999</v>
      </c>
      <c r="W46" s="1">
        <v>332396994085</v>
      </c>
      <c r="Y46" s="5">
        <v>2.7102884393865271E-3</v>
      </c>
    </row>
    <row r="47" spans="1:25" ht="21" x14ac:dyDescent="0.25">
      <c r="A47" s="2" t="s">
        <v>51</v>
      </c>
      <c r="C47" s="1">
        <v>100899464</v>
      </c>
      <c r="E47" s="1">
        <v>496223330690</v>
      </c>
      <c r="G47" s="1">
        <v>959144916753</v>
      </c>
      <c r="I47" s="1">
        <v>5099187</v>
      </c>
      <c r="K47" s="1">
        <v>49946900952</v>
      </c>
      <c r="M47" s="1">
        <v>0</v>
      </c>
      <c r="O47" s="1">
        <v>0</v>
      </c>
      <c r="Q47" s="1">
        <f t="shared" si="0"/>
        <v>105998651</v>
      </c>
      <c r="S47" s="1">
        <v>10350</v>
      </c>
      <c r="U47" s="1">
        <v>546170231642</v>
      </c>
      <c r="W47" s="1">
        <v>1088605562777</v>
      </c>
      <c r="Y47" s="5">
        <v>8.8762387276338818E-3</v>
      </c>
    </row>
    <row r="48" spans="1:25" ht="21" x14ac:dyDescent="0.25">
      <c r="A48" s="2" t="s">
        <v>52</v>
      </c>
      <c r="C48" s="1">
        <v>48336728</v>
      </c>
      <c r="E48" s="1">
        <v>736106356565</v>
      </c>
      <c r="G48" s="1">
        <v>1263827292189</v>
      </c>
      <c r="I48" s="1">
        <v>1876274</v>
      </c>
      <c r="K48" s="1">
        <v>51168852864</v>
      </c>
      <c r="M48" s="1">
        <v>0</v>
      </c>
      <c r="O48" s="1">
        <v>0</v>
      </c>
      <c r="Q48" s="1">
        <f t="shared" si="0"/>
        <v>50213002</v>
      </c>
      <c r="S48" s="1">
        <v>28720</v>
      </c>
      <c r="U48" s="1">
        <v>787275209429</v>
      </c>
      <c r="W48" s="1">
        <v>1430969849803</v>
      </c>
      <c r="Y48" s="5">
        <v>1.1667798175214494E-2</v>
      </c>
    </row>
    <row r="49" spans="1:25" ht="21" x14ac:dyDescent="0.25">
      <c r="A49" s="2" t="s">
        <v>53</v>
      </c>
      <c r="C49" s="1">
        <v>50639566</v>
      </c>
      <c r="E49" s="1">
        <v>465653479412</v>
      </c>
      <c r="G49" s="1">
        <v>596947691199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50639566</v>
      </c>
      <c r="S49" s="1">
        <v>11970</v>
      </c>
      <c r="U49" s="1">
        <v>465653479412</v>
      </c>
      <c r="W49" s="1">
        <v>601470022193</v>
      </c>
      <c r="Y49" s="5">
        <v>4.904247862633754E-3</v>
      </c>
    </row>
    <row r="50" spans="1:25" ht="21" x14ac:dyDescent="0.25">
      <c r="A50" s="2" t="s">
        <v>54</v>
      </c>
      <c r="C50" s="1">
        <v>35830369</v>
      </c>
      <c r="E50" s="1">
        <v>314326577909</v>
      </c>
      <c r="G50" s="1">
        <v>547771237615</v>
      </c>
      <c r="I50" s="1">
        <v>0</v>
      </c>
      <c r="K50" s="1">
        <v>0</v>
      </c>
      <c r="M50" s="1">
        <v>-1</v>
      </c>
      <c r="O50" s="1">
        <v>1</v>
      </c>
      <c r="Q50" s="1">
        <f t="shared" si="0"/>
        <v>35830368</v>
      </c>
      <c r="S50" s="1">
        <v>15407</v>
      </c>
      <c r="U50" s="1">
        <v>314326569136</v>
      </c>
      <c r="W50" s="1">
        <v>547771222327</v>
      </c>
      <c r="Y50" s="5">
        <v>4.4664002314107904E-3</v>
      </c>
    </row>
    <row r="51" spans="1:25" ht="21" x14ac:dyDescent="0.25">
      <c r="A51" s="2" t="s">
        <v>55</v>
      </c>
      <c r="C51" s="1">
        <v>3468479</v>
      </c>
      <c r="E51" s="1">
        <v>126127578319</v>
      </c>
      <c r="G51" s="1">
        <v>204779225611</v>
      </c>
      <c r="I51" s="1">
        <v>631900</v>
      </c>
      <c r="K51" s="1">
        <v>39091782220</v>
      </c>
      <c r="M51" s="1">
        <v>0</v>
      </c>
      <c r="O51" s="1">
        <v>0</v>
      </c>
      <c r="Q51" s="1">
        <f t="shared" si="0"/>
        <v>4100379</v>
      </c>
      <c r="S51" s="1">
        <v>64490</v>
      </c>
      <c r="U51" s="1">
        <v>165219360539</v>
      </c>
      <c r="W51" s="1">
        <v>262389371206</v>
      </c>
      <c r="Y51" s="5">
        <v>2.1394624261122756E-3</v>
      </c>
    </row>
    <row r="52" spans="1:25" ht="21" x14ac:dyDescent="0.25">
      <c r="A52" s="2" t="s">
        <v>56</v>
      </c>
      <c r="C52" s="1">
        <v>7514971</v>
      </c>
      <c r="E52" s="1">
        <v>187316025147</v>
      </c>
      <c r="G52" s="1">
        <v>1410096059846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7514971</v>
      </c>
      <c r="S52" s="1">
        <v>193700</v>
      </c>
      <c r="U52" s="1">
        <v>187316025147</v>
      </c>
      <c r="W52" s="1">
        <v>1444397709107</v>
      </c>
      <c r="Y52" s="5">
        <v>1.177728584352967E-2</v>
      </c>
    </row>
    <row r="53" spans="1:25" ht="21" x14ac:dyDescent="0.25">
      <c r="A53" s="2" t="s">
        <v>57</v>
      </c>
      <c r="C53" s="1">
        <v>5250407</v>
      </c>
      <c r="E53" s="1">
        <v>36567710177</v>
      </c>
      <c r="G53" s="1">
        <v>86014150553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5250407</v>
      </c>
      <c r="S53" s="1">
        <v>18050</v>
      </c>
      <c r="U53" s="1">
        <v>36567710177</v>
      </c>
      <c r="W53" s="1">
        <v>94037275438</v>
      </c>
      <c r="Y53" s="5">
        <v>7.6675825902879123E-4</v>
      </c>
    </row>
    <row r="54" spans="1:25" ht="21" x14ac:dyDescent="0.25">
      <c r="A54" s="2" t="s">
        <v>58</v>
      </c>
      <c r="C54" s="1">
        <v>29187066</v>
      </c>
      <c r="E54" s="1">
        <v>1026527481219</v>
      </c>
      <c r="G54" s="1">
        <v>1760856158773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29187066</v>
      </c>
      <c r="S54" s="1">
        <v>77230</v>
      </c>
      <c r="U54" s="1">
        <v>1026527481219</v>
      </c>
      <c r="W54" s="1">
        <v>2236692781942</v>
      </c>
      <c r="Y54" s="5">
        <v>1.8237477165050739E-2</v>
      </c>
    </row>
    <row r="55" spans="1:25" ht="21" x14ac:dyDescent="0.25">
      <c r="A55" s="2" t="s">
        <v>59</v>
      </c>
      <c r="C55" s="1">
        <v>10217325</v>
      </c>
      <c r="E55" s="1">
        <v>484681450647</v>
      </c>
      <c r="G55" s="1">
        <v>1274389976273</v>
      </c>
      <c r="I55" s="1">
        <v>1126546</v>
      </c>
      <c r="K55" s="1">
        <v>145564804334</v>
      </c>
      <c r="M55" s="1">
        <v>0</v>
      </c>
      <c r="O55" s="1">
        <v>0</v>
      </c>
      <c r="Q55" s="1">
        <f t="shared" si="0"/>
        <v>11343871</v>
      </c>
      <c r="S55" s="1">
        <v>133300</v>
      </c>
      <c r="U55" s="1">
        <v>630246254981</v>
      </c>
      <c r="W55" s="1">
        <v>1500449177527</v>
      </c>
      <c r="Y55" s="5">
        <v>1.2234316591619158E-2</v>
      </c>
    </row>
    <row r="56" spans="1:25" ht="21" x14ac:dyDescent="0.25">
      <c r="A56" s="2" t="s">
        <v>60</v>
      </c>
      <c r="C56" s="1">
        <v>336881032</v>
      </c>
      <c r="E56" s="1">
        <v>560499939599</v>
      </c>
      <c r="G56" s="1">
        <v>1022887441365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336881032</v>
      </c>
      <c r="S56" s="1">
        <v>4430</v>
      </c>
      <c r="U56" s="1">
        <v>560499939599</v>
      </c>
      <c r="W56" s="1">
        <v>1480846851388</v>
      </c>
      <c r="Y56" s="5">
        <v>1.2074483744556679E-2</v>
      </c>
    </row>
    <row r="57" spans="1:25" ht="21" x14ac:dyDescent="0.25">
      <c r="A57" s="2" t="s">
        <v>61</v>
      </c>
      <c r="C57" s="1">
        <v>210363761</v>
      </c>
      <c r="E57" s="1">
        <v>1057591403854</v>
      </c>
      <c r="G57" s="1">
        <v>1162668705640</v>
      </c>
      <c r="I57" s="1">
        <v>1392</v>
      </c>
      <c r="K57" s="1">
        <v>10579467</v>
      </c>
      <c r="M57" s="1">
        <v>0</v>
      </c>
      <c r="O57" s="1">
        <v>0</v>
      </c>
      <c r="Q57" s="1">
        <f t="shared" si="0"/>
        <v>210365153</v>
      </c>
      <c r="S57" s="1">
        <v>9020</v>
      </c>
      <c r="U57" s="1">
        <v>1057601983321</v>
      </c>
      <c r="W57" s="1">
        <v>1882826053913</v>
      </c>
      <c r="Y57" s="5">
        <v>1.5352129465981955E-2</v>
      </c>
    </row>
    <row r="58" spans="1:25" ht="21" x14ac:dyDescent="0.25">
      <c r="A58" s="2" t="s">
        <v>62</v>
      </c>
      <c r="C58" s="1">
        <v>30000000</v>
      </c>
      <c r="E58" s="1">
        <v>200678849400</v>
      </c>
      <c r="G58" s="1">
        <v>473431862400</v>
      </c>
      <c r="I58" s="1">
        <v>12000000</v>
      </c>
      <c r="K58" s="1">
        <v>246285529311</v>
      </c>
      <c r="M58" s="1">
        <v>0</v>
      </c>
      <c r="O58" s="1">
        <v>0</v>
      </c>
      <c r="Q58" s="1">
        <f t="shared" si="0"/>
        <v>42000000</v>
      </c>
      <c r="S58" s="1">
        <v>22270</v>
      </c>
      <c r="U58" s="1">
        <v>446964378711</v>
      </c>
      <c r="W58" s="1">
        <v>928109821800</v>
      </c>
      <c r="Y58" s="5">
        <v>7.5675934658494069E-3</v>
      </c>
    </row>
    <row r="59" spans="1:25" ht="21" x14ac:dyDescent="0.25">
      <c r="A59" s="2" t="s">
        <v>63</v>
      </c>
      <c r="C59" s="1">
        <v>84855799</v>
      </c>
      <c r="E59" s="1">
        <v>36876847481</v>
      </c>
      <c r="G59" s="1">
        <v>36542740834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84855799</v>
      </c>
      <c r="S59" s="1">
        <v>434</v>
      </c>
      <c r="U59" s="1">
        <v>36876847481</v>
      </c>
      <c r="W59" s="1">
        <v>36542740834</v>
      </c>
      <c r="Y59" s="5">
        <v>2.9796108204444677E-4</v>
      </c>
    </row>
    <row r="60" spans="1:25" ht="21" x14ac:dyDescent="0.25">
      <c r="A60" s="2" t="s">
        <v>64</v>
      </c>
      <c r="C60" s="1">
        <v>123045</v>
      </c>
      <c r="E60" s="1">
        <v>2916479757179</v>
      </c>
      <c r="G60" s="1">
        <v>3061376090983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123045</v>
      </c>
      <c r="S60" s="1">
        <v>28000000</v>
      </c>
      <c r="U60" s="1">
        <v>2916479757179</v>
      </c>
      <c r="W60" s="1">
        <v>3436991376000</v>
      </c>
      <c r="Y60" s="5">
        <v>2.8024435113459287E-2</v>
      </c>
    </row>
    <row r="61" spans="1:25" ht="21" x14ac:dyDescent="0.25">
      <c r="A61" s="2" t="s">
        <v>65</v>
      </c>
      <c r="C61" s="1">
        <v>127000</v>
      </c>
      <c r="E61" s="1">
        <v>430320089596</v>
      </c>
      <c r="G61" s="1">
        <v>534020268000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127000</v>
      </c>
      <c r="S61" s="1">
        <v>4510070</v>
      </c>
      <c r="U61" s="1">
        <v>430320089596</v>
      </c>
      <c r="W61" s="1">
        <v>571404220664</v>
      </c>
      <c r="Y61" s="5">
        <v>4.6590982501071715E-3</v>
      </c>
    </row>
    <row r="62" spans="1:25" ht="21" x14ac:dyDescent="0.25">
      <c r="A62" s="2" t="s">
        <v>66</v>
      </c>
      <c r="C62" s="1">
        <v>14341118</v>
      </c>
      <c r="E62" s="1">
        <v>182614273181</v>
      </c>
      <c r="G62" s="1">
        <v>360879422963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14341118</v>
      </c>
      <c r="S62" s="1">
        <v>32910</v>
      </c>
      <c r="U62" s="1">
        <v>182614273181</v>
      </c>
      <c r="W62" s="1">
        <v>468317894705</v>
      </c>
      <c r="Y62" s="5">
        <v>3.8185561198312797E-3</v>
      </c>
    </row>
    <row r="63" spans="1:25" ht="21" x14ac:dyDescent="0.25">
      <c r="A63" s="2" t="s">
        <v>67</v>
      </c>
      <c r="C63" s="1">
        <v>10321896</v>
      </c>
      <c r="E63" s="1">
        <v>321445781233</v>
      </c>
      <c r="G63" s="1">
        <v>164897934677</v>
      </c>
      <c r="I63" s="1">
        <v>3132039</v>
      </c>
      <c r="K63" s="1">
        <v>63888849564</v>
      </c>
      <c r="M63" s="1">
        <v>0</v>
      </c>
      <c r="O63" s="1">
        <v>0</v>
      </c>
      <c r="Q63" s="1">
        <f t="shared" si="0"/>
        <v>13453935</v>
      </c>
      <c r="S63" s="1">
        <v>20570</v>
      </c>
      <c r="U63" s="1">
        <v>385334630797</v>
      </c>
      <c r="W63" s="1">
        <v>274608185216</v>
      </c>
      <c r="Y63" s="5">
        <v>2.2390918179046957E-3</v>
      </c>
    </row>
    <row r="64" spans="1:25" ht="21" x14ac:dyDescent="0.25">
      <c r="A64" s="2" t="s">
        <v>68</v>
      </c>
      <c r="C64" s="1">
        <v>54954859</v>
      </c>
      <c r="E64" s="1">
        <v>577846359404</v>
      </c>
      <c r="G64" s="1">
        <v>1099871268648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54954859</v>
      </c>
      <c r="S64" s="1">
        <v>23250</v>
      </c>
      <c r="U64" s="1">
        <v>577846359404</v>
      </c>
      <c r="W64" s="1">
        <v>1267823847103</v>
      </c>
      <c r="Y64" s="5">
        <v>1.0337543290488126E-2</v>
      </c>
    </row>
    <row r="65" spans="1:25" ht="21" x14ac:dyDescent="0.25">
      <c r="A65" s="2" t="s">
        <v>69</v>
      </c>
      <c r="C65" s="1">
        <v>134000000</v>
      </c>
      <c r="E65" s="1">
        <v>451542070913</v>
      </c>
      <c r="G65" s="1">
        <v>744599408000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134000000</v>
      </c>
      <c r="S65" s="1">
        <v>6010</v>
      </c>
      <c r="U65" s="1">
        <v>451542070913</v>
      </c>
      <c r="W65" s="1">
        <v>799114721800</v>
      </c>
      <c r="Y65" s="5">
        <v>6.5157971665781014E-3</v>
      </c>
    </row>
    <row r="66" spans="1:25" ht="21" x14ac:dyDescent="0.25">
      <c r="A66" s="2" t="s">
        <v>70</v>
      </c>
      <c r="C66" s="1">
        <v>11048646</v>
      </c>
      <c r="E66" s="1">
        <v>132055949158</v>
      </c>
      <c r="G66" s="1">
        <v>262679229595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11048646</v>
      </c>
      <c r="S66" s="1">
        <v>29390</v>
      </c>
      <c r="U66" s="1">
        <v>132055949158</v>
      </c>
      <c r="W66" s="1">
        <v>322209622613</v>
      </c>
      <c r="Y66" s="5">
        <v>2.6272229616005364E-3</v>
      </c>
    </row>
    <row r="67" spans="1:25" ht="21" x14ac:dyDescent="0.25">
      <c r="A67" s="2" t="s">
        <v>71</v>
      </c>
      <c r="C67" s="1">
        <v>25664650</v>
      </c>
      <c r="E67" s="1">
        <v>499468457533</v>
      </c>
      <c r="G67" s="1">
        <v>992420240097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25664650</v>
      </c>
      <c r="S67" s="1">
        <v>47180</v>
      </c>
      <c r="U67" s="1">
        <v>499468457533</v>
      </c>
      <c r="W67" s="1">
        <v>1201498253214</v>
      </c>
      <c r="Y67" s="5">
        <v>9.7967396925264846E-3</v>
      </c>
    </row>
    <row r="68" spans="1:25" ht="21" x14ac:dyDescent="0.25">
      <c r="A68" s="2" t="s">
        <v>72</v>
      </c>
      <c r="C68" s="1">
        <v>167562593</v>
      </c>
      <c r="E68" s="1">
        <v>567789724774</v>
      </c>
      <c r="G68" s="1">
        <v>731576270287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167562593</v>
      </c>
      <c r="S68" s="1">
        <v>5300</v>
      </c>
      <c r="U68" s="1">
        <v>567789724774</v>
      </c>
      <c r="W68" s="1">
        <v>881216871027</v>
      </c>
      <c r="Y68" s="5">
        <v>7.1852391587094227E-3</v>
      </c>
    </row>
    <row r="69" spans="1:25" ht="21" x14ac:dyDescent="0.25">
      <c r="A69" s="2" t="s">
        <v>73</v>
      </c>
      <c r="C69" s="1">
        <v>87342888</v>
      </c>
      <c r="E69" s="1">
        <v>1162103372882</v>
      </c>
      <c r="G69" s="1">
        <v>816236657367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87342888</v>
      </c>
      <c r="S69" s="1">
        <v>9418</v>
      </c>
      <c r="U69" s="1">
        <v>1162103372882</v>
      </c>
      <c r="W69" s="1">
        <v>816236657367</v>
      </c>
      <c r="Y69" s="5">
        <v>6.6554054808918408E-3</v>
      </c>
    </row>
    <row r="70" spans="1:25" ht="21" x14ac:dyDescent="0.25">
      <c r="A70" s="2" t="s">
        <v>74</v>
      </c>
      <c r="C70" s="1">
        <v>119640598</v>
      </c>
      <c r="E70" s="1">
        <v>538020230399</v>
      </c>
      <c r="G70" s="1">
        <v>832197591004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119640598</v>
      </c>
      <c r="S70" s="1">
        <v>9690</v>
      </c>
      <c r="U70" s="1">
        <v>538020230399</v>
      </c>
      <c r="W70" s="1">
        <v>1150355871160</v>
      </c>
      <c r="Y70" s="5">
        <v>9.3797365026354225E-3</v>
      </c>
    </row>
    <row r="71" spans="1:25" ht="21" x14ac:dyDescent="0.25">
      <c r="A71" s="2" t="s">
        <v>75</v>
      </c>
      <c r="C71" s="1">
        <v>469574647</v>
      </c>
      <c r="E71" s="1">
        <v>810694387663</v>
      </c>
      <c r="G71" s="1">
        <v>795833778144</v>
      </c>
      <c r="I71" s="1">
        <v>0</v>
      </c>
      <c r="K71" s="1">
        <v>0</v>
      </c>
      <c r="M71" s="1">
        <v>-469574647</v>
      </c>
      <c r="O71" s="1">
        <v>980494511724</v>
      </c>
      <c r="Q71" s="1">
        <f t="shared" si="0"/>
        <v>0</v>
      </c>
      <c r="S71" s="1">
        <v>0</v>
      </c>
      <c r="U71" s="1">
        <v>0</v>
      </c>
      <c r="W71" s="1">
        <v>0</v>
      </c>
      <c r="Y71" s="5">
        <v>0</v>
      </c>
    </row>
    <row r="72" spans="1:25" ht="21" x14ac:dyDescent="0.25">
      <c r="A72" s="2" t="s">
        <v>76</v>
      </c>
      <c r="C72" s="1">
        <v>573863800</v>
      </c>
      <c r="E72" s="1">
        <v>803854215446</v>
      </c>
      <c r="G72" s="1">
        <v>523873606200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573863800</v>
      </c>
      <c r="S72" s="1">
        <v>1332</v>
      </c>
      <c r="U72" s="1">
        <v>803854215446</v>
      </c>
      <c r="W72" s="1">
        <v>758477873324</v>
      </c>
      <c r="Y72" s="5">
        <v>6.1844536749175215E-3</v>
      </c>
    </row>
    <row r="73" spans="1:25" ht="21" x14ac:dyDescent="0.25">
      <c r="A73" s="2" t="s">
        <v>77</v>
      </c>
      <c r="C73" s="1">
        <v>94041622</v>
      </c>
      <c r="E73" s="1">
        <v>1407314969354</v>
      </c>
      <c r="G73" s="1">
        <v>2184496664932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94041622</v>
      </c>
      <c r="S73" s="1">
        <v>29470</v>
      </c>
      <c r="U73" s="1">
        <v>1407314969354</v>
      </c>
      <c r="W73" s="1">
        <v>2749983627319</v>
      </c>
      <c r="Y73" s="5">
        <v>2.2422732353948368E-2</v>
      </c>
    </row>
    <row r="74" spans="1:25" ht="21" x14ac:dyDescent="0.25">
      <c r="A74" s="2" t="s">
        <v>78</v>
      </c>
      <c r="C74" s="1">
        <v>166410245</v>
      </c>
      <c r="E74" s="1">
        <v>1236471411430</v>
      </c>
      <c r="G74" s="1">
        <v>3490719115062</v>
      </c>
      <c r="I74" s="1">
        <v>0</v>
      </c>
      <c r="K74" s="1">
        <v>0</v>
      </c>
      <c r="M74" s="1">
        <v>-100000</v>
      </c>
      <c r="O74" s="1">
        <v>1992478166</v>
      </c>
      <c r="Q74" s="1">
        <f t="shared" si="0"/>
        <v>166310245</v>
      </c>
      <c r="S74" s="1">
        <v>20530</v>
      </c>
      <c r="U74" s="1">
        <v>1235728385415</v>
      </c>
      <c r="W74" s="1">
        <v>3387956409530</v>
      </c>
      <c r="Y74" s="5">
        <v>2.7624615304272435E-2</v>
      </c>
    </row>
    <row r="75" spans="1:25" ht="21" x14ac:dyDescent="0.25">
      <c r="A75" s="2" t="s">
        <v>79</v>
      </c>
      <c r="C75" s="1">
        <v>16748397</v>
      </c>
      <c r="E75" s="1">
        <v>150698020810</v>
      </c>
      <c r="G75" s="1">
        <v>196269585635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100" si="1">C75+I75+M75</f>
        <v>16748397</v>
      </c>
      <c r="S75" s="1">
        <v>15140</v>
      </c>
      <c r="U75" s="1">
        <v>150698020810</v>
      </c>
      <c r="W75" s="1">
        <v>251610628833</v>
      </c>
      <c r="Y75" s="5">
        <v>2.0515750463690127E-3</v>
      </c>
    </row>
    <row r="76" spans="1:25" ht="21" x14ac:dyDescent="0.25">
      <c r="A76" s="2" t="s">
        <v>80</v>
      </c>
      <c r="C76" s="1">
        <v>114198708</v>
      </c>
      <c r="E76" s="1">
        <v>1276466058188</v>
      </c>
      <c r="G76" s="1">
        <v>1277184094847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114198708</v>
      </c>
      <c r="S76" s="1">
        <v>11271</v>
      </c>
      <c r="U76" s="1">
        <v>1276466058188</v>
      </c>
      <c r="W76" s="1">
        <v>1277184094847</v>
      </c>
      <c r="Y76" s="5">
        <v>1.041386459212983E-2</v>
      </c>
    </row>
    <row r="77" spans="1:25" ht="21" x14ac:dyDescent="0.25">
      <c r="A77" s="2" t="s">
        <v>81</v>
      </c>
      <c r="C77" s="1">
        <v>80400000</v>
      </c>
      <c r="E77" s="1">
        <v>543283912354</v>
      </c>
      <c r="G77" s="1">
        <v>495424534680</v>
      </c>
      <c r="I77" s="1">
        <v>30300000</v>
      </c>
      <c r="K77" s="1">
        <v>198989740737</v>
      </c>
      <c r="M77" s="1">
        <v>0</v>
      </c>
      <c r="O77" s="1">
        <v>0</v>
      </c>
      <c r="Q77" s="1">
        <f t="shared" si="1"/>
        <v>110700000</v>
      </c>
      <c r="S77" s="1">
        <v>7900</v>
      </c>
      <c r="U77" s="1">
        <v>742273653091</v>
      </c>
      <c r="W77" s="1">
        <v>867769883100</v>
      </c>
      <c r="Y77" s="5">
        <v>7.0755955200133445E-3</v>
      </c>
    </row>
    <row r="78" spans="1:25" ht="21" x14ac:dyDescent="0.25">
      <c r="A78" s="2" t="s">
        <v>82</v>
      </c>
      <c r="C78" s="1">
        <v>198418287</v>
      </c>
      <c r="E78" s="1">
        <v>518894170364</v>
      </c>
      <c r="G78" s="1">
        <v>541629297028</v>
      </c>
      <c r="I78" s="1">
        <v>39797473</v>
      </c>
      <c r="K78" s="1">
        <v>126116003907</v>
      </c>
      <c r="M78" s="1">
        <v>0</v>
      </c>
      <c r="O78" s="1">
        <v>0</v>
      </c>
      <c r="Q78" s="1">
        <f t="shared" si="1"/>
        <v>238215760</v>
      </c>
      <c r="S78" s="1">
        <v>3430</v>
      </c>
      <c r="U78" s="1">
        <v>645010174271</v>
      </c>
      <c r="W78" s="1">
        <v>810764027961</v>
      </c>
      <c r="Y78" s="5">
        <v>6.6107829226976604E-3</v>
      </c>
    </row>
    <row r="79" spans="1:25" ht="21" x14ac:dyDescent="0.25">
      <c r="A79" s="2" t="s">
        <v>83</v>
      </c>
      <c r="C79" s="1">
        <v>76020364</v>
      </c>
      <c r="E79" s="1">
        <v>877291413641</v>
      </c>
      <c r="G79" s="1">
        <v>950452354987</v>
      </c>
      <c r="I79" s="1">
        <v>22000000</v>
      </c>
      <c r="K79" s="1">
        <v>295146966566</v>
      </c>
      <c r="M79" s="1">
        <v>0</v>
      </c>
      <c r="O79" s="1">
        <v>0</v>
      </c>
      <c r="Q79" s="1">
        <f t="shared" si="1"/>
        <v>98020364</v>
      </c>
      <c r="S79" s="1">
        <v>13190</v>
      </c>
      <c r="U79" s="1">
        <v>1172438380207</v>
      </c>
      <c r="W79" s="1">
        <v>1282894572273</v>
      </c>
      <c r="Y79" s="5">
        <v>1.0460426508231598E-2</v>
      </c>
    </row>
    <row r="80" spans="1:25" ht="21" x14ac:dyDescent="0.25">
      <c r="A80" s="2" t="s">
        <v>84</v>
      </c>
      <c r="C80" s="1">
        <v>240975566</v>
      </c>
      <c r="E80" s="1">
        <v>612851054262</v>
      </c>
      <c r="G80" s="1">
        <v>729294115868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240975566</v>
      </c>
      <c r="S80" s="1">
        <v>3290</v>
      </c>
      <c r="U80" s="1">
        <v>612851054262</v>
      </c>
      <c r="W80" s="1">
        <v>786681193838</v>
      </c>
      <c r="Y80" s="5">
        <v>6.414417046733875E-3</v>
      </c>
    </row>
    <row r="81" spans="1:25" ht="21" x14ac:dyDescent="0.25">
      <c r="A81" s="2" t="s">
        <v>85</v>
      </c>
      <c r="C81" s="1">
        <v>58552279</v>
      </c>
      <c r="E81" s="1">
        <v>732151038636</v>
      </c>
      <c r="G81" s="1">
        <v>702425008889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58552279</v>
      </c>
      <c r="S81" s="1">
        <v>18360</v>
      </c>
      <c r="U81" s="1">
        <v>732151038636</v>
      </c>
      <c r="W81" s="1">
        <v>1066709939058</v>
      </c>
      <c r="Y81" s="5">
        <v>8.6977068609359904E-3</v>
      </c>
    </row>
    <row r="82" spans="1:25" ht="21" x14ac:dyDescent="0.25">
      <c r="A82" s="2" t="s">
        <v>86</v>
      </c>
      <c r="C82" s="1">
        <v>40066504</v>
      </c>
      <c r="E82" s="1">
        <v>479924023087</v>
      </c>
      <c r="G82" s="1">
        <v>1424485782980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40066504</v>
      </c>
      <c r="S82" s="1">
        <v>41760</v>
      </c>
      <c r="U82" s="1">
        <v>479924023087</v>
      </c>
      <c r="W82" s="1">
        <v>1660243547230</v>
      </c>
      <c r="Y82" s="5">
        <v>1.3537243033770886E-2</v>
      </c>
    </row>
    <row r="83" spans="1:25" ht="21" x14ac:dyDescent="0.25">
      <c r="A83" s="2" t="s">
        <v>87</v>
      </c>
      <c r="C83" s="1">
        <v>13154316</v>
      </c>
      <c r="E83" s="1">
        <v>229667177241</v>
      </c>
      <c r="G83" s="1">
        <v>953755903344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13154316</v>
      </c>
      <c r="S83" s="1">
        <v>91190</v>
      </c>
      <c r="U83" s="1">
        <v>229667177241</v>
      </c>
      <c r="W83" s="1">
        <v>1190269615792</v>
      </c>
      <c r="Y83" s="5">
        <v>9.7051839722989801E-3</v>
      </c>
    </row>
    <row r="84" spans="1:25" ht="21" x14ac:dyDescent="0.25">
      <c r="A84" s="2" t="s">
        <v>88</v>
      </c>
      <c r="C84" s="1">
        <v>136991807</v>
      </c>
      <c r="E84" s="1">
        <v>718487577709</v>
      </c>
      <c r="G84" s="1">
        <v>1873154815373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136991807</v>
      </c>
      <c r="S84" s="1">
        <v>18310</v>
      </c>
      <c r="U84" s="1">
        <v>718487577709</v>
      </c>
      <c r="W84" s="1">
        <v>2488930672677</v>
      </c>
      <c r="Y84" s="5">
        <v>2.0294166760322752E-2</v>
      </c>
    </row>
    <row r="85" spans="1:25" ht="21" x14ac:dyDescent="0.25">
      <c r="A85" s="2" t="s">
        <v>89</v>
      </c>
      <c r="C85" s="1">
        <v>102158047</v>
      </c>
      <c r="E85" s="1">
        <v>535706839121</v>
      </c>
      <c r="G85" s="1">
        <v>965026837624</v>
      </c>
      <c r="I85" s="1">
        <v>8000000</v>
      </c>
      <c r="K85" s="1">
        <v>93387570663</v>
      </c>
      <c r="M85" s="1">
        <v>0</v>
      </c>
      <c r="O85" s="1">
        <v>0</v>
      </c>
      <c r="Q85" s="1">
        <f t="shared" si="1"/>
        <v>110158047</v>
      </c>
      <c r="S85" s="1">
        <v>11860</v>
      </c>
      <c r="U85" s="1">
        <v>629094409784</v>
      </c>
      <c r="W85" s="1">
        <v>1296375390019</v>
      </c>
      <c r="Y85" s="5">
        <v>1.0570345987470683E-2</v>
      </c>
    </row>
    <row r="86" spans="1:25" ht="21" x14ac:dyDescent="0.25">
      <c r="A86" s="2" t="s">
        <v>90</v>
      </c>
      <c r="C86" s="1">
        <v>284616494</v>
      </c>
      <c r="E86" s="1">
        <v>270799754764</v>
      </c>
      <c r="G86" s="1">
        <v>1866772460194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284616494</v>
      </c>
      <c r="S86" s="1">
        <v>9130</v>
      </c>
      <c r="U86" s="1">
        <v>270799754764</v>
      </c>
      <c r="W86" s="1">
        <v>2578461809618</v>
      </c>
      <c r="Y86" s="5">
        <v>2.1024183005157605E-2</v>
      </c>
    </row>
    <row r="87" spans="1:25" ht="21" x14ac:dyDescent="0.25">
      <c r="A87" s="2" t="s">
        <v>91</v>
      </c>
      <c r="C87" s="1">
        <v>77151780</v>
      </c>
      <c r="E87" s="1">
        <v>294135940176</v>
      </c>
      <c r="G87" s="1">
        <v>351389271039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77151780</v>
      </c>
      <c r="S87" s="1">
        <v>6230</v>
      </c>
      <c r="U87" s="1">
        <v>294135940176</v>
      </c>
      <c r="W87" s="1">
        <v>476940121694</v>
      </c>
      <c r="Y87" s="5">
        <v>3.8888597704234912E-3</v>
      </c>
    </row>
    <row r="88" spans="1:25" ht="21" x14ac:dyDescent="0.25">
      <c r="A88" s="2" t="s">
        <v>92</v>
      </c>
      <c r="C88" s="1">
        <v>23423147</v>
      </c>
      <c r="E88" s="1">
        <v>135389502253</v>
      </c>
      <c r="G88" s="1">
        <v>218010767371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23423147</v>
      </c>
      <c r="S88" s="1">
        <v>13450</v>
      </c>
      <c r="U88" s="1">
        <v>135389502253</v>
      </c>
      <c r="W88" s="1">
        <v>312606057691</v>
      </c>
      <c r="Y88" s="5">
        <v>2.5489177077980948E-3</v>
      </c>
    </row>
    <row r="89" spans="1:25" ht="21" x14ac:dyDescent="0.25">
      <c r="A89" s="2" t="s">
        <v>93</v>
      </c>
      <c r="C89" s="1">
        <v>64046860</v>
      </c>
      <c r="E89" s="1">
        <v>267103845343</v>
      </c>
      <c r="G89" s="1">
        <v>516675953288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64046860</v>
      </c>
      <c r="S89" s="1">
        <v>11850</v>
      </c>
      <c r="U89" s="1">
        <v>267103845343</v>
      </c>
      <c r="W89" s="1">
        <v>753088566601</v>
      </c>
      <c r="Y89" s="5">
        <v>6.1405105106664042E-3</v>
      </c>
    </row>
    <row r="90" spans="1:25" ht="21" x14ac:dyDescent="0.25">
      <c r="A90" s="2" t="s">
        <v>94</v>
      </c>
      <c r="C90" s="1">
        <v>44411857</v>
      </c>
      <c r="E90" s="1">
        <v>119956668288</v>
      </c>
      <c r="G90" s="1">
        <v>312446043219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44411857</v>
      </c>
      <c r="S90" s="1">
        <v>7860</v>
      </c>
      <c r="U90" s="1">
        <v>119956668288</v>
      </c>
      <c r="W90" s="1">
        <v>346378829295</v>
      </c>
      <c r="Y90" s="5">
        <v>2.8242930994929905E-3</v>
      </c>
    </row>
    <row r="91" spans="1:25" ht="21" x14ac:dyDescent="0.25">
      <c r="A91" s="2" t="s">
        <v>95</v>
      </c>
      <c r="C91" s="1">
        <v>31464377</v>
      </c>
      <c r="E91" s="1">
        <v>226182464698</v>
      </c>
      <c r="G91" s="1">
        <v>440842742005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31464377</v>
      </c>
      <c r="S91" s="1">
        <v>16660</v>
      </c>
      <c r="U91" s="1">
        <v>226182464698</v>
      </c>
      <c r="W91" s="1">
        <v>520144481714</v>
      </c>
      <c r="Y91" s="5">
        <v>4.2411381591484984E-3</v>
      </c>
    </row>
    <row r="92" spans="1:25" ht="21" x14ac:dyDescent="0.25">
      <c r="A92" s="2" t="s">
        <v>96</v>
      </c>
      <c r="C92" s="1">
        <v>0</v>
      </c>
      <c r="E92" s="1">
        <v>0</v>
      </c>
      <c r="G92" s="1">
        <v>0</v>
      </c>
      <c r="I92" s="1">
        <v>163626705</v>
      </c>
      <c r="K92" s="1">
        <v>482910323487</v>
      </c>
      <c r="M92" s="1">
        <v>0</v>
      </c>
      <c r="O92" s="1">
        <v>0</v>
      </c>
      <c r="Q92" s="1">
        <f t="shared" si="1"/>
        <v>163626705</v>
      </c>
      <c r="S92" s="1">
        <v>2910</v>
      </c>
      <c r="U92" s="1">
        <v>482910323487</v>
      </c>
      <c r="W92" s="1">
        <v>472473043360</v>
      </c>
      <c r="Y92" s="5">
        <v>3.8524362437914236E-3</v>
      </c>
    </row>
    <row r="93" spans="1:25" ht="21" x14ac:dyDescent="0.25">
      <c r="A93" s="2" t="s">
        <v>97</v>
      </c>
      <c r="C93" s="1">
        <v>0</v>
      </c>
      <c r="E93" s="1">
        <v>0</v>
      </c>
      <c r="G93" s="1">
        <v>0</v>
      </c>
      <c r="I93" s="1">
        <v>40286815</v>
      </c>
      <c r="K93" s="1">
        <v>308607729834</v>
      </c>
      <c r="M93" s="1">
        <v>0</v>
      </c>
      <c r="O93" s="1">
        <v>0</v>
      </c>
      <c r="Q93" s="1">
        <f t="shared" si="1"/>
        <v>40286815</v>
      </c>
      <c r="S93" s="1">
        <v>8040</v>
      </c>
      <c r="U93" s="1">
        <v>308607729834</v>
      </c>
      <c r="W93" s="1">
        <v>321402199277</v>
      </c>
      <c r="Y93" s="5">
        <v>2.6206394179097287E-3</v>
      </c>
    </row>
    <row r="94" spans="1:25" ht="21" x14ac:dyDescent="0.25">
      <c r="A94" s="2" t="s">
        <v>98</v>
      </c>
      <c r="C94" s="1">
        <v>0</v>
      </c>
      <c r="E94" s="1">
        <v>0</v>
      </c>
      <c r="G94" s="1">
        <v>0</v>
      </c>
      <c r="I94" s="1">
        <v>18000000</v>
      </c>
      <c r="K94" s="1">
        <v>206654241293</v>
      </c>
      <c r="M94" s="1">
        <v>0</v>
      </c>
      <c r="O94" s="1">
        <v>0</v>
      </c>
      <c r="Q94" s="1">
        <f t="shared" si="1"/>
        <v>18000000</v>
      </c>
      <c r="S94" s="1">
        <v>11350</v>
      </c>
      <c r="U94" s="1">
        <v>206654241293</v>
      </c>
      <c r="W94" s="1">
        <v>202720761000</v>
      </c>
      <c r="Y94" s="5">
        <v>1.6529383380086747E-3</v>
      </c>
    </row>
    <row r="95" spans="1:25" ht="21" x14ac:dyDescent="0.25">
      <c r="A95" s="2" t="s">
        <v>99</v>
      </c>
      <c r="C95" s="1">
        <v>0</v>
      </c>
      <c r="E95" s="1">
        <v>0</v>
      </c>
      <c r="G95" s="1">
        <v>0</v>
      </c>
      <c r="I95" s="1">
        <v>2994321</v>
      </c>
      <c r="K95" s="1">
        <v>491717472650</v>
      </c>
      <c r="M95" s="1">
        <v>0</v>
      </c>
      <c r="O95" s="1">
        <v>0</v>
      </c>
      <c r="Q95" s="1">
        <f t="shared" si="1"/>
        <v>2994321</v>
      </c>
      <c r="S95" s="1">
        <v>161100</v>
      </c>
      <c r="U95" s="1">
        <v>491717472650</v>
      </c>
      <c r="W95" s="1">
        <v>478656276176</v>
      </c>
      <c r="Y95" s="5">
        <v>3.902852898326376E-3</v>
      </c>
    </row>
    <row r="96" spans="1:25" ht="21" x14ac:dyDescent="0.25">
      <c r="A96" s="2" t="s">
        <v>100</v>
      </c>
      <c r="C96" s="1">
        <v>0</v>
      </c>
      <c r="E96" s="1">
        <v>0</v>
      </c>
      <c r="G96" s="1">
        <v>0</v>
      </c>
      <c r="I96" s="1">
        <v>12320000</v>
      </c>
      <c r="K96" s="1">
        <v>199875213507</v>
      </c>
      <c r="M96" s="1">
        <v>0</v>
      </c>
      <c r="O96" s="1">
        <v>0</v>
      </c>
      <c r="Q96" s="1">
        <f t="shared" si="1"/>
        <v>12320000</v>
      </c>
      <c r="S96" s="1">
        <v>17100</v>
      </c>
      <c r="U96" s="1">
        <v>199875213507</v>
      </c>
      <c r="W96" s="1">
        <v>209043505440</v>
      </c>
      <c r="Y96" s="5">
        <v>1.704492538154496E-3</v>
      </c>
    </row>
    <row r="97" spans="1:25" ht="21" x14ac:dyDescent="0.25">
      <c r="A97" s="2" t="s">
        <v>101</v>
      </c>
      <c r="C97" s="1">
        <v>0</v>
      </c>
      <c r="E97" s="1">
        <v>0</v>
      </c>
      <c r="G97" s="1">
        <v>0</v>
      </c>
      <c r="I97" s="1">
        <v>19159949</v>
      </c>
      <c r="K97" s="1">
        <v>125639881068</v>
      </c>
      <c r="M97" s="1">
        <v>0</v>
      </c>
      <c r="O97" s="1">
        <v>0</v>
      </c>
      <c r="Q97" s="1">
        <f t="shared" si="1"/>
        <v>19159949</v>
      </c>
      <c r="S97" s="1">
        <v>7360</v>
      </c>
      <c r="U97" s="1">
        <v>125639881068</v>
      </c>
      <c r="W97" s="1">
        <v>139927161494</v>
      </c>
      <c r="Y97" s="5">
        <v>1.1409338077719813E-3</v>
      </c>
    </row>
    <row r="98" spans="1:25" ht="21" x14ac:dyDescent="0.25">
      <c r="A98" s="2" t="s">
        <v>102</v>
      </c>
      <c r="C98" s="1">
        <v>0</v>
      </c>
      <c r="E98" s="1">
        <v>0</v>
      </c>
      <c r="G98" s="1">
        <v>0</v>
      </c>
      <c r="I98" s="1">
        <v>8730553</v>
      </c>
      <c r="K98" s="1">
        <v>62415033442</v>
      </c>
      <c r="M98" s="1">
        <v>0</v>
      </c>
      <c r="O98" s="1">
        <v>0</v>
      </c>
      <c r="Q98" s="1">
        <f t="shared" si="1"/>
        <v>8730553</v>
      </c>
      <c r="S98" s="1">
        <v>8080</v>
      </c>
      <c r="U98" s="1">
        <v>62415033442</v>
      </c>
      <c r="W98" s="1">
        <v>69997571869</v>
      </c>
      <c r="Y98" s="5">
        <v>5.7074405965646324E-4</v>
      </c>
    </row>
    <row r="99" spans="1:25" ht="21" x14ac:dyDescent="0.25">
      <c r="A99" s="2" t="s">
        <v>103</v>
      </c>
      <c r="C99" s="1">
        <v>0</v>
      </c>
      <c r="E99" s="1">
        <v>0</v>
      </c>
      <c r="G99" s="1">
        <v>0</v>
      </c>
      <c r="I99" s="1">
        <v>1701334</v>
      </c>
      <c r="K99" s="1">
        <v>51876632827</v>
      </c>
      <c r="M99" s="1">
        <v>0</v>
      </c>
      <c r="O99" s="1">
        <v>0</v>
      </c>
      <c r="Q99" s="1">
        <f t="shared" si="1"/>
        <v>1701334</v>
      </c>
      <c r="S99" s="1">
        <v>31180</v>
      </c>
      <c r="U99" s="1">
        <v>51876632827</v>
      </c>
      <c r="W99" s="1">
        <v>52637536217</v>
      </c>
      <c r="Y99" s="5">
        <v>4.2919433215525175E-4</v>
      </c>
    </row>
    <row r="100" spans="1:25" ht="21" x14ac:dyDescent="0.25">
      <c r="A100" s="2" t="s">
        <v>104</v>
      </c>
      <c r="C100" s="1">
        <v>0</v>
      </c>
      <c r="E100" s="1">
        <v>0</v>
      </c>
      <c r="G100" s="1">
        <v>0</v>
      </c>
      <c r="I100" s="1">
        <v>20000000</v>
      </c>
      <c r="K100" s="1">
        <v>282946135730</v>
      </c>
      <c r="M100" s="1">
        <v>0</v>
      </c>
      <c r="O100" s="1">
        <v>0</v>
      </c>
      <c r="Q100" s="1">
        <f t="shared" si="1"/>
        <v>20000000</v>
      </c>
      <c r="S100" s="1">
        <v>15300</v>
      </c>
      <c r="U100" s="1">
        <v>282946135730</v>
      </c>
      <c r="W100" s="1">
        <v>303634620000</v>
      </c>
      <c r="Y100" s="5">
        <v>2.4757666736693806E-3</v>
      </c>
    </row>
    <row r="101" spans="1:25" s="3" customFormat="1" ht="27" thickBot="1" x14ac:dyDescent="0.3">
      <c r="A101" s="3" t="s">
        <v>105</v>
      </c>
      <c r="C101" s="3" t="s">
        <v>105</v>
      </c>
      <c r="E101" s="4">
        <f>SUM(E10:E100)</f>
        <v>50017734751374</v>
      </c>
      <c r="G101" s="4">
        <f>SUM(G10:G100)</f>
        <v>85661372849254</v>
      </c>
      <c r="I101" s="3" t="s">
        <v>105</v>
      </c>
      <c r="K101" s="4">
        <f>SUM(K10:K100)</f>
        <v>6953903327568</v>
      </c>
      <c r="M101" s="3" t="s">
        <v>105</v>
      </c>
      <c r="O101" s="4">
        <f>SUM(O10:O100)</f>
        <v>3659041765751</v>
      </c>
      <c r="Q101" s="3" t="s">
        <v>105</v>
      </c>
      <c r="S101" s="3" t="s">
        <v>105</v>
      </c>
      <c r="U101" s="4">
        <f>SUM(U10:U100)</f>
        <v>55177641833668</v>
      </c>
      <c r="W101" s="4">
        <f>SUM(W10:W100)</f>
        <v>105822961210112</v>
      </c>
      <c r="Y101" s="6">
        <f>SUM(Y10:Y100)</f>
        <v>0.8628560230483695</v>
      </c>
    </row>
    <row r="102" spans="1:25" ht="19.5" thickTop="1" x14ac:dyDescent="0.25"/>
    <row r="104" spans="1:25" x14ac:dyDescent="0.25">
      <c r="W104" s="5"/>
    </row>
  </sheetData>
  <mergeCells count="23"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0"/>
  <sheetViews>
    <sheetView rightToLeft="1" workbookViewId="0">
      <selection activeCell="G22" sqref="G22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26.28515625" style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25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</row>
    <row r="4" spans="1:2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5" spans="1:25" ht="26.25" customHeight="1" x14ac:dyDescent="0.25">
      <c r="A5" s="19" t="s">
        <v>224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6.25" customHeight="1" x14ac:dyDescent="0.25">
      <c r="A6" s="19" t="s">
        <v>225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6.25" x14ac:dyDescent="0.25">
      <c r="A7" s="17" t="s">
        <v>3</v>
      </c>
      <c r="C7" s="17" t="s">
        <v>6</v>
      </c>
      <c r="D7" s="17" t="s">
        <v>6</v>
      </c>
      <c r="E7" s="17" t="s">
        <v>6</v>
      </c>
      <c r="F7" s="17" t="s">
        <v>6</v>
      </c>
      <c r="G7" s="17" t="s">
        <v>6</v>
      </c>
      <c r="H7" s="17" t="s">
        <v>6</v>
      </c>
      <c r="I7" s="17" t="s">
        <v>6</v>
      </c>
      <c r="J7" s="17" t="s">
        <v>6</v>
      </c>
      <c r="K7" s="17" t="s">
        <v>6</v>
      </c>
      <c r="L7" s="17" t="s">
        <v>6</v>
      </c>
      <c r="M7" s="17" t="s">
        <v>6</v>
      </c>
    </row>
    <row r="8" spans="1:25" ht="26.25" x14ac:dyDescent="0.25">
      <c r="A8" s="17" t="s">
        <v>3</v>
      </c>
      <c r="C8" s="17" t="s">
        <v>7</v>
      </c>
      <c r="E8" s="17" t="s">
        <v>106</v>
      </c>
      <c r="G8" s="17" t="s">
        <v>107</v>
      </c>
      <c r="I8" s="17" t="s">
        <v>108</v>
      </c>
      <c r="K8" s="17" t="s">
        <v>109</v>
      </c>
      <c r="M8" s="17" t="s">
        <v>110</v>
      </c>
    </row>
    <row r="9" spans="1:25" ht="21" x14ac:dyDescent="0.25">
      <c r="A9" s="2" t="s">
        <v>80</v>
      </c>
      <c r="C9" s="1">
        <v>114198708</v>
      </c>
      <c r="E9" s="1">
        <v>13260</v>
      </c>
      <c r="G9" s="1">
        <v>11271</v>
      </c>
      <c r="I9" s="5">
        <f>(G9-E9)/E9</f>
        <v>-0.15</v>
      </c>
      <c r="K9" s="1">
        <v>1287133637868</v>
      </c>
      <c r="M9" s="1" t="s">
        <v>215</v>
      </c>
    </row>
    <row r="10" spans="1:25" ht="21" x14ac:dyDescent="0.25">
      <c r="A10" s="2" t="s">
        <v>73</v>
      </c>
      <c r="C10" s="1">
        <v>87342888</v>
      </c>
      <c r="E10" s="1">
        <v>11080</v>
      </c>
      <c r="G10" s="1">
        <v>9418</v>
      </c>
      <c r="I10" s="5">
        <f>(G10-E10)/E10</f>
        <v>-0.15</v>
      </c>
      <c r="K10" s="1">
        <v>822595319184</v>
      </c>
      <c r="M10" s="1" t="s">
        <v>215</v>
      </c>
    </row>
  </sheetData>
  <mergeCells count="13">
    <mergeCell ref="K8"/>
    <mergeCell ref="M8"/>
    <mergeCell ref="C7:M7"/>
    <mergeCell ref="A2:M2"/>
    <mergeCell ref="A3:M3"/>
    <mergeCell ref="A4:M4"/>
    <mergeCell ref="A5:M5"/>
    <mergeCell ref="A6:M6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9"/>
  <sheetViews>
    <sheetView rightToLeft="1" workbookViewId="0">
      <selection activeCell="C22" sqref="C22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26.425781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1" ht="26.25" x14ac:dyDescent="0.2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1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5" spans="1:11" ht="28.5" x14ac:dyDescent="0.25">
      <c r="A5" s="19" t="s">
        <v>226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27" thickBot="1" x14ac:dyDescent="0.3">
      <c r="A6" s="17" t="s">
        <v>112</v>
      </c>
      <c r="C6" s="17" t="s">
        <v>161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11" ht="27" thickBot="1" x14ac:dyDescent="0.3">
      <c r="A7" s="17" t="s">
        <v>112</v>
      </c>
      <c r="C7" s="17" t="s">
        <v>113</v>
      </c>
      <c r="E7" s="17" t="s">
        <v>114</v>
      </c>
      <c r="G7" s="17" t="s">
        <v>115</v>
      </c>
      <c r="I7" s="17" t="s">
        <v>113</v>
      </c>
      <c r="K7" s="17" t="s">
        <v>111</v>
      </c>
    </row>
    <row r="8" spans="1:11" ht="21" x14ac:dyDescent="0.25">
      <c r="A8" s="2" t="s">
        <v>116</v>
      </c>
      <c r="C8" s="1">
        <v>20762533</v>
      </c>
      <c r="E8" s="1">
        <v>4121819266250</v>
      </c>
      <c r="G8" s="1">
        <v>4121829924657</v>
      </c>
      <c r="I8" s="1">
        <f>C8+E8-G8</f>
        <v>10104126</v>
      </c>
      <c r="K8" s="5">
        <v>8.2386713403617486E-8</v>
      </c>
    </row>
    <row r="9" spans="1:11" ht="21" x14ac:dyDescent="0.25">
      <c r="A9" s="2" t="s">
        <v>117</v>
      </c>
      <c r="C9" s="1">
        <v>859921392</v>
      </c>
      <c r="E9" s="1">
        <v>4002760279662</v>
      </c>
      <c r="G9" s="1">
        <v>4003618855000</v>
      </c>
      <c r="I9" s="1">
        <f t="shared" ref="I9:I15" si="0">C9+E9-G9</f>
        <v>1346054</v>
      </c>
      <c r="K9" s="5">
        <v>1.0975413917422738E-8</v>
      </c>
    </row>
    <row r="10" spans="1:11" ht="21" x14ac:dyDescent="0.25">
      <c r="A10" s="2" t="s">
        <v>118</v>
      </c>
      <c r="C10" s="1">
        <v>2925999249956</v>
      </c>
      <c r="E10" s="1">
        <v>14078861395698</v>
      </c>
      <c r="G10" s="1">
        <v>8929963238091</v>
      </c>
      <c r="I10" s="1">
        <f t="shared" si="0"/>
        <v>8074897407563</v>
      </c>
      <c r="K10" s="5">
        <v>6.5840851398775782E-2</v>
      </c>
    </row>
    <row r="11" spans="1:11" ht="21" x14ac:dyDescent="0.25">
      <c r="A11" s="2" t="s">
        <v>119</v>
      </c>
      <c r="C11" s="1">
        <v>38084</v>
      </c>
      <c r="E11" s="1">
        <v>0</v>
      </c>
      <c r="G11" s="1">
        <v>0</v>
      </c>
      <c r="I11" s="1">
        <f t="shared" si="0"/>
        <v>38084</v>
      </c>
      <c r="K11" s="5">
        <v>3.1052815387133616E-10</v>
      </c>
    </row>
    <row r="12" spans="1:11" ht="21" x14ac:dyDescent="0.25">
      <c r="A12" s="2" t="s">
        <v>117</v>
      </c>
      <c r="C12" s="1">
        <v>100000000000</v>
      </c>
      <c r="E12" s="1">
        <v>0</v>
      </c>
      <c r="G12" s="1">
        <v>0</v>
      </c>
      <c r="I12" s="1">
        <f t="shared" si="0"/>
        <v>100000000000</v>
      </c>
      <c r="K12" s="5">
        <v>8.1537694010958982E-4</v>
      </c>
    </row>
    <row r="13" spans="1:11" ht="21" x14ac:dyDescent="0.25">
      <c r="A13" s="2" t="s">
        <v>121</v>
      </c>
      <c r="C13" s="1">
        <v>4000000000000</v>
      </c>
      <c r="E13" s="1">
        <v>0</v>
      </c>
      <c r="G13" s="1">
        <v>4000000000000</v>
      </c>
      <c r="I13" s="1">
        <f t="shared" si="0"/>
        <v>0</v>
      </c>
      <c r="K13" s="5">
        <v>0</v>
      </c>
    </row>
    <row r="14" spans="1:11" ht="21" x14ac:dyDescent="0.25">
      <c r="A14" s="2" t="s">
        <v>117</v>
      </c>
      <c r="C14" s="1">
        <v>0</v>
      </c>
      <c r="E14" s="1">
        <v>4000000000000</v>
      </c>
      <c r="G14" s="1">
        <v>0</v>
      </c>
      <c r="I14" s="1">
        <f t="shared" si="0"/>
        <v>4000000000000</v>
      </c>
      <c r="K14" s="5">
        <v>3.2615077604383591E-2</v>
      </c>
    </row>
    <row r="15" spans="1:11" ht="21.75" thickBot="1" x14ac:dyDescent="0.3">
      <c r="A15" s="2" t="s">
        <v>123</v>
      </c>
      <c r="C15" s="1">
        <v>0</v>
      </c>
      <c r="E15" s="1">
        <v>20000000</v>
      </c>
      <c r="G15" s="1">
        <v>837500</v>
      </c>
      <c r="I15" s="1">
        <f t="shared" si="0"/>
        <v>19162500</v>
      </c>
      <c r="K15" s="5">
        <v>1.5624660614850013E-7</v>
      </c>
    </row>
    <row r="16" spans="1:11" s="3" customFormat="1" ht="27" thickBot="1" x14ac:dyDescent="0.3">
      <c r="A16" s="3" t="s">
        <v>105</v>
      </c>
      <c r="C16" s="4">
        <f>SUM(C8:C15)</f>
        <v>7026879971965</v>
      </c>
      <c r="E16" s="4">
        <f>SUM(E8:E15)</f>
        <v>26203460941610</v>
      </c>
      <c r="G16" s="4">
        <f>SUM(G8:G15)</f>
        <v>21055412855248</v>
      </c>
      <c r="I16" s="4">
        <f>SUM(I8:I15)</f>
        <v>12174928058327</v>
      </c>
      <c r="K16" s="6">
        <f>SUM(K8:K15)</f>
        <v>9.92715558625306E-2</v>
      </c>
    </row>
    <row r="17" spans="9:9" ht="19.5" thickTop="1" x14ac:dyDescent="0.25"/>
    <row r="19" spans="9:9" x14ac:dyDescent="0.25">
      <c r="I19" s="5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3" sqref="G13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6.85546875" style="1" bestFit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9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</row>
    <row r="4" spans="1:9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5" spans="1:9" ht="28.5" x14ac:dyDescent="0.25">
      <c r="A5" s="19" t="s">
        <v>227</v>
      </c>
      <c r="B5" s="19"/>
      <c r="C5" s="19"/>
      <c r="D5" s="19"/>
      <c r="E5" s="19"/>
      <c r="F5" s="19"/>
      <c r="G5" s="19"/>
      <c r="H5" s="8"/>
      <c r="I5" s="8"/>
    </row>
    <row r="6" spans="1:9" ht="27" thickBot="1" x14ac:dyDescent="0.3">
      <c r="A6" s="17" t="s">
        <v>128</v>
      </c>
      <c r="C6" s="17" t="s">
        <v>113</v>
      </c>
      <c r="E6" s="17" t="s">
        <v>204</v>
      </c>
      <c r="G6" s="17" t="s">
        <v>13</v>
      </c>
    </row>
    <row r="7" spans="1:9" ht="21" x14ac:dyDescent="0.25">
      <c r="A7" s="2" t="s">
        <v>212</v>
      </c>
      <c r="C7" s="1">
        <f>'سرمایه‌گذاری در سهام'!I118</f>
        <v>18255530588246</v>
      </c>
      <c r="E7" s="5">
        <f>C7/$C$9</f>
        <v>0.9870375591571976</v>
      </c>
      <c r="G7" s="5">
        <v>0.14885138671121043</v>
      </c>
    </row>
    <row r="8" spans="1:9" ht="21" x14ac:dyDescent="0.25">
      <c r="A8" s="2" t="s">
        <v>213</v>
      </c>
      <c r="C8" s="1">
        <f>'درآمد سپرده بانکی'!C17</f>
        <v>239743901444</v>
      </c>
      <c r="E8" s="5">
        <f>C8/$C$9</f>
        <v>1.2962440842802455E-2</v>
      </c>
      <c r="G8" s="5">
        <v>1.954816487693438E-3</v>
      </c>
    </row>
    <row r="9" spans="1:9" s="3" customFormat="1" ht="26.25" x14ac:dyDescent="0.25">
      <c r="A9" s="3" t="s">
        <v>105</v>
      </c>
      <c r="C9" s="4">
        <f>SUM(C7:C8)</f>
        <v>18495274489690</v>
      </c>
      <c r="E9" s="6">
        <f>SUM(E7:E8)</f>
        <v>1</v>
      </c>
      <c r="G9" s="6">
        <f>SUM(G7:G8)</f>
        <v>0.15080620319890387</v>
      </c>
    </row>
    <row r="10" spans="1:9" ht="19.5" thickTop="1" x14ac:dyDescent="0.25"/>
    <row r="12" spans="1:9" x14ac:dyDescent="0.25">
      <c r="G12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8"/>
  <sheetViews>
    <sheetView rightToLeft="1" workbookViewId="0">
      <selection activeCell="I128" sqref="I128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5.5703125" style="1" bestFit="1" customWidth="1"/>
    <col min="4" max="4" width="1" style="1" customWidth="1"/>
    <col min="5" max="5" width="26.42578125" style="1" bestFit="1" customWidth="1"/>
    <col min="6" max="6" width="1" style="1" customWidth="1"/>
    <col min="7" max="7" width="26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23" style="1" customWidth="1"/>
    <col min="12" max="12" width="1" style="1" customWidth="1"/>
    <col min="13" max="13" width="26.85546875" style="1" bestFit="1" customWidth="1"/>
    <col min="14" max="14" width="1" style="1" customWidth="1"/>
    <col min="15" max="15" width="27.425781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27.57031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  <c r="H3" s="18" t="s">
        <v>124</v>
      </c>
      <c r="I3" s="18" t="s">
        <v>124</v>
      </c>
      <c r="J3" s="18" t="s">
        <v>124</v>
      </c>
      <c r="K3" s="18" t="s">
        <v>124</v>
      </c>
      <c r="L3" s="18" t="s">
        <v>124</v>
      </c>
      <c r="M3" s="18" t="s">
        <v>124</v>
      </c>
      <c r="N3" s="18" t="s">
        <v>124</v>
      </c>
      <c r="O3" s="18" t="s">
        <v>124</v>
      </c>
      <c r="P3" s="18" t="s">
        <v>124</v>
      </c>
      <c r="Q3" s="18" t="s">
        <v>124</v>
      </c>
      <c r="R3" s="18" t="s">
        <v>124</v>
      </c>
      <c r="S3" s="18" t="s">
        <v>124</v>
      </c>
      <c r="T3" s="18" t="s">
        <v>124</v>
      </c>
      <c r="U3" s="18" t="s">
        <v>124</v>
      </c>
    </row>
    <row r="4" spans="1:21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5" spans="1:21" s="9" customFormat="1" ht="28.5" x14ac:dyDescent="0.55000000000000004">
      <c r="A5" s="19" t="s">
        <v>228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ht="26.25" x14ac:dyDescent="0.25">
      <c r="A6" s="17" t="s">
        <v>3</v>
      </c>
      <c r="C6" s="17" t="s">
        <v>216</v>
      </c>
      <c r="D6" s="17" t="s">
        <v>126</v>
      </c>
      <c r="E6" s="17" t="s">
        <v>126</v>
      </c>
      <c r="F6" s="17" t="s">
        <v>126</v>
      </c>
      <c r="G6" s="17" t="s">
        <v>126</v>
      </c>
      <c r="H6" s="17" t="s">
        <v>126</v>
      </c>
      <c r="I6" s="17" t="s">
        <v>126</v>
      </c>
      <c r="J6" s="17" t="s">
        <v>126</v>
      </c>
      <c r="K6" s="17" t="s">
        <v>126</v>
      </c>
      <c r="M6" s="17" t="s">
        <v>217</v>
      </c>
      <c r="N6" s="17" t="s">
        <v>127</v>
      </c>
      <c r="O6" s="17" t="s">
        <v>127</v>
      </c>
      <c r="P6" s="17" t="s">
        <v>127</v>
      </c>
      <c r="Q6" s="17" t="s">
        <v>127</v>
      </c>
      <c r="R6" s="17" t="s">
        <v>127</v>
      </c>
      <c r="S6" s="17" t="s">
        <v>127</v>
      </c>
      <c r="T6" s="17" t="s">
        <v>127</v>
      </c>
      <c r="U6" s="17" t="s">
        <v>127</v>
      </c>
    </row>
    <row r="7" spans="1:21" ht="26.25" x14ac:dyDescent="0.25">
      <c r="A7" s="17" t="s">
        <v>3</v>
      </c>
      <c r="C7" s="17" t="s">
        <v>201</v>
      </c>
      <c r="E7" s="17" t="s">
        <v>202</v>
      </c>
      <c r="G7" s="17" t="s">
        <v>203</v>
      </c>
      <c r="I7" s="17" t="s">
        <v>113</v>
      </c>
      <c r="K7" s="17" t="s">
        <v>204</v>
      </c>
      <c r="M7" s="17" t="s">
        <v>201</v>
      </c>
      <c r="O7" s="17" t="s">
        <v>202</v>
      </c>
      <c r="Q7" s="17" t="s">
        <v>203</v>
      </c>
      <c r="S7" s="17" t="s">
        <v>113</v>
      </c>
      <c r="U7" s="17" t="s">
        <v>204</v>
      </c>
    </row>
    <row r="8" spans="1:21" ht="21" x14ac:dyDescent="0.25">
      <c r="A8" s="2" t="s">
        <v>25</v>
      </c>
      <c r="C8" s="1">
        <v>0</v>
      </c>
      <c r="E8" s="1">
        <v>-3720289354</v>
      </c>
      <c r="G8" s="1">
        <v>5611382245</v>
      </c>
      <c r="I8" s="1">
        <f>C8+E8+G8</f>
        <v>1891092891</v>
      </c>
      <c r="K8" s="5">
        <f>I8/$I$118</f>
        <v>1.0359013570482572E-4</v>
      </c>
      <c r="M8" s="1">
        <v>79910963000</v>
      </c>
      <c r="O8" s="1">
        <v>188985996410</v>
      </c>
      <c r="Q8" s="1">
        <v>1230352798053</v>
      </c>
      <c r="S8" s="1">
        <f>M8+O8+Q8</f>
        <v>1499249757463</v>
      </c>
      <c r="U8" s="5">
        <f>S8/$S$118</f>
        <v>2.6281124195547078E-2</v>
      </c>
    </row>
    <row r="9" spans="1:21" ht="21" x14ac:dyDescent="0.25">
      <c r="A9" s="2" t="s">
        <v>42</v>
      </c>
      <c r="C9" s="1">
        <v>0</v>
      </c>
      <c r="E9" s="1">
        <v>-176773697363</v>
      </c>
      <c r="G9" s="1">
        <v>781399331522</v>
      </c>
      <c r="I9" s="1">
        <f t="shared" ref="I9:I72" si="0">C9+E9+G9</f>
        <v>604625634159</v>
      </c>
      <c r="K9" s="5">
        <f t="shared" ref="K9:K72" si="1">I9/$I$118</f>
        <v>3.3120134812641054E-2</v>
      </c>
      <c r="M9" s="1">
        <v>207756511980</v>
      </c>
      <c r="O9" s="1">
        <v>1845819971894</v>
      </c>
      <c r="Q9" s="1">
        <v>2003757369814</v>
      </c>
      <c r="S9" s="1">
        <f t="shared" ref="S9:S72" si="2">M9+O9+Q9</f>
        <v>4057333853688</v>
      </c>
      <c r="U9" s="5">
        <f t="shared" ref="U9:U72" si="3">S9/$S$118</f>
        <v>7.1123102992533591E-2</v>
      </c>
    </row>
    <row r="10" spans="1:21" ht="21" x14ac:dyDescent="0.25">
      <c r="A10" s="2" t="s">
        <v>19</v>
      </c>
      <c r="C10" s="1">
        <v>0</v>
      </c>
      <c r="E10" s="1">
        <v>519517469177</v>
      </c>
      <c r="G10" s="1">
        <v>310484818418</v>
      </c>
      <c r="I10" s="1">
        <f t="shared" si="0"/>
        <v>830002287595</v>
      </c>
      <c r="K10" s="5">
        <f t="shared" si="1"/>
        <v>4.546579917701242E-2</v>
      </c>
      <c r="M10" s="1">
        <v>310239639322</v>
      </c>
      <c r="O10" s="1">
        <v>2482773754012</v>
      </c>
      <c r="Q10" s="1">
        <v>321694236097</v>
      </c>
      <c r="S10" s="1">
        <f t="shared" si="2"/>
        <v>3114707629431</v>
      </c>
      <c r="U10" s="5">
        <f t="shared" si="3"/>
        <v>5.459932051642457E-2</v>
      </c>
    </row>
    <row r="11" spans="1:21" ht="21" x14ac:dyDescent="0.25">
      <c r="A11" s="2" t="s">
        <v>20</v>
      </c>
      <c r="C11" s="1">
        <v>538522374391</v>
      </c>
      <c r="E11" s="1">
        <v>253900144096</v>
      </c>
      <c r="G11" s="1">
        <v>197475591515</v>
      </c>
      <c r="I11" s="1">
        <f t="shared" si="0"/>
        <v>989898110002</v>
      </c>
      <c r="K11" s="5">
        <f t="shared" si="1"/>
        <v>5.422455979665447E-2</v>
      </c>
      <c r="M11" s="1">
        <v>538522374391</v>
      </c>
      <c r="O11" s="1">
        <v>2768004549387</v>
      </c>
      <c r="Q11" s="1">
        <v>336731730230</v>
      </c>
      <c r="S11" s="1">
        <f t="shared" si="2"/>
        <v>3643258654008</v>
      </c>
      <c r="U11" s="5">
        <f t="shared" si="3"/>
        <v>6.3864564717029088E-2</v>
      </c>
    </row>
    <row r="12" spans="1:21" ht="21" x14ac:dyDescent="0.25">
      <c r="A12" s="2" t="s">
        <v>78</v>
      </c>
      <c r="C12" s="1">
        <v>0</v>
      </c>
      <c r="E12" s="1">
        <v>-102019679516</v>
      </c>
      <c r="G12" s="1">
        <v>1249452151</v>
      </c>
      <c r="I12" s="1">
        <f t="shared" si="0"/>
        <v>-100770227365</v>
      </c>
      <c r="K12" s="5">
        <f t="shared" si="1"/>
        <v>-5.519983485436566E-3</v>
      </c>
      <c r="M12" s="1">
        <v>53487498890</v>
      </c>
      <c r="O12" s="1">
        <v>2152228024115</v>
      </c>
      <c r="Q12" s="1">
        <v>24940803284</v>
      </c>
      <c r="S12" s="1">
        <f t="shared" si="2"/>
        <v>2230656326289</v>
      </c>
      <c r="U12" s="5">
        <f t="shared" si="3"/>
        <v>3.9102328119089778E-2</v>
      </c>
    </row>
    <row r="13" spans="1:21" ht="21" x14ac:dyDescent="0.25">
      <c r="A13" s="2" t="s">
        <v>54</v>
      </c>
      <c r="C13" s="1">
        <v>0</v>
      </c>
      <c r="E13" s="1">
        <v>-4089</v>
      </c>
      <c r="G13" s="1">
        <v>-11197</v>
      </c>
      <c r="I13" s="1">
        <f t="shared" si="0"/>
        <v>-15286</v>
      </c>
      <c r="K13" s="5">
        <f t="shared" si="1"/>
        <v>-8.3733529004311931E-10</v>
      </c>
      <c r="M13" s="1">
        <v>41307522622</v>
      </c>
      <c r="O13" s="1">
        <v>146565089700</v>
      </c>
      <c r="Q13" s="1">
        <v>-11197</v>
      </c>
      <c r="S13" s="1">
        <f t="shared" si="2"/>
        <v>187872601125</v>
      </c>
      <c r="U13" s="5">
        <f t="shared" si="3"/>
        <v>3.2933159658879952E-3</v>
      </c>
    </row>
    <row r="14" spans="1:21" ht="21" x14ac:dyDescent="0.25">
      <c r="A14" s="2" t="s">
        <v>44</v>
      </c>
      <c r="C14" s="1">
        <v>0</v>
      </c>
      <c r="E14" s="1">
        <v>496630671625</v>
      </c>
      <c r="G14" s="1">
        <v>192416563313</v>
      </c>
      <c r="I14" s="1">
        <f t="shared" si="0"/>
        <v>689047234938</v>
      </c>
      <c r="K14" s="5">
        <f t="shared" si="1"/>
        <v>3.7744574533574486E-2</v>
      </c>
      <c r="M14" s="1">
        <v>0</v>
      </c>
      <c r="O14" s="1">
        <v>2474437149980</v>
      </c>
      <c r="Q14" s="1">
        <v>192416563313</v>
      </c>
      <c r="S14" s="1">
        <f t="shared" si="2"/>
        <v>2666853713293</v>
      </c>
      <c r="U14" s="5">
        <f t="shared" si="3"/>
        <v>4.6748657654619587E-2</v>
      </c>
    </row>
    <row r="15" spans="1:21" ht="21" x14ac:dyDescent="0.25">
      <c r="A15" s="2" t="s">
        <v>16</v>
      </c>
      <c r="C15" s="1">
        <v>3401240</v>
      </c>
      <c r="E15" s="1">
        <v>0</v>
      </c>
      <c r="G15" s="1">
        <v>17218524</v>
      </c>
      <c r="I15" s="1">
        <f t="shared" si="0"/>
        <v>20619764</v>
      </c>
      <c r="K15" s="5">
        <f t="shared" si="1"/>
        <v>1.1295077894518297E-6</v>
      </c>
      <c r="M15" s="1">
        <v>3401240</v>
      </c>
      <c r="O15" s="1">
        <v>0</v>
      </c>
      <c r="Q15" s="1">
        <v>13989063</v>
      </c>
      <c r="S15" s="1">
        <f t="shared" si="2"/>
        <v>17390303</v>
      </c>
      <c r="U15" s="5">
        <f t="shared" si="3"/>
        <v>3.0484361305789581E-7</v>
      </c>
    </row>
    <row r="16" spans="1:21" ht="21" x14ac:dyDescent="0.25">
      <c r="A16" s="2" t="s">
        <v>22</v>
      </c>
      <c r="C16" s="1">
        <v>175396315990</v>
      </c>
      <c r="E16" s="1">
        <v>122392041211</v>
      </c>
      <c r="G16" s="1">
        <v>117073408471</v>
      </c>
      <c r="I16" s="1">
        <f t="shared" si="0"/>
        <v>414861765672</v>
      </c>
      <c r="K16" s="5">
        <f t="shared" si="1"/>
        <v>2.2725264744652932E-2</v>
      </c>
      <c r="M16" s="1">
        <v>175396315990</v>
      </c>
      <c r="O16" s="1">
        <v>734650737013</v>
      </c>
      <c r="Q16" s="1">
        <v>117073403068</v>
      </c>
      <c r="S16" s="1">
        <f t="shared" si="2"/>
        <v>1027120456071</v>
      </c>
      <c r="U16" s="5">
        <f t="shared" si="3"/>
        <v>1.800492555387663E-2</v>
      </c>
    </row>
    <row r="17" spans="1:21" ht="21" x14ac:dyDescent="0.25">
      <c r="A17" s="2" t="s">
        <v>23</v>
      </c>
      <c r="C17" s="1">
        <v>0</v>
      </c>
      <c r="E17" s="1">
        <v>37510266128</v>
      </c>
      <c r="G17" s="1">
        <v>-119924</v>
      </c>
      <c r="I17" s="1">
        <f t="shared" si="0"/>
        <v>37510146204</v>
      </c>
      <c r="K17" s="5">
        <f t="shared" si="1"/>
        <v>2.0547278000318035E-3</v>
      </c>
      <c r="M17" s="1">
        <v>31078667911</v>
      </c>
      <c r="O17" s="1">
        <v>142984919860</v>
      </c>
      <c r="Q17" s="1">
        <v>-119924</v>
      </c>
      <c r="S17" s="1">
        <f t="shared" si="2"/>
        <v>174063467847</v>
      </c>
      <c r="U17" s="5">
        <f t="shared" si="3"/>
        <v>3.0512485285544683E-3</v>
      </c>
    </row>
    <row r="18" spans="1:21" ht="21" x14ac:dyDescent="0.25">
      <c r="A18" s="2" t="s">
        <v>75</v>
      </c>
      <c r="C18" s="1">
        <v>0</v>
      </c>
      <c r="E18" s="1">
        <v>0</v>
      </c>
      <c r="G18" s="1">
        <v>169800124061</v>
      </c>
      <c r="I18" s="1">
        <f t="shared" si="0"/>
        <v>169800124061</v>
      </c>
      <c r="K18" s="5">
        <f t="shared" si="1"/>
        <v>9.3012976664905832E-3</v>
      </c>
      <c r="M18" s="1">
        <v>117313310168</v>
      </c>
      <c r="O18" s="1">
        <v>0</v>
      </c>
      <c r="Q18" s="1">
        <v>169800124061</v>
      </c>
      <c r="S18" s="1">
        <f t="shared" si="2"/>
        <v>287113434229</v>
      </c>
      <c r="U18" s="5">
        <f t="shared" si="3"/>
        <v>5.0329598424954927E-3</v>
      </c>
    </row>
    <row r="19" spans="1:21" ht="21" x14ac:dyDescent="0.25">
      <c r="A19" s="2" t="s">
        <v>28</v>
      </c>
      <c r="C19" s="1">
        <v>3109678719</v>
      </c>
      <c r="E19" s="1">
        <v>0</v>
      </c>
      <c r="G19" s="1">
        <v>-16928438652</v>
      </c>
      <c r="I19" s="1">
        <f t="shared" si="0"/>
        <v>-13818759933</v>
      </c>
      <c r="K19" s="5">
        <f t="shared" si="1"/>
        <v>-7.5696293055964867E-4</v>
      </c>
      <c r="M19" s="1">
        <v>3109678719</v>
      </c>
      <c r="O19" s="1">
        <v>0</v>
      </c>
      <c r="Q19" s="1">
        <v>-16928438652</v>
      </c>
      <c r="S19" s="1">
        <f t="shared" si="2"/>
        <v>-13818759933</v>
      </c>
      <c r="U19" s="5">
        <f t="shared" si="3"/>
        <v>-2.4223618794654735E-4</v>
      </c>
    </row>
    <row r="20" spans="1:21" ht="21" x14ac:dyDescent="0.25">
      <c r="A20" s="2" t="s">
        <v>24</v>
      </c>
      <c r="C20" s="1">
        <v>0</v>
      </c>
      <c r="E20" s="1">
        <v>0</v>
      </c>
      <c r="G20" s="1">
        <v>139410711</v>
      </c>
      <c r="I20" s="1">
        <f t="shared" si="0"/>
        <v>139410711</v>
      </c>
      <c r="K20" s="5">
        <f t="shared" si="1"/>
        <v>7.6366288192007378E-6</v>
      </c>
      <c r="M20" s="1">
        <v>526442308</v>
      </c>
      <c r="O20" s="1">
        <v>0</v>
      </c>
      <c r="Q20" s="1">
        <v>139410711</v>
      </c>
      <c r="S20" s="1">
        <f t="shared" si="2"/>
        <v>665853019</v>
      </c>
      <c r="U20" s="5">
        <f t="shared" si="3"/>
        <v>1.1672081853747329E-5</v>
      </c>
    </row>
    <row r="21" spans="1:21" ht="21" x14ac:dyDescent="0.25">
      <c r="A21" s="2" t="s">
        <v>57</v>
      </c>
      <c r="C21" s="1">
        <v>0</v>
      </c>
      <c r="E21" s="1">
        <v>8023124885</v>
      </c>
      <c r="G21" s="1">
        <v>0</v>
      </c>
      <c r="I21" s="1">
        <f t="shared" si="0"/>
        <v>8023124885</v>
      </c>
      <c r="K21" s="5">
        <f t="shared" si="1"/>
        <v>4.394900956845246E-4</v>
      </c>
      <c r="M21" s="1">
        <v>9135708180</v>
      </c>
      <c r="O21" s="1">
        <v>20775635949</v>
      </c>
      <c r="Q21" s="1">
        <v>-13952</v>
      </c>
      <c r="S21" s="1">
        <f t="shared" si="2"/>
        <v>29911330177</v>
      </c>
      <c r="U21" s="5">
        <f t="shared" si="3"/>
        <v>5.243311725232361E-4</v>
      </c>
    </row>
    <row r="22" spans="1:21" ht="21" x14ac:dyDescent="0.25">
      <c r="A22" s="2" t="s">
        <v>187</v>
      </c>
      <c r="C22" s="1">
        <v>0</v>
      </c>
      <c r="E22" s="1">
        <v>0</v>
      </c>
      <c r="G22" s="1">
        <v>0</v>
      </c>
      <c r="I22" s="1">
        <f t="shared" si="0"/>
        <v>0</v>
      </c>
      <c r="K22" s="5">
        <f t="shared" si="1"/>
        <v>0</v>
      </c>
      <c r="M22" s="1">
        <v>0</v>
      </c>
      <c r="O22" s="1">
        <v>0</v>
      </c>
      <c r="Q22" s="1">
        <v>719305374722</v>
      </c>
      <c r="S22" s="1">
        <f t="shared" si="2"/>
        <v>719305374722</v>
      </c>
      <c r="U22" s="5">
        <f t="shared" si="3"/>
        <v>1.2609075835091438E-2</v>
      </c>
    </row>
    <row r="23" spans="1:21" ht="21" x14ac:dyDescent="0.25">
      <c r="A23" s="2" t="s">
        <v>85</v>
      </c>
      <c r="C23" s="1">
        <v>0</v>
      </c>
      <c r="E23" s="1">
        <v>364284930168</v>
      </c>
      <c r="G23" s="1">
        <v>0</v>
      </c>
      <c r="I23" s="1">
        <f t="shared" si="0"/>
        <v>364284930168</v>
      </c>
      <c r="K23" s="5">
        <f t="shared" si="1"/>
        <v>1.995477087927252E-2</v>
      </c>
      <c r="M23" s="1">
        <v>21427237457</v>
      </c>
      <c r="O23" s="1">
        <v>379286142607</v>
      </c>
      <c r="Q23" s="1">
        <v>-11739</v>
      </c>
      <c r="S23" s="1">
        <f t="shared" si="2"/>
        <v>400713368325</v>
      </c>
      <c r="U23" s="5">
        <f t="shared" si="3"/>
        <v>7.0243118248596581E-3</v>
      </c>
    </row>
    <row r="24" spans="1:21" ht="21" x14ac:dyDescent="0.25">
      <c r="A24" s="2" t="s">
        <v>31</v>
      </c>
      <c r="C24" s="1">
        <v>0</v>
      </c>
      <c r="E24" s="1">
        <v>297356309138</v>
      </c>
      <c r="G24" s="1">
        <v>0</v>
      </c>
      <c r="I24" s="1">
        <f t="shared" si="0"/>
        <v>297356309138</v>
      </c>
      <c r="K24" s="5">
        <f t="shared" si="1"/>
        <v>1.6288560209225349E-2</v>
      </c>
      <c r="M24" s="1">
        <v>111400695166</v>
      </c>
      <c r="O24" s="1">
        <v>333290976467</v>
      </c>
      <c r="Q24" s="1">
        <v>-6725</v>
      </c>
      <c r="S24" s="1">
        <f t="shared" si="2"/>
        <v>444691664908</v>
      </c>
      <c r="U24" s="5">
        <f t="shared" si="3"/>
        <v>7.7952301249314526E-3</v>
      </c>
    </row>
    <row r="25" spans="1:21" ht="21" x14ac:dyDescent="0.25">
      <c r="A25" s="2" t="s">
        <v>188</v>
      </c>
      <c r="C25" s="1">
        <v>0</v>
      </c>
      <c r="E25" s="1">
        <v>0</v>
      </c>
      <c r="G25" s="1">
        <v>0</v>
      </c>
      <c r="I25" s="1">
        <f t="shared" si="0"/>
        <v>0</v>
      </c>
      <c r="K25" s="5">
        <f t="shared" si="1"/>
        <v>0</v>
      </c>
      <c r="M25" s="1">
        <v>0</v>
      </c>
      <c r="O25" s="1">
        <v>0</v>
      </c>
      <c r="Q25" s="1">
        <v>-1121</v>
      </c>
      <c r="S25" s="1">
        <f t="shared" si="2"/>
        <v>-1121</v>
      </c>
      <c r="U25" s="5">
        <f t="shared" si="3"/>
        <v>-1.9650588620445612E-11</v>
      </c>
    </row>
    <row r="26" spans="1:21" ht="21" x14ac:dyDescent="0.25">
      <c r="A26" s="2" t="s">
        <v>17</v>
      </c>
      <c r="C26" s="1">
        <v>0</v>
      </c>
      <c r="E26" s="1">
        <v>141347863912</v>
      </c>
      <c r="G26" s="1">
        <v>0</v>
      </c>
      <c r="I26" s="1">
        <f t="shared" si="0"/>
        <v>141347863912</v>
      </c>
      <c r="K26" s="5">
        <f t="shared" si="1"/>
        <v>7.7427420270659341E-3</v>
      </c>
      <c r="M26" s="1">
        <v>53636500883</v>
      </c>
      <c r="O26" s="1">
        <v>330659548915</v>
      </c>
      <c r="Q26" s="1">
        <v>-5991</v>
      </c>
      <c r="S26" s="1">
        <f t="shared" si="2"/>
        <v>384296043807</v>
      </c>
      <c r="U26" s="5">
        <f t="shared" si="3"/>
        <v>6.7365240546976837E-3</v>
      </c>
    </row>
    <row r="27" spans="1:21" ht="21" x14ac:dyDescent="0.25">
      <c r="A27" s="2" t="s">
        <v>77</v>
      </c>
      <c r="C27" s="1">
        <v>0</v>
      </c>
      <c r="E27" s="1">
        <v>565486962387</v>
      </c>
      <c r="G27" s="1">
        <v>0</v>
      </c>
      <c r="I27" s="1">
        <f t="shared" si="0"/>
        <v>565486962387</v>
      </c>
      <c r="K27" s="5">
        <f t="shared" si="1"/>
        <v>3.0976199768802899E-2</v>
      </c>
      <c r="M27" s="1">
        <v>326601793200</v>
      </c>
      <c r="O27" s="1">
        <v>625856962945</v>
      </c>
      <c r="Q27" s="1">
        <v>143992756924</v>
      </c>
      <c r="S27" s="1">
        <f t="shared" si="2"/>
        <v>1096451513069</v>
      </c>
      <c r="U27" s="5">
        <f t="shared" si="3"/>
        <v>1.9220265500074992E-2</v>
      </c>
    </row>
    <row r="28" spans="1:21" ht="21" x14ac:dyDescent="0.25">
      <c r="A28" s="2" t="s">
        <v>189</v>
      </c>
      <c r="C28" s="1">
        <v>0</v>
      </c>
      <c r="E28" s="1">
        <v>0</v>
      </c>
      <c r="G28" s="1">
        <v>0</v>
      </c>
      <c r="I28" s="1">
        <f t="shared" si="0"/>
        <v>0</v>
      </c>
      <c r="K28" s="5">
        <f t="shared" si="1"/>
        <v>0</v>
      </c>
      <c r="M28" s="1">
        <v>0</v>
      </c>
      <c r="O28" s="1">
        <v>0</v>
      </c>
      <c r="Q28" s="1">
        <v>118721546257</v>
      </c>
      <c r="S28" s="1">
        <f t="shared" si="2"/>
        <v>118721546257</v>
      </c>
      <c r="U28" s="5">
        <f t="shared" si="3"/>
        <v>2.0811313700976912E-3</v>
      </c>
    </row>
    <row r="29" spans="1:21" ht="21" x14ac:dyDescent="0.25">
      <c r="A29" s="2" t="s">
        <v>159</v>
      </c>
      <c r="C29" s="1">
        <v>0</v>
      </c>
      <c r="E29" s="1">
        <v>0</v>
      </c>
      <c r="G29" s="1">
        <v>0</v>
      </c>
      <c r="I29" s="1">
        <f t="shared" si="0"/>
        <v>0</v>
      </c>
      <c r="K29" s="5">
        <f t="shared" si="1"/>
        <v>0</v>
      </c>
      <c r="M29" s="1">
        <v>25478611438</v>
      </c>
      <c r="O29" s="1">
        <v>0</v>
      </c>
      <c r="Q29" s="1">
        <v>58507975910</v>
      </c>
      <c r="S29" s="1">
        <f t="shared" si="2"/>
        <v>83986587348</v>
      </c>
      <c r="U29" s="5">
        <f t="shared" si="3"/>
        <v>1.472244315442168E-3</v>
      </c>
    </row>
    <row r="30" spans="1:21" ht="21" x14ac:dyDescent="0.25">
      <c r="A30" s="2" t="s">
        <v>190</v>
      </c>
      <c r="C30" s="1">
        <v>0</v>
      </c>
      <c r="E30" s="1">
        <v>0</v>
      </c>
      <c r="G30" s="1">
        <v>0</v>
      </c>
      <c r="I30" s="1">
        <f t="shared" si="0"/>
        <v>0</v>
      </c>
      <c r="K30" s="5">
        <f t="shared" si="1"/>
        <v>0</v>
      </c>
      <c r="M30" s="1">
        <v>0</v>
      </c>
      <c r="O30" s="1">
        <v>0</v>
      </c>
      <c r="Q30" s="1">
        <v>1749556928</v>
      </c>
      <c r="S30" s="1">
        <f t="shared" si="2"/>
        <v>1749556928</v>
      </c>
      <c r="U30" s="5">
        <f t="shared" si="3"/>
        <v>3.0668888010864039E-5</v>
      </c>
    </row>
    <row r="31" spans="1:21" ht="21" x14ac:dyDescent="0.25">
      <c r="A31" s="2" t="s">
        <v>191</v>
      </c>
      <c r="C31" s="1">
        <v>0</v>
      </c>
      <c r="E31" s="1">
        <v>0</v>
      </c>
      <c r="G31" s="1">
        <v>0</v>
      </c>
      <c r="I31" s="1">
        <f t="shared" si="0"/>
        <v>0</v>
      </c>
      <c r="K31" s="5">
        <f t="shared" si="1"/>
        <v>0</v>
      </c>
      <c r="M31" s="1">
        <v>0</v>
      </c>
      <c r="O31" s="1">
        <v>0</v>
      </c>
      <c r="Q31" s="1">
        <v>7310813582</v>
      </c>
      <c r="S31" s="1">
        <f t="shared" si="2"/>
        <v>7310813582</v>
      </c>
      <c r="U31" s="5">
        <f t="shared" si="3"/>
        <v>1.2815503138327247E-4</v>
      </c>
    </row>
    <row r="32" spans="1:21" ht="21" x14ac:dyDescent="0.25">
      <c r="A32" s="2" t="s">
        <v>192</v>
      </c>
      <c r="C32" s="1">
        <v>0</v>
      </c>
      <c r="E32" s="1">
        <v>0</v>
      </c>
      <c r="G32" s="1">
        <v>0</v>
      </c>
      <c r="I32" s="1">
        <f t="shared" si="0"/>
        <v>0</v>
      </c>
      <c r="K32" s="5">
        <f t="shared" si="1"/>
        <v>0</v>
      </c>
      <c r="M32" s="1">
        <v>0</v>
      </c>
      <c r="O32" s="1">
        <v>0</v>
      </c>
      <c r="Q32" s="1">
        <v>0</v>
      </c>
      <c r="S32" s="1">
        <f t="shared" si="2"/>
        <v>0</v>
      </c>
      <c r="U32" s="5">
        <f t="shared" si="3"/>
        <v>0</v>
      </c>
    </row>
    <row r="33" spans="1:21" ht="21" x14ac:dyDescent="0.25">
      <c r="A33" s="2" t="s">
        <v>193</v>
      </c>
      <c r="C33" s="1">
        <v>0</v>
      </c>
      <c r="E33" s="1">
        <v>0</v>
      </c>
      <c r="G33" s="1">
        <v>0</v>
      </c>
      <c r="I33" s="1">
        <f t="shared" si="0"/>
        <v>0</v>
      </c>
      <c r="K33" s="5">
        <f t="shared" si="1"/>
        <v>0</v>
      </c>
      <c r="M33" s="1">
        <v>0</v>
      </c>
      <c r="O33" s="1">
        <v>0</v>
      </c>
      <c r="Q33" s="1">
        <v>59878486870</v>
      </c>
      <c r="S33" s="1">
        <f t="shared" si="2"/>
        <v>59878486870</v>
      </c>
      <c r="U33" s="5">
        <f t="shared" si="3"/>
        <v>1.0496409569109046E-3</v>
      </c>
    </row>
    <row r="34" spans="1:21" ht="21" x14ac:dyDescent="0.25">
      <c r="A34" s="2" t="s">
        <v>46</v>
      </c>
      <c r="C34" s="1">
        <v>0</v>
      </c>
      <c r="E34" s="1">
        <v>83350306103</v>
      </c>
      <c r="G34" s="1">
        <v>0</v>
      </c>
      <c r="I34" s="1">
        <f t="shared" si="0"/>
        <v>83350306103</v>
      </c>
      <c r="K34" s="5">
        <f t="shared" si="1"/>
        <v>4.5657564265300455E-3</v>
      </c>
      <c r="M34" s="1">
        <v>122865344250</v>
      </c>
      <c r="O34" s="1">
        <v>72803491429</v>
      </c>
      <c r="Q34" s="1">
        <v>71927967267</v>
      </c>
      <c r="S34" s="1">
        <f t="shared" si="2"/>
        <v>267596802946</v>
      </c>
      <c r="U34" s="5">
        <f t="shared" si="3"/>
        <v>4.6908427215328228E-3</v>
      </c>
    </row>
    <row r="35" spans="1:21" ht="21" x14ac:dyDescent="0.25">
      <c r="A35" s="2" t="s">
        <v>88</v>
      </c>
      <c r="C35" s="1">
        <v>0</v>
      </c>
      <c r="E35" s="1">
        <v>615775857303</v>
      </c>
      <c r="G35" s="1">
        <v>0</v>
      </c>
      <c r="I35" s="1">
        <f t="shared" si="0"/>
        <v>615775857303</v>
      </c>
      <c r="K35" s="5">
        <f t="shared" si="1"/>
        <v>3.3730920847596359E-2</v>
      </c>
      <c r="M35" s="1">
        <v>273983614000</v>
      </c>
      <c r="O35" s="1">
        <v>1525651046295</v>
      </c>
      <c r="Q35" s="1">
        <v>360501955469</v>
      </c>
      <c r="S35" s="1">
        <f t="shared" si="2"/>
        <v>2160136615764</v>
      </c>
      <c r="U35" s="5">
        <f t="shared" si="3"/>
        <v>3.7866151650615486E-2</v>
      </c>
    </row>
    <row r="36" spans="1:21" ht="21" x14ac:dyDescent="0.25">
      <c r="A36" s="2" t="s">
        <v>47</v>
      </c>
      <c r="C36" s="1">
        <v>0</v>
      </c>
      <c r="E36" s="1">
        <v>429370171058</v>
      </c>
      <c r="G36" s="1">
        <v>0</v>
      </c>
      <c r="I36" s="1">
        <f t="shared" si="0"/>
        <v>429370171058</v>
      </c>
      <c r="K36" s="5">
        <f t="shared" si="1"/>
        <v>2.3520005018887489E-2</v>
      </c>
      <c r="M36" s="1">
        <v>239097810080</v>
      </c>
      <c r="O36" s="1">
        <v>267896737982</v>
      </c>
      <c r="Q36" s="1">
        <v>875224938</v>
      </c>
      <c r="S36" s="1">
        <f t="shared" si="2"/>
        <v>507869773000</v>
      </c>
      <c r="U36" s="5">
        <f t="shared" si="3"/>
        <v>8.9027118483337164E-3</v>
      </c>
    </row>
    <row r="37" spans="1:21" ht="21" x14ac:dyDescent="0.25">
      <c r="A37" s="2" t="s">
        <v>194</v>
      </c>
      <c r="C37" s="1">
        <v>0</v>
      </c>
      <c r="E37" s="1">
        <v>0</v>
      </c>
      <c r="G37" s="1">
        <v>0</v>
      </c>
      <c r="I37" s="1">
        <f t="shared" si="0"/>
        <v>0</v>
      </c>
      <c r="K37" s="5">
        <f t="shared" si="1"/>
        <v>0</v>
      </c>
      <c r="M37" s="1">
        <v>0</v>
      </c>
      <c r="O37" s="1">
        <v>0</v>
      </c>
      <c r="Q37" s="1">
        <v>31231534422</v>
      </c>
      <c r="S37" s="1">
        <f t="shared" si="2"/>
        <v>31231534422</v>
      </c>
      <c r="U37" s="5">
        <f t="shared" si="3"/>
        <v>5.4747371535415583E-4</v>
      </c>
    </row>
    <row r="38" spans="1:21" ht="21" x14ac:dyDescent="0.25">
      <c r="A38" s="2" t="s">
        <v>180</v>
      </c>
      <c r="C38" s="1">
        <v>0</v>
      </c>
      <c r="E38" s="1">
        <v>0</v>
      </c>
      <c r="G38" s="1">
        <v>0</v>
      </c>
      <c r="I38" s="1">
        <f t="shared" si="0"/>
        <v>0</v>
      </c>
      <c r="K38" s="5">
        <f t="shared" si="1"/>
        <v>0</v>
      </c>
      <c r="M38" s="1">
        <v>1440000000</v>
      </c>
      <c r="O38" s="1">
        <v>0</v>
      </c>
      <c r="Q38" s="1">
        <v>209324183</v>
      </c>
      <c r="S38" s="1">
        <f t="shared" si="2"/>
        <v>1649324183</v>
      </c>
      <c r="U38" s="5">
        <f t="shared" si="3"/>
        <v>2.8911856397756965E-5</v>
      </c>
    </row>
    <row r="39" spans="1:21" ht="21" x14ac:dyDescent="0.25">
      <c r="A39" s="2" t="s">
        <v>196</v>
      </c>
      <c r="C39" s="1">
        <v>0</v>
      </c>
      <c r="E39" s="1">
        <v>0</v>
      </c>
      <c r="G39" s="1">
        <v>0</v>
      </c>
      <c r="I39" s="1">
        <f t="shared" si="0"/>
        <v>0</v>
      </c>
      <c r="K39" s="5">
        <f t="shared" si="1"/>
        <v>0</v>
      </c>
      <c r="M39" s="1">
        <v>0</v>
      </c>
      <c r="O39" s="1">
        <v>0</v>
      </c>
      <c r="Q39" s="1">
        <v>570993820</v>
      </c>
      <c r="S39" s="1">
        <f t="shared" si="2"/>
        <v>570993820</v>
      </c>
      <c r="U39" s="5">
        <f t="shared" si="3"/>
        <v>1.0009245906901668E-5</v>
      </c>
    </row>
    <row r="40" spans="1:21" ht="21" x14ac:dyDescent="0.25">
      <c r="A40" s="2" t="s">
        <v>72</v>
      </c>
      <c r="C40" s="1">
        <v>0</v>
      </c>
      <c r="E40" s="1">
        <v>149640600741</v>
      </c>
      <c r="G40" s="1">
        <v>0</v>
      </c>
      <c r="I40" s="1">
        <f t="shared" si="0"/>
        <v>149640600741</v>
      </c>
      <c r="K40" s="5">
        <f t="shared" si="1"/>
        <v>8.1970009043367681E-3</v>
      </c>
      <c r="M40" s="1">
        <v>44236524552</v>
      </c>
      <c r="O40" s="1">
        <v>489903382169</v>
      </c>
      <c r="Q40" s="1">
        <v>-4669</v>
      </c>
      <c r="S40" s="1">
        <f t="shared" si="2"/>
        <v>534139902052</v>
      </c>
      <c r="U40" s="5">
        <f t="shared" si="3"/>
        <v>9.3632145236297645E-3</v>
      </c>
    </row>
    <row r="41" spans="1:21" ht="21" x14ac:dyDescent="0.25">
      <c r="A41" s="2" t="s">
        <v>197</v>
      </c>
      <c r="C41" s="1">
        <v>0</v>
      </c>
      <c r="E41" s="1">
        <v>0</v>
      </c>
      <c r="G41" s="1">
        <v>0</v>
      </c>
      <c r="I41" s="1">
        <f t="shared" si="0"/>
        <v>0</v>
      </c>
      <c r="K41" s="5">
        <f t="shared" si="1"/>
        <v>0</v>
      </c>
      <c r="M41" s="1">
        <v>0</v>
      </c>
      <c r="O41" s="1">
        <v>0</v>
      </c>
      <c r="Q41" s="1">
        <v>-1542</v>
      </c>
      <c r="S41" s="1">
        <f t="shared" si="2"/>
        <v>-1542</v>
      </c>
      <c r="U41" s="5">
        <f t="shared" si="3"/>
        <v>-2.7030515301273092E-11</v>
      </c>
    </row>
    <row r="42" spans="1:21" ht="21" x14ac:dyDescent="0.25">
      <c r="A42" s="2" t="s">
        <v>36</v>
      </c>
      <c r="C42" s="1">
        <v>0</v>
      </c>
      <c r="E42" s="1">
        <v>49173395411</v>
      </c>
      <c r="G42" s="1">
        <v>0</v>
      </c>
      <c r="I42" s="1">
        <f t="shared" si="0"/>
        <v>49173395411</v>
      </c>
      <c r="K42" s="5">
        <f t="shared" si="1"/>
        <v>2.693616335789263E-3</v>
      </c>
      <c r="M42" s="1">
        <v>7068317121</v>
      </c>
      <c r="O42" s="1">
        <v>228323989446</v>
      </c>
      <c r="Q42" s="1">
        <v>-6437</v>
      </c>
      <c r="S42" s="1">
        <f t="shared" si="2"/>
        <v>235392300130</v>
      </c>
      <c r="U42" s="5">
        <f t="shared" si="3"/>
        <v>4.1263133401205146E-3</v>
      </c>
    </row>
    <row r="43" spans="1:21" ht="21" x14ac:dyDescent="0.25">
      <c r="A43" s="2" t="s">
        <v>35</v>
      </c>
      <c r="C43" s="1">
        <v>0</v>
      </c>
      <c r="E43" s="1">
        <v>161219453648</v>
      </c>
      <c r="G43" s="1">
        <v>0</v>
      </c>
      <c r="I43" s="1">
        <f t="shared" si="0"/>
        <v>161219453648</v>
      </c>
      <c r="K43" s="5">
        <f t="shared" si="1"/>
        <v>8.8312663862973508E-3</v>
      </c>
      <c r="M43" s="1">
        <v>76471330453</v>
      </c>
      <c r="O43" s="1">
        <v>324069178972</v>
      </c>
      <c r="Q43" s="1">
        <v>14216213408</v>
      </c>
      <c r="S43" s="1">
        <f t="shared" si="2"/>
        <v>414756722833</v>
      </c>
      <c r="U43" s="5">
        <f t="shared" si="3"/>
        <v>7.2704850472394876E-3</v>
      </c>
    </row>
    <row r="44" spans="1:21" ht="21" x14ac:dyDescent="0.25">
      <c r="A44" s="2" t="s">
        <v>198</v>
      </c>
      <c r="C44" s="1">
        <v>0</v>
      </c>
      <c r="E44" s="1">
        <v>0</v>
      </c>
      <c r="G44" s="1">
        <v>0</v>
      </c>
      <c r="I44" s="1">
        <f t="shared" si="0"/>
        <v>0</v>
      </c>
      <c r="K44" s="5">
        <f t="shared" si="1"/>
        <v>0</v>
      </c>
      <c r="M44" s="1">
        <v>0</v>
      </c>
      <c r="O44" s="1">
        <v>0</v>
      </c>
      <c r="Q44" s="1">
        <v>-465553862</v>
      </c>
      <c r="S44" s="1">
        <f t="shared" si="2"/>
        <v>-465553862</v>
      </c>
      <c r="U44" s="5">
        <f t="shared" si="3"/>
        <v>-8.1609343646937621E-6</v>
      </c>
    </row>
    <row r="45" spans="1:21" ht="21" x14ac:dyDescent="0.25">
      <c r="A45" s="2" t="s">
        <v>68</v>
      </c>
      <c r="C45" s="1">
        <v>0</v>
      </c>
      <c r="E45" s="1">
        <v>167952578455</v>
      </c>
      <c r="G45" s="1">
        <v>0</v>
      </c>
      <c r="I45" s="1">
        <f t="shared" si="0"/>
        <v>167952578455</v>
      </c>
      <c r="K45" s="5">
        <f t="shared" si="1"/>
        <v>9.2000929604937314E-3</v>
      </c>
      <c r="M45" s="1">
        <v>71218783764</v>
      </c>
      <c r="O45" s="1">
        <v>601392626978</v>
      </c>
      <c r="Q45" s="1">
        <v>87359968273</v>
      </c>
      <c r="S45" s="1">
        <f t="shared" si="2"/>
        <v>759971379015</v>
      </c>
      <c r="U45" s="5">
        <f t="shared" si="3"/>
        <v>1.3321931250969241E-2</v>
      </c>
    </row>
    <row r="46" spans="1:21" ht="21" x14ac:dyDescent="0.25">
      <c r="A46" s="2" t="s">
        <v>199</v>
      </c>
      <c r="C46" s="1">
        <v>0</v>
      </c>
      <c r="E46" s="1">
        <v>0</v>
      </c>
      <c r="G46" s="1">
        <v>0</v>
      </c>
      <c r="I46" s="1">
        <f t="shared" si="0"/>
        <v>0</v>
      </c>
      <c r="K46" s="5">
        <f t="shared" si="1"/>
        <v>0</v>
      </c>
      <c r="M46" s="1">
        <v>0</v>
      </c>
      <c r="O46" s="1">
        <v>0</v>
      </c>
      <c r="Q46" s="1">
        <v>12420581778</v>
      </c>
      <c r="S46" s="1">
        <f t="shared" si="2"/>
        <v>12420581778</v>
      </c>
      <c r="U46" s="5">
        <f t="shared" si="3"/>
        <v>2.1772680013031306E-4</v>
      </c>
    </row>
    <row r="47" spans="1:21" ht="21" x14ac:dyDescent="0.25">
      <c r="A47" s="2" t="s">
        <v>200</v>
      </c>
      <c r="C47" s="1">
        <v>0</v>
      </c>
      <c r="E47" s="1">
        <v>0</v>
      </c>
      <c r="G47" s="1">
        <v>0</v>
      </c>
      <c r="I47" s="1">
        <f t="shared" si="0"/>
        <v>0</v>
      </c>
      <c r="K47" s="5">
        <f t="shared" si="1"/>
        <v>0</v>
      </c>
      <c r="M47" s="1">
        <v>0</v>
      </c>
      <c r="O47" s="1">
        <v>0</v>
      </c>
      <c r="Q47" s="1">
        <v>662160574</v>
      </c>
      <c r="S47" s="1">
        <f t="shared" si="2"/>
        <v>662160574</v>
      </c>
      <c r="U47" s="5">
        <f t="shared" si="3"/>
        <v>1.1607355076139282E-5</v>
      </c>
    </row>
    <row r="48" spans="1:21" ht="21" x14ac:dyDescent="0.25">
      <c r="A48" s="2" t="s">
        <v>48</v>
      </c>
      <c r="C48" s="1">
        <v>0</v>
      </c>
      <c r="E48" s="1">
        <v>459549423055</v>
      </c>
      <c r="G48" s="1">
        <v>0</v>
      </c>
      <c r="I48" s="1">
        <f t="shared" si="0"/>
        <v>459549423055</v>
      </c>
      <c r="K48" s="5">
        <f t="shared" si="1"/>
        <v>2.5173161680158741E-2</v>
      </c>
      <c r="M48" s="1">
        <v>295776333000</v>
      </c>
      <c r="O48" s="1">
        <v>582513880947</v>
      </c>
      <c r="Q48" s="1">
        <v>324343586341</v>
      </c>
      <c r="S48" s="1">
        <f t="shared" si="2"/>
        <v>1202633800288</v>
      </c>
      <c r="U48" s="5">
        <f t="shared" si="3"/>
        <v>2.1081589714988969E-2</v>
      </c>
    </row>
    <row r="49" spans="1:21" ht="21" x14ac:dyDescent="0.25">
      <c r="A49" s="2" t="s">
        <v>64</v>
      </c>
      <c r="C49" s="1">
        <v>0</v>
      </c>
      <c r="E49" s="1">
        <v>375615285017</v>
      </c>
      <c r="G49" s="1">
        <v>0</v>
      </c>
      <c r="I49" s="1">
        <f t="shared" si="0"/>
        <v>375615285017</v>
      </c>
      <c r="K49" s="5">
        <f t="shared" si="1"/>
        <v>2.0575424154411787E-2</v>
      </c>
      <c r="M49" s="1">
        <v>0</v>
      </c>
      <c r="O49" s="1">
        <v>520511618821</v>
      </c>
      <c r="Q49" s="1">
        <v>72998671588</v>
      </c>
      <c r="S49" s="1">
        <f t="shared" si="2"/>
        <v>593510290409</v>
      </c>
      <c r="U49" s="5">
        <f t="shared" si="3"/>
        <v>1.0403948758990604E-2</v>
      </c>
    </row>
    <row r="50" spans="1:21" ht="21" x14ac:dyDescent="0.25">
      <c r="A50" s="2" t="s">
        <v>86</v>
      </c>
      <c r="C50" s="1">
        <v>120199512000</v>
      </c>
      <c r="E50" s="1">
        <v>235757764250</v>
      </c>
      <c r="G50" s="1">
        <v>0</v>
      </c>
      <c r="I50" s="1">
        <f t="shared" si="0"/>
        <v>355957276250</v>
      </c>
      <c r="K50" s="5">
        <f t="shared" si="1"/>
        <v>1.9498599316482564E-2</v>
      </c>
      <c r="M50" s="1">
        <v>120199512000</v>
      </c>
      <c r="O50" s="1">
        <v>991402755539</v>
      </c>
      <c r="Q50" s="1">
        <v>0</v>
      </c>
      <c r="S50" s="1">
        <f t="shared" si="2"/>
        <v>1111602267539</v>
      </c>
      <c r="U50" s="5">
        <f t="shared" si="3"/>
        <v>1.9485850908977177E-2</v>
      </c>
    </row>
    <row r="51" spans="1:21" ht="21" x14ac:dyDescent="0.25">
      <c r="A51" s="2" t="s">
        <v>45</v>
      </c>
      <c r="C51" s="1">
        <v>22968350877</v>
      </c>
      <c r="E51" s="1">
        <v>75851408463</v>
      </c>
      <c r="G51" s="1">
        <v>0</v>
      </c>
      <c r="I51" s="1">
        <f t="shared" si="0"/>
        <v>98819759340</v>
      </c>
      <c r="K51" s="5">
        <f t="shared" si="1"/>
        <v>5.4131409033723763E-3</v>
      </c>
      <c r="M51" s="1">
        <v>22968350877</v>
      </c>
      <c r="O51" s="1">
        <v>148212925700</v>
      </c>
      <c r="Q51" s="1">
        <v>0</v>
      </c>
      <c r="S51" s="1">
        <f t="shared" si="2"/>
        <v>171181276577</v>
      </c>
      <c r="U51" s="5">
        <f t="shared" si="3"/>
        <v>3.0007251075266275E-3</v>
      </c>
    </row>
    <row r="52" spans="1:21" ht="21" x14ac:dyDescent="0.25">
      <c r="A52" s="2" t="s">
        <v>71</v>
      </c>
      <c r="C52" s="1">
        <v>0</v>
      </c>
      <c r="E52" s="1">
        <v>209078013118</v>
      </c>
      <c r="G52" s="1">
        <v>0</v>
      </c>
      <c r="I52" s="1">
        <f t="shared" si="0"/>
        <v>209078013118</v>
      </c>
      <c r="K52" s="5">
        <f t="shared" si="1"/>
        <v>1.1452858743673926E-2</v>
      </c>
      <c r="M52" s="1">
        <v>63800269417</v>
      </c>
      <c r="O52" s="1">
        <v>702029795681</v>
      </c>
      <c r="Q52" s="1">
        <v>0</v>
      </c>
      <c r="S52" s="1">
        <f t="shared" si="2"/>
        <v>765830065098</v>
      </c>
      <c r="U52" s="5">
        <f t="shared" si="3"/>
        <v>1.342463118859044E-2</v>
      </c>
    </row>
    <row r="53" spans="1:21" ht="21" x14ac:dyDescent="0.25">
      <c r="A53" s="2" t="s">
        <v>33</v>
      </c>
      <c r="C53" s="1">
        <v>0</v>
      </c>
      <c r="E53" s="1">
        <v>283957729957</v>
      </c>
      <c r="G53" s="1">
        <v>0</v>
      </c>
      <c r="I53" s="1">
        <f t="shared" si="0"/>
        <v>283957729957</v>
      </c>
      <c r="K53" s="5">
        <f t="shared" si="1"/>
        <v>1.5554613906419622E-2</v>
      </c>
      <c r="M53" s="1">
        <v>38493394100</v>
      </c>
      <c r="O53" s="1">
        <v>137605947273</v>
      </c>
      <c r="Q53" s="1">
        <v>0</v>
      </c>
      <c r="S53" s="1">
        <f t="shared" si="2"/>
        <v>176099341373</v>
      </c>
      <c r="U53" s="5">
        <f t="shared" si="3"/>
        <v>3.0869364082535605E-3</v>
      </c>
    </row>
    <row r="54" spans="1:21" ht="21" x14ac:dyDescent="0.25">
      <c r="A54" s="2" t="s">
        <v>40</v>
      </c>
      <c r="C54" s="1">
        <v>0</v>
      </c>
      <c r="E54" s="1">
        <v>171749718267</v>
      </c>
      <c r="G54" s="1">
        <v>0</v>
      </c>
      <c r="I54" s="1">
        <f t="shared" si="0"/>
        <v>171749718267</v>
      </c>
      <c r="K54" s="5">
        <f t="shared" si="1"/>
        <v>9.4080923825672156E-3</v>
      </c>
      <c r="M54" s="1">
        <v>30798181629</v>
      </c>
      <c r="O54" s="1">
        <v>427672991471</v>
      </c>
      <c r="Q54" s="1">
        <v>0</v>
      </c>
      <c r="S54" s="1">
        <f t="shared" si="2"/>
        <v>458471173100</v>
      </c>
      <c r="U54" s="5">
        <f t="shared" si="3"/>
        <v>8.0367782488146404E-3</v>
      </c>
    </row>
    <row r="55" spans="1:21" ht="21" x14ac:dyDescent="0.25">
      <c r="A55" s="2" t="s">
        <v>27</v>
      </c>
      <c r="C55" s="1">
        <v>0</v>
      </c>
      <c r="E55" s="1">
        <v>-7077486927</v>
      </c>
      <c r="G55" s="1">
        <v>0</v>
      </c>
      <c r="I55" s="1">
        <f t="shared" si="0"/>
        <v>-7077486927</v>
      </c>
      <c r="K55" s="5">
        <f t="shared" si="1"/>
        <v>-3.8769001496767824E-4</v>
      </c>
      <c r="M55" s="1">
        <v>128697639002</v>
      </c>
      <c r="O55" s="1">
        <v>437223904383</v>
      </c>
      <c r="Q55" s="1">
        <v>0</v>
      </c>
      <c r="S55" s="1">
        <f t="shared" si="2"/>
        <v>565921543385</v>
      </c>
      <c r="U55" s="5">
        <f t="shared" si="3"/>
        <v>9.9203313474632467E-3</v>
      </c>
    </row>
    <row r="56" spans="1:21" ht="21" x14ac:dyDescent="0.25">
      <c r="A56" s="2" t="s">
        <v>18</v>
      </c>
      <c r="C56" s="1">
        <v>74809983358</v>
      </c>
      <c r="E56" s="1">
        <v>357799626167</v>
      </c>
      <c r="G56" s="1">
        <v>0</v>
      </c>
      <c r="I56" s="1">
        <f t="shared" si="0"/>
        <v>432609609525</v>
      </c>
      <c r="K56" s="5">
        <f t="shared" si="1"/>
        <v>2.3697454721121055E-2</v>
      </c>
      <c r="M56" s="1">
        <v>74809983358</v>
      </c>
      <c r="O56" s="1">
        <v>646348113132</v>
      </c>
      <c r="Q56" s="1">
        <v>0</v>
      </c>
      <c r="S56" s="1">
        <f t="shared" si="2"/>
        <v>721158096490</v>
      </c>
      <c r="U56" s="5">
        <f t="shared" si="3"/>
        <v>1.2641553152924723E-2</v>
      </c>
    </row>
    <row r="57" spans="1:21" ht="21" x14ac:dyDescent="0.25">
      <c r="A57" s="2" t="s">
        <v>37</v>
      </c>
      <c r="C57" s="1">
        <v>149345471870</v>
      </c>
      <c r="E57" s="1">
        <v>95251290118</v>
      </c>
      <c r="G57" s="1">
        <v>0</v>
      </c>
      <c r="I57" s="1">
        <f t="shared" si="0"/>
        <v>244596761988</v>
      </c>
      <c r="K57" s="5">
        <f t="shared" si="1"/>
        <v>1.33985019392143E-2</v>
      </c>
      <c r="M57" s="1">
        <v>149345471870</v>
      </c>
      <c r="O57" s="1">
        <v>1553638891006</v>
      </c>
      <c r="Q57" s="1">
        <v>0</v>
      </c>
      <c r="S57" s="1">
        <f t="shared" si="2"/>
        <v>1702984362876</v>
      </c>
      <c r="U57" s="5">
        <f t="shared" si="3"/>
        <v>2.9852493436153388E-2</v>
      </c>
    </row>
    <row r="58" spans="1:21" ht="21" x14ac:dyDescent="0.25">
      <c r="A58" s="2" t="s">
        <v>53</v>
      </c>
      <c r="C58" s="1">
        <v>73406010727</v>
      </c>
      <c r="E58" s="1">
        <v>4522330994</v>
      </c>
      <c r="G58" s="1">
        <v>0</v>
      </c>
      <c r="I58" s="1">
        <f t="shared" si="0"/>
        <v>77928341721</v>
      </c>
      <c r="K58" s="5">
        <f t="shared" si="1"/>
        <v>4.2687524936237632E-3</v>
      </c>
      <c r="M58" s="1">
        <v>73406010727</v>
      </c>
      <c r="O58" s="1">
        <v>135816542781</v>
      </c>
      <c r="Q58" s="1">
        <v>0</v>
      </c>
      <c r="S58" s="1">
        <f t="shared" si="2"/>
        <v>209222553508</v>
      </c>
      <c r="U58" s="5">
        <f t="shared" si="3"/>
        <v>3.667570320343335E-3</v>
      </c>
    </row>
    <row r="59" spans="1:21" ht="21" x14ac:dyDescent="0.25">
      <c r="A59" s="2" t="s">
        <v>90</v>
      </c>
      <c r="C59" s="1">
        <v>0</v>
      </c>
      <c r="E59" s="1">
        <v>711689349423</v>
      </c>
      <c r="G59" s="1">
        <v>0</v>
      </c>
      <c r="I59" s="1">
        <f t="shared" si="0"/>
        <v>711689349423</v>
      </c>
      <c r="K59" s="5">
        <f t="shared" si="1"/>
        <v>3.8984862476756942E-2</v>
      </c>
      <c r="M59" s="1">
        <v>71032492520</v>
      </c>
      <c r="O59" s="1">
        <v>2028459447344</v>
      </c>
      <c r="Q59" s="1">
        <v>0</v>
      </c>
      <c r="S59" s="1">
        <f t="shared" si="2"/>
        <v>2099491939864</v>
      </c>
      <c r="U59" s="5">
        <f t="shared" si="3"/>
        <v>3.6803079770034615E-2</v>
      </c>
    </row>
    <row r="60" spans="1:21" ht="21" x14ac:dyDescent="0.25">
      <c r="A60" s="2" t="s">
        <v>59</v>
      </c>
      <c r="C60" s="1">
        <v>0</v>
      </c>
      <c r="E60" s="1">
        <v>80494396919</v>
      </c>
      <c r="G60" s="1">
        <v>0</v>
      </c>
      <c r="I60" s="1">
        <f t="shared" si="0"/>
        <v>80494396919</v>
      </c>
      <c r="K60" s="5">
        <f t="shared" si="1"/>
        <v>4.4093156608018338E-3</v>
      </c>
      <c r="M60" s="1">
        <v>227721980599</v>
      </c>
      <c r="O60" s="1">
        <v>17228023104</v>
      </c>
      <c r="Q60" s="1">
        <v>0</v>
      </c>
      <c r="S60" s="1">
        <f t="shared" si="2"/>
        <v>244950003703</v>
      </c>
      <c r="U60" s="5">
        <f t="shared" si="3"/>
        <v>4.2938552679253192E-3</v>
      </c>
    </row>
    <row r="61" spans="1:21" ht="21" x14ac:dyDescent="0.25">
      <c r="A61" s="2" t="s">
        <v>58</v>
      </c>
      <c r="C61" s="1">
        <v>0</v>
      </c>
      <c r="E61" s="1">
        <v>475836623168</v>
      </c>
      <c r="G61" s="1">
        <v>0</v>
      </c>
      <c r="I61" s="1">
        <f t="shared" si="0"/>
        <v>475836623168</v>
      </c>
      <c r="K61" s="5">
        <f t="shared" si="1"/>
        <v>2.6065340630218221E-2</v>
      </c>
      <c r="M61" s="1">
        <v>242252647800</v>
      </c>
      <c r="O61" s="1">
        <v>861817724941</v>
      </c>
      <c r="Q61" s="1">
        <v>0</v>
      </c>
      <c r="S61" s="1">
        <f t="shared" si="2"/>
        <v>1104070372741</v>
      </c>
      <c r="U61" s="5">
        <f t="shared" si="3"/>
        <v>1.9353820430647137E-2</v>
      </c>
    </row>
    <row r="62" spans="1:21" ht="21" x14ac:dyDescent="0.25">
      <c r="A62" s="2" t="s">
        <v>56</v>
      </c>
      <c r="C62" s="1">
        <v>0</v>
      </c>
      <c r="E62" s="1">
        <v>34301649261</v>
      </c>
      <c r="G62" s="1">
        <v>0</v>
      </c>
      <c r="I62" s="1">
        <f t="shared" si="0"/>
        <v>34301649261</v>
      </c>
      <c r="K62" s="5">
        <f t="shared" si="1"/>
        <v>1.8789730101345533E-3</v>
      </c>
      <c r="M62" s="1">
        <v>216987272654</v>
      </c>
      <c r="O62" s="1">
        <v>430683844716</v>
      </c>
      <c r="Q62" s="1">
        <v>0</v>
      </c>
      <c r="S62" s="1">
        <f t="shared" si="2"/>
        <v>647671117370</v>
      </c>
      <c r="U62" s="5">
        <f t="shared" si="3"/>
        <v>1.135336189900287E-2</v>
      </c>
    </row>
    <row r="63" spans="1:21" ht="21" x14ac:dyDescent="0.25">
      <c r="A63" s="2" t="s">
        <v>92</v>
      </c>
      <c r="C63" s="1">
        <v>0</v>
      </c>
      <c r="E63" s="1">
        <v>94595290320</v>
      </c>
      <c r="G63" s="1">
        <v>0</v>
      </c>
      <c r="I63" s="1">
        <f t="shared" si="0"/>
        <v>94595290320</v>
      </c>
      <c r="K63" s="5">
        <f t="shared" si="1"/>
        <v>5.1817332759917746E-3</v>
      </c>
      <c r="M63" s="1">
        <v>19305206640</v>
      </c>
      <c r="O63" s="1">
        <v>170109328526</v>
      </c>
      <c r="Q63" s="1">
        <v>0</v>
      </c>
      <c r="S63" s="1">
        <f t="shared" si="2"/>
        <v>189414535166</v>
      </c>
      <c r="U63" s="5">
        <f t="shared" si="3"/>
        <v>3.320345324959853E-3</v>
      </c>
    </row>
    <row r="64" spans="1:21" ht="21" x14ac:dyDescent="0.25">
      <c r="A64" s="2" t="s">
        <v>55</v>
      </c>
      <c r="C64" s="1">
        <v>0</v>
      </c>
      <c r="E64" s="1">
        <v>18518363374</v>
      </c>
      <c r="G64" s="1">
        <v>0</v>
      </c>
      <c r="I64" s="1">
        <f t="shared" si="0"/>
        <v>18518363374</v>
      </c>
      <c r="K64" s="5">
        <f t="shared" si="1"/>
        <v>1.0143974333960595E-3</v>
      </c>
      <c r="M64" s="1">
        <v>23054979913</v>
      </c>
      <c r="O64" s="1">
        <v>68627417055</v>
      </c>
      <c r="Q64" s="1">
        <v>0</v>
      </c>
      <c r="S64" s="1">
        <f t="shared" si="2"/>
        <v>91682396968</v>
      </c>
      <c r="U64" s="5">
        <f t="shared" si="3"/>
        <v>1.6071481414402838E-3</v>
      </c>
    </row>
    <row r="65" spans="1:21" ht="21" x14ac:dyDescent="0.25">
      <c r="A65" s="2" t="s">
        <v>52</v>
      </c>
      <c r="C65" s="1">
        <v>166379535705</v>
      </c>
      <c r="E65" s="1">
        <v>115973704751</v>
      </c>
      <c r="G65" s="1">
        <v>0</v>
      </c>
      <c r="I65" s="1">
        <f t="shared" si="0"/>
        <v>282353240456</v>
      </c>
      <c r="K65" s="5">
        <f t="shared" si="1"/>
        <v>1.546672330837625E-2</v>
      </c>
      <c r="M65" s="1">
        <v>166379535705</v>
      </c>
      <c r="O65" s="1">
        <v>533108272068</v>
      </c>
      <c r="Q65" s="1">
        <v>0</v>
      </c>
      <c r="S65" s="1">
        <f t="shared" si="2"/>
        <v>699487807773</v>
      </c>
      <c r="U65" s="5">
        <f t="shared" si="3"/>
        <v>1.2261683457238682E-2</v>
      </c>
    </row>
    <row r="66" spans="1:21" ht="21" x14ac:dyDescent="0.25">
      <c r="A66" s="2" t="s">
        <v>21</v>
      </c>
      <c r="C66" s="1">
        <v>0</v>
      </c>
      <c r="E66" s="1">
        <v>354984683309</v>
      </c>
      <c r="G66" s="1">
        <v>0</v>
      </c>
      <c r="I66" s="1">
        <f t="shared" si="0"/>
        <v>354984683309</v>
      </c>
      <c r="K66" s="5">
        <f t="shared" si="1"/>
        <v>1.944532269785466E-2</v>
      </c>
      <c r="M66" s="1">
        <v>175473767990</v>
      </c>
      <c r="O66" s="1">
        <v>902107435442</v>
      </c>
      <c r="Q66" s="1">
        <v>0</v>
      </c>
      <c r="S66" s="1">
        <f t="shared" si="2"/>
        <v>1077581203432</v>
      </c>
      <c r="U66" s="5">
        <f t="shared" si="3"/>
        <v>1.8889478085429928E-2</v>
      </c>
    </row>
    <row r="67" spans="1:21" ht="21" x14ac:dyDescent="0.25">
      <c r="A67" s="2" t="s">
        <v>89</v>
      </c>
      <c r="C67" s="1">
        <v>0</v>
      </c>
      <c r="E67" s="1">
        <v>237960981731</v>
      </c>
      <c r="G67" s="1">
        <v>0</v>
      </c>
      <c r="I67" s="1">
        <f t="shared" si="0"/>
        <v>237960981731</v>
      </c>
      <c r="K67" s="5">
        <f t="shared" si="1"/>
        <v>1.3035007697021607E-2</v>
      </c>
      <c r="M67" s="1">
        <v>121788031200</v>
      </c>
      <c r="O67" s="1">
        <v>511115977016</v>
      </c>
      <c r="Q67" s="1">
        <v>0</v>
      </c>
      <c r="S67" s="1">
        <f t="shared" si="2"/>
        <v>632904008216</v>
      </c>
      <c r="U67" s="5">
        <f t="shared" si="3"/>
        <v>1.1094501607211192E-2</v>
      </c>
    </row>
    <row r="68" spans="1:21" ht="21" x14ac:dyDescent="0.25">
      <c r="A68" s="2" t="s">
        <v>74</v>
      </c>
      <c r="C68" s="1">
        <v>0</v>
      </c>
      <c r="E68" s="1">
        <v>318158280156</v>
      </c>
      <c r="G68" s="1">
        <v>0</v>
      </c>
      <c r="I68" s="1">
        <f t="shared" si="0"/>
        <v>318158280156</v>
      </c>
      <c r="K68" s="5">
        <f t="shared" si="1"/>
        <v>1.7428048920191303E-2</v>
      </c>
      <c r="M68" s="1">
        <v>76569982720</v>
      </c>
      <c r="O68" s="1">
        <v>484354947085</v>
      </c>
      <c r="Q68" s="1">
        <v>0</v>
      </c>
      <c r="S68" s="1">
        <f t="shared" si="2"/>
        <v>560924929805</v>
      </c>
      <c r="U68" s="5">
        <f t="shared" si="3"/>
        <v>9.8327431244874114E-3</v>
      </c>
    </row>
    <row r="69" spans="1:21" ht="21" x14ac:dyDescent="0.25">
      <c r="A69" s="2" t="s">
        <v>49</v>
      </c>
      <c r="C69" s="1">
        <v>0</v>
      </c>
      <c r="E69" s="1">
        <v>185575097927</v>
      </c>
      <c r="G69" s="1">
        <v>0</v>
      </c>
      <c r="I69" s="1">
        <f t="shared" si="0"/>
        <v>185575097927</v>
      </c>
      <c r="K69" s="5">
        <f t="shared" si="1"/>
        <v>1.0165417928005025E-2</v>
      </c>
      <c r="M69" s="1">
        <v>253784417400</v>
      </c>
      <c r="O69" s="1">
        <v>421156558324</v>
      </c>
      <c r="Q69" s="1">
        <v>0</v>
      </c>
      <c r="S69" s="1">
        <f t="shared" si="2"/>
        <v>674940975724</v>
      </c>
      <c r="U69" s="5">
        <f t="shared" si="3"/>
        <v>1.1831389346150306E-2</v>
      </c>
    </row>
    <row r="70" spans="1:21" ht="21" x14ac:dyDescent="0.25">
      <c r="A70" s="2" t="s">
        <v>38</v>
      </c>
      <c r="C70" s="1">
        <v>0</v>
      </c>
      <c r="E70" s="1">
        <v>107324899495</v>
      </c>
      <c r="G70" s="1">
        <v>0</v>
      </c>
      <c r="I70" s="1">
        <f t="shared" si="0"/>
        <v>107324899495</v>
      </c>
      <c r="K70" s="5">
        <f t="shared" si="1"/>
        <v>5.8790347931109805E-3</v>
      </c>
      <c r="M70" s="1">
        <v>26492808045</v>
      </c>
      <c r="O70" s="1">
        <v>256887869964</v>
      </c>
      <c r="Q70" s="1">
        <v>0</v>
      </c>
      <c r="S70" s="1">
        <f t="shared" si="2"/>
        <v>283380678009</v>
      </c>
      <c r="U70" s="5">
        <f t="shared" si="3"/>
        <v>4.9675264286688833E-3</v>
      </c>
    </row>
    <row r="71" spans="1:21" ht="21" x14ac:dyDescent="0.25">
      <c r="A71" s="2" t="s">
        <v>91</v>
      </c>
      <c r="C71" s="1">
        <v>0</v>
      </c>
      <c r="E71" s="1">
        <v>125550850654</v>
      </c>
      <c r="G71" s="1">
        <v>0</v>
      </c>
      <c r="I71" s="1">
        <f t="shared" si="0"/>
        <v>125550850654</v>
      </c>
      <c r="K71" s="5">
        <f t="shared" si="1"/>
        <v>6.8774144934925707E-3</v>
      </c>
      <c r="M71" s="1">
        <v>25418800503</v>
      </c>
      <c r="O71" s="1">
        <v>173715585280</v>
      </c>
      <c r="Q71" s="1">
        <v>0</v>
      </c>
      <c r="S71" s="1">
        <f t="shared" si="2"/>
        <v>199134385783</v>
      </c>
      <c r="U71" s="5">
        <f t="shared" si="3"/>
        <v>3.4907296121381324E-3</v>
      </c>
    </row>
    <row r="72" spans="1:21" ht="21" x14ac:dyDescent="0.25">
      <c r="A72" s="2" t="s">
        <v>67</v>
      </c>
      <c r="C72" s="1">
        <v>0</v>
      </c>
      <c r="E72" s="1">
        <v>45821400974</v>
      </c>
      <c r="G72" s="1">
        <v>0</v>
      </c>
      <c r="I72" s="1">
        <f t="shared" si="0"/>
        <v>45821400974</v>
      </c>
      <c r="K72" s="5">
        <f t="shared" si="1"/>
        <v>2.5100010515992643E-3</v>
      </c>
      <c r="M72" s="1">
        <v>29007919932</v>
      </c>
      <c r="O72" s="1">
        <v>-36250435249</v>
      </c>
      <c r="Q72" s="1">
        <v>0</v>
      </c>
      <c r="S72" s="1">
        <f t="shared" si="2"/>
        <v>-7242515317</v>
      </c>
      <c r="U72" s="5">
        <f t="shared" si="3"/>
        <v>-1.2695779578201897E-4</v>
      </c>
    </row>
    <row r="73" spans="1:21" ht="21" x14ac:dyDescent="0.25">
      <c r="A73" s="2" t="s">
        <v>30</v>
      </c>
      <c r="C73" s="1">
        <v>0</v>
      </c>
      <c r="E73" s="1">
        <v>522867225128</v>
      </c>
      <c r="G73" s="1">
        <v>0</v>
      </c>
      <c r="I73" s="1">
        <f t="shared" ref="I73:I117" si="4">C73+E73+G73</f>
        <v>522867225128</v>
      </c>
      <c r="K73" s="5">
        <f t="shared" ref="K73:K117" si="5">I73/$I$118</f>
        <v>2.8641579197081959E-2</v>
      </c>
      <c r="M73" s="1">
        <v>242698725000</v>
      </c>
      <c r="O73" s="1">
        <v>938779123784</v>
      </c>
      <c r="Q73" s="1">
        <v>0</v>
      </c>
      <c r="S73" s="1">
        <f t="shared" ref="S73:S117" si="6">M73+O73+Q73</f>
        <v>1181477848784</v>
      </c>
      <c r="U73" s="5">
        <f t="shared" ref="U73:U117" si="7">S73/$S$118</f>
        <v>2.0710736102251055E-2</v>
      </c>
    </row>
    <row r="74" spans="1:21" ht="21" x14ac:dyDescent="0.25">
      <c r="A74" s="2" t="s">
        <v>87</v>
      </c>
      <c r="C74" s="1">
        <v>0</v>
      </c>
      <c r="E74" s="1">
        <v>236513712449</v>
      </c>
      <c r="G74" s="1">
        <v>0</v>
      </c>
      <c r="I74" s="1">
        <f t="shared" si="4"/>
        <v>236513712449</v>
      </c>
      <c r="K74" s="5">
        <f t="shared" si="5"/>
        <v>1.2955729295607636E-2</v>
      </c>
      <c r="M74" s="1">
        <v>131543160000</v>
      </c>
      <c r="O74" s="1">
        <v>746203126249</v>
      </c>
      <c r="Q74" s="1">
        <v>0</v>
      </c>
      <c r="S74" s="1">
        <f t="shared" si="6"/>
        <v>877746286249</v>
      </c>
      <c r="U74" s="5">
        <f t="shared" si="7"/>
        <v>1.5386468496166813E-2</v>
      </c>
    </row>
    <row r="75" spans="1:21" ht="21" x14ac:dyDescent="0.25">
      <c r="A75" s="2" t="s">
        <v>61</v>
      </c>
      <c r="C75" s="1">
        <v>0</v>
      </c>
      <c r="E75" s="1">
        <v>720146768806</v>
      </c>
      <c r="G75" s="1">
        <v>0</v>
      </c>
      <c r="I75" s="1">
        <f t="shared" si="4"/>
        <v>720146768806</v>
      </c>
      <c r="K75" s="5">
        <f t="shared" si="5"/>
        <v>3.9448142321849219E-2</v>
      </c>
      <c r="M75" s="1">
        <v>170394646410</v>
      </c>
      <c r="O75" s="1">
        <v>909189552574</v>
      </c>
      <c r="Q75" s="1">
        <v>0</v>
      </c>
      <c r="S75" s="1">
        <f t="shared" si="6"/>
        <v>1079584198984</v>
      </c>
      <c r="U75" s="5">
        <f t="shared" si="7"/>
        <v>1.8924589630123001E-2</v>
      </c>
    </row>
    <row r="76" spans="1:21" ht="21" x14ac:dyDescent="0.25">
      <c r="A76" s="2" t="s">
        <v>104</v>
      </c>
      <c r="C76" s="1">
        <v>12867796610</v>
      </c>
      <c r="E76" s="1">
        <v>20688484270</v>
      </c>
      <c r="G76" s="1">
        <v>0</v>
      </c>
      <c r="I76" s="1">
        <f t="shared" si="4"/>
        <v>33556280880</v>
      </c>
      <c r="K76" s="5">
        <f t="shared" si="5"/>
        <v>1.8381432803495472E-3</v>
      </c>
      <c r="M76" s="1">
        <v>12867796610</v>
      </c>
      <c r="O76" s="1">
        <v>20688484270</v>
      </c>
      <c r="Q76" s="1">
        <v>0</v>
      </c>
      <c r="S76" s="1">
        <f t="shared" si="6"/>
        <v>33556280880</v>
      </c>
      <c r="U76" s="5">
        <f t="shared" si="7"/>
        <v>5.8822539804193107E-4</v>
      </c>
    </row>
    <row r="77" spans="1:21" ht="21" x14ac:dyDescent="0.25">
      <c r="A77" s="2" t="s">
        <v>50</v>
      </c>
      <c r="C77" s="1">
        <v>0</v>
      </c>
      <c r="E77" s="1">
        <v>52401224041</v>
      </c>
      <c r="G77" s="1">
        <v>0</v>
      </c>
      <c r="I77" s="1">
        <f t="shared" si="4"/>
        <v>52401224041</v>
      </c>
      <c r="K77" s="5">
        <f t="shared" si="5"/>
        <v>2.8704300752966905E-3</v>
      </c>
      <c r="M77" s="1">
        <v>57667751600</v>
      </c>
      <c r="O77" s="1">
        <v>30421845027</v>
      </c>
      <c r="Q77" s="1">
        <v>0</v>
      </c>
      <c r="S77" s="1">
        <f t="shared" si="6"/>
        <v>88089596627</v>
      </c>
      <c r="U77" s="5">
        <f t="shared" si="7"/>
        <v>1.5441680865817757E-3</v>
      </c>
    </row>
    <row r="78" spans="1:21" ht="21" x14ac:dyDescent="0.25">
      <c r="A78" s="2" t="s">
        <v>34</v>
      </c>
      <c r="C78" s="1">
        <v>0</v>
      </c>
      <c r="E78" s="1">
        <v>382537374392</v>
      </c>
      <c r="G78" s="1">
        <v>0</v>
      </c>
      <c r="I78" s="1">
        <f t="shared" si="4"/>
        <v>382537374392</v>
      </c>
      <c r="K78" s="5">
        <f t="shared" si="5"/>
        <v>2.0954601814657768E-2</v>
      </c>
      <c r="M78" s="1">
        <v>157523911486</v>
      </c>
      <c r="O78" s="1">
        <v>461568485401</v>
      </c>
      <c r="Q78" s="1">
        <v>0</v>
      </c>
      <c r="S78" s="1">
        <f t="shared" si="6"/>
        <v>619092396887</v>
      </c>
      <c r="U78" s="5">
        <f t="shared" si="7"/>
        <v>1.0852390730840393E-2</v>
      </c>
    </row>
    <row r="79" spans="1:21" ht="21" x14ac:dyDescent="0.25">
      <c r="A79" s="2" t="s">
        <v>43</v>
      </c>
      <c r="C79" s="1">
        <v>0</v>
      </c>
      <c r="E79" s="1">
        <v>17830420629</v>
      </c>
      <c r="G79" s="1">
        <v>0</v>
      </c>
      <c r="I79" s="1">
        <f t="shared" si="4"/>
        <v>17830420629</v>
      </c>
      <c r="K79" s="5">
        <f t="shared" si="5"/>
        <v>9.7671336052430544E-4</v>
      </c>
      <c r="M79" s="1">
        <v>16247602925</v>
      </c>
      <c r="O79" s="1">
        <v>24786435824</v>
      </c>
      <c r="Q79" s="1">
        <v>0</v>
      </c>
      <c r="S79" s="1">
        <f t="shared" si="6"/>
        <v>41034038749</v>
      </c>
      <c r="U79" s="5">
        <f t="shared" si="7"/>
        <v>7.1930688215167155E-4</v>
      </c>
    </row>
    <row r="80" spans="1:21" ht="21" x14ac:dyDescent="0.25">
      <c r="A80" s="2" t="s">
        <v>80</v>
      </c>
      <c r="C80" s="1">
        <v>0</v>
      </c>
      <c r="E80" s="1">
        <v>0</v>
      </c>
      <c r="G80" s="1">
        <v>0</v>
      </c>
      <c r="I80" s="1">
        <f t="shared" si="4"/>
        <v>0</v>
      </c>
      <c r="K80" s="5">
        <f t="shared" si="5"/>
        <v>0</v>
      </c>
      <c r="M80" s="1">
        <v>173113680654</v>
      </c>
      <c r="O80" s="1">
        <v>-267703168466</v>
      </c>
      <c r="Q80" s="1">
        <v>0</v>
      </c>
      <c r="S80" s="1">
        <f t="shared" si="6"/>
        <v>-94589487812</v>
      </c>
      <c r="U80" s="5">
        <f t="shared" si="7"/>
        <v>-1.6581080399752598E-3</v>
      </c>
    </row>
    <row r="81" spans="1:21" ht="21" x14ac:dyDescent="0.25">
      <c r="A81" s="2" t="s">
        <v>15</v>
      </c>
      <c r="C81" s="1">
        <v>0</v>
      </c>
      <c r="E81" s="1">
        <v>505268401547</v>
      </c>
      <c r="G81" s="1">
        <v>0</v>
      </c>
      <c r="I81" s="1">
        <f t="shared" si="4"/>
        <v>505268401547</v>
      </c>
      <c r="K81" s="5">
        <f t="shared" si="5"/>
        <v>2.7677552241199822E-2</v>
      </c>
      <c r="M81" s="1">
        <v>70675548290</v>
      </c>
      <c r="O81" s="1">
        <v>1569271946158</v>
      </c>
      <c r="Q81" s="1">
        <v>0</v>
      </c>
      <c r="S81" s="1">
        <f t="shared" si="6"/>
        <v>1639947494448</v>
      </c>
      <c r="U81" s="5">
        <f t="shared" si="7"/>
        <v>2.8747487575850279E-2</v>
      </c>
    </row>
    <row r="82" spans="1:21" ht="21" x14ac:dyDescent="0.25">
      <c r="A82" s="2" t="s">
        <v>26</v>
      </c>
      <c r="C82" s="1">
        <v>0</v>
      </c>
      <c r="E82" s="1">
        <v>352479839115</v>
      </c>
      <c r="G82" s="1">
        <v>0</v>
      </c>
      <c r="I82" s="1">
        <f t="shared" si="4"/>
        <v>352479839115</v>
      </c>
      <c r="K82" s="5">
        <f t="shared" si="5"/>
        <v>1.9308112542176535E-2</v>
      </c>
      <c r="M82" s="1">
        <v>128238336916</v>
      </c>
      <c r="O82" s="1">
        <v>-47581002301</v>
      </c>
      <c r="Q82" s="1">
        <v>0</v>
      </c>
      <c r="S82" s="1">
        <f t="shared" si="6"/>
        <v>80657334615</v>
      </c>
      <c r="U82" s="5">
        <f t="shared" si="7"/>
        <v>1.4138841228733211E-3</v>
      </c>
    </row>
    <row r="83" spans="1:21" ht="21" x14ac:dyDescent="0.25">
      <c r="A83" s="2" t="s">
        <v>73</v>
      </c>
      <c r="C83" s="1">
        <v>0</v>
      </c>
      <c r="E83" s="1">
        <v>0</v>
      </c>
      <c r="G83" s="1">
        <v>0</v>
      </c>
      <c r="I83" s="1">
        <f t="shared" si="4"/>
        <v>0</v>
      </c>
      <c r="K83" s="5">
        <f t="shared" si="5"/>
        <v>0</v>
      </c>
      <c r="M83" s="1">
        <v>129811405998</v>
      </c>
      <c r="O83" s="1">
        <v>-520654052290</v>
      </c>
      <c r="Q83" s="1">
        <v>0</v>
      </c>
      <c r="S83" s="1">
        <f t="shared" si="6"/>
        <v>-390842646292</v>
      </c>
      <c r="U83" s="5">
        <f t="shared" si="7"/>
        <v>-6.8512828346212534E-3</v>
      </c>
    </row>
    <row r="84" spans="1:21" ht="21" x14ac:dyDescent="0.25">
      <c r="A84" s="2" t="s">
        <v>41</v>
      </c>
      <c r="C84" s="1">
        <v>0</v>
      </c>
      <c r="E84" s="1">
        <v>140399198939</v>
      </c>
      <c r="G84" s="1">
        <v>0</v>
      </c>
      <c r="I84" s="1">
        <f t="shared" si="4"/>
        <v>140399198939</v>
      </c>
      <c r="K84" s="5">
        <f t="shared" si="5"/>
        <v>7.6907761327626037E-3</v>
      </c>
      <c r="M84" s="1">
        <v>75438695067</v>
      </c>
      <c r="O84" s="1">
        <v>388505888999</v>
      </c>
      <c r="Q84" s="1">
        <v>0</v>
      </c>
      <c r="S84" s="1">
        <f t="shared" si="6"/>
        <v>463944584066</v>
      </c>
      <c r="U84" s="5">
        <f t="shared" si="7"/>
        <v>8.1327244997009031E-3</v>
      </c>
    </row>
    <row r="85" spans="1:21" ht="21" x14ac:dyDescent="0.25">
      <c r="A85" s="2" t="s">
        <v>32</v>
      </c>
      <c r="C85" s="1">
        <v>0</v>
      </c>
      <c r="E85" s="1">
        <v>314665296359</v>
      </c>
      <c r="G85" s="1">
        <v>0</v>
      </c>
      <c r="I85" s="1">
        <f t="shared" si="4"/>
        <v>314665296359</v>
      </c>
      <c r="K85" s="5">
        <f t="shared" si="5"/>
        <v>1.7236710532072964E-2</v>
      </c>
      <c r="M85" s="1">
        <v>69210218665</v>
      </c>
      <c r="O85" s="1">
        <v>951919007937</v>
      </c>
      <c r="Q85" s="1">
        <v>0</v>
      </c>
      <c r="S85" s="1">
        <f t="shared" si="6"/>
        <v>1021129226602</v>
      </c>
      <c r="U85" s="5">
        <f t="shared" si="7"/>
        <v>1.7899902194709806E-2</v>
      </c>
    </row>
    <row r="86" spans="1:21" ht="21" x14ac:dyDescent="0.25">
      <c r="A86" s="2" t="s">
        <v>66</v>
      </c>
      <c r="C86" s="1">
        <v>0</v>
      </c>
      <c r="E86" s="1">
        <v>107438471742</v>
      </c>
      <c r="G86" s="1">
        <v>0</v>
      </c>
      <c r="I86" s="1">
        <f t="shared" si="4"/>
        <v>107438471742</v>
      </c>
      <c r="K86" s="5">
        <f t="shared" si="5"/>
        <v>5.8852560446079451E-3</v>
      </c>
      <c r="M86" s="1">
        <v>56168426568</v>
      </c>
      <c r="O86" s="1">
        <v>270162436670</v>
      </c>
      <c r="Q86" s="1">
        <v>0</v>
      </c>
      <c r="S86" s="1">
        <f t="shared" si="6"/>
        <v>326330863238</v>
      </c>
      <c r="U86" s="5">
        <f t="shared" si="7"/>
        <v>5.7204224332246534E-3</v>
      </c>
    </row>
    <row r="87" spans="1:21" ht="21" x14ac:dyDescent="0.25">
      <c r="A87" s="2" t="s">
        <v>93</v>
      </c>
      <c r="C87" s="1">
        <v>0</v>
      </c>
      <c r="E87" s="1">
        <v>236412613313</v>
      </c>
      <c r="G87" s="1">
        <v>0</v>
      </c>
      <c r="I87" s="1">
        <f t="shared" si="4"/>
        <v>236412613313</v>
      </c>
      <c r="K87" s="5">
        <f t="shared" si="5"/>
        <v>1.2950191295191198E-2</v>
      </c>
      <c r="M87" s="1">
        <v>57827572805</v>
      </c>
      <c r="O87" s="1">
        <v>463409262218</v>
      </c>
      <c r="Q87" s="1">
        <v>0</v>
      </c>
      <c r="S87" s="1">
        <f t="shared" si="6"/>
        <v>521236835023</v>
      </c>
      <c r="U87" s="5">
        <f t="shared" si="7"/>
        <v>9.13702999006249E-3</v>
      </c>
    </row>
    <row r="88" spans="1:21" ht="21" x14ac:dyDescent="0.25">
      <c r="A88" s="2" t="s">
        <v>94</v>
      </c>
      <c r="C88" s="1">
        <v>0</v>
      </c>
      <c r="E88" s="1">
        <v>33932786076</v>
      </c>
      <c r="G88" s="1">
        <v>0</v>
      </c>
      <c r="I88" s="1">
        <f t="shared" si="4"/>
        <v>33932786076</v>
      </c>
      <c r="K88" s="5">
        <f t="shared" si="5"/>
        <v>1.8587674519768794E-3</v>
      </c>
      <c r="M88" s="1">
        <v>27350325953</v>
      </c>
      <c r="O88" s="1">
        <v>173143621581</v>
      </c>
      <c r="Q88" s="1">
        <v>0</v>
      </c>
      <c r="S88" s="1">
        <f t="shared" si="6"/>
        <v>200493947534</v>
      </c>
      <c r="U88" s="5">
        <f t="shared" si="7"/>
        <v>3.5145620730417846E-3</v>
      </c>
    </row>
    <row r="89" spans="1:21" ht="21" x14ac:dyDescent="0.25">
      <c r="A89" s="2" t="s">
        <v>60</v>
      </c>
      <c r="C89" s="1">
        <v>0</v>
      </c>
      <c r="E89" s="1">
        <v>457959410023</v>
      </c>
      <c r="G89" s="1">
        <v>0</v>
      </c>
      <c r="I89" s="1">
        <f t="shared" si="4"/>
        <v>457959410023</v>
      </c>
      <c r="K89" s="5">
        <f t="shared" si="5"/>
        <v>2.5086064072980797E-2</v>
      </c>
      <c r="M89" s="1">
        <v>12504567120</v>
      </c>
      <c r="O89" s="1">
        <v>921268069733</v>
      </c>
      <c r="Q89" s="1">
        <v>0</v>
      </c>
      <c r="S89" s="1">
        <f t="shared" si="6"/>
        <v>933772636853</v>
      </c>
      <c r="U89" s="5">
        <f t="shared" si="7"/>
        <v>1.6368583364698534E-2</v>
      </c>
    </row>
    <row r="90" spans="1:21" ht="21" x14ac:dyDescent="0.25">
      <c r="A90" s="2" t="s">
        <v>95</v>
      </c>
      <c r="C90" s="1">
        <v>0</v>
      </c>
      <c r="E90" s="1">
        <v>79301739710</v>
      </c>
      <c r="G90" s="1">
        <v>0</v>
      </c>
      <c r="I90" s="1">
        <f t="shared" si="4"/>
        <v>79301739710</v>
      </c>
      <c r="K90" s="5">
        <f t="shared" si="5"/>
        <v>4.3439843792356927E-3</v>
      </c>
      <c r="M90" s="1">
        <v>57082892666</v>
      </c>
      <c r="O90" s="1">
        <v>287755153515</v>
      </c>
      <c r="Q90" s="1">
        <v>0</v>
      </c>
      <c r="S90" s="1">
        <f t="shared" si="6"/>
        <v>344838046181</v>
      </c>
      <c r="U90" s="5">
        <f t="shared" si="7"/>
        <v>6.0448444122935393E-3</v>
      </c>
    </row>
    <row r="91" spans="1:21" ht="21" x14ac:dyDescent="0.25">
      <c r="A91" s="2" t="s">
        <v>29</v>
      </c>
      <c r="C91" s="1">
        <v>0</v>
      </c>
      <c r="E91" s="1">
        <v>69857475688</v>
      </c>
      <c r="G91" s="1">
        <v>0</v>
      </c>
      <c r="I91" s="1">
        <f t="shared" si="4"/>
        <v>69857475688</v>
      </c>
      <c r="K91" s="5">
        <f t="shared" si="5"/>
        <v>3.8266472371380109E-3</v>
      </c>
      <c r="M91" s="1">
        <v>32837695233</v>
      </c>
      <c r="O91" s="1">
        <v>451760920495</v>
      </c>
      <c r="Q91" s="1">
        <v>0</v>
      </c>
      <c r="S91" s="1">
        <f t="shared" si="6"/>
        <v>484598615728</v>
      </c>
      <c r="U91" s="5">
        <f t="shared" si="7"/>
        <v>8.4947797000074349E-3</v>
      </c>
    </row>
    <row r="92" spans="1:21" ht="21" x14ac:dyDescent="0.25">
      <c r="A92" s="2" t="s">
        <v>51</v>
      </c>
      <c r="C92" s="1">
        <v>0</v>
      </c>
      <c r="E92" s="1">
        <v>79513745073</v>
      </c>
      <c r="G92" s="1">
        <v>0</v>
      </c>
      <c r="I92" s="1">
        <f t="shared" si="4"/>
        <v>79513745073</v>
      </c>
      <c r="K92" s="5">
        <f t="shared" si="5"/>
        <v>4.3555975921179572E-3</v>
      </c>
      <c r="M92" s="1">
        <v>104456736824</v>
      </c>
      <c r="O92" s="1">
        <v>144481667797</v>
      </c>
      <c r="Q92" s="1">
        <v>0</v>
      </c>
      <c r="S92" s="1">
        <f t="shared" si="6"/>
        <v>248938404621</v>
      </c>
      <c r="U92" s="5">
        <f t="shared" si="7"/>
        <v>4.3637700098459482E-3</v>
      </c>
    </row>
    <row r="93" spans="1:21" ht="21" x14ac:dyDescent="0.25">
      <c r="A93" s="2" t="s">
        <v>82</v>
      </c>
      <c r="C93" s="1">
        <v>0</v>
      </c>
      <c r="E93" s="1">
        <v>143018727026</v>
      </c>
      <c r="G93" s="1">
        <v>0</v>
      </c>
      <c r="I93" s="1">
        <f t="shared" si="4"/>
        <v>143018727026</v>
      </c>
      <c r="K93" s="5">
        <f t="shared" si="5"/>
        <v>7.8342684335937079E-3</v>
      </c>
      <c r="M93" s="1">
        <v>36335516074</v>
      </c>
      <c r="O93" s="1">
        <v>222120886540</v>
      </c>
      <c r="Q93" s="1">
        <v>0</v>
      </c>
      <c r="S93" s="1">
        <f t="shared" si="6"/>
        <v>258456402614</v>
      </c>
      <c r="U93" s="5">
        <f t="shared" si="7"/>
        <v>4.5306159180089015E-3</v>
      </c>
    </row>
    <row r="94" spans="1:21" ht="21" x14ac:dyDescent="0.25">
      <c r="A94" s="2" t="s">
        <v>62</v>
      </c>
      <c r="C94" s="1">
        <v>0</v>
      </c>
      <c r="E94" s="1">
        <v>208392430089</v>
      </c>
      <c r="G94" s="1">
        <v>0</v>
      </c>
      <c r="I94" s="1">
        <f t="shared" si="4"/>
        <v>208392430089</v>
      </c>
      <c r="K94" s="5">
        <f t="shared" si="5"/>
        <v>1.1415303931137202E-2</v>
      </c>
      <c r="M94" s="1">
        <v>33249218750</v>
      </c>
      <c r="O94" s="1">
        <v>427148682489</v>
      </c>
      <c r="Q94" s="1">
        <v>0</v>
      </c>
      <c r="S94" s="1">
        <f t="shared" si="6"/>
        <v>460397901239</v>
      </c>
      <c r="U94" s="5">
        <f t="shared" si="7"/>
        <v>8.0705528625906655E-3</v>
      </c>
    </row>
    <row r="95" spans="1:21" ht="21" x14ac:dyDescent="0.25">
      <c r="A95" s="2" t="s">
        <v>39</v>
      </c>
      <c r="C95" s="1">
        <v>0</v>
      </c>
      <c r="E95" s="1">
        <v>40029515571</v>
      </c>
      <c r="G95" s="1">
        <v>0</v>
      </c>
      <c r="I95" s="1">
        <f t="shared" si="4"/>
        <v>40029515571</v>
      </c>
      <c r="K95" s="5">
        <f t="shared" si="5"/>
        <v>2.1927336144791864E-3</v>
      </c>
      <c r="M95" s="1">
        <v>17854384672</v>
      </c>
      <c r="O95" s="1">
        <v>331772390764</v>
      </c>
      <c r="Q95" s="1">
        <v>0</v>
      </c>
      <c r="S95" s="1">
        <f t="shared" si="6"/>
        <v>349626775436</v>
      </c>
      <c r="U95" s="5">
        <f t="shared" si="7"/>
        <v>6.1287885234484881E-3</v>
      </c>
    </row>
    <row r="96" spans="1:21" ht="21" x14ac:dyDescent="0.25">
      <c r="A96" s="2" t="s">
        <v>76</v>
      </c>
      <c r="C96" s="1">
        <v>0</v>
      </c>
      <c r="E96" s="1">
        <v>234604267125</v>
      </c>
      <c r="G96" s="1">
        <v>0</v>
      </c>
      <c r="I96" s="1">
        <f t="shared" si="4"/>
        <v>234604267125</v>
      </c>
      <c r="K96" s="5">
        <f t="shared" si="5"/>
        <v>1.2851133851790221E-2</v>
      </c>
      <c r="M96" s="1">
        <v>5412410517</v>
      </c>
      <c r="O96" s="1">
        <v>255341581561</v>
      </c>
      <c r="Q96" s="1">
        <v>0</v>
      </c>
      <c r="S96" s="1">
        <f t="shared" si="6"/>
        <v>260753992078</v>
      </c>
      <c r="U96" s="5">
        <f t="shared" si="7"/>
        <v>4.5708915517071475E-3</v>
      </c>
    </row>
    <row r="97" spans="1:21" ht="21" x14ac:dyDescent="0.25">
      <c r="A97" s="2" t="s">
        <v>69</v>
      </c>
      <c r="C97" s="1">
        <v>0</v>
      </c>
      <c r="E97" s="1">
        <v>54515313800</v>
      </c>
      <c r="G97" s="1">
        <v>0</v>
      </c>
      <c r="I97" s="1">
        <f t="shared" si="4"/>
        <v>54515313800</v>
      </c>
      <c r="K97" s="5">
        <f t="shared" si="5"/>
        <v>2.9862355156688907E-3</v>
      </c>
      <c r="M97" s="1">
        <v>60546228240</v>
      </c>
      <c r="O97" s="1">
        <v>347572650887</v>
      </c>
      <c r="Q97" s="1">
        <v>0</v>
      </c>
      <c r="S97" s="1">
        <f t="shared" si="6"/>
        <v>408118879127</v>
      </c>
      <c r="U97" s="5">
        <f t="shared" si="7"/>
        <v>7.1541268527761329E-3</v>
      </c>
    </row>
    <row r="98" spans="1:21" ht="21" x14ac:dyDescent="0.25">
      <c r="A98" s="2" t="s">
        <v>83</v>
      </c>
      <c r="C98" s="1">
        <v>82358342399</v>
      </c>
      <c r="E98" s="1">
        <v>37295250720</v>
      </c>
      <c r="G98" s="1">
        <v>0</v>
      </c>
      <c r="I98" s="1">
        <f t="shared" si="4"/>
        <v>119653593119</v>
      </c>
      <c r="K98" s="5">
        <f t="shared" si="5"/>
        <v>6.5543749901216305E-3</v>
      </c>
      <c r="M98" s="1">
        <v>82358342399</v>
      </c>
      <c r="O98" s="1">
        <v>58124201049</v>
      </c>
      <c r="Q98" s="1">
        <v>0</v>
      </c>
      <c r="S98" s="1">
        <f t="shared" si="6"/>
        <v>140482543448</v>
      </c>
      <c r="U98" s="5">
        <f t="shared" si="7"/>
        <v>2.4625911415258922E-3</v>
      </c>
    </row>
    <row r="99" spans="1:21" ht="21" x14ac:dyDescent="0.25">
      <c r="A99" s="2" t="s">
        <v>84</v>
      </c>
      <c r="C99" s="1">
        <v>0</v>
      </c>
      <c r="E99" s="1">
        <v>57387077970</v>
      </c>
      <c r="G99" s="1">
        <v>0</v>
      </c>
      <c r="I99" s="1">
        <f t="shared" si="4"/>
        <v>57387077970</v>
      </c>
      <c r="K99" s="5">
        <f t="shared" si="5"/>
        <v>3.143544784556918E-3</v>
      </c>
      <c r="M99" s="1">
        <v>8499009297</v>
      </c>
      <c r="O99" s="1">
        <v>149599080596</v>
      </c>
      <c r="Q99" s="1">
        <v>0</v>
      </c>
      <c r="S99" s="1">
        <f t="shared" si="6"/>
        <v>158098089893</v>
      </c>
      <c r="U99" s="5">
        <f t="shared" si="7"/>
        <v>2.7713831633948026E-3</v>
      </c>
    </row>
    <row r="100" spans="1:21" ht="21" x14ac:dyDescent="0.25">
      <c r="A100" s="2" t="s">
        <v>81</v>
      </c>
      <c r="C100" s="1">
        <v>0</v>
      </c>
      <c r="E100" s="1">
        <v>173355607683</v>
      </c>
      <c r="G100" s="1">
        <v>0</v>
      </c>
      <c r="I100" s="1">
        <f t="shared" si="4"/>
        <v>173355607683</v>
      </c>
      <c r="K100" s="5">
        <f t="shared" si="5"/>
        <v>9.4960596650429142E-3</v>
      </c>
      <c r="M100" s="1">
        <v>31703983795</v>
      </c>
      <c r="O100" s="1">
        <v>125496230009</v>
      </c>
      <c r="Q100" s="1">
        <v>0</v>
      </c>
      <c r="S100" s="1">
        <f t="shared" si="6"/>
        <v>157200213804</v>
      </c>
      <c r="U100" s="5">
        <f t="shared" si="7"/>
        <v>2.7556438291779658E-3</v>
      </c>
    </row>
    <row r="101" spans="1:21" ht="21" x14ac:dyDescent="0.25">
      <c r="A101" s="2" t="s">
        <v>70</v>
      </c>
      <c r="C101" s="1">
        <v>0</v>
      </c>
      <c r="E101" s="1">
        <v>59530393018</v>
      </c>
      <c r="G101" s="1">
        <v>0</v>
      </c>
      <c r="I101" s="1">
        <f t="shared" si="4"/>
        <v>59530393018</v>
      </c>
      <c r="K101" s="5">
        <f t="shared" si="5"/>
        <v>3.2609511254813499E-3</v>
      </c>
      <c r="M101" s="1">
        <v>0</v>
      </c>
      <c r="O101" s="1">
        <v>201507479560</v>
      </c>
      <c r="Q101" s="1">
        <v>0</v>
      </c>
      <c r="S101" s="1">
        <f t="shared" si="6"/>
        <v>201507479560</v>
      </c>
      <c r="U101" s="5">
        <f t="shared" si="7"/>
        <v>3.5323287999789589E-3</v>
      </c>
    </row>
    <row r="102" spans="1:21" ht="21" x14ac:dyDescent="0.25">
      <c r="A102" s="2" t="s">
        <v>79</v>
      </c>
      <c r="C102" s="1">
        <v>0</v>
      </c>
      <c r="E102" s="1">
        <v>55341043198</v>
      </c>
      <c r="G102" s="1">
        <v>0</v>
      </c>
      <c r="I102" s="1">
        <f t="shared" si="4"/>
        <v>55341043198</v>
      </c>
      <c r="K102" s="5">
        <f t="shared" si="5"/>
        <v>3.0314672548401233E-3</v>
      </c>
      <c r="M102" s="1">
        <v>0</v>
      </c>
      <c r="O102" s="1">
        <v>112094153795</v>
      </c>
      <c r="Q102" s="1">
        <v>0</v>
      </c>
      <c r="S102" s="1">
        <f t="shared" si="6"/>
        <v>112094153795</v>
      </c>
      <c r="U102" s="5">
        <f t="shared" si="7"/>
        <v>1.9649563808942973E-3</v>
      </c>
    </row>
    <row r="103" spans="1:21" ht="21" x14ac:dyDescent="0.25">
      <c r="A103" s="2" t="s">
        <v>99</v>
      </c>
      <c r="C103" s="1">
        <v>0</v>
      </c>
      <c r="E103" s="1">
        <v>-13061196474</v>
      </c>
      <c r="G103" s="1">
        <v>0</v>
      </c>
      <c r="I103" s="1">
        <f t="shared" si="4"/>
        <v>-13061196474</v>
      </c>
      <c r="K103" s="5">
        <f t="shared" si="5"/>
        <v>-7.1546517976363712E-4</v>
      </c>
      <c r="M103" s="1">
        <v>0</v>
      </c>
      <c r="O103" s="1">
        <v>-13061196474</v>
      </c>
      <c r="Q103" s="1">
        <v>0</v>
      </c>
      <c r="S103" s="1">
        <f t="shared" si="6"/>
        <v>-13061196474</v>
      </c>
      <c r="U103" s="5">
        <f t="shared" si="7"/>
        <v>-2.2895646637055198E-4</v>
      </c>
    </row>
    <row r="104" spans="1:21" ht="21" x14ac:dyDescent="0.25">
      <c r="A104" s="2" t="s">
        <v>103</v>
      </c>
      <c r="C104" s="1">
        <v>0</v>
      </c>
      <c r="E104" s="1">
        <v>760903390</v>
      </c>
      <c r="G104" s="1">
        <v>0</v>
      </c>
      <c r="I104" s="1">
        <f t="shared" si="4"/>
        <v>760903390</v>
      </c>
      <c r="K104" s="5">
        <f t="shared" si="5"/>
        <v>4.1680705270210824E-5</v>
      </c>
      <c r="M104" s="1">
        <v>0</v>
      </c>
      <c r="O104" s="1">
        <v>760903390</v>
      </c>
      <c r="Q104" s="1">
        <v>0</v>
      </c>
      <c r="S104" s="1">
        <f t="shared" si="6"/>
        <v>760903390</v>
      </c>
      <c r="U104" s="5">
        <f t="shared" si="7"/>
        <v>1.3338268953427734E-5</v>
      </c>
    </row>
    <row r="105" spans="1:21" ht="21" x14ac:dyDescent="0.25">
      <c r="A105" s="2" t="s">
        <v>96</v>
      </c>
      <c r="C105" s="1">
        <v>0</v>
      </c>
      <c r="E105" s="1">
        <v>-10437280127</v>
      </c>
      <c r="G105" s="1">
        <v>0</v>
      </c>
      <c r="I105" s="1">
        <f t="shared" si="4"/>
        <v>-10437280127</v>
      </c>
      <c r="K105" s="5">
        <f t="shared" si="5"/>
        <v>-5.7173249917590149E-4</v>
      </c>
      <c r="M105" s="1">
        <v>0</v>
      </c>
      <c r="O105" s="1">
        <v>-10437280127</v>
      </c>
      <c r="Q105" s="1">
        <v>0</v>
      </c>
      <c r="S105" s="1">
        <f t="shared" si="6"/>
        <v>-10437280127</v>
      </c>
      <c r="U105" s="5">
        <f t="shared" si="7"/>
        <v>-1.8296048001073092E-4</v>
      </c>
    </row>
    <row r="106" spans="1:21" ht="21" x14ac:dyDescent="0.25">
      <c r="A106" s="2" t="s">
        <v>65</v>
      </c>
      <c r="C106" s="1">
        <v>0</v>
      </c>
      <c r="E106" s="1">
        <v>37383952664</v>
      </c>
      <c r="G106" s="1">
        <v>0</v>
      </c>
      <c r="I106" s="1">
        <f t="shared" si="4"/>
        <v>37383952664</v>
      </c>
      <c r="K106" s="5">
        <f t="shared" si="5"/>
        <v>2.0478151803525239E-3</v>
      </c>
      <c r="M106" s="1">
        <v>0</v>
      </c>
      <c r="O106" s="1">
        <v>141084131068</v>
      </c>
      <c r="Q106" s="1">
        <v>0</v>
      </c>
      <c r="S106" s="1">
        <f t="shared" si="6"/>
        <v>141084131068</v>
      </c>
      <c r="U106" s="5">
        <f t="shared" si="7"/>
        <v>2.4731366819717203E-3</v>
      </c>
    </row>
    <row r="107" spans="1:21" ht="21" x14ac:dyDescent="0.25">
      <c r="A107" s="2" t="s">
        <v>97</v>
      </c>
      <c r="C107" s="1">
        <v>0</v>
      </c>
      <c r="E107" s="1">
        <v>12794469443</v>
      </c>
      <c r="G107" s="1">
        <v>0</v>
      </c>
      <c r="I107" s="1">
        <f t="shared" si="4"/>
        <v>12794469443</v>
      </c>
      <c r="K107" s="5">
        <f t="shared" si="5"/>
        <v>7.0085442771177756E-4</v>
      </c>
      <c r="M107" s="1">
        <v>0</v>
      </c>
      <c r="O107" s="1">
        <v>12794469443</v>
      </c>
      <c r="Q107" s="1">
        <v>0</v>
      </c>
      <c r="S107" s="1">
        <f t="shared" si="6"/>
        <v>12794469443</v>
      </c>
      <c r="U107" s="5">
        <f t="shared" si="7"/>
        <v>2.2428087033118192E-4</v>
      </c>
    </row>
    <row r="108" spans="1:21" ht="21" x14ac:dyDescent="0.25">
      <c r="A108" s="2" t="s">
        <v>100</v>
      </c>
      <c r="C108" s="1">
        <v>0</v>
      </c>
      <c r="E108" s="1">
        <v>9168291933</v>
      </c>
      <c r="G108" s="1">
        <v>0</v>
      </c>
      <c r="I108" s="1">
        <f t="shared" si="4"/>
        <v>9168291933</v>
      </c>
      <c r="K108" s="5">
        <f t="shared" si="5"/>
        <v>5.0221996499532555E-4</v>
      </c>
      <c r="M108" s="1">
        <v>0</v>
      </c>
      <c r="O108" s="1">
        <v>9168291933</v>
      </c>
      <c r="Q108" s="1">
        <v>0</v>
      </c>
      <c r="S108" s="1">
        <f t="shared" si="6"/>
        <v>9168291933</v>
      </c>
      <c r="U108" s="5">
        <f t="shared" si="7"/>
        <v>1.6071572981938727E-4</v>
      </c>
    </row>
    <row r="109" spans="1:21" ht="21" x14ac:dyDescent="0.25">
      <c r="A109" s="2" t="s">
        <v>102</v>
      </c>
      <c r="C109" s="1">
        <v>0</v>
      </c>
      <c r="E109" s="1">
        <v>7582538426</v>
      </c>
      <c r="G109" s="1">
        <v>0</v>
      </c>
      <c r="I109" s="1">
        <f t="shared" si="4"/>
        <v>7582538426</v>
      </c>
      <c r="K109" s="5">
        <f t="shared" si="5"/>
        <v>4.1535568573844087E-4</v>
      </c>
      <c r="M109" s="1">
        <v>0</v>
      </c>
      <c r="O109" s="1">
        <v>7582538426</v>
      </c>
      <c r="Q109" s="1">
        <v>0</v>
      </c>
      <c r="S109" s="1">
        <f t="shared" si="6"/>
        <v>7582538426</v>
      </c>
      <c r="U109" s="5">
        <f t="shared" si="7"/>
        <v>1.3291823667087172E-4</v>
      </c>
    </row>
    <row r="110" spans="1:21" ht="21" x14ac:dyDescent="0.25">
      <c r="A110" s="2" t="s">
        <v>214</v>
      </c>
      <c r="C110" s="1">
        <v>0</v>
      </c>
      <c r="E110" s="1">
        <v>279936641250</v>
      </c>
      <c r="G110" s="1">
        <v>0</v>
      </c>
      <c r="I110" s="1">
        <f t="shared" si="4"/>
        <v>279936641250</v>
      </c>
      <c r="K110" s="5">
        <f t="shared" si="5"/>
        <v>1.533434702961961E-2</v>
      </c>
      <c r="M110" s="1">
        <v>0</v>
      </c>
      <c r="O110" s="1">
        <v>1348859013031</v>
      </c>
      <c r="Q110" s="1">
        <v>0</v>
      </c>
      <c r="S110" s="1">
        <f t="shared" si="6"/>
        <v>1348859013031</v>
      </c>
      <c r="U110" s="5">
        <f t="shared" si="7"/>
        <v>2.3644847075871962E-2</v>
      </c>
    </row>
    <row r="111" spans="1:21" ht="21" x14ac:dyDescent="0.25">
      <c r="A111" s="2" t="s">
        <v>101</v>
      </c>
      <c r="C111" s="1">
        <v>0</v>
      </c>
      <c r="E111" s="1">
        <v>14287280425</v>
      </c>
      <c r="G111" s="1">
        <v>0</v>
      </c>
      <c r="I111" s="1">
        <f t="shared" si="4"/>
        <v>14287280425</v>
      </c>
      <c r="K111" s="5">
        <f t="shared" si="5"/>
        <v>7.8262750873968041E-4</v>
      </c>
      <c r="M111" s="1">
        <v>0</v>
      </c>
      <c r="O111" s="1">
        <v>14287280425</v>
      </c>
      <c r="Q111" s="1">
        <v>0</v>
      </c>
      <c r="S111" s="1">
        <f t="shared" si="6"/>
        <v>14287280425</v>
      </c>
      <c r="U111" s="5">
        <f t="shared" si="7"/>
        <v>2.5044912590242675E-4</v>
      </c>
    </row>
    <row r="112" spans="1:21" ht="21" x14ac:dyDescent="0.25">
      <c r="A112" s="2" t="s">
        <v>63</v>
      </c>
      <c r="C112" s="1">
        <v>0</v>
      </c>
      <c r="E112" s="1">
        <v>0</v>
      </c>
      <c r="G112" s="1">
        <v>0</v>
      </c>
      <c r="I112" s="1">
        <f t="shared" si="4"/>
        <v>0</v>
      </c>
      <c r="K112" s="5">
        <f t="shared" si="5"/>
        <v>0</v>
      </c>
      <c r="M112" s="1">
        <v>7207955652</v>
      </c>
      <c r="O112" s="1">
        <v>-65552801</v>
      </c>
      <c r="Q112" s="1">
        <v>0</v>
      </c>
      <c r="S112" s="1">
        <f t="shared" si="6"/>
        <v>7142402851</v>
      </c>
      <c r="U112" s="5">
        <f t="shared" si="7"/>
        <v>1.2520287260169393E-4</v>
      </c>
    </row>
    <row r="113" spans="1:21" ht="21" x14ac:dyDescent="0.25">
      <c r="A113" s="2" t="s">
        <v>98</v>
      </c>
      <c r="C113" s="1">
        <v>0</v>
      </c>
      <c r="E113" s="1">
        <v>-3933480293</v>
      </c>
      <c r="G113" s="1">
        <v>0</v>
      </c>
      <c r="I113" s="1">
        <f t="shared" si="4"/>
        <v>-3933480293</v>
      </c>
      <c r="K113" s="5">
        <f t="shared" si="5"/>
        <v>-2.1546787007837556E-4</v>
      </c>
      <c r="M113" s="1">
        <v>0</v>
      </c>
      <c r="O113" s="1">
        <v>-3933480293</v>
      </c>
      <c r="Q113" s="1">
        <v>0</v>
      </c>
      <c r="S113" s="1">
        <f t="shared" si="6"/>
        <v>-3933480293</v>
      </c>
      <c r="U113" s="5">
        <f t="shared" si="7"/>
        <v>-6.8952009887932988E-5</v>
      </c>
    </row>
    <row r="114" spans="1:21" ht="21" x14ac:dyDescent="0.25">
      <c r="A114" s="2" t="s">
        <v>195</v>
      </c>
      <c r="C114" s="1">
        <v>0</v>
      </c>
      <c r="E114" s="1">
        <v>0</v>
      </c>
      <c r="G114" s="1">
        <v>0</v>
      </c>
      <c r="I114" s="1">
        <f t="shared" si="4"/>
        <v>0</v>
      </c>
      <c r="K114" s="5">
        <f t="shared" si="5"/>
        <v>0</v>
      </c>
      <c r="M114" s="1">
        <v>0</v>
      </c>
      <c r="O114" s="1">
        <v>0</v>
      </c>
      <c r="Q114" s="1">
        <v>3137985869</v>
      </c>
      <c r="S114" s="1">
        <f t="shared" si="6"/>
        <v>3137985869</v>
      </c>
      <c r="U114" s="5">
        <f t="shared" si="7"/>
        <v>5.5007376813996913E-5</v>
      </c>
    </row>
    <row r="115" spans="1:21" ht="21" x14ac:dyDescent="0.25">
      <c r="A115" s="2" t="s">
        <v>219</v>
      </c>
      <c r="C115" s="1">
        <v>0</v>
      </c>
      <c r="E115" s="1">
        <v>0</v>
      </c>
      <c r="G115" s="1">
        <v>0</v>
      </c>
      <c r="I115" s="1">
        <f t="shared" si="4"/>
        <v>0</v>
      </c>
      <c r="K115" s="5">
        <f t="shared" si="5"/>
        <v>0</v>
      </c>
      <c r="M115" s="1">
        <v>0</v>
      </c>
      <c r="O115" s="1">
        <v>0</v>
      </c>
      <c r="Q115" s="1">
        <v>-1558590874</v>
      </c>
      <c r="S115" s="1">
        <f t="shared" si="6"/>
        <v>-1558590874</v>
      </c>
      <c r="U115" s="5">
        <f t="shared" si="7"/>
        <v>-2.7321345310039949E-5</v>
      </c>
    </row>
    <row r="116" spans="1:21" ht="21" x14ac:dyDescent="0.25">
      <c r="A116" s="2" t="s">
        <v>220</v>
      </c>
      <c r="C116" s="1">
        <v>0</v>
      </c>
      <c r="E116" s="1">
        <v>0</v>
      </c>
      <c r="G116" s="1">
        <v>0</v>
      </c>
      <c r="I116" s="1">
        <f t="shared" si="4"/>
        <v>0</v>
      </c>
      <c r="K116" s="5">
        <f t="shared" si="5"/>
        <v>0</v>
      </c>
      <c r="M116" s="1">
        <v>0</v>
      </c>
      <c r="O116" s="1">
        <v>0</v>
      </c>
      <c r="Q116" s="1">
        <v>-6464635025</v>
      </c>
      <c r="S116" s="1">
        <f t="shared" si="6"/>
        <v>-6464635025</v>
      </c>
      <c r="U116" s="5">
        <f t="shared" si="7"/>
        <v>-1.1332192993541404E-4</v>
      </c>
    </row>
    <row r="117" spans="1:21" ht="21" x14ac:dyDescent="0.25">
      <c r="A117" s="2" t="s">
        <v>221</v>
      </c>
      <c r="C117" s="1">
        <v>0</v>
      </c>
      <c r="E117" s="1">
        <v>0</v>
      </c>
      <c r="G117" s="1">
        <v>0</v>
      </c>
      <c r="I117" s="1">
        <f t="shared" si="4"/>
        <v>0</v>
      </c>
      <c r="K117" s="5">
        <f t="shared" si="5"/>
        <v>0</v>
      </c>
      <c r="M117" s="1">
        <v>0</v>
      </c>
      <c r="O117" s="1">
        <v>0</v>
      </c>
      <c r="Q117" s="1">
        <v>4452637030</v>
      </c>
      <c r="S117" s="1">
        <f t="shared" si="6"/>
        <v>4452637030</v>
      </c>
      <c r="U117" s="5">
        <f t="shared" si="7"/>
        <v>7.8052576764221904E-5</v>
      </c>
    </row>
    <row r="118" spans="1:21" s="3" customFormat="1" ht="26.25" x14ac:dyDescent="0.25">
      <c r="A118" s="3" t="s">
        <v>105</v>
      </c>
      <c r="C118" s="4">
        <f>SUM(C8:C117)</f>
        <v>1419366773886</v>
      </c>
      <c r="E118" s="4">
        <f>SUM(E8:E117)</f>
        <v>15077425083202</v>
      </c>
      <c r="G118" s="4">
        <f>SUM(G8:G117)</f>
        <v>1758738731158</v>
      </c>
      <c r="I118" s="4">
        <f>SUM(I8:I117)</f>
        <v>18255530588246</v>
      </c>
      <c r="K118" s="6">
        <f>SUM(K8:K117)</f>
        <v>1.0000000000000004</v>
      </c>
      <c r="M118" s="4">
        <f>SUM(M8:M117)</f>
        <v>7683106332872</v>
      </c>
      <c r="O118" s="4">
        <f>SUM(O8:O117)</f>
        <v>42897652535321</v>
      </c>
      <c r="Q118" s="4">
        <f>SUM(Q8:Q117)</f>
        <v>6465878342137</v>
      </c>
      <c r="S118" s="4">
        <f>SUM(S8:S117)</f>
        <v>57046637210330</v>
      </c>
      <c r="U118" s="6">
        <f>SUM(U8:U117)</f>
        <v>0.99999999999999989</v>
      </c>
    </row>
  </sheetData>
  <mergeCells count="17"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S7"/>
    <mergeCell ref="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8"/>
  <sheetViews>
    <sheetView rightToLeft="1" workbookViewId="0">
      <selection activeCell="C17" sqref="C17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10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  <c r="H3" s="18" t="s">
        <v>124</v>
      </c>
      <c r="I3" s="18" t="s">
        <v>124</v>
      </c>
    </row>
    <row r="4" spans="1:10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5" spans="1:10" s="10" customFormat="1" ht="28.5" x14ac:dyDescent="0.4">
      <c r="A5" s="19" t="s">
        <v>229</v>
      </c>
      <c r="B5" s="19"/>
      <c r="C5" s="19"/>
      <c r="D5" s="19"/>
      <c r="E5" s="19"/>
      <c r="F5" s="19"/>
      <c r="G5" s="19"/>
      <c r="H5" s="19"/>
      <c r="I5" s="19"/>
      <c r="J5" s="8"/>
    </row>
    <row r="6" spans="1:10" ht="27" thickBot="1" x14ac:dyDescent="0.3">
      <c r="A6" s="7" t="s">
        <v>205</v>
      </c>
      <c r="C6" s="17" t="s">
        <v>216</v>
      </c>
      <c r="D6" s="17" t="s">
        <v>126</v>
      </c>
      <c r="E6" s="17" t="s">
        <v>126</v>
      </c>
      <c r="G6" s="17" t="s">
        <v>217</v>
      </c>
      <c r="H6" s="17" t="s">
        <v>127</v>
      </c>
      <c r="I6" s="17" t="s">
        <v>127</v>
      </c>
    </row>
    <row r="7" spans="1:10" ht="27" thickBot="1" x14ac:dyDescent="0.3">
      <c r="A7" s="17" t="s">
        <v>206</v>
      </c>
      <c r="C7" s="17" t="s">
        <v>207</v>
      </c>
      <c r="E7" s="17" t="s">
        <v>208</v>
      </c>
      <c r="G7" s="17" t="s">
        <v>207</v>
      </c>
      <c r="I7" s="17" t="s">
        <v>208</v>
      </c>
    </row>
    <row r="8" spans="1:10" ht="21" x14ac:dyDescent="0.25">
      <c r="A8" s="2" t="s">
        <v>116</v>
      </c>
      <c r="C8" s="1">
        <v>88169</v>
      </c>
      <c r="E8" s="5">
        <f>C8/$C$17</f>
        <v>3.6776326517150113E-7</v>
      </c>
      <c r="G8" s="1">
        <v>563514</v>
      </c>
      <c r="I8" s="5">
        <f>G8/$G$17</f>
        <v>7.3420083108653378E-7</v>
      </c>
    </row>
    <row r="9" spans="1:10" ht="21" x14ac:dyDescent="0.25">
      <c r="A9" s="2" t="s">
        <v>117</v>
      </c>
      <c r="C9" s="1">
        <v>5691</v>
      </c>
      <c r="E9" s="5">
        <f t="shared" ref="E9:E16" si="0">C9/$C$17</f>
        <v>2.3737830100046647E-8</v>
      </c>
      <c r="G9" s="1">
        <v>175416</v>
      </c>
      <c r="I9" s="5">
        <f t="shared" ref="I9:I16" si="1">G9/$G$17</f>
        <v>2.2854902093980877E-7</v>
      </c>
    </row>
    <row r="10" spans="1:10" ht="21" x14ac:dyDescent="0.25">
      <c r="A10" s="2" t="s">
        <v>118</v>
      </c>
      <c r="C10" s="1">
        <v>114468589920</v>
      </c>
      <c r="E10" s="5">
        <f t="shared" si="0"/>
        <v>0.47746194681301568</v>
      </c>
      <c r="G10" s="1">
        <v>375903443710</v>
      </c>
      <c r="I10" s="5">
        <f t="shared" si="1"/>
        <v>0.48976355650466902</v>
      </c>
    </row>
    <row r="11" spans="1:10" ht="21" x14ac:dyDescent="0.25">
      <c r="A11" s="2" t="s">
        <v>121</v>
      </c>
      <c r="C11" s="1">
        <v>0</v>
      </c>
      <c r="E11" s="5">
        <f t="shared" si="0"/>
        <v>0</v>
      </c>
      <c r="G11" s="1">
        <v>71506849311</v>
      </c>
      <c r="I11" s="5">
        <f t="shared" si="1"/>
        <v>9.3166076073559367E-2</v>
      </c>
    </row>
    <row r="12" spans="1:10" ht="21" x14ac:dyDescent="0.25">
      <c r="A12" s="2" t="s">
        <v>117</v>
      </c>
      <c r="C12" s="1">
        <v>0</v>
      </c>
      <c r="E12" s="5">
        <f t="shared" si="0"/>
        <v>0</v>
      </c>
      <c r="G12" s="1">
        <v>68295890422</v>
      </c>
      <c r="I12" s="5">
        <f t="shared" si="1"/>
        <v>8.8982526623344299E-2</v>
      </c>
    </row>
    <row r="13" spans="1:10" ht="21" x14ac:dyDescent="0.25">
      <c r="A13" s="2" t="s">
        <v>121</v>
      </c>
      <c r="C13" s="1">
        <v>0</v>
      </c>
      <c r="E13" s="5">
        <f t="shared" si="0"/>
        <v>0</v>
      </c>
      <c r="G13" s="1">
        <v>35945205478</v>
      </c>
      <c r="I13" s="5">
        <f t="shared" si="1"/>
        <v>4.6832908739665433E-2</v>
      </c>
    </row>
    <row r="14" spans="1:10" ht="21" x14ac:dyDescent="0.25">
      <c r="A14" s="2" t="s">
        <v>132</v>
      </c>
      <c r="C14" s="1">
        <v>0</v>
      </c>
      <c r="E14" s="5">
        <f t="shared" si="0"/>
        <v>0</v>
      </c>
      <c r="G14" s="1">
        <v>41205479451</v>
      </c>
      <c r="I14" s="5">
        <f t="shared" si="1"/>
        <v>5.368650514138653E-2</v>
      </c>
    </row>
    <row r="15" spans="1:10" ht="21" x14ac:dyDescent="0.25">
      <c r="A15" s="2" t="s">
        <v>117</v>
      </c>
      <c r="C15" s="1">
        <v>2760273971</v>
      </c>
      <c r="E15" s="5">
        <f t="shared" si="0"/>
        <v>1.1513427262902668E-2</v>
      </c>
      <c r="G15" s="1">
        <v>52147691615</v>
      </c>
      <c r="I15" s="5">
        <f t="shared" si="1"/>
        <v>6.7943083087513831E-2</v>
      </c>
    </row>
    <row r="16" spans="1:10" ht="21.75" thickBot="1" x14ac:dyDescent="0.3">
      <c r="A16" s="2" t="s">
        <v>121</v>
      </c>
      <c r="C16" s="1">
        <v>122514943693</v>
      </c>
      <c r="E16" s="5">
        <f t="shared" si="0"/>
        <v>0.51102423442298639</v>
      </c>
      <c r="G16" s="1">
        <v>122514943693</v>
      </c>
      <c r="I16" s="5">
        <f t="shared" si="1"/>
        <v>0.15962438108000951</v>
      </c>
    </row>
    <row r="17" spans="1:9" s="3" customFormat="1" ht="27" thickBot="1" x14ac:dyDescent="0.3">
      <c r="A17" s="3" t="s">
        <v>105</v>
      </c>
      <c r="C17" s="4">
        <f>SUM(C8:C16)</f>
        <v>239743901444</v>
      </c>
      <c r="E17" s="6">
        <f>SUM(E8:E16)</f>
        <v>1</v>
      </c>
      <c r="G17" s="4">
        <f>SUM(G8:G16)</f>
        <v>767520242610</v>
      </c>
      <c r="I17" s="6">
        <f>SUM(I8:I16)</f>
        <v>0.99999999999999989</v>
      </c>
    </row>
    <row r="18" spans="1:9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3" sqref="C13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39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5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</row>
    <row r="4" spans="1:5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5" spans="1:5" customFormat="1" ht="28.5" x14ac:dyDescent="0.25">
      <c r="A5" s="19" t="s">
        <v>230</v>
      </c>
      <c r="B5" s="19"/>
      <c r="C5" s="19"/>
      <c r="D5" s="19"/>
      <c r="E5" s="19"/>
    </row>
    <row r="6" spans="1:5" ht="26.25" x14ac:dyDescent="0.25">
      <c r="A6" s="17" t="s">
        <v>209</v>
      </c>
      <c r="C6" s="17" t="s">
        <v>216</v>
      </c>
      <c r="E6" s="17" t="s">
        <v>217</v>
      </c>
    </row>
    <row r="7" spans="1:5" ht="26.25" x14ac:dyDescent="0.25">
      <c r="A7" s="17" t="s">
        <v>209</v>
      </c>
      <c r="C7" s="17" t="s">
        <v>113</v>
      </c>
      <c r="E7" s="17" t="s">
        <v>113</v>
      </c>
    </row>
    <row r="8" spans="1:5" ht="21" x14ac:dyDescent="0.25">
      <c r="A8" s="2" t="s">
        <v>210</v>
      </c>
      <c r="C8" s="1">
        <v>0</v>
      </c>
      <c r="E8" s="1">
        <v>42727743020</v>
      </c>
    </row>
    <row r="9" spans="1:5" ht="21" x14ac:dyDescent="0.25">
      <c r="A9" s="2" t="s">
        <v>211</v>
      </c>
      <c r="C9" s="1">
        <v>0</v>
      </c>
      <c r="E9" s="1">
        <v>345259397</v>
      </c>
    </row>
    <row r="10" spans="1:5" s="3" customFormat="1" ht="26.25" x14ac:dyDescent="0.25">
      <c r="A10" s="3" t="s">
        <v>105</v>
      </c>
      <c r="C10" s="4">
        <f>SUM(C8:C9)</f>
        <v>0</v>
      </c>
      <c r="E10" s="4">
        <f>SUM(E8:E9)</f>
        <v>43073002417</v>
      </c>
    </row>
  </sheetData>
  <mergeCells count="9">
    <mergeCell ref="A2:E2"/>
    <mergeCell ref="A3:E3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87"/>
  <sheetViews>
    <sheetView rightToLeft="1" workbookViewId="0">
      <selection activeCell="E11" sqref="E11"/>
    </sheetView>
  </sheetViews>
  <sheetFormatPr defaultRowHeight="18.75" x14ac:dyDescent="0.25"/>
  <cols>
    <col min="1" max="1" width="33.7109375" style="1" bestFit="1" customWidth="1"/>
    <col min="2" max="2" width="1" style="1" customWidth="1"/>
    <col min="3" max="3" width="20" style="1" customWidth="1"/>
    <col min="4" max="4" width="1" style="1" customWidth="1"/>
    <col min="5" max="5" width="36.570312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24.85546875" style="1" bestFit="1" customWidth="1"/>
    <col min="10" max="10" width="1" style="1" customWidth="1"/>
    <col min="11" max="11" width="22" style="1" customWidth="1"/>
    <col min="12" max="12" width="1" style="1" customWidth="1"/>
    <col min="13" max="13" width="26.28515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23.42578125" style="1" bestFit="1" customWidth="1"/>
    <col min="18" max="18" width="1" style="1" customWidth="1"/>
    <col min="19" max="19" width="26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</row>
    <row r="3" spans="1:22" ht="26.25" x14ac:dyDescent="0.25">
      <c r="A3" s="18" t="s">
        <v>124</v>
      </c>
      <c r="B3" s="18" t="s">
        <v>124</v>
      </c>
      <c r="C3" s="18" t="s">
        <v>124</v>
      </c>
      <c r="D3" s="18" t="s">
        <v>124</v>
      </c>
      <c r="E3" s="18" t="s">
        <v>124</v>
      </c>
      <c r="F3" s="18" t="s">
        <v>124</v>
      </c>
      <c r="G3" s="18" t="s">
        <v>124</v>
      </c>
      <c r="H3" s="18" t="s">
        <v>124</v>
      </c>
      <c r="I3" s="18" t="s">
        <v>124</v>
      </c>
      <c r="J3" s="18" t="s">
        <v>124</v>
      </c>
      <c r="K3" s="18" t="s">
        <v>124</v>
      </c>
      <c r="L3" s="18" t="s">
        <v>124</v>
      </c>
      <c r="M3" s="18" t="s">
        <v>124</v>
      </c>
      <c r="N3" s="18" t="s">
        <v>124</v>
      </c>
      <c r="O3" s="18" t="s">
        <v>124</v>
      </c>
      <c r="P3" s="18" t="s">
        <v>124</v>
      </c>
      <c r="Q3" s="18" t="s">
        <v>124</v>
      </c>
      <c r="R3" s="18" t="s">
        <v>124</v>
      </c>
      <c r="S3" s="18" t="s">
        <v>124</v>
      </c>
    </row>
    <row r="4" spans="1:22" ht="26.25" x14ac:dyDescent="0.2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</row>
    <row r="5" spans="1:22" s="11" customFormat="1" ht="28.5" x14ac:dyDescent="0.25">
      <c r="A5" s="19" t="s">
        <v>201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8"/>
      <c r="U5" s="8"/>
      <c r="V5" s="8"/>
    </row>
    <row r="6" spans="1:22" ht="26.25" x14ac:dyDescent="0.25">
      <c r="A6" s="17" t="s">
        <v>3</v>
      </c>
      <c r="C6" s="17" t="s">
        <v>133</v>
      </c>
      <c r="D6" s="17" t="s">
        <v>133</v>
      </c>
      <c r="E6" s="17" t="s">
        <v>133</v>
      </c>
      <c r="F6" s="17" t="s">
        <v>133</v>
      </c>
      <c r="G6" s="17" t="s">
        <v>133</v>
      </c>
      <c r="I6" s="17" t="s">
        <v>216</v>
      </c>
      <c r="J6" s="17" t="s">
        <v>126</v>
      </c>
      <c r="K6" s="17" t="s">
        <v>126</v>
      </c>
      <c r="L6" s="17" t="s">
        <v>126</v>
      </c>
      <c r="M6" s="17" t="s">
        <v>126</v>
      </c>
      <c r="O6" s="17" t="s">
        <v>217</v>
      </c>
      <c r="P6" s="17" t="s">
        <v>127</v>
      </c>
      <c r="Q6" s="17" t="s">
        <v>127</v>
      </c>
      <c r="R6" s="17" t="s">
        <v>127</v>
      </c>
      <c r="S6" s="17" t="s">
        <v>127</v>
      </c>
    </row>
    <row r="7" spans="1:22" ht="26.25" x14ac:dyDescent="0.25">
      <c r="A7" s="17" t="s">
        <v>3</v>
      </c>
      <c r="C7" s="17" t="s">
        <v>134</v>
      </c>
      <c r="E7" s="17" t="s">
        <v>135</v>
      </c>
      <c r="G7" s="17" t="s">
        <v>136</v>
      </c>
      <c r="I7" s="17" t="s">
        <v>137</v>
      </c>
      <c r="K7" s="17" t="s">
        <v>130</v>
      </c>
      <c r="M7" s="17" t="s">
        <v>138</v>
      </c>
      <c r="O7" s="17" t="s">
        <v>137</v>
      </c>
      <c r="Q7" s="17" t="s">
        <v>130</v>
      </c>
      <c r="S7" s="17" t="s">
        <v>138</v>
      </c>
    </row>
    <row r="8" spans="1:22" ht="21" x14ac:dyDescent="0.25">
      <c r="A8" s="2" t="s">
        <v>86</v>
      </c>
      <c r="C8" s="1" t="s">
        <v>139</v>
      </c>
      <c r="E8" s="1">
        <v>40066504</v>
      </c>
      <c r="G8" s="1">
        <v>3000</v>
      </c>
      <c r="I8" s="1">
        <v>120199512000</v>
      </c>
      <c r="K8" s="1">
        <v>0</v>
      </c>
      <c r="M8" s="1">
        <f>I8-K8</f>
        <v>120199512000</v>
      </c>
      <c r="O8" s="1">
        <v>120199512000</v>
      </c>
      <c r="Q8" s="1">
        <v>0</v>
      </c>
      <c r="S8" s="1">
        <f>O8-Q8</f>
        <v>120199512000</v>
      </c>
    </row>
    <row r="9" spans="1:22" ht="21" x14ac:dyDescent="0.25">
      <c r="A9" s="2" t="s">
        <v>46</v>
      </c>
      <c r="C9" s="1" t="s">
        <v>140</v>
      </c>
      <c r="E9" s="1">
        <v>74463844</v>
      </c>
      <c r="G9" s="1">
        <v>1650</v>
      </c>
      <c r="I9" s="1">
        <v>0</v>
      </c>
      <c r="K9" s="1">
        <v>0</v>
      </c>
      <c r="M9" s="1">
        <f t="shared" ref="M9:M72" si="0">I9-K9</f>
        <v>0</v>
      </c>
      <c r="O9" s="1">
        <v>122865344250</v>
      </c>
      <c r="Q9" s="1">
        <v>0</v>
      </c>
      <c r="S9" s="1">
        <f t="shared" ref="S9:S72" si="1">O9-Q9</f>
        <v>122865344250</v>
      </c>
    </row>
    <row r="10" spans="1:22" ht="21" x14ac:dyDescent="0.25">
      <c r="A10" s="2" t="s">
        <v>45</v>
      </c>
      <c r="C10" s="1" t="s">
        <v>141</v>
      </c>
      <c r="E10" s="1">
        <v>58801775</v>
      </c>
      <c r="G10" s="1">
        <v>450</v>
      </c>
      <c r="I10" s="1">
        <v>26460798750</v>
      </c>
      <c r="K10" s="1">
        <v>3492447873</v>
      </c>
      <c r="M10" s="1">
        <f t="shared" si="0"/>
        <v>22968350877</v>
      </c>
      <c r="O10" s="1">
        <v>26460798750</v>
      </c>
      <c r="Q10" s="1">
        <v>3492447873</v>
      </c>
      <c r="S10" s="1">
        <f t="shared" si="1"/>
        <v>22968350877</v>
      </c>
    </row>
    <row r="11" spans="1:22" ht="21" x14ac:dyDescent="0.25">
      <c r="A11" s="2" t="s">
        <v>47</v>
      </c>
      <c r="C11" s="1" t="s">
        <v>142</v>
      </c>
      <c r="E11" s="1">
        <v>129944462</v>
      </c>
      <c r="G11" s="1">
        <v>1840</v>
      </c>
      <c r="I11" s="1">
        <v>0</v>
      </c>
      <c r="K11" s="1">
        <v>0</v>
      </c>
      <c r="M11" s="1">
        <f t="shared" si="0"/>
        <v>0</v>
      </c>
      <c r="O11" s="1">
        <v>239097810080</v>
      </c>
      <c r="Q11" s="1">
        <v>0</v>
      </c>
      <c r="S11" s="1">
        <f t="shared" si="1"/>
        <v>239097810080</v>
      </c>
    </row>
    <row r="12" spans="1:22" ht="21" x14ac:dyDescent="0.25">
      <c r="A12" s="2" t="s">
        <v>48</v>
      </c>
      <c r="C12" s="1" t="s">
        <v>143</v>
      </c>
      <c r="E12" s="1">
        <v>197184222</v>
      </c>
      <c r="G12" s="1">
        <v>1500</v>
      </c>
      <c r="I12" s="1">
        <v>0</v>
      </c>
      <c r="K12" s="1">
        <v>0</v>
      </c>
      <c r="M12" s="1">
        <f t="shared" si="0"/>
        <v>0</v>
      </c>
      <c r="O12" s="1">
        <v>295776333000</v>
      </c>
      <c r="Q12" s="1">
        <v>0</v>
      </c>
      <c r="S12" s="1">
        <f t="shared" si="1"/>
        <v>295776333000</v>
      </c>
    </row>
    <row r="13" spans="1:22" ht="21" x14ac:dyDescent="0.25">
      <c r="A13" s="2" t="s">
        <v>71</v>
      </c>
      <c r="C13" s="1" t="s">
        <v>122</v>
      </c>
      <c r="E13" s="1">
        <v>25664650</v>
      </c>
      <c r="G13" s="1">
        <v>2600</v>
      </c>
      <c r="I13" s="1">
        <v>0</v>
      </c>
      <c r="K13" s="1">
        <v>0</v>
      </c>
      <c r="M13" s="1">
        <f t="shared" si="0"/>
        <v>0</v>
      </c>
      <c r="O13" s="1">
        <v>66728090000</v>
      </c>
      <c r="Q13" s="1">
        <v>2927820583</v>
      </c>
      <c r="S13" s="1">
        <f t="shared" si="1"/>
        <v>63800269417</v>
      </c>
    </row>
    <row r="14" spans="1:22" ht="21" x14ac:dyDescent="0.25">
      <c r="A14" s="2" t="s">
        <v>54</v>
      </c>
      <c r="C14" s="1" t="s">
        <v>144</v>
      </c>
      <c r="E14" s="1">
        <v>9029253</v>
      </c>
      <c r="G14" s="1">
        <v>4860</v>
      </c>
      <c r="I14" s="1">
        <v>0</v>
      </c>
      <c r="K14" s="1">
        <v>0</v>
      </c>
      <c r="M14" s="1">
        <f t="shared" si="0"/>
        <v>0</v>
      </c>
      <c r="O14" s="1">
        <v>43882169580</v>
      </c>
      <c r="Q14" s="1">
        <v>2574646958</v>
      </c>
      <c r="S14" s="1">
        <f t="shared" si="1"/>
        <v>41307522622</v>
      </c>
    </row>
    <row r="15" spans="1:22" ht="21" x14ac:dyDescent="0.25">
      <c r="A15" s="2" t="s">
        <v>72</v>
      </c>
      <c r="C15" s="1" t="s">
        <v>145</v>
      </c>
      <c r="E15" s="1">
        <v>167562593</v>
      </c>
      <c r="G15" s="1">
        <v>264</v>
      </c>
      <c r="I15" s="1">
        <v>0</v>
      </c>
      <c r="K15" s="1">
        <v>0</v>
      </c>
      <c r="M15" s="1">
        <f t="shared" si="0"/>
        <v>0</v>
      </c>
      <c r="O15" s="1">
        <v>44236524552</v>
      </c>
      <c r="Q15" s="1">
        <v>0</v>
      </c>
      <c r="S15" s="1">
        <f t="shared" si="1"/>
        <v>44236524552</v>
      </c>
    </row>
    <row r="16" spans="1:22" ht="21" x14ac:dyDescent="0.25">
      <c r="A16" s="2" t="s">
        <v>31</v>
      </c>
      <c r="C16" s="1" t="s">
        <v>146</v>
      </c>
      <c r="E16" s="1">
        <v>588411445</v>
      </c>
      <c r="G16" s="1">
        <v>215</v>
      </c>
      <c r="I16" s="1">
        <v>0</v>
      </c>
      <c r="K16" s="1">
        <v>0</v>
      </c>
      <c r="M16" s="1">
        <f t="shared" si="0"/>
        <v>0</v>
      </c>
      <c r="O16" s="1">
        <v>126508460675</v>
      </c>
      <c r="Q16" s="1">
        <v>15107765509</v>
      </c>
      <c r="S16" s="1">
        <f t="shared" si="1"/>
        <v>111400695166</v>
      </c>
    </row>
    <row r="17" spans="1:19" ht="21" x14ac:dyDescent="0.25">
      <c r="A17" s="2" t="s">
        <v>75</v>
      </c>
      <c r="C17" s="1" t="s">
        <v>4</v>
      </c>
      <c r="E17" s="1">
        <v>469574647</v>
      </c>
      <c r="G17" s="1">
        <v>250</v>
      </c>
      <c r="I17" s="1">
        <v>0</v>
      </c>
      <c r="K17" s="1">
        <v>0</v>
      </c>
      <c r="M17" s="1">
        <f t="shared" si="0"/>
        <v>0</v>
      </c>
      <c r="O17" s="1">
        <v>117393661750</v>
      </c>
      <c r="Q17" s="1">
        <v>80351582</v>
      </c>
      <c r="S17" s="1">
        <f t="shared" si="1"/>
        <v>117313310168</v>
      </c>
    </row>
    <row r="18" spans="1:19" ht="21" x14ac:dyDescent="0.25">
      <c r="A18" s="2" t="s">
        <v>33</v>
      </c>
      <c r="C18" s="1" t="s">
        <v>147</v>
      </c>
      <c r="E18" s="1">
        <v>331983553</v>
      </c>
      <c r="G18" s="1">
        <v>120</v>
      </c>
      <c r="I18" s="1">
        <v>0</v>
      </c>
      <c r="K18" s="1">
        <v>0</v>
      </c>
      <c r="M18" s="1">
        <f t="shared" si="0"/>
        <v>0</v>
      </c>
      <c r="O18" s="1">
        <v>39838026360</v>
      </c>
      <c r="Q18" s="1">
        <v>1344632260</v>
      </c>
      <c r="S18" s="1">
        <f t="shared" si="1"/>
        <v>38493394100</v>
      </c>
    </row>
    <row r="19" spans="1:19" ht="21" x14ac:dyDescent="0.25">
      <c r="A19" s="2" t="s">
        <v>40</v>
      </c>
      <c r="C19" s="1" t="s">
        <v>142</v>
      </c>
      <c r="E19" s="1">
        <v>35180424</v>
      </c>
      <c r="G19" s="1">
        <v>930</v>
      </c>
      <c r="I19" s="1">
        <v>0</v>
      </c>
      <c r="K19" s="1">
        <v>0</v>
      </c>
      <c r="M19" s="1">
        <f t="shared" si="0"/>
        <v>0</v>
      </c>
      <c r="O19" s="1">
        <v>32717794320</v>
      </c>
      <c r="Q19" s="1">
        <v>1919612691</v>
      </c>
      <c r="S19" s="1">
        <f t="shared" si="1"/>
        <v>30798181629</v>
      </c>
    </row>
    <row r="20" spans="1:19" ht="21" x14ac:dyDescent="0.25">
      <c r="A20" s="2" t="s">
        <v>27</v>
      </c>
      <c r="C20" s="1" t="s">
        <v>148</v>
      </c>
      <c r="E20" s="1">
        <v>20841249</v>
      </c>
      <c r="G20" s="1">
        <v>6928</v>
      </c>
      <c r="I20" s="1">
        <v>0</v>
      </c>
      <c r="K20" s="1">
        <v>0</v>
      </c>
      <c r="M20" s="1">
        <f t="shared" si="0"/>
        <v>0</v>
      </c>
      <c r="O20" s="1">
        <v>144388173072</v>
      </c>
      <c r="Q20" s="1">
        <v>15690534070</v>
      </c>
      <c r="S20" s="1">
        <f t="shared" si="1"/>
        <v>128697639002</v>
      </c>
    </row>
    <row r="21" spans="1:19" ht="21" x14ac:dyDescent="0.25">
      <c r="A21" s="2" t="s">
        <v>18</v>
      </c>
      <c r="C21" s="1" t="s">
        <v>149</v>
      </c>
      <c r="E21" s="1">
        <v>24733167</v>
      </c>
      <c r="G21" s="1">
        <v>3265</v>
      </c>
      <c r="I21" s="1">
        <v>80753790255</v>
      </c>
      <c r="K21" s="1">
        <v>5943806897</v>
      </c>
      <c r="M21" s="1">
        <f t="shared" si="0"/>
        <v>74809983358</v>
      </c>
      <c r="O21" s="1">
        <v>80753790255</v>
      </c>
      <c r="Q21" s="1">
        <v>5943806897</v>
      </c>
      <c r="S21" s="1">
        <f t="shared" si="1"/>
        <v>74809983358</v>
      </c>
    </row>
    <row r="22" spans="1:19" ht="21" x14ac:dyDescent="0.25">
      <c r="A22" s="2" t="s">
        <v>37</v>
      </c>
      <c r="C22" s="1" t="s">
        <v>6</v>
      </c>
      <c r="E22" s="1">
        <v>47287349</v>
      </c>
      <c r="G22" s="1">
        <v>3420</v>
      </c>
      <c r="I22" s="1">
        <v>161722733580</v>
      </c>
      <c r="K22" s="1">
        <v>12377261710</v>
      </c>
      <c r="M22" s="1">
        <f t="shared" si="0"/>
        <v>149345471870</v>
      </c>
      <c r="O22" s="1">
        <v>161722733580</v>
      </c>
      <c r="Q22" s="1">
        <v>12377261710</v>
      </c>
      <c r="S22" s="1">
        <f t="shared" si="1"/>
        <v>149345471870</v>
      </c>
    </row>
    <row r="23" spans="1:19" ht="21" x14ac:dyDescent="0.25">
      <c r="A23" s="2" t="s">
        <v>53</v>
      </c>
      <c r="C23" s="1" t="s">
        <v>150</v>
      </c>
      <c r="E23" s="1">
        <v>50639566</v>
      </c>
      <c r="G23" s="1">
        <v>1530</v>
      </c>
      <c r="I23" s="1">
        <v>77478535980</v>
      </c>
      <c r="K23" s="1">
        <v>4072525253</v>
      </c>
      <c r="M23" s="1">
        <f t="shared" si="0"/>
        <v>73406010727</v>
      </c>
      <c r="O23" s="1">
        <v>77478535980</v>
      </c>
      <c r="Q23" s="1">
        <v>4072525253</v>
      </c>
      <c r="S23" s="1">
        <f t="shared" si="1"/>
        <v>73406010727</v>
      </c>
    </row>
    <row r="24" spans="1:19" ht="21" x14ac:dyDescent="0.25">
      <c r="A24" s="2" t="s">
        <v>90</v>
      </c>
      <c r="C24" s="1" t="s">
        <v>148</v>
      </c>
      <c r="E24" s="1">
        <v>284616494</v>
      </c>
      <c r="G24" s="1">
        <v>260</v>
      </c>
      <c r="I24" s="1">
        <v>0</v>
      </c>
      <c r="K24" s="1">
        <v>0</v>
      </c>
      <c r="M24" s="1">
        <f t="shared" si="0"/>
        <v>0</v>
      </c>
      <c r="O24" s="1">
        <v>74000288440</v>
      </c>
      <c r="Q24" s="1">
        <v>2967795920</v>
      </c>
      <c r="S24" s="1">
        <f t="shared" si="1"/>
        <v>71032492520</v>
      </c>
    </row>
    <row r="25" spans="1:19" ht="21" x14ac:dyDescent="0.25">
      <c r="A25" s="2" t="s">
        <v>59</v>
      </c>
      <c r="C25" s="1" t="s">
        <v>151</v>
      </c>
      <c r="E25" s="1">
        <v>10217325</v>
      </c>
      <c r="G25" s="1">
        <v>22700</v>
      </c>
      <c r="I25" s="1">
        <v>0</v>
      </c>
      <c r="K25" s="1">
        <v>0</v>
      </c>
      <c r="M25" s="1">
        <f t="shared" si="0"/>
        <v>0</v>
      </c>
      <c r="O25" s="1">
        <v>231933277500</v>
      </c>
      <c r="Q25" s="1">
        <v>4211296901</v>
      </c>
      <c r="S25" s="1">
        <f t="shared" si="1"/>
        <v>227721980599</v>
      </c>
    </row>
    <row r="26" spans="1:19" ht="21" x14ac:dyDescent="0.25">
      <c r="A26" s="2" t="s">
        <v>58</v>
      </c>
      <c r="C26" s="1" t="s">
        <v>152</v>
      </c>
      <c r="E26" s="1">
        <v>29187066</v>
      </c>
      <c r="G26" s="1">
        <v>8300</v>
      </c>
      <c r="I26" s="1">
        <v>0</v>
      </c>
      <c r="K26" s="1">
        <v>0</v>
      </c>
      <c r="M26" s="1">
        <f t="shared" si="0"/>
        <v>0</v>
      </c>
      <c r="O26" s="1">
        <v>242252647800</v>
      </c>
      <c r="Q26" s="1">
        <v>0</v>
      </c>
      <c r="S26" s="1">
        <f t="shared" si="1"/>
        <v>242252647800</v>
      </c>
    </row>
    <row r="27" spans="1:19" ht="21" x14ac:dyDescent="0.25">
      <c r="A27" s="2" t="s">
        <v>56</v>
      </c>
      <c r="C27" s="1" t="s">
        <v>153</v>
      </c>
      <c r="E27" s="1">
        <v>7514971</v>
      </c>
      <c r="G27" s="1">
        <v>28874</v>
      </c>
      <c r="I27" s="1">
        <v>0</v>
      </c>
      <c r="K27" s="1">
        <v>0</v>
      </c>
      <c r="M27" s="1">
        <f t="shared" si="0"/>
        <v>0</v>
      </c>
      <c r="O27" s="1">
        <v>216987272654</v>
      </c>
      <c r="Q27" s="1">
        <v>0</v>
      </c>
      <c r="S27" s="1">
        <f t="shared" si="1"/>
        <v>216987272654</v>
      </c>
    </row>
    <row r="28" spans="1:19" ht="21" x14ac:dyDescent="0.25">
      <c r="A28" s="2" t="s">
        <v>92</v>
      </c>
      <c r="C28" s="1" t="s">
        <v>154</v>
      </c>
      <c r="E28" s="1">
        <v>23423147</v>
      </c>
      <c r="G28" s="1">
        <v>840</v>
      </c>
      <c r="I28" s="1">
        <v>0</v>
      </c>
      <c r="K28" s="1">
        <v>0</v>
      </c>
      <c r="M28" s="1">
        <f t="shared" si="0"/>
        <v>0</v>
      </c>
      <c r="O28" s="1">
        <v>19675443480</v>
      </c>
      <c r="Q28" s="1">
        <v>370236840</v>
      </c>
      <c r="S28" s="1">
        <f t="shared" si="1"/>
        <v>19305206640</v>
      </c>
    </row>
    <row r="29" spans="1:19" ht="21" x14ac:dyDescent="0.25">
      <c r="A29" s="2" t="s">
        <v>55</v>
      </c>
      <c r="C29" s="1" t="s">
        <v>155</v>
      </c>
      <c r="E29" s="1">
        <v>3468479</v>
      </c>
      <c r="G29" s="1">
        <v>6647</v>
      </c>
      <c r="I29" s="1">
        <v>0</v>
      </c>
      <c r="K29" s="1">
        <v>0</v>
      </c>
      <c r="M29" s="1">
        <f t="shared" si="0"/>
        <v>0</v>
      </c>
      <c r="O29" s="1">
        <v>23054979913</v>
      </c>
      <c r="Q29" s="1">
        <v>0</v>
      </c>
      <c r="S29" s="1">
        <f t="shared" si="1"/>
        <v>23054979913</v>
      </c>
    </row>
    <row r="30" spans="1:19" ht="21" x14ac:dyDescent="0.25">
      <c r="A30" s="2" t="s">
        <v>52</v>
      </c>
      <c r="C30" s="1" t="s">
        <v>156</v>
      </c>
      <c r="E30" s="1">
        <v>50213002</v>
      </c>
      <c r="G30" s="1">
        <v>3520</v>
      </c>
      <c r="I30" s="1">
        <v>176749767040</v>
      </c>
      <c r="K30" s="1">
        <v>10370231335</v>
      </c>
      <c r="M30" s="1">
        <f t="shared" si="0"/>
        <v>166379535705</v>
      </c>
      <c r="O30" s="1">
        <v>176749767040</v>
      </c>
      <c r="Q30" s="1">
        <v>10370231335</v>
      </c>
      <c r="S30" s="1">
        <f t="shared" si="1"/>
        <v>166379535705</v>
      </c>
    </row>
    <row r="31" spans="1:19" ht="21" x14ac:dyDescent="0.25">
      <c r="A31" s="2" t="s">
        <v>57</v>
      </c>
      <c r="C31" s="1" t="s">
        <v>157</v>
      </c>
      <c r="E31" s="1">
        <v>5250407</v>
      </c>
      <c r="G31" s="1">
        <v>1740</v>
      </c>
      <c r="I31" s="1">
        <v>0</v>
      </c>
      <c r="K31" s="1">
        <v>0</v>
      </c>
      <c r="M31" s="1">
        <f t="shared" si="0"/>
        <v>0</v>
      </c>
      <c r="O31" s="1">
        <v>9135708180</v>
      </c>
      <c r="Q31" s="1">
        <v>0</v>
      </c>
      <c r="S31" s="1">
        <f t="shared" si="1"/>
        <v>9135708180</v>
      </c>
    </row>
    <row r="32" spans="1:19" ht="21" x14ac:dyDescent="0.25">
      <c r="A32" s="2" t="s">
        <v>21</v>
      </c>
      <c r="C32" s="1" t="s">
        <v>158</v>
      </c>
      <c r="E32" s="1">
        <v>38324652</v>
      </c>
      <c r="G32" s="1">
        <v>4795</v>
      </c>
      <c r="I32" s="1">
        <v>0</v>
      </c>
      <c r="K32" s="1">
        <v>0</v>
      </c>
      <c r="M32" s="1">
        <f t="shared" si="0"/>
        <v>0</v>
      </c>
      <c r="O32" s="1">
        <v>183766706340</v>
      </c>
      <c r="Q32" s="1">
        <v>8292938350</v>
      </c>
      <c r="S32" s="1">
        <f t="shared" si="1"/>
        <v>175473767990</v>
      </c>
    </row>
    <row r="33" spans="1:19" ht="21" x14ac:dyDescent="0.25">
      <c r="A33" s="2" t="s">
        <v>19</v>
      </c>
      <c r="C33" s="1" t="s">
        <v>142</v>
      </c>
      <c r="E33" s="1">
        <v>423837197</v>
      </c>
      <c r="G33" s="1">
        <v>740</v>
      </c>
      <c r="I33" s="1">
        <v>0</v>
      </c>
      <c r="K33" s="1">
        <v>0</v>
      </c>
      <c r="M33" s="1">
        <f t="shared" si="0"/>
        <v>0</v>
      </c>
      <c r="O33" s="1">
        <v>313639525780</v>
      </c>
      <c r="Q33" s="1">
        <v>3399886458</v>
      </c>
      <c r="S33" s="1">
        <f t="shared" si="1"/>
        <v>310239639322</v>
      </c>
    </row>
    <row r="34" spans="1:19" ht="21" x14ac:dyDescent="0.25">
      <c r="A34" s="2" t="s">
        <v>159</v>
      </c>
      <c r="C34" s="1" t="s">
        <v>160</v>
      </c>
      <c r="E34" s="1">
        <v>147966990</v>
      </c>
      <c r="G34" s="1">
        <v>190</v>
      </c>
      <c r="I34" s="1">
        <v>0</v>
      </c>
      <c r="K34" s="1">
        <v>0</v>
      </c>
      <c r="M34" s="1">
        <f t="shared" si="0"/>
        <v>0</v>
      </c>
      <c r="O34" s="1">
        <v>28113728100</v>
      </c>
      <c r="Q34" s="1">
        <v>2635116662</v>
      </c>
      <c r="S34" s="1">
        <f t="shared" si="1"/>
        <v>25478611438</v>
      </c>
    </row>
    <row r="35" spans="1:19" ht="21" x14ac:dyDescent="0.25">
      <c r="A35" s="2" t="s">
        <v>28</v>
      </c>
      <c r="C35" s="1" t="s">
        <v>161</v>
      </c>
      <c r="E35" s="1">
        <v>6481974</v>
      </c>
      <c r="G35" s="1">
        <v>485</v>
      </c>
      <c r="I35" s="1">
        <v>3143757390</v>
      </c>
      <c r="K35" s="1">
        <v>34078671</v>
      </c>
      <c r="M35" s="1">
        <f t="shared" si="0"/>
        <v>3109678719</v>
      </c>
      <c r="O35" s="1">
        <v>3143757390</v>
      </c>
      <c r="Q35" s="1">
        <v>34078671</v>
      </c>
      <c r="S35" s="1">
        <f t="shared" si="1"/>
        <v>3109678719</v>
      </c>
    </row>
    <row r="36" spans="1:19" ht="21" x14ac:dyDescent="0.25">
      <c r="A36" s="2" t="s">
        <v>89</v>
      </c>
      <c r="C36" s="1" t="s">
        <v>151</v>
      </c>
      <c r="E36" s="1">
        <v>101490026</v>
      </c>
      <c r="G36" s="1">
        <v>1200</v>
      </c>
      <c r="I36" s="1">
        <v>0</v>
      </c>
      <c r="K36" s="1">
        <v>0</v>
      </c>
      <c r="M36" s="1">
        <f t="shared" si="0"/>
        <v>0</v>
      </c>
      <c r="O36" s="1">
        <v>121788031200</v>
      </c>
      <c r="Q36" s="1">
        <v>0</v>
      </c>
      <c r="S36" s="1">
        <f t="shared" si="1"/>
        <v>121788031200</v>
      </c>
    </row>
    <row r="37" spans="1:19" ht="21" x14ac:dyDescent="0.25">
      <c r="A37" s="2" t="s">
        <v>74</v>
      </c>
      <c r="C37" s="1" t="s">
        <v>162</v>
      </c>
      <c r="E37" s="1">
        <v>119640598</v>
      </c>
      <c r="G37" s="1">
        <v>640</v>
      </c>
      <c r="I37" s="1">
        <v>0</v>
      </c>
      <c r="K37" s="1">
        <v>0</v>
      </c>
      <c r="M37" s="1">
        <f t="shared" si="0"/>
        <v>0</v>
      </c>
      <c r="O37" s="1">
        <v>76569982720</v>
      </c>
      <c r="Q37" s="1">
        <v>0</v>
      </c>
      <c r="S37" s="1">
        <f t="shared" si="1"/>
        <v>76569982720</v>
      </c>
    </row>
    <row r="38" spans="1:19" ht="21" x14ac:dyDescent="0.25">
      <c r="A38" s="2" t="s">
        <v>78</v>
      </c>
      <c r="C38" s="1" t="s">
        <v>163</v>
      </c>
      <c r="E38" s="1">
        <v>166110245</v>
      </c>
      <c r="G38" s="1">
        <v>322</v>
      </c>
      <c r="I38" s="1">
        <v>0</v>
      </c>
      <c r="K38" s="1">
        <v>0</v>
      </c>
      <c r="M38" s="1">
        <f t="shared" si="0"/>
        <v>0</v>
      </c>
      <c r="O38" s="1">
        <v>53487498890</v>
      </c>
      <c r="Q38" s="1">
        <v>0</v>
      </c>
      <c r="S38" s="1">
        <f t="shared" si="1"/>
        <v>53487498890</v>
      </c>
    </row>
    <row r="39" spans="1:19" ht="21" x14ac:dyDescent="0.25">
      <c r="A39" s="2" t="s">
        <v>49</v>
      </c>
      <c r="C39" s="1" t="s">
        <v>164</v>
      </c>
      <c r="E39" s="1">
        <v>26163342</v>
      </c>
      <c r="G39" s="1">
        <v>9700</v>
      </c>
      <c r="I39" s="1">
        <v>0</v>
      </c>
      <c r="K39" s="1">
        <v>0</v>
      </c>
      <c r="M39" s="1">
        <f t="shared" si="0"/>
        <v>0</v>
      </c>
      <c r="O39" s="1">
        <v>253784417400</v>
      </c>
      <c r="Q39" s="1">
        <v>0</v>
      </c>
      <c r="S39" s="1">
        <f t="shared" si="1"/>
        <v>253784417400</v>
      </c>
    </row>
    <row r="40" spans="1:19" ht="21" x14ac:dyDescent="0.25">
      <c r="A40" s="2" t="s">
        <v>38</v>
      </c>
      <c r="C40" s="1" t="s">
        <v>165</v>
      </c>
      <c r="E40" s="1">
        <v>8288198</v>
      </c>
      <c r="G40" s="1">
        <v>3330</v>
      </c>
      <c r="I40" s="1">
        <v>0</v>
      </c>
      <c r="K40" s="1">
        <v>0</v>
      </c>
      <c r="M40" s="1">
        <f t="shared" si="0"/>
        <v>0</v>
      </c>
      <c r="O40" s="1">
        <v>27599699340</v>
      </c>
      <c r="Q40" s="1">
        <v>1106891295</v>
      </c>
      <c r="S40" s="1">
        <f t="shared" si="1"/>
        <v>26492808045</v>
      </c>
    </row>
    <row r="41" spans="1:19" ht="21" x14ac:dyDescent="0.25">
      <c r="A41" s="2" t="s">
        <v>91</v>
      </c>
      <c r="C41" s="1" t="s">
        <v>4</v>
      </c>
      <c r="E41" s="1">
        <v>77151780</v>
      </c>
      <c r="G41" s="1">
        <v>350</v>
      </c>
      <c r="I41" s="1">
        <v>0</v>
      </c>
      <c r="K41" s="1">
        <v>0</v>
      </c>
      <c r="M41" s="1">
        <f t="shared" si="0"/>
        <v>0</v>
      </c>
      <c r="O41" s="1">
        <v>27003123000</v>
      </c>
      <c r="Q41" s="1">
        <v>1584322497</v>
      </c>
      <c r="S41" s="1">
        <f t="shared" si="1"/>
        <v>25418800503</v>
      </c>
    </row>
    <row r="42" spans="1:19" ht="21" x14ac:dyDescent="0.25">
      <c r="A42" s="2" t="s">
        <v>67</v>
      </c>
      <c r="C42" s="1" t="s">
        <v>166</v>
      </c>
      <c r="E42" s="1">
        <v>10321896</v>
      </c>
      <c r="G42" s="1">
        <v>2870</v>
      </c>
      <c r="I42" s="1">
        <v>0</v>
      </c>
      <c r="K42" s="1">
        <v>0</v>
      </c>
      <c r="M42" s="1">
        <f t="shared" si="0"/>
        <v>0</v>
      </c>
      <c r="O42" s="1">
        <v>29623841520</v>
      </c>
      <c r="Q42" s="1">
        <v>615921588</v>
      </c>
      <c r="S42" s="1">
        <f t="shared" si="1"/>
        <v>29007919932</v>
      </c>
    </row>
    <row r="43" spans="1:19" ht="21" x14ac:dyDescent="0.25">
      <c r="A43" s="2" t="s">
        <v>16</v>
      </c>
      <c r="C43" s="1" t="s">
        <v>161</v>
      </c>
      <c r="E43" s="1">
        <v>73940</v>
      </c>
      <c r="G43" s="1">
        <v>46</v>
      </c>
      <c r="I43" s="1">
        <v>3401240</v>
      </c>
      <c r="K43" s="1">
        <v>0</v>
      </c>
      <c r="M43" s="1">
        <f t="shared" si="0"/>
        <v>3401240</v>
      </c>
      <c r="O43" s="1">
        <v>3401240</v>
      </c>
      <c r="Q43" s="1">
        <v>0</v>
      </c>
      <c r="S43" s="1">
        <f t="shared" si="1"/>
        <v>3401240</v>
      </c>
    </row>
    <row r="44" spans="1:19" ht="21" x14ac:dyDescent="0.25">
      <c r="A44" s="2" t="s">
        <v>30</v>
      </c>
      <c r="C44" s="1" t="s">
        <v>142</v>
      </c>
      <c r="E44" s="1">
        <v>218647500</v>
      </c>
      <c r="G44" s="1">
        <v>1110</v>
      </c>
      <c r="I44" s="1">
        <v>0</v>
      </c>
      <c r="K44" s="1">
        <v>0</v>
      </c>
      <c r="M44" s="1">
        <f t="shared" si="0"/>
        <v>0</v>
      </c>
      <c r="O44" s="1">
        <v>242698725000</v>
      </c>
      <c r="Q44" s="1">
        <v>0</v>
      </c>
      <c r="S44" s="1">
        <f t="shared" si="1"/>
        <v>242698725000</v>
      </c>
    </row>
    <row r="45" spans="1:19" ht="21" x14ac:dyDescent="0.25">
      <c r="A45" s="2" t="s">
        <v>20</v>
      </c>
      <c r="C45" s="1" t="s">
        <v>167</v>
      </c>
      <c r="E45" s="1">
        <v>480529948</v>
      </c>
      <c r="G45" s="1">
        <v>1189</v>
      </c>
      <c r="I45" s="1">
        <v>571350108172</v>
      </c>
      <c r="K45" s="1">
        <v>32827733781</v>
      </c>
      <c r="M45" s="1">
        <f t="shared" si="0"/>
        <v>538522374391</v>
      </c>
      <c r="O45" s="1">
        <v>571350108172</v>
      </c>
      <c r="Q45" s="1">
        <v>32827733781</v>
      </c>
      <c r="S45" s="1">
        <f t="shared" si="1"/>
        <v>538522374391</v>
      </c>
    </row>
    <row r="46" spans="1:19" ht="21" x14ac:dyDescent="0.25">
      <c r="A46" s="2" t="s">
        <v>77</v>
      </c>
      <c r="C46" s="1" t="s">
        <v>120</v>
      </c>
      <c r="E46" s="1">
        <v>37540436</v>
      </c>
      <c r="G46" s="1">
        <v>8700</v>
      </c>
      <c r="I46" s="1">
        <v>0</v>
      </c>
      <c r="K46" s="1">
        <v>0</v>
      </c>
      <c r="M46" s="1">
        <f t="shared" si="0"/>
        <v>0</v>
      </c>
      <c r="O46" s="1">
        <v>326601793200</v>
      </c>
      <c r="Q46" s="1">
        <v>0</v>
      </c>
      <c r="S46" s="1">
        <f t="shared" si="1"/>
        <v>326601793200</v>
      </c>
    </row>
    <row r="47" spans="1:19" ht="21" x14ac:dyDescent="0.25">
      <c r="A47" s="2" t="s">
        <v>25</v>
      </c>
      <c r="C47" s="1" t="s">
        <v>168</v>
      </c>
      <c r="E47" s="1">
        <v>7264633</v>
      </c>
      <c r="G47" s="1">
        <v>11000</v>
      </c>
      <c r="I47" s="1">
        <v>0</v>
      </c>
      <c r="K47" s="1">
        <v>0</v>
      </c>
      <c r="M47" s="1">
        <f t="shared" si="0"/>
        <v>0</v>
      </c>
      <c r="O47" s="1">
        <v>79910963000</v>
      </c>
      <c r="Q47" s="1">
        <v>0</v>
      </c>
      <c r="S47" s="1">
        <f t="shared" si="1"/>
        <v>79910963000</v>
      </c>
    </row>
    <row r="48" spans="1:19" ht="21" x14ac:dyDescent="0.25">
      <c r="A48" s="2" t="s">
        <v>68</v>
      </c>
      <c r="C48" s="1" t="s">
        <v>146</v>
      </c>
      <c r="E48" s="1">
        <v>65914606</v>
      </c>
      <c r="G48" s="1">
        <v>1227</v>
      </c>
      <c r="I48" s="1">
        <v>0</v>
      </c>
      <c r="K48" s="1">
        <v>0</v>
      </c>
      <c r="M48" s="1">
        <f t="shared" si="0"/>
        <v>0</v>
      </c>
      <c r="O48" s="1">
        <v>80877221562</v>
      </c>
      <c r="Q48" s="1">
        <v>9658437798</v>
      </c>
      <c r="S48" s="1">
        <f t="shared" si="1"/>
        <v>71218783764</v>
      </c>
    </row>
    <row r="49" spans="1:19" ht="21" x14ac:dyDescent="0.25">
      <c r="A49" s="2" t="s">
        <v>87</v>
      </c>
      <c r="C49" s="1" t="s">
        <v>122</v>
      </c>
      <c r="E49" s="1">
        <v>13154316</v>
      </c>
      <c r="G49" s="1">
        <v>10000</v>
      </c>
      <c r="I49" s="1">
        <v>0</v>
      </c>
      <c r="K49" s="1">
        <v>0</v>
      </c>
      <c r="M49" s="1">
        <f t="shared" si="0"/>
        <v>0</v>
      </c>
      <c r="O49" s="1">
        <v>131543160000</v>
      </c>
      <c r="Q49" s="1">
        <v>0</v>
      </c>
      <c r="S49" s="1">
        <f t="shared" si="1"/>
        <v>131543160000</v>
      </c>
    </row>
    <row r="50" spans="1:19" ht="21" x14ac:dyDescent="0.25">
      <c r="A50" s="2" t="s">
        <v>61</v>
      </c>
      <c r="C50" s="1" t="s">
        <v>148</v>
      </c>
      <c r="E50" s="1">
        <v>210363761</v>
      </c>
      <c r="G50" s="1">
        <v>810</v>
      </c>
      <c r="I50" s="1">
        <v>0</v>
      </c>
      <c r="K50" s="1">
        <v>0</v>
      </c>
      <c r="M50" s="1">
        <f t="shared" si="0"/>
        <v>0</v>
      </c>
      <c r="O50" s="1">
        <v>170394646410</v>
      </c>
      <c r="Q50" s="1">
        <v>0</v>
      </c>
      <c r="S50" s="1">
        <f t="shared" si="1"/>
        <v>170394646410</v>
      </c>
    </row>
    <row r="51" spans="1:19" ht="21" x14ac:dyDescent="0.25">
      <c r="A51" s="2" t="s">
        <v>104</v>
      </c>
      <c r="C51" s="1" t="s">
        <v>6</v>
      </c>
      <c r="E51" s="1">
        <v>20000000</v>
      </c>
      <c r="G51" s="1">
        <v>650</v>
      </c>
      <c r="I51" s="1">
        <v>13000000000</v>
      </c>
      <c r="K51" s="1">
        <v>132203390</v>
      </c>
      <c r="M51" s="1">
        <f t="shared" si="0"/>
        <v>12867796610</v>
      </c>
      <c r="O51" s="1">
        <v>13000000000</v>
      </c>
      <c r="Q51" s="1">
        <v>132203390</v>
      </c>
      <c r="S51" s="1">
        <f t="shared" si="1"/>
        <v>12867796610</v>
      </c>
    </row>
    <row r="52" spans="1:19" ht="21" x14ac:dyDescent="0.25">
      <c r="A52" s="2" t="s">
        <v>88</v>
      </c>
      <c r="C52" s="1" t="s">
        <v>4</v>
      </c>
      <c r="E52" s="1">
        <v>136991807</v>
      </c>
      <c r="G52" s="1">
        <v>2000</v>
      </c>
      <c r="I52" s="1">
        <v>0</v>
      </c>
      <c r="K52" s="1">
        <v>0</v>
      </c>
      <c r="M52" s="1">
        <f t="shared" si="0"/>
        <v>0</v>
      </c>
      <c r="O52" s="1">
        <v>273983614000</v>
      </c>
      <c r="Q52" s="1">
        <v>0</v>
      </c>
      <c r="S52" s="1">
        <f t="shared" si="1"/>
        <v>273983614000</v>
      </c>
    </row>
    <row r="53" spans="1:19" ht="21" x14ac:dyDescent="0.25">
      <c r="A53" s="2" t="s">
        <v>50</v>
      </c>
      <c r="C53" s="1" t="s">
        <v>145</v>
      </c>
      <c r="E53" s="1">
        <v>3949846</v>
      </c>
      <c r="G53" s="1">
        <v>14600</v>
      </c>
      <c r="I53" s="1">
        <v>0</v>
      </c>
      <c r="K53" s="1">
        <v>0</v>
      </c>
      <c r="M53" s="1">
        <f t="shared" si="0"/>
        <v>0</v>
      </c>
      <c r="O53" s="1">
        <v>57667751600</v>
      </c>
      <c r="Q53" s="1">
        <v>0</v>
      </c>
      <c r="S53" s="1">
        <f t="shared" si="1"/>
        <v>57667751600</v>
      </c>
    </row>
    <row r="54" spans="1:19" ht="21" x14ac:dyDescent="0.25">
      <c r="A54" s="2" t="s">
        <v>34</v>
      </c>
      <c r="C54" s="1" t="s">
        <v>169</v>
      </c>
      <c r="E54" s="1">
        <v>260484746</v>
      </c>
      <c r="G54" s="1">
        <v>630</v>
      </c>
      <c r="I54" s="1">
        <v>0</v>
      </c>
      <c r="K54" s="1">
        <v>0</v>
      </c>
      <c r="M54" s="1">
        <f t="shared" si="0"/>
        <v>0</v>
      </c>
      <c r="O54" s="1">
        <v>164105389980</v>
      </c>
      <c r="Q54" s="1">
        <v>6581478494</v>
      </c>
      <c r="S54" s="1">
        <f t="shared" si="1"/>
        <v>157523911486</v>
      </c>
    </row>
    <row r="55" spans="1:19" ht="21" x14ac:dyDescent="0.25">
      <c r="A55" s="2" t="s">
        <v>43</v>
      </c>
      <c r="C55" s="1" t="s">
        <v>122</v>
      </c>
      <c r="E55" s="1">
        <v>2218435</v>
      </c>
      <c r="G55" s="1">
        <v>7660</v>
      </c>
      <c r="I55" s="1">
        <v>0</v>
      </c>
      <c r="K55" s="1">
        <v>0</v>
      </c>
      <c r="M55" s="1">
        <f t="shared" si="0"/>
        <v>0</v>
      </c>
      <c r="O55" s="1">
        <v>16993212100</v>
      </c>
      <c r="Q55" s="1">
        <v>745609175</v>
      </c>
      <c r="S55" s="1">
        <f t="shared" si="1"/>
        <v>16247602925</v>
      </c>
    </row>
    <row r="56" spans="1:19" ht="21" x14ac:dyDescent="0.25">
      <c r="A56" s="2" t="s">
        <v>80</v>
      </c>
      <c r="C56" s="1" t="s">
        <v>162</v>
      </c>
      <c r="E56" s="1">
        <v>114198708</v>
      </c>
      <c r="G56" s="1">
        <v>1600</v>
      </c>
      <c r="I56" s="1">
        <v>0</v>
      </c>
      <c r="K56" s="1">
        <v>0</v>
      </c>
      <c r="M56" s="1">
        <f t="shared" si="0"/>
        <v>0</v>
      </c>
      <c r="O56" s="1">
        <v>182717932800</v>
      </c>
      <c r="Q56" s="1">
        <v>9604252146</v>
      </c>
      <c r="S56" s="1">
        <f t="shared" si="1"/>
        <v>173113680654</v>
      </c>
    </row>
    <row r="57" spans="1:19" ht="21" x14ac:dyDescent="0.25">
      <c r="A57" s="2" t="s">
        <v>15</v>
      </c>
      <c r="C57" s="1" t="s">
        <v>4</v>
      </c>
      <c r="E57" s="1">
        <v>425756315</v>
      </c>
      <c r="G57" s="1">
        <v>166</v>
      </c>
      <c r="I57" s="1">
        <v>0</v>
      </c>
      <c r="K57" s="1">
        <v>0</v>
      </c>
      <c r="M57" s="1">
        <f t="shared" si="0"/>
        <v>0</v>
      </c>
      <c r="O57" s="1">
        <v>70675548290</v>
      </c>
      <c r="Q57" s="1">
        <v>0</v>
      </c>
      <c r="S57" s="1">
        <f t="shared" si="1"/>
        <v>70675548290</v>
      </c>
    </row>
    <row r="58" spans="1:19" ht="21" x14ac:dyDescent="0.25">
      <c r="A58" s="2" t="s">
        <v>26</v>
      </c>
      <c r="C58" s="1" t="s">
        <v>145</v>
      </c>
      <c r="E58" s="1">
        <v>30782126</v>
      </c>
      <c r="G58" s="1">
        <v>4166</v>
      </c>
      <c r="I58" s="1">
        <v>0</v>
      </c>
      <c r="K58" s="1">
        <v>0</v>
      </c>
      <c r="M58" s="1">
        <f t="shared" si="0"/>
        <v>0</v>
      </c>
      <c r="O58" s="1">
        <v>128238336916</v>
      </c>
      <c r="Q58" s="1">
        <v>0</v>
      </c>
      <c r="S58" s="1">
        <f t="shared" si="1"/>
        <v>128238336916</v>
      </c>
    </row>
    <row r="59" spans="1:19" ht="21" x14ac:dyDescent="0.25">
      <c r="A59" s="2" t="s">
        <v>73</v>
      </c>
      <c r="C59" s="1" t="s">
        <v>4</v>
      </c>
      <c r="E59" s="1">
        <v>87342888</v>
      </c>
      <c r="G59" s="1">
        <v>1700</v>
      </c>
      <c r="I59" s="1">
        <v>0</v>
      </c>
      <c r="K59" s="1">
        <v>0</v>
      </c>
      <c r="M59" s="1">
        <f t="shared" si="0"/>
        <v>0</v>
      </c>
      <c r="O59" s="1">
        <v>148482909600</v>
      </c>
      <c r="Q59" s="1">
        <v>18671503602</v>
      </c>
      <c r="S59" s="1">
        <f t="shared" si="1"/>
        <v>129811405998</v>
      </c>
    </row>
    <row r="60" spans="1:19" ht="21" x14ac:dyDescent="0.25">
      <c r="A60" s="2" t="s">
        <v>41</v>
      </c>
      <c r="C60" s="1" t="s">
        <v>142</v>
      </c>
      <c r="E60" s="1">
        <v>69359284</v>
      </c>
      <c r="G60" s="1">
        <v>1110</v>
      </c>
      <c r="I60" s="1">
        <v>0</v>
      </c>
      <c r="K60" s="1">
        <v>0</v>
      </c>
      <c r="M60" s="1">
        <f t="shared" si="0"/>
        <v>0</v>
      </c>
      <c r="O60" s="1">
        <v>76988805240</v>
      </c>
      <c r="Q60" s="1">
        <v>1550110173</v>
      </c>
      <c r="S60" s="1">
        <f t="shared" si="1"/>
        <v>75438695067</v>
      </c>
    </row>
    <row r="61" spans="1:19" ht="21" x14ac:dyDescent="0.25">
      <c r="A61" s="2" t="s">
        <v>23</v>
      </c>
      <c r="C61" s="1" t="s">
        <v>170</v>
      </c>
      <c r="E61" s="1">
        <v>5582269</v>
      </c>
      <c r="G61" s="1">
        <v>5800</v>
      </c>
      <c r="I61" s="1">
        <v>0</v>
      </c>
      <c r="K61" s="1">
        <v>0</v>
      </c>
      <c r="M61" s="1">
        <f t="shared" si="0"/>
        <v>0</v>
      </c>
      <c r="O61" s="1">
        <v>32377160200</v>
      </c>
      <c r="Q61" s="1">
        <v>1298492289</v>
      </c>
      <c r="S61" s="1">
        <f t="shared" si="1"/>
        <v>31078667911</v>
      </c>
    </row>
    <row r="62" spans="1:19" ht="21" x14ac:dyDescent="0.25">
      <c r="A62" s="2" t="s">
        <v>32</v>
      </c>
      <c r="C62" s="1" t="s">
        <v>171</v>
      </c>
      <c r="E62" s="1">
        <v>65602103</v>
      </c>
      <c r="G62" s="1">
        <v>1055</v>
      </c>
      <c r="I62" s="1">
        <v>0</v>
      </c>
      <c r="K62" s="1">
        <v>0</v>
      </c>
      <c r="M62" s="1">
        <f t="shared" si="0"/>
        <v>0</v>
      </c>
      <c r="O62" s="1">
        <v>69210218665</v>
      </c>
      <c r="Q62" s="1">
        <v>0</v>
      </c>
      <c r="S62" s="1">
        <f t="shared" si="1"/>
        <v>69210218665</v>
      </c>
    </row>
    <row r="63" spans="1:19" ht="21" x14ac:dyDescent="0.25">
      <c r="A63" s="2" t="s">
        <v>22</v>
      </c>
      <c r="C63" s="1" t="s">
        <v>172</v>
      </c>
      <c r="E63" s="1">
        <v>419469500</v>
      </c>
      <c r="G63" s="1">
        <v>480</v>
      </c>
      <c r="I63" s="1">
        <v>201345360000</v>
      </c>
      <c r="K63" s="1">
        <v>25949044010</v>
      </c>
      <c r="M63" s="1">
        <f t="shared" si="0"/>
        <v>175396315990</v>
      </c>
      <c r="O63" s="1">
        <v>201345360000</v>
      </c>
      <c r="Q63" s="1">
        <v>25949044010</v>
      </c>
      <c r="S63" s="1">
        <f t="shared" si="1"/>
        <v>175396315990</v>
      </c>
    </row>
    <row r="64" spans="1:19" ht="21" x14ac:dyDescent="0.25">
      <c r="A64" s="2" t="s">
        <v>66</v>
      </c>
      <c r="C64" s="1" t="s">
        <v>173</v>
      </c>
      <c r="E64" s="1">
        <v>14341118</v>
      </c>
      <c r="G64" s="1">
        <v>4040</v>
      </c>
      <c r="I64" s="1">
        <v>0</v>
      </c>
      <c r="K64" s="1">
        <v>0</v>
      </c>
      <c r="M64" s="1">
        <f t="shared" si="0"/>
        <v>0</v>
      </c>
      <c r="O64" s="1">
        <v>57938116720</v>
      </c>
      <c r="Q64" s="1">
        <v>1769690152</v>
      </c>
      <c r="S64" s="1">
        <f t="shared" si="1"/>
        <v>56168426568</v>
      </c>
    </row>
    <row r="65" spans="1:19" ht="21" x14ac:dyDescent="0.25">
      <c r="A65" s="2" t="s">
        <v>93</v>
      </c>
      <c r="C65" s="1" t="s">
        <v>174</v>
      </c>
      <c r="E65" s="1">
        <v>64046860</v>
      </c>
      <c r="G65" s="1">
        <v>940</v>
      </c>
      <c r="I65" s="1">
        <v>0</v>
      </c>
      <c r="K65" s="1">
        <v>0</v>
      </c>
      <c r="M65" s="1">
        <f t="shared" si="0"/>
        <v>0</v>
      </c>
      <c r="O65" s="1">
        <v>60204048400</v>
      </c>
      <c r="Q65" s="1">
        <v>2376475595</v>
      </c>
      <c r="S65" s="1">
        <f t="shared" si="1"/>
        <v>57827572805</v>
      </c>
    </row>
    <row r="66" spans="1:19" ht="21" x14ac:dyDescent="0.25">
      <c r="A66" s="2" t="s">
        <v>94</v>
      </c>
      <c r="C66" s="1" t="s">
        <v>174</v>
      </c>
      <c r="E66" s="1">
        <v>44411857</v>
      </c>
      <c r="G66" s="1">
        <v>650</v>
      </c>
      <c r="I66" s="1">
        <v>0</v>
      </c>
      <c r="K66" s="1">
        <v>0</v>
      </c>
      <c r="M66" s="1">
        <f t="shared" si="0"/>
        <v>0</v>
      </c>
      <c r="O66" s="1">
        <v>28867707050</v>
      </c>
      <c r="Q66" s="1">
        <v>1517381097</v>
      </c>
      <c r="S66" s="1">
        <f t="shared" si="1"/>
        <v>27350325953</v>
      </c>
    </row>
    <row r="67" spans="1:19" ht="21" x14ac:dyDescent="0.25">
      <c r="A67" s="2" t="s">
        <v>60</v>
      </c>
      <c r="C67" s="1" t="s">
        <v>170</v>
      </c>
      <c r="E67" s="1">
        <v>336881032</v>
      </c>
      <c r="G67" s="1">
        <v>42</v>
      </c>
      <c r="I67" s="1">
        <v>0</v>
      </c>
      <c r="K67" s="1">
        <v>0</v>
      </c>
      <c r="M67" s="1">
        <f t="shared" si="0"/>
        <v>0</v>
      </c>
      <c r="O67" s="1">
        <v>14149003344</v>
      </c>
      <c r="Q67" s="1">
        <v>1644436224</v>
      </c>
      <c r="S67" s="1">
        <f t="shared" si="1"/>
        <v>12504567120</v>
      </c>
    </row>
    <row r="68" spans="1:19" ht="21" x14ac:dyDescent="0.25">
      <c r="A68" s="2" t="s">
        <v>95</v>
      </c>
      <c r="C68" s="1" t="s">
        <v>175</v>
      </c>
      <c r="E68" s="1">
        <v>31464377</v>
      </c>
      <c r="G68" s="1">
        <v>1849</v>
      </c>
      <c r="I68" s="1">
        <v>0</v>
      </c>
      <c r="K68" s="1">
        <v>0</v>
      </c>
      <c r="M68" s="1">
        <f t="shared" si="0"/>
        <v>0</v>
      </c>
      <c r="O68" s="1">
        <v>58177633073</v>
      </c>
      <c r="Q68" s="1">
        <v>1094740407</v>
      </c>
      <c r="S68" s="1">
        <f t="shared" si="1"/>
        <v>57082892666</v>
      </c>
    </row>
    <row r="69" spans="1:19" ht="21" x14ac:dyDescent="0.25">
      <c r="A69" s="2" t="s">
        <v>35</v>
      </c>
      <c r="C69" s="1" t="s">
        <v>176</v>
      </c>
      <c r="E69" s="1">
        <v>4893837</v>
      </c>
      <c r="G69" s="1">
        <v>16600</v>
      </c>
      <c r="I69" s="1">
        <v>0</v>
      </c>
      <c r="K69" s="1">
        <v>0</v>
      </c>
      <c r="M69" s="1">
        <f t="shared" si="0"/>
        <v>0</v>
      </c>
      <c r="O69" s="1">
        <v>81237694200</v>
      </c>
      <c r="Q69" s="1">
        <v>4766363747</v>
      </c>
      <c r="S69" s="1">
        <f t="shared" si="1"/>
        <v>76471330453</v>
      </c>
    </row>
    <row r="70" spans="1:19" ht="21" x14ac:dyDescent="0.25">
      <c r="A70" s="2" t="s">
        <v>29</v>
      </c>
      <c r="C70" s="1" t="s">
        <v>177</v>
      </c>
      <c r="E70" s="1">
        <v>79103012</v>
      </c>
      <c r="G70" s="1">
        <v>441</v>
      </c>
      <c r="I70" s="1">
        <v>0</v>
      </c>
      <c r="K70" s="1">
        <v>0</v>
      </c>
      <c r="M70" s="1">
        <f t="shared" si="0"/>
        <v>0</v>
      </c>
      <c r="O70" s="1">
        <v>34884428292</v>
      </c>
      <c r="Q70" s="1">
        <v>2046733059</v>
      </c>
      <c r="S70" s="1">
        <f t="shared" si="1"/>
        <v>32837695233</v>
      </c>
    </row>
    <row r="71" spans="1:19" ht="21" x14ac:dyDescent="0.25">
      <c r="A71" s="2" t="s">
        <v>51</v>
      </c>
      <c r="C71" s="1" t="s">
        <v>178</v>
      </c>
      <c r="E71" s="1">
        <v>82387637</v>
      </c>
      <c r="G71" s="1">
        <v>1300</v>
      </c>
      <c r="I71" s="1">
        <v>0</v>
      </c>
      <c r="K71" s="1">
        <v>0</v>
      </c>
      <c r="M71" s="1">
        <f t="shared" si="0"/>
        <v>0</v>
      </c>
      <c r="O71" s="1">
        <v>107103928100</v>
      </c>
      <c r="Q71" s="1">
        <v>2647191276</v>
      </c>
      <c r="S71" s="1">
        <f t="shared" si="1"/>
        <v>104456736824</v>
      </c>
    </row>
    <row r="72" spans="1:19" ht="21" x14ac:dyDescent="0.25">
      <c r="A72" s="2" t="s">
        <v>42</v>
      </c>
      <c r="C72" s="1" t="s">
        <v>148</v>
      </c>
      <c r="E72" s="1">
        <v>140875991</v>
      </c>
      <c r="G72" s="1">
        <v>1500</v>
      </c>
      <c r="I72" s="1">
        <v>0</v>
      </c>
      <c r="K72" s="1">
        <v>0</v>
      </c>
      <c r="M72" s="1">
        <f t="shared" si="0"/>
        <v>0</v>
      </c>
      <c r="O72" s="1">
        <v>211313986500</v>
      </c>
      <c r="Q72" s="1">
        <v>3557474520</v>
      </c>
      <c r="S72" s="1">
        <f t="shared" si="1"/>
        <v>207756511980</v>
      </c>
    </row>
    <row r="73" spans="1:19" ht="21" x14ac:dyDescent="0.25">
      <c r="A73" s="2" t="s">
        <v>24</v>
      </c>
      <c r="C73" s="1" t="s">
        <v>179</v>
      </c>
      <c r="E73" s="1">
        <v>100000</v>
      </c>
      <c r="G73" s="1">
        <v>6000</v>
      </c>
      <c r="I73" s="1">
        <v>0</v>
      </c>
      <c r="K73" s="1">
        <v>0</v>
      </c>
      <c r="M73" s="1">
        <f t="shared" ref="M73:M86" si="2">I73-K73</f>
        <v>0</v>
      </c>
      <c r="O73" s="1">
        <v>600000000</v>
      </c>
      <c r="Q73" s="1">
        <v>73557692</v>
      </c>
      <c r="S73" s="1">
        <f t="shared" ref="S73:S86" si="3">O73-Q73</f>
        <v>526442308</v>
      </c>
    </row>
    <row r="74" spans="1:19" ht="21" x14ac:dyDescent="0.25">
      <c r="A74" s="2" t="s">
        <v>82</v>
      </c>
      <c r="C74" s="1" t="s">
        <v>151</v>
      </c>
      <c r="E74" s="1">
        <v>189268219</v>
      </c>
      <c r="G74" s="1">
        <v>200</v>
      </c>
      <c r="I74" s="1">
        <v>0</v>
      </c>
      <c r="K74" s="1">
        <v>0</v>
      </c>
      <c r="M74" s="1">
        <f t="shared" si="2"/>
        <v>0</v>
      </c>
      <c r="O74" s="1">
        <v>37853643800</v>
      </c>
      <c r="Q74" s="1">
        <v>1518127726</v>
      </c>
      <c r="S74" s="1">
        <f t="shared" si="3"/>
        <v>36335516074</v>
      </c>
    </row>
    <row r="75" spans="1:19" ht="21" x14ac:dyDescent="0.25">
      <c r="A75" s="2" t="s">
        <v>17</v>
      </c>
      <c r="C75" s="1" t="s">
        <v>144</v>
      </c>
      <c r="E75" s="1">
        <v>134385844</v>
      </c>
      <c r="G75" s="1">
        <v>424</v>
      </c>
      <c r="I75" s="1">
        <v>0</v>
      </c>
      <c r="K75" s="1">
        <v>0</v>
      </c>
      <c r="M75" s="1">
        <f t="shared" si="2"/>
        <v>0</v>
      </c>
      <c r="O75" s="1">
        <v>56979597856</v>
      </c>
      <c r="Q75" s="1">
        <v>3343096973</v>
      </c>
      <c r="S75" s="1">
        <f t="shared" si="3"/>
        <v>53636500883</v>
      </c>
    </row>
    <row r="76" spans="1:19" ht="21" x14ac:dyDescent="0.25">
      <c r="A76" s="2" t="s">
        <v>85</v>
      </c>
      <c r="C76" s="1" t="s">
        <v>147</v>
      </c>
      <c r="E76" s="1">
        <v>34680966</v>
      </c>
      <c r="G76" s="1">
        <v>650</v>
      </c>
      <c r="I76" s="1">
        <v>0</v>
      </c>
      <c r="K76" s="1">
        <v>0</v>
      </c>
      <c r="M76" s="1">
        <f t="shared" si="2"/>
        <v>0</v>
      </c>
      <c r="O76" s="1">
        <v>22542627900</v>
      </c>
      <c r="Q76" s="1">
        <v>1115390443</v>
      </c>
      <c r="S76" s="1">
        <f t="shared" si="3"/>
        <v>21427237457</v>
      </c>
    </row>
    <row r="77" spans="1:19" ht="21" x14ac:dyDescent="0.25">
      <c r="A77" s="2" t="s">
        <v>62</v>
      </c>
      <c r="C77" s="1" t="s">
        <v>4</v>
      </c>
      <c r="E77" s="1">
        <v>30000000</v>
      </c>
      <c r="G77" s="1">
        <v>1166</v>
      </c>
      <c r="I77" s="1">
        <v>0</v>
      </c>
      <c r="K77" s="1">
        <v>0</v>
      </c>
      <c r="M77" s="1">
        <f t="shared" si="2"/>
        <v>0</v>
      </c>
      <c r="O77" s="1">
        <v>34980000000</v>
      </c>
      <c r="Q77" s="1">
        <v>1730781250</v>
      </c>
      <c r="S77" s="1">
        <f t="shared" si="3"/>
        <v>33249218750</v>
      </c>
    </row>
    <row r="78" spans="1:19" ht="21" x14ac:dyDescent="0.25">
      <c r="A78" s="2" t="s">
        <v>39</v>
      </c>
      <c r="C78" s="1" t="s">
        <v>146</v>
      </c>
      <c r="E78" s="1">
        <v>21011122</v>
      </c>
      <c r="G78" s="1">
        <v>965</v>
      </c>
      <c r="I78" s="1">
        <v>0</v>
      </c>
      <c r="K78" s="1">
        <v>0</v>
      </c>
      <c r="M78" s="1">
        <f t="shared" si="2"/>
        <v>0</v>
      </c>
      <c r="O78" s="1">
        <v>20275732730</v>
      </c>
      <c r="Q78" s="1">
        <v>2421348058</v>
      </c>
      <c r="S78" s="1">
        <f t="shared" si="3"/>
        <v>17854384672</v>
      </c>
    </row>
    <row r="79" spans="1:19" ht="21" x14ac:dyDescent="0.25">
      <c r="A79" s="2" t="s">
        <v>76</v>
      </c>
      <c r="C79" s="1" t="s">
        <v>4</v>
      </c>
      <c r="E79" s="1">
        <v>573863800</v>
      </c>
      <c r="G79" s="1">
        <v>10</v>
      </c>
      <c r="I79" s="1">
        <v>0</v>
      </c>
      <c r="K79" s="1">
        <v>0</v>
      </c>
      <c r="M79" s="1">
        <f t="shared" si="2"/>
        <v>0</v>
      </c>
      <c r="O79" s="1">
        <v>5738638000</v>
      </c>
      <c r="Q79" s="1">
        <v>326227483</v>
      </c>
      <c r="S79" s="1">
        <f t="shared" si="3"/>
        <v>5412410517</v>
      </c>
    </row>
    <row r="80" spans="1:19" ht="21" x14ac:dyDescent="0.25">
      <c r="A80" s="2" t="s">
        <v>180</v>
      </c>
      <c r="C80" s="1" t="s">
        <v>120</v>
      </c>
      <c r="E80" s="1">
        <v>2400000</v>
      </c>
      <c r="G80" s="1">
        <v>600</v>
      </c>
      <c r="I80" s="1">
        <v>0</v>
      </c>
      <c r="K80" s="1">
        <v>0</v>
      </c>
      <c r="M80" s="1">
        <f t="shared" si="2"/>
        <v>0</v>
      </c>
      <c r="O80" s="1">
        <v>1440000000</v>
      </c>
      <c r="Q80" s="1">
        <v>0</v>
      </c>
      <c r="S80" s="1">
        <f t="shared" si="3"/>
        <v>1440000000</v>
      </c>
    </row>
    <row r="81" spans="1:19" ht="21" x14ac:dyDescent="0.25">
      <c r="A81" s="2" t="s">
        <v>69</v>
      </c>
      <c r="C81" s="1" t="s">
        <v>4</v>
      </c>
      <c r="E81" s="1">
        <v>134000000</v>
      </c>
      <c r="G81" s="1">
        <v>480</v>
      </c>
      <c r="I81" s="1">
        <v>0</v>
      </c>
      <c r="K81" s="1">
        <v>0</v>
      </c>
      <c r="M81" s="1">
        <f t="shared" si="2"/>
        <v>0</v>
      </c>
      <c r="O81" s="1">
        <v>64320000000</v>
      </c>
      <c r="Q81" s="1">
        <v>3773771760</v>
      </c>
      <c r="S81" s="1">
        <f t="shared" si="3"/>
        <v>60546228240</v>
      </c>
    </row>
    <row r="82" spans="1:19" ht="21" x14ac:dyDescent="0.25">
      <c r="A82" s="2" t="s">
        <v>83</v>
      </c>
      <c r="C82" s="1" t="s">
        <v>181</v>
      </c>
      <c r="E82" s="1">
        <v>98020364</v>
      </c>
      <c r="G82" s="1">
        <v>850</v>
      </c>
      <c r="I82" s="1">
        <v>83317309400</v>
      </c>
      <c r="K82" s="1">
        <v>958967001</v>
      </c>
      <c r="M82" s="1">
        <f t="shared" si="2"/>
        <v>82358342399</v>
      </c>
      <c r="O82" s="1">
        <v>83317309400</v>
      </c>
      <c r="Q82" s="1">
        <v>958967001</v>
      </c>
      <c r="S82" s="1">
        <f t="shared" si="3"/>
        <v>82358342399</v>
      </c>
    </row>
    <row r="83" spans="1:19" ht="21" x14ac:dyDescent="0.25">
      <c r="A83" s="2" t="s">
        <v>84</v>
      </c>
      <c r="C83" s="1" t="s">
        <v>4</v>
      </c>
      <c r="E83" s="1">
        <v>180225567</v>
      </c>
      <c r="G83" s="1">
        <v>50</v>
      </c>
      <c r="I83" s="1">
        <v>0</v>
      </c>
      <c r="K83" s="1">
        <v>0</v>
      </c>
      <c r="M83" s="1">
        <f t="shared" si="2"/>
        <v>0</v>
      </c>
      <c r="O83" s="1">
        <v>9011278350</v>
      </c>
      <c r="Q83" s="1">
        <v>512269053</v>
      </c>
      <c r="S83" s="1">
        <f t="shared" si="3"/>
        <v>8499009297</v>
      </c>
    </row>
    <row r="84" spans="1:19" ht="21" x14ac:dyDescent="0.25">
      <c r="A84" s="2" t="s">
        <v>36</v>
      </c>
      <c r="C84" s="1" t="s">
        <v>182</v>
      </c>
      <c r="E84" s="1">
        <v>26082351</v>
      </c>
      <c r="G84" s="1">
        <v>271</v>
      </c>
      <c r="I84" s="1">
        <v>0</v>
      </c>
      <c r="K84" s="1">
        <v>0</v>
      </c>
      <c r="M84" s="1">
        <f t="shared" si="2"/>
        <v>0</v>
      </c>
      <c r="O84" s="1">
        <v>7068317121</v>
      </c>
      <c r="Q84" s="1">
        <v>0</v>
      </c>
      <c r="S84" s="1">
        <f t="shared" si="3"/>
        <v>7068317121</v>
      </c>
    </row>
    <row r="85" spans="1:19" ht="21" x14ac:dyDescent="0.25">
      <c r="A85" s="2" t="s">
        <v>81</v>
      </c>
      <c r="C85" s="1" t="s">
        <v>158</v>
      </c>
      <c r="E85" s="1">
        <v>80400000</v>
      </c>
      <c r="G85" s="1">
        <v>400</v>
      </c>
      <c r="I85" s="1">
        <v>0</v>
      </c>
      <c r="K85" s="1">
        <v>0</v>
      </c>
      <c r="M85" s="1">
        <f t="shared" si="2"/>
        <v>0</v>
      </c>
      <c r="O85" s="1">
        <v>32160000000</v>
      </c>
      <c r="Q85" s="1">
        <v>456016205</v>
      </c>
      <c r="S85" s="1">
        <f t="shared" si="3"/>
        <v>31703983795</v>
      </c>
    </row>
    <row r="86" spans="1:19" ht="21" x14ac:dyDescent="0.25">
      <c r="A86" s="2" t="s">
        <v>63</v>
      </c>
      <c r="C86" s="1" t="s">
        <v>218</v>
      </c>
      <c r="E86" s="1" t="s">
        <v>218</v>
      </c>
      <c r="G86" s="1" t="s">
        <v>218</v>
      </c>
      <c r="I86" s="1">
        <v>0</v>
      </c>
      <c r="K86" s="1">
        <v>0</v>
      </c>
      <c r="M86" s="1">
        <f t="shared" si="2"/>
        <v>0</v>
      </c>
      <c r="O86" s="1">
        <v>7207955652</v>
      </c>
      <c r="Q86" s="1">
        <v>0</v>
      </c>
      <c r="S86" s="1">
        <f t="shared" si="3"/>
        <v>7207955652</v>
      </c>
    </row>
    <row r="87" spans="1:19" s="3" customFormat="1" ht="26.25" x14ac:dyDescent="0.25">
      <c r="A87" s="3" t="s">
        <v>105</v>
      </c>
      <c r="C87" s="3" t="s">
        <v>105</v>
      </c>
      <c r="E87" s="3" t="s">
        <v>105</v>
      </c>
      <c r="G87" s="3" t="s">
        <v>105</v>
      </c>
      <c r="I87" s="4">
        <f>SUM(I8:I86)</f>
        <v>1515525073807</v>
      </c>
      <c r="K87" s="4">
        <f>SUM(K8:K86)</f>
        <v>96158299921</v>
      </c>
      <c r="M87" s="4">
        <f>SUM(M8:M86)</f>
        <v>1419366773886</v>
      </c>
      <c r="O87" s="4">
        <f>SUM(O8:O86)</f>
        <v>7928895359354</v>
      </c>
      <c r="Q87" s="4">
        <f>SUM(Q8:Q86)</f>
        <v>245789026482</v>
      </c>
      <c r="S87" s="4">
        <f>SUM(S8:S86)</f>
        <v>7683106332872</v>
      </c>
    </row>
  </sheetData>
  <mergeCells count="17"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توسعه اطلس مفید</vt:lpstr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2026-08-23T13:27:09Z</dcterms:modified>
</cp:coreProperties>
</file>