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shahbazian\Desktop\Abbas Shahbazian\Monthly Portfolio Of Investment\Atlas\1405\04\"/>
    </mc:Choice>
  </mc:AlternateContent>
  <xr:revisionPtr revIDLastSave="0" documentId="13_ncr:1_{71165A25-EB62-45AB-82B3-3B016185BA0B}" xr6:coauthVersionLast="47" xr6:coauthVersionMax="47" xr10:uidLastSave="{00000000-0000-0000-0000-000000000000}"/>
  <bookViews>
    <workbookView xWindow="-120" yWindow="-120" windowWidth="29040" windowHeight="15720" firstSheet="4" activeTab="11" xr2:uid="{00000000-000D-0000-FFFF-FFFF00000000}"/>
  </bookViews>
  <sheets>
    <sheet name="توسعه اطلس مفید" sheetId="16" r:id="rId1"/>
    <sheet name="سهام" sheetId="1" r:id="rId2"/>
    <sheet name="تعدیل قیمت" sheetId="4" r:id="rId3"/>
    <sheet name="سپرده" sheetId="6" r:id="rId4"/>
    <sheet name="درآمدها" sheetId="15" r:id="rId5"/>
    <sheet name="سرمایه‌گذاری در سهام" sheetId="11" r:id="rId6"/>
    <sheet name="درآمد سپرده بانکی" sheetId="13" r:id="rId7"/>
    <sheet name="سایر درآمدها" sheetId="14" r:id="rId8"/>
    <sheet name="درآمد سود سهام" sheetId="8" r:id="rId9"/>
    <sheet name="سود سپرده بانکی" sheetId="7" r:id="rId10"/>
    <sheet name="درآمد ناشی از فروش" sheetId="10" r:id="rId11"/>
    <sheet name="درآمد ناشی از تغییر قیمت اوراق" sheetId="9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C8" i="15"/>
  <c r="C7" i="15"/>
  <c r="E10" i="14"/>
  <c r="C10" i="14"/>
  <c r="I16" i="13"/>
  <c r="I9" i="13"/>
  <c r="I10" i="13"/>
  <c r="I11" i="13"/>
  <c r="I12" i="13"/>
  <c r="I13" i="13"/>
  <c r="I14" i="13"/>
  <c r="I15" i="13"/>
  <c r="I8" i="13"/>
  <c r="E16" i="13"/>
  <c r="E9" i="13"/>
  <c r="E10" i="13"/>
  <c r="E11" i="13"/>
  <c r="E12" i="13"/>
  <c r="E13" i="13"/>
  <c r="E14" i="13"/>
  <c r="E15" i="13"/>
  <c r="E8" i="13"/>
  <c r="G16" i="13"/>
  <c r="C16" i="13"/>
  <c r="U110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51" i="11"/>
  <c r="U52" i="11"/>
  <c r="U53" i="11"/>
  <c r="U54" i="11"/>
  <c r="U55" i="11"/>
  <c r="U56" i="11"/>
  <c r="U57" i="11"/>
  <c r="U58" i="11"/>
  <c r="U59" i="11"/>
  <c r="U60" i="11"/>
  <c r="U61" i="11"/>
  <c r="U62" i="11"/>
  <c r="U63" i="11"/>
  <c r="U64" i="11"/>
  <c r="U65" i="11"/>
  <c r="U66" i="11"/>
  <c r="U67" i="11"/>
  <c r="U68" i="11"/>
  <c r="U69" i="11"/>
  <c r="U70" i="11"/>
  <c r="U71" i="11"/>
  <c r="U72" i="11"/>
  <c r="U73" i="11"/>
  <c r="U74" i="11"/>
  <c r="U75" i="11"/>
  <c r="U76" i="11"/>
  <c r="U77" i="11"/>
  <c r="U78" i="11"/>
  <c r="U79" i="11"/>
  <c r="U80" i="11"/>
  <c r="U81" i="11"/>
  <c r="U82" i="11"/>
  <c r="U83" i="11"/>
  <c r="U84" i="11"/>
  <c r="U85" i="11"/>
  <c r="U86" i="11"/>
  <c r="U87" i="11"/>
  <c r="U88" i="11"/>
  <c r="U89" i="11"/>
  <c r="U90" i="11"/>
  <c r="U91" i="11"/>
  <c r="U92" i="11"/>
  <c r="U93" i="11"/>
  <c r="U94" i="11"/>
  <c r="U95" i="11"/>
  <c r="U96" i="11"/>
  <c r="U97" i="11"/>
  <c r="U98" i="11"/>
  <c r="U99" i="11"/>
  <c r="U100" i="11"/>
  <c r="U101" i="11"/>
  <c r="U102" i="11"/>
  <c r="U103" i="11"/>
  <c r="U104" i="11"/>
  <c r="U105" i="11"/>
  <c r="U106" i="11"/>
  <c r="U107" i="11"/>
  <c r="U108" i="11"/>
  <c r="U109" i="11"/>
  <c r="U8" i="11"/>
  <c r="K110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8" i="11"/>
  <c r="Q110" i="11"/>
  <c r="O110" i="11"/>
  <c r="M110" i="11"/>
  <c r="G110" i="11"/>
  <c r="E110" i="11"/>
  <c r="C110" i="11"/>
  <c r="S109" i="11"/>
  <c r="I109" i="11"/>
  <c r="S108" i="11"/>
  <c r="I108" i="11"/>
  <c r="S107" i="11"/>
  <c r="I107" i="11"/>
  <c r="S106" i="11"/>
  <c r="I106" i="11"/>
  <c r="S105" i="11" l="1"/>
  <c r="I105" i="11"/>
  <c r="S9" i="11" l="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8" i="11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8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8" i="10"/>
  <c r="E48" i="10"/>
  <c r="G48" i="10"/>
  <c r="O48" i="10"/>
  <c r="M48" i="10"/>
  <c r="S110" i="11" l="1"/>
  <c r="I110" i="11"/>
  <c r="I48" i="10"/>
  <c r="Q90" i="9"/>
  <c r="O90" i="9"/>
  <c r="M90" i="9"/>
  <c r="I90" i="9"/>
  <c r="G90" i="9"/>
  <c r="E90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8" i="9"/>
  <c r="Q75" i="8"/>
  <c r="O75" i="8"/>
  <c r="M75" i="8"/>
  <c r="K75" i="8"/>
  <c r="I75" i="8"/>
  <c r="S74" i="8"/>
  <c r="S9" i="8" l="1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8" i="8"/>
  <c r="S75" i="8" s="1"/>
  <c r="M9" i="8"/>
  <c r="M10" i="8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M28" i="8"/>
  <c r="M29" i="8"/>
  <c r="M30" i="8"/>
  <c r="M31" i="8"/>
  <c r="M32" i="8"/>
  <c r="M33" i="8"/>
  <c r="M34" i="8"/>
  <c r="M35" i="8"/>
  <c r="M36" i="8"/>
  <c r="M37" i="8"/>
  <c r="M38" i="8"/>
  <c r="M39" i="8"/>
  <c r="M40" i="8"/>
  <c r="M41" i="8"/>
  <c r="M42" i="8"/>
  <c r="M43" i="8"/>
  <c r="M44" i="8"/>
  <c r="M45" i="8"/>
  <c r="M46" i="8"/>
  <c r="M47" i="8"/>
  <c r="M48" i="8"/>
  <c r="M49" i="8"/>
  <c r="M50" i="8"/>
  <c r="M51" i="8"/>
  <c r="M52" i="8"/>
  <c r="M53" i="8"/>
  <c r="M54" i="8"/>
  <c r="M55" i="8"/>
  <c r="M56" i="8"/>
  <c r="M57" i="8"/>
  <c r="M58" i="8"/>
  <c r="M59" i="8"/>
  <c r="M60" i="8"/>
  <c r="M61" i="8"/>
  <c r="M62" i="8"/>
  <c r="M63" i="8"/>
  <c r="M64" i="8"/>
  <c r="M65" i="8"/>
  <c r="M66" i="8"/>
  <c r="M67" i="8"/>
  <c r="M68" i="8"/>
  <c r="M69" i="8"/>
  <c r="M70" i="8"/>
  <c r="M71" i="8"/>
  <c r="M72" i="8"/>
  <c r="M73" i="8"/>
  <c r="M8" i="8"/>
  <c r="M9" i="7"/>
  <c r="M10" i="7"/>
  <c r="M16" i="7" s="1"/>
  <c r="M11" i="7"/>
  <c r="M12" i="7"/>
  <c r="M13" i="7"/>
  <c r="M14" i="7"/>
  <c r="M15" i="7"/>
  <c r="M8" i="7"/>
  <c r="G9" i="7"/>
  <c r="G10" i="7"/>
  <c r="G11" i="7"/>
  <c r="G12" i="7"/>
  <c r="G13" i="7"/>
  <c r="G14" i="7"/>
  <c r="G15" i="7"/>
  <c r="G8" i="7"/>
  <c r="K16" i="7"/>
  <c r="I16" i="7"/>
  <c r="E16" i="7"/>
  <c r="C16" i="7"/>
  <c r="K14" i="6"/>
  <c r="I9" i="6"/>
  <c r="I14" i="6" s="1"/>
  <c r="I10" i="6"/>
  <c r="I11" i="6"/>
  <c r="I12" i="6"/>
  <c r="I13" i="6"/>
  <c r="I8" i="6"/>
  <c r="G14" i="6"/>
  <c r="E14" i="6"/>
  <c r="C14" i="6"/>
  <c r="I10" i="4"/>
  <c r="I9" i="4"/>
  <c r="Y93" i="1"/>
  <c r="W93" i="1"/>
  <c r="U93" i="1"/>
  <c r="O93" i="1"/>
  <c r="K93" i="1"/>
  <c r="G93" i="1"/>
  <c r="E93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10" i="1"/>
  <c r="G16" i="7" l="1"/>
</calcChain>
</file>

<file path=xl/sharedStrings.xml><?xml version="1.0" encoding="utf-8"?>
<sst xmlns="http://schemas.openxmlformats.org/spreadsheetml/2006/main" count="1212" uniqueCount="216">
  <si>
    <t>صندوق سرمایه‌گذاری توسعه اطلس مفید</t>
  </si>
  <si>
    <t>صورت وضعیت پورتفوی</t>
  </si>
  <si>
    <t>برای ماه منتهی به 1405/04/31</t>
  </si>
  <si>
    <t>نام شرکت</t>
  </si>
  <si>
    <t>1405/03/31</t>
  </si>
  <si>
    <t>تغییرات طی دوره</t>
  </si>
  <si>
    <t>1405/04/31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</si>
  <si>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</si>
  <si>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</si>
  <si>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</si>
  <si>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</si>
  <si>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</si>
  <si>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</si>
  <si>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</si>
  <si>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</si>
  <si>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</si>
  <si>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ملت</t>
  </si>
  <si>
    <t>بهار رز عالیس چناران</t>
  </si>
  <si>
    <t>پارس‌ دارو</t>
  </si>
  <si>
    <t>پالایش نفت اصفهان</t>
  </si>
  <si>
    <t>پالایش نفت بندرعباس</t>
  </si>
  <si>
    <t>پالایش نفت تبریز</t>
  </si>
  <si>
    <t>پالایش نفت تهران</t>
  </si>
  <si>
    <t>پاکدیس</t>
  </si>
  <si>
    <t>پتروشیمی اروند</t>
  </si>
  <si>
    <t>پتروشیمی پردیس</t>
  </si>
  <si>
    <t>پتروشیمی جم</t>
  </si>
  <si>
    <t>پتروشیمی شیراز</t>
  </si>
  <si>
    <t>پتروشیمی فناوران</t>
  </si>
  <si>
    <t>پخش هجرت</t>
  </si>
  <si>
    <t>پست بانک ایران</t>
  </si>
  <si>
    <t>تراکتورسازی‌ایران‌</t>
  </si>
  <si>
    <t>توسعه حمل و نقل ریلی پارسیان</t>
  </si>
  <si>
    <t>توسعه معادن وفلزات</t>
  </si>
  <si>
    <t>توسعه معدنی و صنعتی صبانور</t>
  </si>
  <si>
    <t>تولید ژلاتین کپسول ایران</t>
  </si>
  <si>
    <t>تولیدی کوچین</t>
  </si>
  <si>
    <t>ح.مهرمام میهن</t>
  </si>
  <si>
    <t>داروپخش‌ (هلدینگ‌</t>
  </si>
  <si>
    <t>داروسازی  ابوریحان</t>
  </si>
  <si>
    <t>داروسازی شهید قاضی</t>
  </si>
  <si>
    <t>داروسازی‌ فارابی‌</t>
  </si>
  <si>
    <t>دامداری تلیسه نمونه</t>
  </si>
  <si>
    <t>سپید ماکیان</t>
  </si>
  <si>
    <t>سرمایه گذاری توسعه صنایع سیمان</t>
  </si>
  <si>
    <t>سرمایه گذاری دارویی 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</si>
  <si>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</si>
  <si>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</si>
  <si>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</si>
  <si>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</si>
  <si>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</si>
  <si>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</si>
  <si>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</si>
  <si>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</si>
  <si>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تهران‌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</si>
  <si>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</si>
  <si>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</si>
  <si>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</si>
  <si>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</si>
  <si>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</si>
  <si>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</si>
  <si>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</si>
  <si>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ارتباطات سیار ایران</t>
  </si>
  <si>
    <t>شرکت خمیرمایه رضوی</t>
  </si>
  <si>
    <t>شرکت س استان کردستان</t>
  </si>
  <si>
    <t>شمش طلا</t>
  </si>
  <si>
    <t>شمش نقره</t>
  </si>
  <si>
    <t>شیر و گوشت زاگرس شهرکرد</t>
  </si>
  <si>
    <t>صنایع  لاستیکی   سهند</t>
  </si>
  <si>
    <t>صنایع پتروشیمی کرمانشاه</t>
  </si>
  <si>
    <t>صنایع غذایی رضوی</t>
  </si>
  <si>
    <t>صنایع‌ کاشی‌ و سرامیک‌ سینا</t>
  </si>
  <si>
    <t>صنایع‌خاک‌چینی‌ایران‌</t>
  </si>
  <si>
    <t>صنعتی‌ آما</t>
  </si>
  <si>
    <t>فجر انرژی خلیج فارس</t>
  </si>
  <si>
    <t>قندهکمتان‌</t>
  </si>
  <si>
    <t>گروه‌بهمن‌</t>
  </si>
  <si>
    <t>گسترش سوخت سبززاگرس(سهامی عام)</t>
  </si>
  <si>
    <t>گسترش نفت و گاز پارسیان</t>
  </si>
  <si>
    <t>لابراتوارداروسازی‌  دکترعبیدی‌</t>
  </si>
  <si>
    <t>م .صنایع و معادن احیاء سپاهان</t>
  </si>
  <si>
    <t>مبین انرژی خلیج فارس</t>
  </si>
  <si>
    <t>مجتمع کاشی و سنگ پرسپولیس یزد</t>
  </si>
  <si>
    <t>محصولات کاغذی لطیف</t>
  </si>
  <si>
    <t>معدنکاران نسوز</t>
  </si>
  <si>
    <t>مهرمام میهن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</si>
  <si>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</si>
  <si>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</si>
  <si>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</si>
  <si>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</si>
  <si>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</si>
  <si>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</si>
  <si>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</si>
  <si>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</si>
  <si>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کشت و دام قیام اصفهان</t>
  </si>
  <si>
    <t>کشت و دامداری فکا</t>
  </si>
  <si>
    <t>کشت وصنعت شریف آباد</t>
  </si>
  <si>
    <t/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</si>
  <si>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</si>
  <si>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</si>
  <si>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</si>
  <si>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</si>
  <si>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</si>
  <si>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</si>
  <si>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</si>
  <si>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مبلغ</t>
  </si>
  <si>
    <t>افزایش</t>
  </si>
  <si>
    <t>کاهش</t>
  </si>
  <si>
    <t>بانک ملت باجه کارگزاری مفید</t>
  </si>
  <si>
    <t>بانک پاسارگاد هفت تیر</t>
  </si>
  <si>
    <t>بانک خاورمیانه آفریقا</t>
  </si>
  <si>
    <t>بانک صادرات بورس کالا</t>
  </si>
  <si>
    <t>1404/10/23</t>
  </si>
  <si>
    <t>بانک ملت مستقل مرکزی</t>
  </si>
  <si>
    <t>1405/04/10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</si>
  <si>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</si>
  <si>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</si>
  <si>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</si>
  <si>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</si>
  <si>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</si>
  <si>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</si>
  <si>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</si>
  <si>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</si>
  <si>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بانک ملت جهان کودک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</si>
  <si>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</si>
  <si>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</si>
  <si>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</si>
  <si>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</si>
  <si>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</si>
  <si>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</si>
  <si>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1404/12/03</t>
  </si>
  <si>
    <t>1405/04/30</t>
  </si>
  <si>
    <t>1404/12/18</t>
  </si>
  <si>
    <t>1405/04/28</t>
  </si>
  <si>
    <t>1405/04/21</t>
  </si>
  <si>
    <t>1405/04/17</t>
  </si>
  <si>
    <t>1405/04/20</t>
  </si>
  <si>
    <t>1405/03/27</t>
  </si>
  <si>
    <t>1404/11/21</t>
  </si>
  <si>
    <t>1405/03/20</t>
  </si>
  <si>
    <t>1405/03/13</t>
  </si>
  <si>
    <t>1405/02/14</t>
  </si>
  <si>
    <t>1404/09/15</t>
  </si>
  <si>
    <t>1405/04/22</t>
  </si>
  <si>
    <t>معدنی و صنعتی گل گهر</t>
  </si>
  <si>
    <t>1405/02/30</t>
  </si>
  <si>
    <t>1405/04/27</t>
  </si>
  <si>
    <t>1405/02/01</t>
  </si>
  <si>
    <t>1405/03/25</t>
  </si>
  <si>
    <t>1405/04/08</t>
  </si>
  <si>
    <t>1405/03/03</t>
  </si>
  <si>
    <t>1404/09/22</t>
  </si>
  <si>
    <t>1405/03/28</t>
  </si>
  <si>
    <t>1405/04/11</t>
  </si>
  <si>
    <t>1404/09/26</t>
  </si>
  <si>
    <t>1405/04/24</t>
  </si>
  <si>
    <t>1405/04/25</t>
  </si>
  <si>
    <t>1405/03/09</t>
  </si>
  <si>
    <t>1405/04/07</t>
  </si>
  <si>
    <t>1405/04/06</t>
  </si>
  <si>
    <t>1405/03/23</t>
  </si>
  <si>
    <t>1405/04/23</t>
  </si>
  <si>
    <t>گروه مالی نماد غدیر(سهامی عام)</t>
  </si>
  <si>
    <t>1405/02/12</t>
  </si>
  <si>
    <t>بهای فروش</t>
  </si>
  <si>
    <t>ارزش دفتری</t>
  </si>
  <si>
    <t>سود و زیان ناشی از تغییر قیمت</t>
  </si>
  <si>
    <t>سود و زیان ناشی از فروش</t>
  </si>
  <si>
    <t>دوده‌ صنعتی‌ پارس‌</t>
  </si>
  <si>
    <t>توسعه نیشکر و  صنایع جانبی</t>
  </si>
  <si>
    <t>کربن‌ ایران‌</t>
  </si>
  <si>
    <t>شرکت آهن و فولاد ارفع</t>
  </si>
  <si>
    <t>ح.داروسازی شهید قاضی</t>
  </si>
  <si>
    <t>تمام سکه طرح جدید0312 رفاه</t>
  </si>
  <si>
    <t>فولاد  خوزستان</t>
  </si>
  <si>
    <t>دارویی و نهاده های زاگرس دارو</t>
  </si>
  <si>
    <t>ح . سرمایه‌گذاری‌ سپه‌</t>
  </si>
  <si>
    <t>اختیارخ وبملت-1200-1404/09/19</t>
  </si>
  <si>
    <t>ح . کاشی‌ الوند</t>
  </si>
  <si>
    <t>صنایع فروآلیاژ ایران</t>
  </si>
  <si>
    <t>ح . معدنی و صنعتی گل گهر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</si>
  <si>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</si>
  <si>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</si>
  <si>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</si>
  <si>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</si>
  <si>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</si>
  <si>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</si>
  <si>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</si>
  <si>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</si>
  <si>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</si>
  <si>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</si>
  <si>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</si>
  <si>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</si>
  <si>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درآمد سپرده بانکی</t>
  </si>
  <si>
    <t>گواهی سپرده تمام سکه بهار آزادی طرح جدید</t>
  </si>
  <si>
    <t>1405/04/01</t>
  </si>
  <si>
    <t>شرایط خاص بازار سرمایه</t>
  </si>
  <si>
    <t>از ابتدای سال مالی تا پایان تیر ماه</t>
  </si>
  <si>
    <t>طی تیر ماه</t>
  </si>
  <si>
    <t>سود سهام شرکت س استان کردستان</t>
  </si>
  <si>
    <t>-</t>
  </si>
  <si>
    <t>اختیارخ وبملت-1100-1404/10/17</t>
  </si>
  <si>
    <t>اختیارخ فولاد-3250-1404/11/08</t>
  </si>
  <si>
    <t>اختیارخ فولاد-3500-1404/11/08</t>
  </si>
  <si>
    <t>1- سرمایه گذاری ها</t>
  </si>
  <si>
    <t>1-1-سرمایه‌گذاری در سهام و حق تقدم سهام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</si>
  <si>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</si>
  <si>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</si>
  <si>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2-1- سرمایه‌گذاری در  سپرده‌ بانکی</t>
  </si>
  <si>
    <t>2- درآمد حاصل از سرمایه گذاری ها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</si>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</sst>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2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b/>
      <sz val="16"/>
      <name val="B Nazanin"/>
      <charset val="178"/>
    </font>
    <font>
      <b/>
      <sz val="14"/>
      <color rgb="FF0062AC"/>
      <name val="B Titr"/>
      <charset val="178"/>
    </font>
    <font>
      <sz val="14"/>
      <color theme="1"/>
      <name val="B Nazanin"/>
      <charset val="178"/>
    </font>
    <font>
      <sz val="10"/>
      <color theme="1"/>
      <name val="B Nazanin"/>
      <charset val="178"/>
    </font>
    <font>
      <sz val="14"/>
      <color theme="1"/>
      <name val="Arial"/>
      <family val="2"/>
      <charset val="178"/>
      <scheme val="minor"/>
    </font>
    <font>
      <sz val="14"/>
      <name val="Calibri"/>
      <family val="2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/>
  </cellStyleXfs>
  <cellXfs count="17">
    <xf numFmtId="0" fontId="0" fillId="0" borderId="0" xfId="0"/>
    <xf numFmtId="164" fontId="2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 readingOrder="2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right" vertical="center" readingOrder="2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11" fillId="0" borderId="0" xfId="2"/>
  </cellXfs>
  <cellStyles count="3">
    <cellStyle name="Normal" xfId="0" builtinId="0"/>
    <cellStyle name="Normal 2" xfId="2" xr:uid="{491FA560-7D7D-47E2-9426-3E0BCAE95DD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19</xdr:col>
      <xdr:colOff>287609</xdr:colOff>
      <xdr:row>42</xdr:row>
      <xdr:rowOff>134404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9FB5179-68E2-4EB2-87E3-4B6AC03B6B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22829391" y="180975"/>
          <a:ext cx="13317809" cy="75543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63285-30AA-42ED-86A7-EAF9068DA739}">
  <dimension ref="A1"/>
  <sheetViews>
    <sheetView rightToLeft="1" zoomScale="85" zoomScaleNormal="85" workbookViewId="0">
      <selection activeCell="W31" sqref="W31"/>
    </sheetView>
  </sheetViews>
  <sheetFormatPr defaultRowHeight="14.25" x14ac:dyDescent="0.2"/>
  <cols>
    <col min="1" max="16384" width="9.140625" style="16"/>
  </cols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7"/>
  <sheetViews>
    <sheetView rightToLeft="1" workbookViewId="0">
      <selection activeCell="E10" sqref="E10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3" style="1" bestFit="1" customWidth="1"/>
    <col min="10" max="10" width="1" style="1" customWidth="1"/>
    <col min="11" max="11" width="22" style="1" customWidth="1"/>
    <col min="12" max="12" width="1" style="1" customWidth="1"/>
    <col min="13" max="13" width="23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</row>
    <row r="3" spans="1:13" ht="26.25" x14ac:dyDescent="0.25">
      <c r="A3" s="15" t="s">
        <v>115</v>
      </c>
      <c r="B3" s="15" t="s">
        <v>115</v>
      </c>
      <c r="C3" s="15" t="s">
        <v>115</v>
      </c>
      <c r="D3" s="15" t="s">
        <v>115</v>
      </c>
      <c r="E3" s="15" t="s">
        <v>115</v>
      </c>
      <c r="F3" s="15" t="s">
        <v>115</v>
      </c>
      <c r="G3" s="15" t="s">
        <v>115</v>
      </c>
      <c r="H3" s="15" t="s">
        <v>115</v>
      </c>
      <c r="I3" s="15" t="s">
        <v>115</v>
      </c>
      <c r="J3" s="15" t="s">
        <v>115</v>
      </c>
      <c r="K3" s="15" t="s">
        <v>115</v>
      </c>
      <c r="L3" s="15" t="s">
        <v>115</v>
      </c>
      <c r="M3" s="15" t="s">
        <v>115</v>
      </c>
    </row>
    <row r="4" spans="1:13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</row>
    <row r="5" spans="1:13" s="12" customFormat="1" ht="28.5" x14ac:dyDescent="0.3">
      <c r="A5" s="13" t="s">
        <v>213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13" ht="27" thickBot="1" x14ac:dyDescent="0.3">
      <c r="A6" s="7" t="s">
        <v>116</v>
      </c>
      <c r="C6" s="14" t="s">
        <v>198</v>
      </c>
      <c r="D6" s="14" t="s">
        <v>117</v>
      </c>
      <c r="E6" s="14" t="s">
        <v>117</v>
      </c>
      <c r="F6" s="14" t="s">
        <v>117</v>
      </c>
      <c r="G6" s="14" t="s">
        <v>117</v>
      </c>
      <c r="I6" s="14" t="s">
        <v>197</v>
      </c>
      <c r="J6" s="14" t="s">
        <v>118</v>
      </c>
      <c r="K6" s="14" t="s">
        <v>118</v>
      </c>
      <c r="L6" s="14" t="s">
        <v>118</v>
      </c>
      <c r="M6" s="14" t="s">
        <v>118</v>
      </c>
    </row>
    <row r="7" spans="1:13" ht="27" thickBot="1" x14ac:dyDescent="0.3">
      <c r="A7" s="14" t="s">
        <v>119</v>
      </c>
      <c r="C7" s="14" t="s">
        <v>120</v>
      </c>
      <c r="E7" s="14" t="s">
        <v>121</v>
      </c>
      <c r="G7" s="14" t="s">
        <v>122</v>
      </c>
      <c r="I7" s="14" t="s">
        <v>120</v>
      </c>
      <c r="K7" s="14" t="s">
        <v>121</v>
      </c>
      <c r="M7" s="14" t="s">
        <v>122</v>
      </c>
    </row>
    <row r="8" spans="1:13" ht="21" x14ac:dyDescent="0.25">
      <c r="A8" s="2" t="s">
        <v>108</v>
      </c>
      <c r="C8" s="1">
        <v>90638</v>
      </c>
      <c r="E8" s="1">
        <v>0</v>
      </c>
      <c r="G8" s="1">
        <f>C8-E8</f>
        <v>90638</v>
      </c>
      <c r="I8" s="1">
        <v>475345</v>
      </c>
      <c r="K8" s="1">
        <v>0</v>
      </c>
      <c r="M8" s="1">
        <f>I8-K8</f>
        <v>475345</v>
      </c>
    </row>
    <row r="9" spans="1:13" ht="21" x14ac:dyDescent="0.25">
      <c r="A9" s="2" t="s">
        <v>109</v>
      </c>
      <c r="C9" s="1">
        <v>38152</v>
      </c>
      <c r="E9" s="1">
        <v>0</v>
      </c>
      <c r="G9" s="1">
        <f t="shared" ref="G9:G15" si="0">C9-E9</f>
        <v>38152</v>
      </c>
      <c r="I9" s="1">
        <v>169725</v>
      </c>
      <c r="K9" s="1">
        <v>0</v>
      </c>
      <c r="M9" s="1">
        <f t="shared" ref="M9:M15" si="1">I9-K9</f>
        <v>169725</v>
      </c>
    </row>
    <row r="10" spans="1:13" ht="21" x14ac:dyDescent="0.25">
      <c r="A10" s="2" t="s">
        <v>110</v>
      </c>
      <c r="C10" s="1">
        <v>94318178100</v>
      </c>
      <c r="E10" s="1">
        <v>0</v>
      </c>
      <c r="G10" s="1">
        <f t="shared" si="0"/>
        <v>94318178100</v>
      </c>
      <c r="I10" s="1">
        <v>261434853790</v>
      </c>
      <c r="K10" s="1">
        <v>0</v>
      </c>
      <c r="M10" s="1">
        <f t="shared" si="1"/>
        <v>261434853790</v>
      </c>
    </row>
    <row r="11" spans="1:13" ht="21" x14ac:dyDescent="0.25">
      <c r="A11" s="2" t="s">
        <v>113</v>
      </c>
      <c r="C11" s="1">
        <v>0</v>
      </c>
      <c r="E11" s="1">
        <v>0</v>
      </c>
      <c r="G11" s="1">
        <f t="shared" si="0"/>
        <v>0</v>
      </c>
      <c r="I11" s="1">
        <v>71506849311</v>
      </c>
      <c r="K11" s="1">
        <v>0</v>
      </c>
      <c r="M11" s="1">
        <f t="shared" si="1"/>
        <v>71506849311</v>
      </c>
    </row>
    <row r="12" spans="1:13" ht="21" x14ac:dyDescent="0.25">
      <c r="A12" s="2" t="s">
        <v>109</v>
      </c>
      <c r="C12" s="1">
        <v>0</v>
      </c>
      <c r="E12" s="1">
        <v>0</v>
      </c>
      <c r="G12" s="1">
        <f t="shared" si="0"/>
        <v>0</v>
      </c>
      <c r="I12" s="1">
        <v>68295890422</v>
      </c>
      <c r="K12" s="1">
        <v>0</v>
      </c>
      <c r="M12" s="1">
        <f t="shared" si="1"/>
        <v>68295890422</v>
      </c>
    </row>
    <row r="13" spans="1:13" ht="21" x14ac:dyDescent="0.25">
      <c r="A13" s="2" t="s">
        <v>113</v>
      </c>
      <c r="C13" s="1">
        <v>0</v>
      </c>
      <c r="E13" s="1">
        <v>0</v>
      </c>
      <c r="G13" s="1">
        <f t="shared" si="0"/>
        <v>0</v>
      </c>
      <c r="I13" s="1">
        <v>35945205478</v>
      </c>
      <c r="K13" s="1">
        <v>0</v>
      </c>
      <c r="M13" s="1">
        <f t="shared" si="1"/>
        <v>35945205478</v>
      </c>
    </row>
    <row r="14" spans="1:13" ht="21" x14ac:dyDescent="0.25">
      <c r="A14" s="2" t="s">
        <v>123</v>
      </c>
      <c r="C14" s="1">
        <v>0</v>
      </c>
      <c r="E14" s="1">
        <v>0</v>
      </c>
      <c r="G14" s="1">
        <f t="shared" si="0"/>
        <v>0</v>
      </c>
      <c r="I14" s="1">
        <v>41205479451</v>
      </c>
      <c r="K14" s="1">
        <v>0</v>
      </c>
      <c r="M14" s="1">
        <f t="shared" si="1"/>
        <v>41205479451</v>
      </c>
    </row>
    <row r="15" spans="1:13" ht="21.75" thickBot="1" x14ac:dyDescent="0.3">
      <c r="A15" s="2" t="s">
        <v>109</v>
      </c>
      <c r="C15" s="1">
        <v>2760273971</v>
      </c>
      <c r="E15" s="1">
        <v>0</v>
      </c>
      <c r="G15" s="1">
        <f t="shared" si="0"/>
        <v>2760273971</v>
      </c>
      <c r="I15" s="1">
        <v>49403013687</v>
      </c>
      <c r="K15" s="1">
        <v>15596043</v>
      </c>
      <c r="M15" s="1">
        <f t="shared" si="1"/>
        <v>49387417644</v>
      </c>
    </row>
    <row r="16" spans="1:13" s="3" customFormat="1" ht="27" thickBot="1" x14ac:dyDescent="0.3">
      <c r="A16" s="3" t="s">
        <v>97</v>
      </c>
      <c r="C16" s="4">
        <f>SUM(C8:C15)</f>
        <v>97078580861</v>
      </c>
      <c r="E16" s="4">
        <f>SUM(E8:E15)</f>
        <v>0</v>
      </c>
      <c r="G16" s="4">
        <f>SUM(G8:G15)</f>
        <v>97078580861</v>
      </c>
      <c r="I16" s="4">
        <f>SUM(I8:I15)</f>
        <v>527791937209</v>
      </c>
      <c r="K16" s="4">
        <f>SUM(K8:K15)</f>
        <v>15596043</v>
      </c>
      <c r="M16" s="4">
        <f>SUM(M8:M15)</f>
        <v>527776341166</v>
      </c>
    </row>
    <row r="17" ht="19.5" thickTop="1" x14ac:dyDescent="0.25"/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5:M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9"/>
  <sheetViews>
    <sheetView rightToLeft="1" workbookViewId="0">
      <selection activeCell="A5" sqref="A5:XFD5"/>
    </sheetView>
  </sheetViews>
  <sheetFormatPr defaultRowHeight="18.75" x14ac:dyDescent="0.25"/>
  <cols>
    <col min="1" max="1" width="29.140625" style="1" bestFit="1" customWidth="1"/>
    <col min="2" max="2" width="1" style="1" customWidth="1"/>
    <col min="3" max="3" width="18" style="1" customWidth="1"/>
    <col min="4" max="4" width="1" style="1" customWidth="1"/>
    <col min="5" max="5" width="26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6.28515625" style="1" bestFit="1" customWidth="1"/>
    <col min="14" max="14" width="1" style="1" customWidth="1"/>
    <col min="15" max="15" width="27.140625" style="1" bestFit="1" customWidth="1"/>
    <col min="16" max="16" width="1" style="1" customWidth="1"/>
    <col min="17" max="17" width="28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6.25" x14ac:dyDescent="0.25">
      <c r="A3" s="15" t="s">
        <v>115</v>
      </c>
      <c r="B3" s="15" t="s">
        <v>115</v>
      </c>
      <c r="C3" s="15" t="s">
        <v>115</v>
      </c>
      <c r="D3" s="15" t="s">
        <v>115</v>
      </c>
      <c r="E3" s="15" t="s">
        <v>115</v>
      </c>
      <c r="F3" s="15" t="s">
        <v>115</v>
      </c>
      <c r="G3" s="15" t="s">
        <v>115</v>
      </c>
      <c r="H3" s="15" t="s">
        <v>115</v>
      </c>
      <c r="I3" s="15" t="s">
        <v>115</v>
      </c>
      <c r="J3" s="15" t="s">
        <v>115</v>
      </c>
      <c r="K3" s="15" t="s">
        <v>115</v>
      </c>
      <c r="L3" s="15" t="s">
        <v>115</v>
      </c>
      <c r="M3" s="15" t="s">
        <v>115</v>
      </c>
      <c r="N3" s="15" t="s">
        <v>115</v>
      </c>
      <c r="O3" s="15" t="s">
        <v>115</v>
      </c>
      <c r="P3" s="15" t="s">
        <v>115</v>
      </c>
      <c r="Q3" s="15" t="s">
        <v>115</v>
      </c>
    </row>
    <row r="4" spans="1:17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5" spans="1:17" s="12" customFormat="1" ht="28.5" x14ac:dyDescent="0.3">
      <c r="A5" s="13" t="s">
        <v>214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ht="27" thickBot="1" x14ac:dyDescent="0.3">
      <c r="A6" s="14" t="s">
        <v>3</v>
      </c>
      <c r="C6" s="14" t="s">
        <v>198</v>
      </c>
      <c r="D6" s="14" t="s">
        <v>117</v>
      </c>
      <c r="E6" s="14" t="s">
        <v>117</v>
      </c>
      <c r="F6" s="14" t="s">
        <v>117</v>
      </c>
      <c r="G6" s="14" t="s">
        <v>117</v>
      </c>
      <c r="H6" s="14" t="s">
        <v>117</v>
      </c>
      <c r="I6" s="14" t="s">
        <v>117</v>
      </c>
      <c r="K6" s="14" t="s">
        <v>197</v>
      </c>
      <c r="L6" s="14" t="s">
        <v>118</v>
      </c>
      <c r="M6" s="14" t="s">
        <v>118</v>
      </c>
      <c r="N6" s="14" t="s">
        <v>118</v>
      </c>
      <c r="O6" s="14" t="s">
        <v>118</v>
      </c>
      <c r="P6" s="14" t="s">
        <v>118</v>
      </c>
      <c r="Q6" s="14" t="s">
        <v>118</v>
      </c>
    </row>
    <row r="7" spans="1:17" ht="26.25" x14ac:dyDescent="0.25">
      <c r="A7" s="14" t="s">
        <v>3</v>
      </c>
      <c r="C7" s="14" t="s">
        <v>7</v>
      </c>
      <c r="E7" s="14" t="s">
        <v>164</v>
      </c>
      <c r="G7" s="14" t="s">
        <v>165</v>
      </c>
      <c r="I7" s="14" t="s">
        <v>167</v>
      </c>
      <c r="K7" s="14" t="s">
        <v>7</v>
      </c>
      <c r="M7" s="14" t="s">
        <v>164</v>
      </c>
      <c r="O7" s="14" t="s">
        <v>165</v>
      </c>
      <c r="Q7" s="14" t="s">
        <v>167</v>
      </c>
    </row>
    <row r="8" spans="1:17" ht="21" x14ac:dyDescent="0.25">
      <c r="A8" s="2" t="s">
        <v>69</v>
      </c>
      <c r="C8" s="1">
        <v>10959748</v>
      </c>
      <c r="E8" s="1">
        <v>220267564860</v>
      </c>
      <c r="G8" s="1">
        <v>132907596587</v>
      </c>
      <c r="I8" s="1">
        <f>E8-G8</f>
        <v>87359968273</v>
      </c>
      <c r="K8" s="1">
        <v>10959748</v>
      </c>
      <c r="M8" s="1">
        <v>220267564860</v>
      </c>
      <c r="O8" s="1">
        <v>132907596587</v>
      </c>
      <c r="Q8" s="1">
        <f>M8-O8</f>
        <v>87359968273</v>
      </c>
    </row>
    <row r="9" spans="1:17" ht="21" x14ac:dyDescent="0.25">
      <c r="A9" s="2" t="s">
        <v>89</v>
      </c>
      <c r="C9" s="1">
        <v>15000000</v>
      </c>
      <c r="E9" s="1">
        <v>236954077176</v>
      </c>
      <c r="G9" s="1">
        <v>105474879969</v>
      </c>
      <c r="I9" s="1">
        <f t="shared" ref="I9:I47" si="0">E9-G9</f>
        <v>131479197207</v>
      </c>
      <c r="K9" s="1">
        <v>45000000</v>
      </c>
      <c r="M9" s="1">
        <v>676926595313</v>
      </c>
      <c r="O9" s="1">
        <v>316424639844</v>
      </c>
      <c r="Q9" s="1">
        <f t="shared" ref="Q9:Q43" si="1">M9-O9</f>
        <v>360501955469</v>
      </c>
    </row>
    <row r="10" spans="1:17" ht="21" x14ac:dyDescent="0.25">
      <c r="A10" s="2" t="s">
        <v>25</v>
      </c>
      <c r="C10" s="1">
        <v>24974083</v>
      </c>
      <c r="E10" s="1">
        <v>284585666992</v>
      </c>
      <c r="G10" s="1">
        <v>187901144697</v>
      </c>
      <c r="I10" s="1">
        <f t="shared" si="0"/>
        <v>96684522295</v>
      </c>
      <c r="K10" s="1">
        <v>224645852</v>
      </c>
      <c r="M10" s="1">
        <v>2899636457947</v>
      </c>
      <c r="O10" s="1">
        <v>1674895042139</v>
      </c>
      <c r="Q10" s="1">
        <f t="shared" si="1"/>
        <v>1224741415808</v>
      </c>
    </row>
    <row r="11" spans="1:17" ht="21" x14ac:dyDescent="0.25">
      <c r="A11" s="2" t="s">
        <v>86</v>
      </c>
      <c r="C11" s="1">
        <v>1</v>
      </c>
      <c r="E11" s="1">
        <v>1</v>
      </c>
      <c r="G11" s="1">
        <v>11740</v>
      </c>
      <c r="I11" s="1">
        <f t="shared" si="0"/>
        <v>-11739</v>
      </c>
      <c r="K11" s="1">
        <v>1</v>
      </c>
      <c r="M11" s="1">
        <v>1</v>
      </c>
      <c r="O11" s="1">
        <v>11740</v>
      </c>
      <c r="Q11" s="1">
        <f t="shared" si="1"/>
        <v>-11739</v>
      </c>
    </row>
    <row r="12" spans="1:17" ht="21" x14ac:dyDescent="0.25">
      <c r="A12" s="2" t="s">
        <v>43</v>
      </c>
      <c r="C12" s="1">
        <v>25000000</v>
      </c>
      <c r="E12" s="1">
        <v>705042535322</v>
      </c>
      <c r="G12" s="1">
        <v>173562856710</v>
      </c>
      <c r="I12" s="1">
        <f t="shared" si="0"/>
        <v>531479678612</v>
      </c>
      <c r="K12" s="1">
        <v>60000000</v>
      </c>
      <c r="M12" s="1">
        <v>1638908894396</v>
      </c>
      <c r="O12" s="1">
        <v>416550856104</v>
      </c>
      <c r="Q12" s="1">
        <f t="shared" si="1"/>
        <v>1222358038292</v>
      </c>
    </row>
    <row r="13" spans="1:17" ht="21" x14ac:dyDescent="0.25">
      <c r="A13" s="2" t="s">
        <v>78</v>
      </c>
      <c r="C13" s="1">
        <v>10500000</v>
      </c>
      <c r="E13" s="1">
        <v>300578429147</v>
      </c>
      <c r="G13" s="1">
        <v>237164454419</v>
      </c>
      <c r="I13" s="1">
        <f t="shared" si="0"/>
        <v>63413974728</v>
      </c>
      <c r="K13" s="1">
        <v>23579686</v>
      </c>
      <c r="M13" s="1">
        <v>676589267956</v>
      </c>
      <c r="O13" s="1">
        <v>532596511032</v>
      </c>
      <c r="Q13" s="1">
        <f t="shared" si="1"/>
        <v>143992756924</v>
      </c>
    </row>
    <row r="14" spans="1:17" ht="21" x14ac:dyDescent="0.25">
      <c r="A14" s="2" t="s">
        <v>37</v>
      </c>
      <c r="C14" s="1">
        <v>60749999</v>
      </c>
      <c r="E14" s="1">
        <v>93737248457</v>
      </c>
      <c r="G14" s="1">
        <v>93737248457</v>
      </c>
      <c r="I14" s="1">
        <f t="shared" si="0"/>
        <v>0</v>
      </c>
      <c r="K14" s="1">
        <v>60750000</v>
      </c>
      <c r="M14" s="1">
        <v>93737248458</v>
      </c>
      <c r="O14" s="1">
        <v>93737250000</v>
      </c>
      <c r="Q14" s="1">
        <f t="shared" si="1"/>
        <v>-1542</v>
      </c>
    </row>
    <row r="15" spans="1:17" ht="21" x14ac:dyDescent="0.25">
      <c r="A15" s="2" t="s">
        <v>49</v>
      </c>
      <c r="C15" s="1">
        <v>30139108</v>
      </c>
      <c r="E15" s="1">
        <v>437137664003</v>
      </c>
      <c r="G15" s="1">
        <v>367921678942</v>
      </c>
      <c r="I15" s="1">
        <f t="shared" si="0"/>
        <v>69215985061</v>
      </c>
      <c r="K15" s="1">
        <v>119580219</v>
      </c>
      <c r="M15" s="1">
        <v>1783907101955</v>
      </c>
      <c r="O15" s="1">
        <v>1459563515614</v>
      </c>
      <c r="Q15" s="1">
        <f t="shared" si="1"/>
        <v>324343586341</v>
      </c>
    </row>
    <row r="16" spans="1:17" ht="21" x14ac:dyDescent="0.25">
      <c r="A16" s="2" t="s">
        <v>58</v>
      </c>
      <c r="C16" s="1">
        <v>0</v>
      </c>
      <c r="E16" s="1">
        <v>0</v>
      </c>
      <c r="G16" s="1">
        <v>0</v>
      </c>
      <c r="I16" s="1">
        <f t="shared" si="0"/>
        <v>0</v>
      </c>
      <c r="K16" s="1">
        <v>1</v>
      </c>
      <c r="M16" s="1">
        <v>1</v>
      </c>
      <c r="O16" s="1">
        <v>13953</v>
      </c>
      <c r="Q16" s="1">
        <f t="shared" si="1"/>
        <v>-13952</v>
      </c>
    </row>
    <row r="17" spans="1:17" ht="21" x14ac:dyDescent="0.25">
      <c r="A17" s="2" t="s">
        <v>36</v>
      </c>
      <c r="C17" s="1">
        <v>0</v>
      </c>
      <c r="E17" s="1">
        <v>0</v>
      </c>
      <c r="G17" s="1">
        <v>0</v>
      </c>
      <c r="I17" s="1">
        <f t="shared" si="0"/>
        <v>0</v>
      </c>
      <c r="K17" s="1">
        <v>1</v>
      </c>
      <c r="M17" s="1">
        <v>1</v>
      </c>
      <c r="O17" s="1">
        <v>6438</v>
      </c>
      <c r="Q17" s="1">
        <f t="shared" si="1"/>
        <v>-6437</v>
      </c>
    </row>
    <row r="18" spans="1:17" ht="21" x14ac:dyDescent="0.25">
      <c r="A18" s="2" t="s">
        <v>35</v>
      </c>
      <c r="C18" s="1">
        <v>0</v>
      </c>
      <c r="E18" s="1">
        <v>0</v>
      </c>
      <c r="G18" s="1">
        <v>0</v>
      </c>
      <c r="I18" s="1">
        <f t="shared" si="0"/>
        <v>0</v>
      </c>
      <c r="K18" s="1">
        <v>1838965</v>
      </c>
      <c r="M18" s="1">
        <v>232573579652</v>
      </c>
      <c r="O18" s="1">
        <v>218357366244</v>
      </c>
      <c r="Q18" s="1">
        <f t="shared" si="1"/>
        <v>14216213408</v>
      </c>
    </row>
    <row r="19" spans="1:17" ht="21" x14ac:dyDescent="0.25">
      <c r="A19" s="2" t="s">
        <v>168</v>
      </c>
      <c r="C19" s="1">
        <v>0</v>
      </c>
      <c r="E19" s="1">
        <v>0</v>
      </c>
      <c r="G19" s="1">
        <v>0</v>
      </c>
      <c r="I19" s="1">
        <f t="shared" si="0"/>
        <v>0</v>
      </c>
      <c r="K19" s="1">
        <v>63773149</v>
      </c>
      <c r="M19" s="1">
        <v>311621625150</v>
      </c>
      <c r="O19" s="1">
        <v>312087179012</v>
      </c>
      <c r="Q19" s="1">
        <f t="shared" si="1"/>
        <v>-465553862</v>
      </c>
    </row>
    <row r="20" spans="1:17" ht="21" x14ac:dyDescent="0.25">
      <c r="A20" s="2" t="s">
        <v>47</v>
      </c>
      <c r="C20" s="1">
        <v>0</v>
      </c>
      <c r="E20" s="1">
        <v>0</v>
      </c>
      <c r="G20" s="1">
        <v>0</v>
      </c>
      <c r="I20" s="1">
        <f t="shared" si="0"/>
        <v>0</v>
      </c>
      <c r="K20" s="1">
        <v>74463846</v>
      </c>
      <c r="M20" s="1">
        <v>404700133948</v>
      </c>
      <c r="O20" s="1">
        <v>332772166681</v>
      </c>
      <c r="Q20" s="1">
        <f t="shared" si="1"/>
        <v>71927967267</v>
      </c>
    </row>
    <row r="21" spans="1:17" ht="21" x14ac:dyDescent="0.25">
      <c r="A21" s="2" t="s">
        <v>48</v>
      </c>
      <c r="C21" s="1">
        <v>0</v>
      </c>
      <c r="E21" s="1">
        <v>0</v>
      </c>
      <c r="G21" s="1">
        <v>0</v>
      </c>
      <c r="I21" s="1">
        <f t="shared" si="0"/>
        <v>0</v>
      </c>
      <c r="K21" s="1">
        <v>800000</v>
      </c>
      <c r="M21" s="1">
        <v>13042396938</v>
      </c>
      <c r="O21" s="1">
        <v>12167172000</v>
      </c>
      <c r="Q21" s="1">
        <f t="shared" si="1"/>
        <v>875224938</v>
      </c>
    </row>
    <row r="22" spans="1:17" ht="21" x14ac:dyDescent="0.25">
      <c r="A22" s="2" t="s">
        <v>169</v>
      </c>
      <c r="C22" s="1">
        <v>0</v>
      </c>
      <c r="E22" s="1">
        <v>0</v>
      </c>
      <c r="G22" s="1">
        <v>0</v>
      </c>
      <c r="I22" s="1">
        <f t="shared" si="0"/>
        <v>0</v>
      </c>
      <c r="K22" s="1">
        <v>26869217</v>
      </c>
      <c r="M22" s="1">
        <v>1480898149358</v>
      </c>
      <c r="O22" s="1">
        <v>1362176603101</v>
      </c>
      <c r="Q22" s="1">
        <f t="shared" si="1"/>
        <v>118721546257</v>
      </c>
    </row>
    <row r="23" spans="1:17" ht="21" x14ac:dyDescent="0.25">
      <c r="A23" s="2" t="s">
        <v>144</v>
      </c>
      <c r="C23" s="1">
        <v>0</v>
      </c>
      <c r="E23" s="1">
        <v>0</v>
      </c>
      <c r="G23" s="1">
        <v>0</v>
      </c>
      <c r="I23" s="1">
        <f t="shared" si="0"/>
        <v>0</v>
      </c>
      <c r="K23" s="1">
        <v>262989930</v>
      </c>
      <c r="M23" s="1">
        <v>556040161958</v>
      </c>
      <c r="O23" s="1">
        <v>497532186048</v>
      </c>
      <c r="Q23" s="1">
        <f t="shared" si="1"/>
        <v>58507975910</v>
      </c>
    </row>
    <row r="24" spans="1:17" ht="21" x14ac:dyDescent="0.25">
      <c r="A24" s="2" t="s">
        <v>170</v>
      </c>
      <c r="C24" s="1">
        <v>0</v>
      </c>
      <c r="E24" s="1">
        <v>0</v>
      </c>
      <c r="G24" s="1">
        <v>0</v>
      </c>
      <c r="I24" s="1">
        <f t="shared" si="0"/>
        <v>0</v>
      </c>
      <c r="K24" s="1">
        <v>11510556</v>
      </c>
      <c r="M24" s="1">
        <v>85963178819</v>
      </c>
      <c r="O24" s="1">
        <v>84213621891</v>
      </c>
      <c r="Q24" s="1">
        <f t="shared" si="1"/>
        <v>1749556928</v>
      </c>
    </row>
    <row r="25" spans="1:17" ht="21" x14ac:dyDescent="0.25">
      <c r="A25" s="2" t="s">
        <v>20</v>
      </c>
      <c r="C25" s="1">
        <v>0</v>
      </c>
      <c r="E25" s="1">
        <v>0</v>
      </c>
      <c r="G25" s="1">
        <v>0</v>
      </c>
      <c r="I25" s="1">
        <f t="shared" si="0"/>
        <v>0</v>
      </c>
      <c r="K25" s="1">
        <v>181550861</v>
      </c>
      <c r="M25" s="1">
        <v>884780325211</v>
      </c>
      <c r="O25" s="1">
        <v>745524186496</v>
      </c>
      <c r="Q25" s="1">
        <f t="shared" si="1"/>
        <v>139256138715</v>
      </c>
    </row>
    <row r="26" spans="1:17" ht="21" x14ac:dyDescent="0.25">
      <c r="A26" s="2" t="s">
        <v>79</v>
      </c>
      <c r="C26" s="1">
        <v>0</v>
      </c>
      <c r="E26" s="1">
        <v>0</v>
      </c>
      <c r="G26" s="1">
        <v>0</v>
      </c>
      <c r="I26" s="1">
        <f t="shared" si="0"/>
        <v>0</v>
      </c>
      <c r="K26" s="1">
        <v>9565431</v>
      </c>
      <c r="M26" s="1">
        <v>94653508327</v>
      </c>
      <c r="O26" s="1">
        <v>70962157194</v>
      </c>
      <c r="Q26" s="1">
        <f t="shared" si="1"/>
        <v>23691351133</v>
      </c>
    </row>
    <row r="27" spans="1:17" ht="21" x14ac:dyDescent="0.25">
      <c r="A27" s="2" t="s">
        <v>171</v>
      </c>
      <c r="C27" s="1">
        <v>0</v>
      </c>
      <c r="E27" s="1">
        <v>0</v>
      </c>
      <c r="G27" s="1">
        <v>0</v>
      </c>
      <c r="I27" s="1">
        <f t="shared" si="0"/>
        <v>0</v>
      </c>
      <c r="K27" s="1">
        <v>9143022</v>
      </c>
      <c r="M27" s="1">
        <v>129189221448</v>
      </c>
      <c r="O27" s="1">
        <v>121878407866</v>
      </c>
      <c r="Q27" s="1">
        <f t="shared" si="1"/>
        <v>7310813582</v>
      </c>
    </row>
    <row r="28" spans="1:17" ht="21" x14ac:dyDescent="0.25">
      <c r="A28" s="2" t="s">
        <v>172</v>
      </c>
      <c r="C28" s="1">
        <v>0</v>
      </c>
      <c r="E28" s="1">
        <v>0</v>
      </c>
      <c r="G28" s="1">
        <v>0</v>
      </c>
      <c r="I28" s="1">
        <f t="shared" si="0"/>
        <v>0</v>
      </c>
      <c r="K28" s="1">
        <v>1011122</v>
      </c>
      <c r="M28" s="1">
        <v>4845296624</v>
      </c>
      <c r="O28" s="1">
        <v>4845296624</v>
      </c>
      <c r="Q28" s="1">
        <f t="shared" si="1"/>
        <v>0</v>
      </c>
    </row>
    <row r="29" spans="1:17" ht="21" x14ac:dyDescent="0.25">
      <c r="A29" s="2" t="s">
        <v>173</v>
      </c>
      <c r="C29" s="1">
        <v>0</v>
      </c>
      <c r="E29" s="1">
        <v>0</v>
      </c>
      <c r="G29" s="1">
        <v>0</v>
      </c>
      <c r="I29" s="1">
        <f t="shared" si="0"/>
        <v>0</v>
      </c>
      <c r="K29" s="1">
        <v>532000</v>
      </c>
      <c r="M29" s="1">
        <v>660207336620</v>
      </c>
      <c r="O29" s="1">
        <v>600328849750</v>
      </c>
      <c r="Q29" s="1">
        <f t="shared" si="1"/>
        <v>59878486870</v>
      </c>
    </row>
    <row r="30" spans="1:17" ht="21" x14ac:dyDescent="0.25">
      <c r="A30" s="2" t="s">
        <v>174</v>
      </c>
      <c r="C30" s="1">
        <v>0</v>
      </c>
      <c r="E30" s="1">
        <v>0</v>
      </c>
      <c r="G30" s="1">
        <v>0</v>
      </c>
      <c r="I30" s="1">
        <f t="shared" si="0"/>
        <v>0</v>
      </c>
      <c r="K30" s="1">
        <v>182500831</v>
      </c>
      <c r="M30" s="1">
        <v>283761146291</v>
      </c>
      <c r="O30" s="1">
        <v>252529611869</v>
      </c>
      <c r="Q30" s="1">
        <f t="shared" si="1"/>
        <v>31231534422</v>
      </c>
    </row>
    <row r="31" spans="1:17" ht="21" x14ac:dyDescent="0.25">
      <c r="A31" s="2" t="s">
        <v>175</v>
      </c>
      <c r="C31" s="1">
        <v>0</v>
      </c>
      <c r="E31" s="1">
        <v>0</v>
      </c>
      <c r="G31" s="1">
        <v>0</v>
      </c>
      <c r="I31" s="1">
        <f t="shared" si="0"/>
        <v>0</v>
      </c>
      <c r="K31" s="1">
        <v>77614856</v>
      </c>
      <c r="M31" s="1">
        <v>1685083388524</v>
      </c>
      <c r="O31" s="1">
        <v>965778013802</v>
      </c>
      <c r="Q31" s="1">
        <f t="shared" si="1"/>
        <v>719305374722</v>
      </c>
    </row>
    <row r="32" spans="1:17" ht="21" x14ac:dyDescent="0.25">
      <c r="A32" s="2" t="s">
        <v>31</v>
      </c>
      <c r="C32" s="1">
        <v>0</v>
      </c>
      <c r="E32" s="1">
        <v>0</v>
      </c>
      <c r="G32" s="1">
        <v>0</v>
      </c>
      <c r="I32" s="1">
        <f t="shared" si="0"/>
        <v>0</v>
      </c>
      <c r="K32" s="1">
        <v>3</v>
      </c>
      <c r="M32" s="1">
        <v>3</v>
      </c>
      <c r="O32" s="1">
        <v>6728</v>
      </c>
      <c r="Q32" s="1">
        <f t="shared" si="1"/>
        <v>-6725</v>
      </c>
    </row>
    <row r="33" spans="1:17" ht="21" x14ac:dyDescent="0.25">
      <c r="A33" s="2" t="s">
        <v>176</v>
      </c>
      <c r="C33" s="1">
        <v>0</v>
      </c>
      <c r="E33" s="1">
        <v>0</v>
      </c>
      <c r="G33" s="1">
        <v>0</v>
      </c>
      <c r="I33" s="1">
        <f t="shared" si="0"/>
        <v>0</v>
      </c>
      <c r="K33" s="1">
        <v>44825275</v>
      </c>
      <c r="M33" s="1">
        <v>50293957429</v>
      </c>
      <c r="O33" s="1">
        <v>50293958550</v>
      </c>
      <c r="Q33" s="1">
        <f t="shared" si="1"/>
        <v>-1121</v>
      </c>
    </row>
    <row r="34" spans="1:17" ht="21" x14ac:dyDescent="0.25">
      <c r="A34" s="2" t="s">
        <v>17</v>
      </c>
      <c r="C34" s="1">
        <v>0</v>
      </c>
      <c r="E34" s="1">
        <v>0</v>
      </c>
      <c r="G34" s="1">
        <v>0</v>
      </c>
      <c r="I34" s="1">
        <f t="shared" si="0"/>
        <v>0</v>
      </c>
      <c r="K34" s="1">
        <v>2</v>
      </c>
      <c r="M34" s="1">
        <v>2</v>
      </c>
      <c r="O34" s="1">
        <v>5993</v>
      </c>
      <c r="Q34" s="1">
        <f t="shared" si="1"/>
        <v>-5991</v>
      </c>
    </row>
    <row r="35" spans="1:17" ht="21" x14ac:dyDescent="0.25">
      <c r="A35" s="2" t="s">
        <v>19</v>
      </c>
      <c r="C35" s="1">
        <v>0</v>
      </c>
      <c r="E35" s="1">
        <v>0</v>
      </c>
      <c r="G35" s="1">
        <v>0</v>
      </c>
      <c r="I35" s="1">
        <f t="shared" si="0"/>
        <v>0</v>
      </c>
      <c r="K35" s="1">
        <v>30000002</v>
      </c>
      <c r="M35" s="1">
        <v>157334776546</v>
      </c>
      <c r="O35" s="1">
        <v>146125358867</v>
      </c>
      <c r="Q35" s="1">
        <f t="shared" si="1"/>
        <v>11209417679</v>
      </c>
    </row>
    <row r="36" spans="1:17" ht="21" x14ac:dyDescent="0.25">
      <c r="A36" s="2" t="s">
        <v>16</v>
      </c>
      <c r="C36" s="1">
        <v>0</v>
      </c>
      <c r="E36" s="1">
        <v>0</v>
      </c>
      <c r="G36" s="1">
        <v>0</v>
      </c>
      <c r="I36" s="1">
        <f t="shared" si="0"/>
        <v>0</v>
      </c>
      <c r="K36" s="1">
        <v>119640</v>
      </c>
      <c r="M36" s="1">
        <v>142338325</v>
      </c>
      <c r="O36" s="1">
        <v>145567786</v>
      </c>
      <c r="Q36" s="1">
        <f t="shared" si="1"/>
        <v>-3229461</v>
      </c>
    </row>
    <row r="37" spans="1:17" ht="21" x14ac:dyDescent="0.25">
      <c r="A37" s="2" t="s">
        <v>162</v>
      </c>
      <c r="C37" s="1">
        <v>0</v>
      </c>
      <c r="E37" s="1">
        <v>0</v>
      </c>
      <c r="G37" s="1">
        <v>0</v>
      </c>
      <c r="I37" s="1">
        <f t="shared" si="0"/>
        <v>0</v>
      </c>
      <c r="K37" s="1">
        <v>2400000</v>
      </c>
      <c r="M37" s="1">
        <v>7564465067</v>
      </c>
      <c r="O37" s="1">
        <v>7355140884</v>
      </c>
      <c r="Q37" s="1">
        <f t="shared" si="1"/>
        <v>209324183</v>
      </c>
    </row>
    <row r="38" spans="1:17" ht="21" x14ac:dyDescent="0.25">
      <c r="A38" s="2" t="s">
        <v>22</v>
      </c>
      <c r="C38" s="1">
        <v>0</v>
      </c>
      <c r="E38" s="1">
        <v>0</v>
      </c>
      <c r="G38" s="1">
        <v>0</v>
      </c>
      <c r="I38" s="1">
        <f t="shared" si="0"/>
        <v>0</v>
      </c>
      <c r="K38" s="1">
        <v>2</v>
      </c>
      <c r="M38" s="1">
        <v>2</v>
      </c>
      <c r="O38" s="1">
        <v>5405</v>
      </c>
      <c r="Q38" s="1">
        <f t="shared" si="1"/>
        <v>-5403</v>
      </c>
    </row>
    <row r="39" spans="1:17" ht="21" x14ac:dyDescent="0.25">
      <c r="A39" s="2" t="s">
        <v>178</v>
      </c>
      <c r="C39" s="1">
        <v>0</v>
      </c>
      <c r="E39" s="1">
        <v>0</v>
      </c>
      <c r="G39" s="1">
        <v>0</v>
      </c>
      <c r="I39" s="1">
        <f t="shared" si="0"/>
        <v>0</v>
      </c>
      <c r="K39" s="1">
        <v>16395148</v>
      </c>
      <c r="M39" s="1">
        <v>43922601492</v>
      </c>
      <c r="O39" s="1">
        <v>43351607672</v>
      </c>
      <c r="Q39" s="1">
        <f t="shared" si="1"/>
        <v>570993820</v>
      </c>
    </row>
    <row r="40" spans="1:17" ht="21" x14ac:dyDescent="0.25">
      <c r="A40" s="2" t="s">
        <v>73</v>
      </c>
      <c r="C40" s="1">
        <v>0</v>
      </c>
      <c r="E40" s="1">
        <v>0</v>
      </c>
      <c r="G40" s="1">
        <v>0</v>
      </c>
      <c r="I40" s="1">
        <f t="shared" si="0"/>
        <v>0</v>
      </c>
      <c r="K40" s="1">
        <v>2</v>
      </c>
      <c r="M40" s="1">
        <v>2</v>
      </c>
      <c r="O40" s="1">
        <v>4671</v>
      </c>
      <c r="Q40" s="1">
        <f t="shared" si="1"/>
        <v>-4669</v>
      </c>
    </row>
    <row r="41" spans="1:17" ht="21" x14ac:dyDescent="0.25">
      <c r="A41" s="2" t="s">
        <v>179</v>
      </c>
      <c r="C41" s="1">
        <v>0</v>
      </c>
      <c r="E41" s="1">
        <v>0</v>
      </c>
      <c r="G41" s="1">
        <v>0</v>
      </c>
      <c r="I41" s="1">
        <f t="shared" si="0"/>
        <v>0</v>
      </c>
      <c r="K41" s="1">
        <v>93806374</v>
      </c>
      <c r="M41" s="1">
        <v>94292524271</v>
      </c>
      <c r="O41" s="1">
        <v>81871942493</v>
      </c>
      <c r="Q41" s="1">
        <f t="shared" si="1"/>
        <v>12420581778</v>
      </c>
    </row>
    <row r="42" spans="1:17" ht="21" x14ac:dyDescent="0.25">
      <c r="A42" s="2" t="s">
        <v>180</v>
      </c>
      <c r="C42" s="1">
        <v>0</v>
      </c>
      <c r="E42" s="1">
        <v>0</v>
      </c>
      <c r="G42" s="1">
        <v>0</v>
      </c>
      <c r="I42" s="1">
        <f t="shared" si="0"/>
        <v>0</v>
      </c>
      <c r="K42" s="1">
        <v>15470410</v>
      </c>
      <c r="M42" s="1">
        <v>14941349004</v>
      </c>
      <c r="O42" s="1">
        <v>14279188430</v>
      </c>
      <c r="Q42" s="1">
        <f t="shared" si="1"/>
        <v>662160574</v>
      </c>
    </row>
    <row r="43" spans="1:17" ht="21" x14ac:dyDescent="0.25">
      <c r="A43" s="2" t="s">
        <v>65</v>
      </c>
      <c r="C43" s="1">
        <v>0</v>
      </c>
      <c r="E43" s="1">
        <v>0</v>
      </c>
      <c r="G43" s="1">
        <v>0</v>
      </c>
      <c r="I43" s="1">
        <f t="shared" si="0"/>
        <v>0</v>
      </c>
      <c r="K43" s="1">
        <v>84728</v>
      </c>
      <c r="M43" s="1">
        <v>1264796276068</v>
      </c>
      <c r="O43" s="1">
        <v>1191797604480</v>
      </c>
      <c r="Q43" s="1">
        <f t="shared" si="1"/>
        <v>72998671588</v>
      </c>
    </row>
    <row r="44" spans="1:17" ht="21" x14ac:dyDescent="0.25">
      <c r="A44" s="2" t="s">
        <v>177</v>
      </c>
      <c r="C44" s="1" t="s">
        <v>200</v>
      </c>
      <c r="E44" s="1">
        <v>0</v>
      </c>
      <c r="G44" s="1">
        <v>0</v>
      </c>
      <c r="I44" s="1">
        <f t="shared" si="0"/>
        <v>0</v>
      </c>
      <c r="K44" s="1" t="s">
        <v>200</v>
      </c>
      <c r="M44" s="1">
        <v>0</v>
      </c>
      <c r="O44" s="1">
        <v>0</v>
      </c>
      <c r="Q44" s="1">
        <v>3137985869</v>
      </c>
    </row>
    <row r="45" spans="1:17" ht="21" x14ac:dyDescent="0.25">
      <c r="A45" s="2" t="s">
        <v>201</v>
      </c>
      <c r="C45" s="1" t="s">
        <v>200</v>
      </c>
      <c r="E45" s="1">
        <v>0</v>
      </c>
      <c r="G45" s="1">
        <v>0</v>
      </c>
      <c r="I45" s="1">
        <f t="shared" si="0"/>
        <v>0</v>
      </c>
      <c r="K45" s="1" t="s">
        <v>200</v>
      </c>
      <c r="M45" s="1">
        <v>0</v>
      </c>
      <c r="O45" s="1">
        <v>0</v>
      </c>
      <c r="Q45" s="1">
        <v>-1558590874</v>
      </c>
    </row>
    <row r="46" spans="1:17" ht="21" x14ac:dyDescent="0.25">
      <c r="A46" s="2" t="s">
        <v>202</v>
      </c>
      <c r="C46" s="1" t="s">
        <v>200</v>
      </c>
      <c r="E46" s="1">
        <v>0</v>
      </c>
      <c r="G46" s="1">
        <v>0</v>
      </c>
      <c r="I46" s="1">
        <f t="shared" si="0"/>
        <v>0</v>
      </c>
      <c r="K46" s="1" t="s">
        <v>200</v>
      </c>
      <c r="M46" s="1">
        <v>0</v>
      </c>
      <c r="O46" s="1">
        <v>0</v>
      </c>
      <c r="Q46" s="1">
        <v>-6464635025</v>
      </c>
    </row>
    <row r="47" spans="1:17" ht="21.75" thickBot="1" x14ac:dyDescent="0.3">
      <c r="A47" s="2" t="s">
        <v>203</v>
      </c>
      <c r="C47" s="1" t="s">
        <v>200</v>
      </c>
      <c r="E47" s="1">
        <v>0</v>
      </c>
      <c r="G47" s="1">
        <v>0</v>
      </c>
      <c r="I47" s="1">
        <f t="shared" si="0"/>
        <v>0</v>
      </c>
      <c r="K47" s="1" t="s">
        <v>200</v>
      </c>
      <c r="M47" s="1">
        <v>0</v>
      </c>
      <c r="O47" s="1">
        <v>0</v>
      </c>
      <c r="Q47" s="1">
        <v>4452637030</v>
      </c>
    </row>
    <row r="48" spans="1:17" s="3" customFormat="1" ht="27" thickBot="1" x14ac:dyDescent="0.3">
      <c r="A48" s="3" t="s">
        <v>97</v>
      </c>
      <c r="C48" s="3" t="s">
        <v>97</v>
      </c>
      <c r="E48" s="4">
        <f>SUM(E8:E47)</f>
        <v>2278303185958</v>
      </c>
      <c r="G48" s="4">
        <f>SUM(G8:G47)</f>
        <v>1298669871521</v>
      </c>
      <c r="I48" s="4">
        <f>SUM(I8:I47)</f>
        <v>979633314437</v>
      </c>
      <c r="K48" s="3" t="s">
        <v>97</v>
      </c>
      <c r="M48" s="4">
        <f>SUM(M8:M47)</f>
        <v>16450620867967</v>
      </c>
      <c r="O48" s="4">
        <f>SUM(O8:O47)</f>
        <v>11743048653988</v>
      </c>
      <c r="Q48" s="4">
        <f>SUM(Q8:Q47)</f>
        <v>4707139610979</v>
      </c>
    </row>
    <row r="49" ht="19.5" thickTop="1" x14ac:dyDescent="0.25"/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1"/>
  <sheetViews>
    <sheetView rightToLeft="1" tabSelected="1" workbookViewId="0">
      <selection activeCell="A96" sqref="A96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9" style="1" customWidth="1"/>
    <col min="4" max="4" width="1" style="1" customWidth="1"/>
    <col min="5" max="5" width="26.7109375" style="1" bestFit="1" customWidth="1"/>
    <col min="6" max="6" width="1" style="1" customWidth="1"/>
    <col min="7" max="7" width="26.5703125" style="1" bestFit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6.710937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</row>
    <row r="3" spans="1:17" ht="26.25" x14ac:dyDescent="0.25">
      <c r="A3" s="15" t="s">
        <v>115</v>
      </c>
      <c r="B3" s="15" t="s">
        <v>115</v>
      </c>
      <c r="C3" s="15" t="s">
        <v>115</v>
      </c>
      <c r="D3" s="15" t="s">
        <v>115</v>
      </c>
      <c r="E3" s="15" t="s">
        <v>115</v>
      </c>
      <c r="F3" s="15" t="s">
        <v>115</v>
      </c>
      <c r="G3" s="15" t="s">
        <v>115</v>
      </c>
      <c r="H3" s="15" t="s">
        <v>115</v>
      </c>
      <c r="I3" s="15" t="s">
        <v>115</v>
      </c>
      <c r="J3" s="15" t="s">
        <v>115</v>
      </c>
      <c r="K3" s="15" t="s">
        <v>115</v>
      </c>
      <c r="L3" s="15" t="s">
        <v>115</v>
      </c>
      <c r="M3" s="15" t="s">
        <v>115</v>
      </c>
      <c r="N3" s="15" t="s">
        <v>115</v>
      </c>
      <c r="O3" s="15" t="s">
        <v>115</v>
      </c>
      <c r="P3" s="15" t="s">
        <v>115</v>
      </c>
      <c r="Q3" s="15" t="s">
        <v>115</v>
      </c>
    </row>
    <row r="4" spans="1:17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</row>
    <row r="5" spans="1:17" customFormat="1" ht="28.5" x14ac:dyDescent="0.25">
      <c r="A5" s="13" t="s">
        <v>215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ht="27" thickBot="1" x14ac:dyDescent="0.3">
      <c r="A6" s="14" t="s">
        <v>3</v>
      </c>
      <c r="C6" s="14" t="s">
        <v>198</v>
      </c>
      <c r="D6" s="14" t="s">
        <v>117</v>
      </c>
      <c r="E6" s="14" t="s">
        <v>117</v>
      </c>
      <c r="F6" s="14" t="s">
        <v>117</v>
      </c>
      <c r="G6" s="14" t="s">
        <v>117</v>
      </c>
      <c r="H6" s="14" t="s">
        <v>117</v>
      </c>
      <c r="I6" s="14" t="s">
        <v>117</v>
      </c>
      <c r="K6" s="14" t="s">
        <v>197</v>
      </c>
      <c r="L6" s="14" t="s">
        <v>118</v>
      </c>
      <c r="M6" s="14" t="s">
        <v>118</v>
      </c>
      <c r="N6" s="14" t="s">
        <v>118</v>
      </c>
      <c r="O6" s="14" t="s">
        <v>118</v>
      </c>
      <c r="P6" s="14" t="s">
        <v>118</v>
      </c>
      <c r="Q6" s="14" t="s">
        <v>118</v>
      </c>
    </row>
    <row r="7" spans="1:17" ht="26.25" x14ac:dyDescent="0.25">
      <c r="A7" s="14" t="s">
        <v>3</v>
      </c>
      <c r="C7" s="14" t="s">
        <v>7</v>
      </c>
      <c r="E7" s="14" t="s">
        <v>164</v>
      </c>
      <c r="G7" s="14" t="s">
        <v>165</v>
      </c>
      <c r="I7" s="14" t="s">
        <v>166</v>
      </c>
      <c r="K7" s="14" t="s">
        <v>7</v>
      </c>
      <c r="M7" s="14" t="s">
        <v>164</v>
      </c>
      <c r="O7" s="14" t="s">
        <v>165</v>
      </c>
      <c r="Q7" s="14" t="s">
        <v>166</v>
      </c>
    </row>
    <row r="8" spans="1:17" ht="21" x14ac:dyDescent="0.25">
      <c r="A8" s="2" t="s">
        <v>47</v>
      </c>
      <c r="C8" s="1">
        <v>52173679</v>
      </c>
      <c r="E8" s="1">
        <v>222612618783</v>
      </c>
      <c r="G8" s="1">
        <v>262993512423</v>
      </c>
      <c r="I8" s="1">
        <f>E8-G8</f>
        <v>-40380893640</v>
      </c>
      <c r="K8" s="1">
        <v>52173679</v>
      </c>
      <c r="M8" s="1">
        <v>222612618783</v>
      </c>
      <c r="O8" s="1">
        <v>233159433457</v>
      </c>
      <c r="Q8" s="1">
        <f>M8-O8</f>
        <v>-10546814674</v>
      </c>
    </row>
    <row r="9" spans="1:17" ht="21" x14ac:dyDescent="0.25">
      <c r="A9" s="2" t="s">
        <v>93</v>
      </c>
      <c r="C9" s="1">
        <v>23423147</v>
      </c>
      <c r="E9" s="1">
        <v>218010767371</v>
      </c>
      <c r="G9" s="1">
        <v>225913076636</v>
      </c>
      <c r="I9" s="1">
        <f t="shared" ref="I9:I72" si="0">E9-G9</f>
        <v>-7902309265</v>
      </c>
      <c r="K9" s="1">
        <v>23423147</v>
      </c>
      <c r="M9" s="1">
        <v>218010767371</v>
      </c>
      <c r="O9" s="1">
        <v>142496729165</v>
      </c>
      <c r="Q9" s="1">
        <f t="shared" ref="Q9:Q72" si="1">M9-O9</f>
        <v>75514038206</v>
      </c>
    </row>
    <row r="10" spans="1:17" ht="21" x14ac:dyDescent="0.25">
      <c r="A10" s="2" t="s">
        <v>89</v>
      </c>
      <c r="C10" s="1">
        <v>136991807</v>
      </c>
      <c r="E10" s="1">
        <v>1873154815373</v>
      </c>
      <c r="G10" s="1">
        <v>2123599054736</v>
      </c>
      <c r="I10" s="1">
        <f t="shared" si="0"/>
        <v>-250444239363</v>
      </c>
      <c r="K10" s="1">
        <v>136991807</v>
      </c>
      <c r="M10" s="1">
        <v>1873154815373</v>
      </c>
      <c r="O10" s="1">
        <v>963279626381</v>
      </c>
      <c r="Q10" s="1">
        <f t="shared" si="1"/>
        <v>909875188992</v>
      </c>
    </row>
    <row r="11" spans="1:17" ht="21" x14ac:dyDescent="0.25">
      <c r="A11" s="2" t="s">
        <v>38</v>
      </c>
      <c r="C11" s="1">
        <v>47287349</v>
      </c>
      <c r="E11" s="1">
        <v>2256470217628</v>
      </c>
      <c r="G11" s="1">
        <v>1838866039277</v>
      </c>
      <c r="I11" s="1">
        <f t="shared" si="0"/>
        <v>417604178351</v>
      </c>
      <c r="K11" s="1">
        <v>47287349</v>
      </c>
      <c r="M11" s="1">
        <v>2256470217628</v>
      </c>
      <c r="O11" s="1">
        <v>798082616740</v>
      </c>
      <c r="Q11" s="1">
        <f t="shared" si="1"/>
        <v>1458387600888</v>
      </c>
    </row>
    <row r="12" spans="1:17" ht="21" x14ac:dyDescent="0.25">
      <c r="A12" s="2" t="s">
        <v>82</v>
      </c>
      <c r="C12" s="1">
        <v>80400000</v>
      </c>
      <c r="E12" s="1">
        <v>495424534680</v>
      </c>
      <c r="G12" s="1">
        <v>534516003600</v>
      </c>
      <c r="I12" s="1">
        <f t="shared" si="0"/>
        <v>-39091468920</v>
      </c>
      <c r="K12" s="1">
        <v>80400000</v>
      </c>
      <c r="M12" s="1">
        <v>495424534680</v>
      </c>
      <c r="O12" s="1">
        <v>543283912354</v>
      </c>
      <c r="Q12" s="1">
        <f t="shared" si="1"/>
        <v>-47859377674</v>
      </c>
    </row>
    <row r="13" spans="1:17" ht="21" x14ac:dyDescent="0.25">
      <c r="A13" s="2" t="s">
        <v>51</v>
      </c>
      <c r="C13" s="1">
        <v>3949846</v>
      </c>
      <c r="E13" s="1">
        <v>279995770043</v>
      </c>
      <c r="G13" s="1">
        <v>436885897071</v>
      </c>
      <c r="I13" s="1">
        <f t="shared" si="0"/>
        <v>-156890127028</v>
      </c>
      <c r="K13" s="1">
        <v>3949846</v>
      </c>
      <c r="M13" s="1">
        <v>279995770043</v>
      </c>
      <c r="O13" s="1">
        <v>301975149057</v>
      </c>
      <c r="Q13" s="1">
        <f t="shared" si="1"/>
        <v>-21979379014</v>
      </c>
    </row>
    <row r="14" spans="1:17" ht="21" x14ac:dyDescent="0.25">
      <c r="A14" s="2" t="s">
        <v>48</v>
      </c>
      <c r="C14" s="1">
        <v>129944462</v>
      </c>
      <c r="E14" s="1">
        <v>1925074070239</v>
      </c>
      <c r="G14" s="1">
        <v>2191979852248</v>
      </c>
      <c r="I14" s="1">
        <f t="shared" si="0"/>
        <v>-266905782009</v>
      </c>
      <c r="K14" s="1">
        <v>129944462</v>
      </c>
      <c r="M14" s="1">
        <v>1925074070239</v>
      </c>
      <c r="O14" s="1">
        <v>2086547503315</v>
      </c>
      <c r="Q14" s="1">
        <f t="shared" si="1"/>
        <v>-161473433076</v>
      </c>
    </row>
    <row r="15" spans="1:17" ht="21" x14ac:dyDescent="0.25">
      <c r="A15" s="2" t="s">
        <v>26</v>
      </c>
      <c r="C15" s="1">
        <v>30782126</v>
      </c>
      <c r="E15" s="1">
        <v>1096536067960</v>
      </c>
      <c r="G15" s="1">
        <v>1175333941511</v>
      </c>
      <c r="I15" s="1">
        <f t="shared" si="0"/>
        <v>-78797873551</v>
      </c>
      <c r="K15" s="1">
        <v>30782126</v>
      </c>
      <c r="M15" s="1">
        <v>1096536067960</v>
      </c>
      <c r="O15" s="1">
        <v>1496596909377</v>
      </c>
      <c r="Q15" s="1">
        <f t="shared" si="1"/>
        <v>-400060841417</v>
      </c>
    </row>
    <row r="16" spans="1:17" ht="21" x14ac:dyDescent="0.25">
      <c r="A16" s="2" t="s">
        <v>34</v>
      </c>
      <c r="C16" s="1">
        <v>260484746</v>
      </c>
      <c r="E16" s="1">
        <v>834861972490</v>
      </c>
      <c r="G16" s="1">
        <v>943419876033</v>
      </c>
      <c r="I16" s="1">
        <f t="shared" si="0"/>
        <v>-108557903543</v>
      </c>
      <c r="K16" s="1">
        <v>260484746</v>
      </c>
      <c r="M16" s="1">
        <v>834861972490</v>
      </c>
      <c r="O16" s="1">
        <v>755830861481</v>
      </c>
      <c r="Q16" s="1">
        <f t="shared" si="1"/>
        <v>79031111009</v>
      </c>
    </row>
    <row r="17" spans="1:17" ht="21" x14ac:dyDescent="0.25">
      <c r="A17" s="2" t="s">
        <v>75</v>
      </c>
      <c r="C17" s="1">
        <v>119640598</v>
      </c>
      <c r="E17" s="1">
        <v>832197591003</v>
      </c>
      <c r="G17" s="1">
        <v>920047265375</v>
      </c>
      <c r="I17" s="1">
        <f t="shared" si="0"/>
        <v>-87849674372</v>
      </c>
      <c r="K17" s="1">
        <v>119640598</v>
      </c>
      <c r="M17" s="1">
        <v>832197591003</v>
      </c>
      <c r="O17" s="1">
        <v>666000924074</v>
      </c>
      <c r="Q17" s="1">
        <f t="shared" si="1"/>
        <v>166196666929</v>
      </c>
    </row>
    <row r="18" spans="1:17" ht="21" x14ac:dyDescent="0.25">
      <c r="A18" s="2" t="s">
        <v>85</v>
      </c>
      <c r="C18" s="1">
        <v>240975566</v>
      </c>
      <c r="E18" s="1">
        <v>729294115868</v>
      </c>
      <c r="G18" s="1">
        <v>685083047587</v>
      </c>
      <c r="I18" s="1">
        <f t="shared" si="0"/>
        <v>44211068281</v>
      </c>
      <c r="K18" s="1">
        <v>240975566</v>
      </c>
      <c r="M18" s="1">
        <v>729294115868</v>
      </c>
      <c r="O18" s="1">
        <v>637082113242</v>
      </c>
      <c r="Q18" s="1">
        <f t="shared" si="1"/>
        <v>92212002626</v>
      </c>
    </row>
    <row r="19" spans="1:17" ht="21" x14ac:dyDescent="0.25">
      <c r="A19" s="2" t="s">
        <v>90</v>
      </c>
      <c r="C19" s="1">
        <v>102158047</v>
      </c>
      <c r="E19" s="1">
        <v>965026837624</v>
      </c>
      <c r="G19" s="1">
        <v>1057266447844</v>
      </c>
      <c r="I19" s="1">
        <f t="shared" si="0"/>
        <v>-92239610220</v>
      </c>
      <c r="K19" s="1">
        <v>102158047</v>
      </c>
      <c r="M19" s="1">
        <v>965026837624</v>
      </c>
      <c r="O19" s="1">
        <v>691871842339</v>
      </c>
      <c r="Q19" s="1">
        <f t="shared" si="1"/>
        <v>273154995285</v>
      </c>
    </row>
    <row r="20" spans="1:17" ht="21" x14ac:dyDescent="0.25">
      <c r="A20" s="2" t="s">
        <v>71</v>
      </c>
      <c r="C20" s="1">
        <v>11048646</v>
      </c>
      <c r="E20" s="1">
        <v>262679229595</v>
      </c>
      <c r="G20" s="1">
        <v>238888998868</v>
      </c>
      <c r="I20" s="1">
        <f t="shared" si="0"/>
        <v>23790230727</v>
      </c>
      <c r="K20" s="1">
        <v>11048646</v>
      </c>
      <c r="M20" s="1">
        <v>262679229595</v>
      </c>
      <c r="O20" s="1">
        <v>120702143053</v>
      </c>
      <c r="Q20" s="1">
        <f t="shared" si="1"/>
        <v>141977086542</v>
      </c>
    </row>
    <row r="21" spans="1:17" ht="21" x14ac:dyDescent="0.25">
      <c r="A21" s="2" t="s">
        <v>21</v>
      </c>
      <c r="C21" s="1">
        <v>38324652</v>
      </c>
      <c r="E21" s="1">
        <v>1481586559063</v>
      </c>
      <c r="G21" s="1">
        <v>1657277778336</v>
      </c>
      <c r="I21" s="1">
        <f t="shared" si="0"/>
        <v>-175691219273</v>
      </c>
      <c r="K21" s="1">
        <v>38324652</v>
      </c>
      <c r="M21" s="1">
        <v>1481586559063</v>
      </c>
      <c r="O21" s="1">
        <v>934463806930</v>
      </c>
      <c r="Q21" s="1">
        <f t="shared" si="1"/>
        <v>547122752133</v>
      </c>
    </row>
    <row r="22" spans="1:17" ht="21" x14ac:dyDescent="0.25">
      <c r="A22" s="2" t="s">
        <v>80</v>
      </c>
      <c r="C22" s="1">
        <v>16748397</v>
      </c>
      <c r="E22" s="1">
        <v>196269585634</v>
      </c>
      <c r="G22" s="1">
        <v>178985896468</v>
      </c>
      <c r="I22" s="1">
        <f t="shared" si="0"/>
        <v>17283689166</v>
      </c>
      <c r="K22" s="1">
        <v>16748397</v>
      </c>
      <c r="M22" s="1">
        <v>196269585634</v>
      </c>
      <c r="O22" s="1">
        <v>139516475037</v>
      </c>
      <c r="Q22" s="1">
        <f t="shared" si="1"/>
        <v>56753110597</v>
      </c>
    </row>
    <row r="23" spans="1:17" ht="21" x14ac:dyDescent="0.25">
      <c r="A23" s="2" t="s">
        <v>42</v>
      </c>
      <c r="C23" s="1">
        <v>69359284</v>
      </c>
      <c r="E23" s="1">
        <v>517549988244</v>
      </c>
      <c r="G23" s="1">
        <v>562285027122</v>
      </c>
      <c r="I23" s="1">
        <f t="shared" si="0"/>
        <v>-44735038878</v>
      </c>
      <c r="K23" s="1">
        <v>69359284</v>
      </c>
      <c r="M23" s="1">
        <v>517549988244</v>
      </c>
      <c r="O23" s="1">
        <v>269443298184</v>
      </c>
      <c r="Q23" s="1">
        <f t="shared" si="1"/>
        <v>248106690060</v>
      </c>
    </row>
    <row r="24" spans="1:17" ht="21" x14ac:dyDescent="0.25">
      <c r="A24" s="2" t="s">
        <v>58</v>
      </c>
      <c r="C24" s="1">
        <v>5250407</v>
      </c>
      <c r="E24" s="1">
        <v>86014150552</v>
      </c>
      <c r="G24" s="1">
        <v>83513436302</v>
      </c>
      <c r="I24" s="1">
        <f t="shared" si="0"/>
        <v>2500714250</v>
      </c>
      <c r="K24" s="1">
        <v>5250407</v>
      </c>
      <c r="M24" s="1">
        <v>86014150552</v>
      </c>
      <c r="O24" s="1">
        <v>73261639488</v>
      </c>
      <c r="Q24" s="1">
        <f t="shared" si="1"/>
        <v>12752511064</v>
      </c>
    </row>
    <row r="25" spans="1:17" ht="21" x14ac:dyDescent="0.25">
      <c r="A25" s="2" t="s">
        <v>86</v>
      </c>
      <c r="C25" s="1">
        <v>58552279</v>
      </c>
      <c r="E25" s="1">
        <v>702425008889</v>
      </c>
      <c r="G25" s="1">
        <v>717508580729</v>
      </c>
      <c r="I25" s="1">
        <f t="shared" si="0"/>
        <v>-15083571840</v>
      </c>
      <c r="K25" s="1">
        <v>58552279</v>
      </c>
      <c r="M25" s="1">
        <v>702425008889</v>
      </c>
      <c r="O25" s="1">
        <v>687423796450</v>
      </c>
      <c r="Q25" s="1">
        <f t="shared" si="1"/>
        <v>15001212439</v>
      </c>
    </row>
    <row r="26" spans="1:17" ht="21" x14ac:dyDescent="0.25">
      <c r="A26" s="2" t="s">
        <v>32</v>
      </c>
      <c r="C26" s="1">
        <v>65602103</v>
      </c>
      <c r="E26" s="1">
        <v>1015481980403</v>
      </c>
      <c r="G26" s="1">
        <v>874876783116</v>
      </c>
      <c r="I26" s="1">
        <f t="shared" si="0"/>
        <v>140605197287</v>
      </c>
      <c r="K26" s="1">
        <v>65602103</v>
      </c>
      <c r="M26" s="1">
        <v>1015481980403</v>
      </c>
      <c r="O26" s="1">
        <v>378228268825</v>
      </c>
      <c r="Q26" s="1">
        <f t="shared" si="1"/>
        <v>637253711578</v>
      </c>
    </row>
    <row r="27" spans="1:17" ht="21" x14ac:dyDescent="0.25">
      <c r="A27" s="2" t="s">
        <v>43</v>
      </c>
      <c r="C27" s="1">
        <v>80875991</v>
      </c>
      <c r="E27" s="1">
        <v>2584076390784</v>
      </c>
      <c r="G27" s="1">
        <v>2651435189553</v>
      </c>
      <c r="I27" s="1">
        <f t="shared" si="0"/>
        <v>-67358798769</v>
      </c>
      <c r="K27" s="1">
        <v>80875991</v>
      </c>
      <c r="M27" s="1">
        <v>2584076390784</v>
      </c>
      <c r="O27" s="1">
        <v>561482721526</v>
      </c>
      <c r="Q27" s="1">
        <f t="shared" si="1"/>
        <v>2022593669258</v>
      </c>
    </row>
    <row r="28" spans="1:17" ht="21" x14ac:dyDescent="0.25">
      <c r="A28" s="2" t="s">
        <v>31</v>
      </c>
      <c r="C28" s="1">
        <v>593411445</v>
      </c>
      <c r="E28" s="1">
        <v>1366072548909</v>
      </c>
      <c r="G28" s="1">
        <v>1502383603590</v>
      </c>
      <c r="I28" s="1">
        <f t="shared" si="0"/>
        <v>-136311054681</v>
      </c>
      <c r="K28" s="1">
        <v>593411445</v>
      </c>
      <c r="M28" s="1">
        <v>1366072548909</v>
      </c>
      <c r="O28" s="1">
        <v>1330137881580</v>
      </c>
      <c r="Q28" s="1">
        <f t="shared" si="1"/>
        <v>35934667329</v>
      </c>
    </row>
    <row r="29" spans="1:17" ht="21" x14ac:dyDescent="0.25">
      <c r="A29" s="2" t="s">
        <v>53</v>
      </c>
      <c r="C29" s="1">
        <v>48336728</v>
      </c>
      <c r="E29" s="1">
        <v>1263827292188</v>
      </c>
      <c r="G29" s="1">
        <v>1389490575131</v>
      </c>
      <c r="I29" s="1">
        <f t="shared" si="0"/>
        <v>-125663282943</v>
      </c>
      <c r="K29" s="1">
        <v>48336728</v>
      </c>
      <c r="M29" s="1">
        <v>1263827292188</v>
      </c>
      <c r="O29" s="1">
        <v>846692724871</v>
      </c>
      <c r="Q29" s="1">
        <f t="shared" si="1"/>
        <v>417134567317</v>
      </c>
    </row>
    <row r="30" spans="1:17" ht="21" x14ac:dyDescent="0.25">
      <c r="A30" s="2" t="s">
        <v>39</v>
      </c>
      <c r="C30" s="1">
        <v>8288198</v>
      </c>
      <c r="E30" s="1">
        <v>352239497727</v>
      </c>
      <c r="G30" s="1">
        <v>320823320251</v>
      </c>
      <c r="I30" s="1">
        <f t="shared" si="0"/>
        <v>31416177476</v>
      </c>
      <c r="K30" s="1">
        <v>8288198</v>
      </c>
      <c r="M30" s="1">
        <v>352239497727</v>
      </c>
      <c r="O30" s="1">
        <v>202676527258</v>
      </c>
      <c r="Q30" s="1">
        <f t="shared" si="1"/>
        <v>149562970469</v>
      </c>
    </row>
    <row r="31" spans="1:17" ht="21" x14ac:dyDescent="0.25">
      <c r="A31" s="2" t="s">
        <v>17</v>
      </c>
      <c r="C31" s="1">
        <v>134385844</v>
      </c>
      <c r="E31" s="1">
        <v>592060863930</v>
      </c>
      <c r="G31" s="1">
        <v>684070322514</v>
      </c>
      <c r="I31" s="1">
        <f t="shared" si="0"/>
        <v>-92009458584</v>
      </c>
      <c r="K31" s="1">
        <v>134385844</v>
      </c>
      <c r="M31" s="1">
        <v>592060863930</v>
      </c>
      <c r="O31" s="1">
        <v>402749178927</v>
      </c>
      <c r="Q31" s="1">
        <f t="shared" si="1"/>
        <v>189311685003</v>
      </c>
    </row>
    <row r="32" spans="1:17" ht="21" x14ac:dyDescent="0.25">
      <c r="A32" s="2" t="s">
        <v>92</v>
      </c>
      <c r="C32" s="1">
        <v>77151780</v>
      </c>
      <c r="E32" s="1">
        <v>351389271039</v>
      </c>
      <c r="G32" s="1">
        <v>411868034464</v>
      </c>
      <c r="I32" s="1">
        <f t="shared" si="0"/>
        <v>-60478763425</v>
      </c>
      <c r="K32" s="1">
        <v>77151780</v>
      </c>
      <c r="M32" s="1">
        <v>351389271039</v>
      </c>
      <c r="O32" s="1">
        <v>303224536413</v>
      </c>
      <c r="Q32" s="1">
        <f t="shared" si="1"/>
        <v>48164734626</v>
      </c>
    </row>
    <row r="33" spans="1:17" ht="21" x14ac:dyDescent="0.25">
      <c r="A33" s="2" t="s">
        <v>78</v>
      </c>
      <c r="C33" s="1">
        <v>94041622</v>
      </c>
      <c r="E33" s="1">
        <v>2184496664932</v>
      </c>
      <c r="G33" s="1">
        <v>2765920812414</v>
      </c>
      <c r="I33" s="1">
        <f t="shared" si="0"/>
        <v>-581424147482</v>
      </c>
      <c r="K33" s="1">
        <v>94041622</v>
      </c>
      <c r="M33" s="1">
        <v>2184496664932</v>
      </c>
      <c r="O33" s="1">
        <v>2124126664374</v>
      </c>
      <c r="Q33" s="1">
        <f t="shared" si="1"/>
        <v>60370000558</v>
      </c>
    </row>
    <row r="34" spans="1:17" ht="21" x14ac:dyDescent="0.25">
      <c r="A34" s="2" t="s">
        <v>52</v>
      </c>
      <c r="C34" s="1">
        <v>100899464</v>
      </c>
      <c r="E34" s="1">
        <v>959144916752</v>
      </c>
      <c r="G34" s="1">
        <v>1312270911385</v>
      </c>
      <c r="I34" s="1">
        <f t="shared" si="0"/>
        <v>-353125994633</v>
      </c>
      <c r="K34" s="1">
        <v>100899464</v>
      </c>
      <c r="M34" s="1">
        <v>959144916752</v>
      </c>
      <c r="O34" s="1">
        <v>894176994028</v>
      </c>
      <c r="Q34" s="1">
        <f t="shared" si="1"/>
        <v>64967922724</v>
      </c>
    </row>
    <row r="35" spans="1:17" ht="21" x14ac:dyDescent="0.25">
      <c r="A35" s="2" t="s">
        <v>62</v>
      </c>
      <c r="C35" s="1">
        <v>210363761</v>
      </c>
      <c r="E35" s="1">
        <v>1162668705640</v>
      </c>
      <c r="G35" s="1">
        <v>1093785281427</v>
      </c>
      <c r="I35" s="1">
        <f t="shared" si="0"/>
        <v>68883424213</v>
      </c>
      <c r="K35" s="1">
        <v>210363761</v>
      </c>
      <c r="M35" s="1">
        <v>1162668705640</v>
      </c>
      <c r="O35" s="1">
        <v>973625921872</v>
      </c>
      <c r="Q35" s="1">
        <f t="shared" si="1"/>
        <v>189042783768</v>
      </c>
    </row>
    <row r="36" spans="1:17" ht="21" x14ac:dyDescent="0.25">
      <c r="A36" s="2" t="s">
        <v>68</v>
      </c>
      <c r="C36" s="1">
        <v>10321896</v>
      </c>
      <c r="E36" s="1">
        <v>164897934677</v>
      </c>
      <c r="G36" s="1">
        <v>185382150164</v>
      </c>
      <c r="I36" s="1">
        <f t="shared" si="0"/>
        <v>-20484215487</v>
      </c>
      <c r="K36" s="1">
        <v>10321896</v>
      </c>
      <c r="M36" s="1">
        <v>164897934677</v>
      </c>
      <c r="O36" s="1">
        <v>246969770901</v>
      </c>
      <c r="Q36" s="1">
        <f t="shared" si="1"/>
        <v>-82071836224</v>
      </c>
    </row>
    <row r="37" spans="1:17" ht="21" x14ac:dyDescent="0.25">
      <c r="A37" s="2" t="s">
        <v>41</v>
      </c>
      <c r="C37" s="1">
        <v>35180424</v>
      </c>
      <c r="E37" s="1">
        <v>426232532527</v>
      </c>
      <c r="G37" s="1">
        <v>390625883618</v>
      </c>
      <c r="I37" s="1">
        <f t="shared" si="0"/>
        <v>35606648909</v>
      </c>
      <c r="K37" s="1">
        <v>35180424</v>
      </c>
      <c r="M37" s="1">
        <v>426232532527</v>
      </c>
      <c r="O37" s="1">
        <v>170309259323</v>
      </c>
      <c r="Q37" s="1">
        <f t="shared" si="1"/>
        <v>255923273204</v>
      </c>
    </row>
    <row r="38" spans="1:17" ht="21" x14ac:dyDescent="0.25">
      <c r="A38" s="2" t="s">
        <v>56</v>
      </c>
      <c r="C38" s="1">
        <v>3468479</v>
      </c>
      <c r="E38" s="1">
        <v>204779225611</v>
      </c>
      <c r="G38" s="1">
        <v>260465408306</v>
      </c>
      <c r="I38" s="1">
        <f t="shared" si="0"/>
        <v>-55686182695</v>
      </c>
      <c r="K38" s="1">
        <v>3468479</v>
      </c>
      <c r="M38" s="1">
        <v>204779225611</v>
      </c>
      <c r="O38" s="1">
        <v>154670171930</v>
      </c>
      <c r="Q38" s="1">
        <f t="shared" si="1"/>
        <v>50109053681</v>
      </c>
    </row>
    <row r="39" spans="1:17" ht="21" x14ac:dyDescent="0.25">
      <c r="A39" s="2" t="s">
        <v>19</v>
      </c>
      <c r="C39" s="1">
        <v>423837197</v>
      </c>
      <c r="E39" s="1">
        <v>3961684012100</v>
      </c>
      <c r="G39" s="1">
        <v>3852338168879</v>
      </c>
      <c r="I39" s="1">
        <f t="shared" si="0"/>
        <v>109345843221</v>
      </c>
      <c r="K39" s="1">
        <v>423837197</v>
      </c>
      <c r="M39" s="1">
        <v>3961684012100</v>
      </c>
      <c r="O39" s="1">
        <v>1998427727265</v>
      </c>
      <c r="Q39" s="1">
        <f t="shared" si="1"/>
        <v>1963256284835</v>
      </c>
    </row>
    <row r="40" spans="1:17" ht="21" x14ac:dyDescent="0.25">
      <c r="A40" s="2" t="s">
        <v>30</v>
      </c>
      <c r="C40" s="1">
        <v>218647500</v>
      </c>
      <c r="E40" s="1">
        <v>1598975705060</v>
      </c>
      <c r="G40" s="1">
        <v>1980820649552</v>
      </c>
      <c r="I40" s="1">
        <f t="shared" si="0"/>
        <v>-381844944492</v>
      </c>
      <c r="K40" s="1">
        <v>218647500</v>
      </c>
      <c r="M40" s="1">
        <v>1598975705060</v>
      </c>
      <c r="O40" s="1">
        <v>1183063806404</v>
      </c>
      <c r="Q40" s="1">
        <f t="shared" si="1"/>
        <v>415911898656</v>
      </c>
    </row>
    <row r="41" spans="1:17" ht="21" x14ac:dyDescent="0.25">
      <c r="A41" s="2" t="s">
        <v>24</v>
      </c>
      <c r="C41" s="1">
        <v>100000</v>
      </c>
      <c r="E41" s="1">
        <v>4412624690</v>
      </c>
      <c r="G41" s="1">
        <v>6616456360</v>
      </c>
      <c r="I41" s="1">
        <f t="shared" si="0"/>
        <v>-2203831670</v>
      </c>
      <c r="K41" s="1">
        <v>100000</v>
      </c>
      <c r="M41" s="1">
        <v>4412624690</v>
      </c>
      <c r="O41" s="1">
        <v>4355572416</v>
      </c>
      <c r="Q41" s="1">
        <f t="shared" si="1"/>
        <v>57052274</v>
      </c>
    </row>
    <row r="42" spans="1:17" ht="21" x14ac:dyDescent="0.25">
      <c r="A42" s="2" t="s">
        <v>49</v>
      </c>
      <c r="C42" s="1">
        <v>88047417</v>
      </c>
      <c r="E42" s="1">
        <v>1197798971496</v>
      </c>
      <c r="G42" s="1">
        <v>1394690656779</v>
      </c>
      <c r="I42" s="1">
        <f t="shared" si="0"/>
        <v>-196891685283</v>
      </c>
      <c r="K42" s="1">
        <v>88047417</v>
      </c>
      <c r="M42" s="1">
        <v>1197798971496</v>
      </c>
      <c r="O42" s="1">
        <v>1074834513604</v>
      </c>
      <c r="Q42" s="1">
        <f t="shared" si="1"/>
        <v>122964457892</v>
      </c>
    </row>
    <row r="43" spans="1:17" ht="21" x14ac:dyDescent="0.25">
      <c r="A43" s="2" t="s">
        <v>65</v>
      </c>
      <c r="C43" s="1">
        <v>123045</v>
      </c>
      <c r="E43" s="1">
        <v>3061376090983</v>
      </c>
      <c r="G43" s="1">
        <v>2576513580086</v>
      </c>
      <c r="I43" s="1">
        <f t="shared" si="0"/>
        <v>484862510897</v>
      </c>
      <c r="K43" s="1">
        <v>123045</v>
      </c>
      <c r="M43" s="1">
        <v>3061376090983</v>
      </c>
      <c r="O43" s="1">
        <v>2916479757179</v>
      </c>
      <c r="Q43" s="1">
        <f t="shared" si="1"/>
        <v>144896333804</v>
      </c>
    </row>
    <row r="44" spans="1:17" ht="21" x14ac:dyDescent="0.25">
      <c r="A44" s="2" t="s">
        <v>88</v>
      </c>
      <c r="C44" s="1">
        <v>13154316</v>
      </c>
      <c r="E44" s="1">
        <v>953755903343</v>
      </c>
      <c r="G44" s="1">
        <v>1091200130279</v>
      </c>
      <c r="I44" s="1">
        <f t="shared" si="0"/>
        <v>-137444226936</v>
      </c>
      <c r="K44" s="1">
        <v>13154316</v>
      </c>
      <c r="M44" s="1">
        <v>953755903343</v>
      </c>
      <c r="O44" s="1">
        <v>444066489543</v>
      </c>
      <c r="Q44" s="1">
        <f t="shared" si="1"/>
        <v>509689413800</v>
      </c>
    </row>
    <row r="45" spans="1:17" ht="21" x14ac:dyDescent="0.25">
      <c r="A45" s="2" t="s">
        <v>44</v>
      </c>
      <c r="C45" s="1">
        <v>2218435</v>
      </c>
      <c r="E45" s="1">
        <v>80743188726</v>
      </c>
      <c r="G45" s="1">
        <v>99806329794</v>
      </c>
      <c r="I45" s="1">
        <f t="shared" si="0"/>
        <v>-19063141068</v>
      </c>
      <c r="K45" s="1">
        <v>2218435</v>
      </c>
      <c r="M45" s="1">
        <v>80743188726</v>
      </c>
      <c r="O45" s="1">
        <v>73787173531</v>
      </c>
      <c r="Q45" s="1">
        <f t="shared" si="1"/>
        <v>6956015195</v>
      </c>
    </row>
    <row r="46" spans="1:17" ht="21" x14ac:dyDescent="0.25">
      <c r="A46" s="2" t="s">
        <v>59</v>
      </c>
      <c r="C46" s="1">
        <v>29187066</v>
      </c>
      <c r="E46" s="1">
        <v>1760856158773</v>
      </c>
      <c r="G46" s="1">
        <v>1824281734228</v>
      </c>
      <c r="I46" s="1">
        <f t="shared" si="0"/>
        <v>-63425575455</v>
      </c>
      <c r="K46" s="1">
        <v>29187066</v>
      </c>
      <c r="M46" s="1">
        <v>1760856158773</v>
      </c>
      <c r="O46" s="1">
        <v>1374875057000</v>
      </c>
      <c r="Q46" s="1">
        <f t="shared" si="1"/>
        <v>385981101773</v>
      </c>
    </row>
    <row r="47" spans="1:17" ht="21" x14ac:dyDescent="0.25">
      <c r="A47" s="2" t="s">
        <v>70</v>
      </c>
      <c r="C47" s="1">
        <v>134000000</v>
      </c>
      <c r="E47" s="1">
        <v>744599408000</v>
      </c>
      <c r="G47" s="1">
        <v>848311468400</v>
      </c>
      <c r="I47" s="1">
        <f t="shared" si="0"/>
        <v>-103712060400</v>
      </c>
      <c r="K47" s="1">
        <v>134000000</v>
      </c>
      <c r="M47" s="1">
        <v>744599408000</v>
      </c>
      <c r="O47" s="1">
        <v>451542070913</v>
      </c>
      <c r="Q47" s="1">
        <f t="shared" si="1"/>
        <v>293057337087</v>
      </c>
    </row>
    <row r="48" spans="1:17" ht="21" x14ac:dyDescent="0.25">
      <c r="A48" s="2" t="s">
        <v>66</v>
      </c>
      <c r="C48" s="1">
        <v>127000</v>
      </c>
      <c r="E48" s="1">
        <v>534020268000</v>
      </c>
      <c r="G48" s="1">
        <v>467826033196</v>
      </c>
      <c r="I48" s="1">
        <f t="shared" si="0"/>
        <v>66194234804</v>
      </c>
      <c r="K48" s="1">
        <v>127000</v>
      </c>
      <c r="M48" s="1">
        <v>534020268000</v>
      </c>
      <c r="O48" s="1">
        <v>430320089596</v>
      </c>
      <c r="Q48" s="1">
        <f t="shared" si="1"/>
        <v>103700178404</v>
      </c>
    </row>
    <row r="49" spans="1:17" ht="21" x14ac:dyDescent="0.25">
      <c r="A49" s="2" t="s">
        <v>91</v>
      </c>
      <c r="C49" s="1">
        <v>284616494</v>
      </c>
      <c r="E49" s="1">
        <v>1866772460194</v>
      </c>
      <c r="G49" s="1">
        <v>1112720649495</v>
      </c>
      <c r="I49" s="1">
        <f t="shared" si="0"/>
        <v>754051810699</v>
      </c>
      <c r="K49" s="1">
        <v>284616494</v>
      </c>
      <c r="M49" s="1">
        <v>1866772460194</v>
      </c>
      <c r="O49" s="1">
        <v>550002362273</v>
      </c>
      <c r="Q49" s="1">
        <f t="shared" si="1"/>
        <v>1316770097921</v>
      </c>
    </row>
    <row r="50" spans="1:17" ht="21" x14ac:dyDescent="0.25">
      <c r="A50" s="2" t="s">
        <v>23</v>
      </c>
      <c r="C50" s="1">
        <v>23865274</v>
      </c>
      <c r="E50" s="1">
        <v>256131483392</v>
      </c>
      <c r="G50" s="1">
        <v>257568989819</v>
      </c>
      <c r="I50" s="1">
        <f t="shared" si="0"/>
        <v>-1437506427</v>
      </c>
      <c r="K50" s="1">
        <v>23865274</v>
      </c>
      <c r="M50" s="1">
        <v>256131483392</v>
      </c>
      <c r="O50" s="1">
        <v>150656829660</v>
      </c>
      <c r="Q50" s="1">
        <f t="shared" si="1"/>
        <v>105474653732</v>
      </c>
    </row>
    <row r="51" spans="1:17" ht="21" x14ac:dyDescent="0.25">
      <c r="A51" s="2" t="s">
        <v>94</v>
      </c>
      <c r="C51" s="1">
        <v>64046860</v>
      </c>
      <c r="E51" s="1">
        <v>516675953287</v>
      </c>
      <c r="G51" s="1">
        <v>603741888835</v>
      </c>
      <c r="I51" s="1">
        <f t="shared" si="0"/>
        <v>-87065935548</v>
      </c>
      <c r="K51" s="1">
        <v>64046860</v>
      </c>
      <c r="M51" s="1">
        <v>516675953287</v>
      </c>
      <c r="O51" s="1">
        <v>289679304382</v>
      </c>
      <c r="Q51" s="1">
        <f t="shared" si="1"/>
        <v>226996648905</v>
      </c>
    </row>
    <row r="52" spans="1:17" ht="21" x14ac:dyDescent="0.25">
      <c r="A52" s="2" t="s">
        <v>57</v>
      </c>
      <c r="C52" s="1">
        <v>7514971</v>
      </c>
      <c r="E52" s="1">
        <v>1410096059845</v>
      </c>
      <c r="G52" s="1">
        <v>1295558378834</v>
      </c>
      <c r="I52" s="1">
        <f t="shared" si="0"/>
        <v>114537681011</v>
      </c>
      <c r="K52" s="1">
        <v>7514971</v>
      </c>
      <c r="M52" s="1">
        <v>1410096059845</v>
      </c>
      <c r="O52" s="1">
        <v>1013713864390</v>
      </c>
      <c r="Q52" s="1">
        <f t="shared" si="1"/>
        <v>396382195455</v>
      </c>
    </row>
    <row r="53" spans="1:17" ht="21" x14ac:dyDescent="0.25">
      <c r="A53" s="2" t="s">
        <v>67</v>
      </c>
      <c r="C53" s="1">
        <v>14341118</v>
      </c>
      <c r="E53" s="1">
        <v>360879422963</v>
      </c>
      <c r="G53" s="1">
        <v>461771974572</v>
      </c>
      <c r="I53" s="1">
        <f t="shared" si="0"/>
        <v>-100892551609</v>
      </c>
      <c r="K53" s="1">
        <v>14341118</v>
      </c>
      <c r="M53" s="1">
        <v>360879422963</v>
      </c>
      <c r="O53" s="1">
        <v>198155458035</v>
      </c>
      <c r="Q53" s="1">
        <f t="shared" si="1"/>
        <v>162723964928</v>
      </c>
    </row>
    <row r="54" spans="1:17" ht="21" x14ac:dyDescent="0.25">
      <c r="A54" s="2" t="s">
        <v>50</v>
      </c>
      <c r="C54" s="1">
        <v>26163342</v>
      </c>
      <c r="E54" s="1">
        <v>1647231754794</v>
      </c>
      <c r="G54" s="1">
        <v>1758345260082</v>
      </c>
      <c r="I54" s="1">
        <f t="shared" si="0"/>
        <v>-111113505288</v>
      </c>
      <c r="K54" s="1">
        <v>26163342</v>
      </c>
      <c r="M54" s="1">
        <v>1647231754794</v>
      </c>
      <c r="O54" s="1">
        <v>1411650294397</v>
      </c>
      <c r="Q54" s="1">
        <f t="shared" si="1"/>
        <v>235581460397</v>
      </c>
    </row>
    <row r="55" spans="1:17" ht="21" x14ac:dyDescent="0.25">
      <c r="A55" s="2" t="s">
        <v>18</v>
      </c>
      <c r="C55" s="1">
        <v>10959306</v>
      </c>
      <c r="E55" s="1">
        <v>567653627473</v>
      </c>
      <c r="G55" s="1">
        <v>473588419089</v>
      </c>
      <c r="I55" s="1">
        <f t="shared" si="0"/>
        <v>94065208384</v>
      </c>
      <c r="K55" s="1">
        <v>10959306</v>
      </c>
      <c r="M55" s="1">
        <v>567653627473</v>
      </c>
      <c r="O55" s="1">
        <v>279105140508</v>
      </c>
      <c r="Q55" s="1">
        <f t="shared" si="1"/>
        <v>288548486965</v>
      </c>
    </row>
    <row r="56" spans="1:17" ht="21" x14ac:dyDescent="0.25">
      <c r="A56" s="2" t="s">
        <v>16</v>
      </c>
      <c r="C56" s="1">
        <v>73940</v>
      </c>
      <c r="E56" s="1">
        <v>82025920</v>
      </c>
      <c r="G56" s="1">
        <v>97286556</v>
      </c>
      <c r="I56" s="1">
        <f t="shared" si="0"/>
        <v>-15260636</v>
      </c>
      <c r="K56" s="1">
        <v>73940</v>
      </c>
      <c r="M56" s="1">
        <v>82025920</v>
      </c>
      <c r="O56" s="1">
        <v>70750243</v>
      </c>
      <c r="Q56" s="1">
        <f t="shared" si="1"/>
        <v>11275677</v>
      </c>
    </row>
    <row r="57" spans="1:17" ht="21" x14ac:dyDescent="0.25">
      <c r="A57" s="2" t="s">
        <v>22</v>
      </c>
      <c r="C57" s="1">
        <v>419469500</v>
      </c>
      <c r="E57" s="1">
        <v>1981240523641</v>
      </c>
      <c r="G57" s="1">
        <v>2156055863962</v>
      </c>
      <c r="I57" s="1">
        <f t="shared" si="0"/>
        <v>-174815340321</v>
      </c>
      <c r="K57" s="1">
        <v>419469500</v>
      </c>
      <c r="M57" s="1">
        <v>1981240523641</v>
      </c>
      <c r="O57" s="1">
        <v>1368981827839</v>
      </c>
      <c r="Q57" s="1">
        <f t="shared" si="1"/>
        <v>612258695802</v>
      </c>
    </row>
    <row r="58" spans="1:17" ht="21" x14ac:dyDescent="0.25">
      <c r="A58" s="2" t="s">
        <v>15</v>
      </c>
      <c r="C58" s="1">
        <v>425756315</v>
      </c>
      <c r="E58" s="1">
        <v>2156262476168</v>
      </c>
      <c r="G58" s="1">
        <v>1941227679857</v>
      </c>
      <c r="I58" s="1">
        <f t="shared" si="0"/>
        <v>215034796311</v>
      </c>
      <c r="K58" s="1">
        <v>425756315</v>
      </c>
      <c r="M58" s="1">
        <v>2156262476168</v>
      </c>
      <c r="O58" s="1">
        <v>1092258931557</v>
      </c>
      <c r="Q58" s="1">
        <f t="shared" si="1"/>
        <v>1064003544611</v>
      </c>
    </row>
    <row r="59" spans="1:17" ht="21" x14ac:dyDescent="0.25">
      <c r="A59" s="2" t="s">
        <v>194</v>
      </c>
      <c r="C59" s="1">
        <v>1483</v>
      </c>
      <c r="E59" s="1">
        <v>2784554950000</v>
      </c>
      <c r="G59" s="1">
        <v>2366131134375</v>
      </c>
      <c r="I59" s="1">
        <f t="shared" si="0"/>
        <v>418423815625</v>
      </c>
      <c r="K59" s="1">
        <v>1483</v>
      </c>
      <c r="M59" s="1">
        <v>2784554950000</v>
      </c>
      <c r="O59" s="1">
        <v>1715632578219</v>
      </c>
      <c r="Q59" s="1">
        <f t="shared" si="1"/>
        <v>1068922371781</v>
      </c>
    </row>
    <row r="60" spans="1:17" ht="21" x14ac:dyDescent="0.25">
      <c r="A60" s="2" t="s">
        <v>29</v>
      </c>
      <c r="C60" s="1">
        <v>79103012</v>
      </c>
      <c r="E60" s="1">
        <v>533742510877</v>
      </c>
      <c r="G60" s="1">
        <v>382096844551</v>
      </c>
      <c r="I60" s="1">
        <f t="shared" si="0"/>
        <v>151645666326</v>
      </c>
      <c r="K60" s="1">
        <v>79103012</v>
      </c>
      <c r="M60" s="1">
        <v>533742510877</v>
      </c>
      <c r="O60" s="1">
        <v>151839066070</v>
      </c>
      <c r="Q60" s="1">
        <f t="shared" si="1"/>
        <v>381903444807</v>
      </c>
    </row>
    <row r="61" spans="1:17" ht="21" x14ac:dyDescent="0.25">
      <c r="A61" s="2" t="s">
        <v>73</v>
      </c>
      <c r="C61" s="1">
        <v>167562593</v>
      </c>
      <c r="E61" s="1">
        <v>731576270286</v>
      </c>
      <c r="G61" s="1">
        <v>729414794942</v>
      </c>
      <c r="I61" s="1">
        <f t="shared" si="0"/>
        <v>2161475344</v>
      </c>
      <c r="K61" s="1">
        <v>167562593</v>
      </c>
      <c r="M61" s="1">
        <v>731576270286</v>
      </c>
      <c r="O61" s="1">
        <v>391313488858</v>
      </c>
      <c r="Q61" s="1">
        <f t="shared" si="1"/>
        <v>340262781428</v>
      </c>
    </row>
    <row r="62" spans="1:17" ht="21" x14ac:dyDescent="0.25">
      <c r="A62" s="2" t="s">
        <v>54</v>
      </c>
      <c r="C62" s="1">
        <v>50639566</v>
      </c>
      <c r="E62" s="1">
        <v>596947691199</v>
      </c>
      <c r="G62" s="1">
        <v>699453860395</v>
      </c>
      <c r="I62" s="1">
        <f t="shared" si="0"/>
        <v>-102506169196</v>
      </c>
      <c r="K62" s="1">
        <v>50639566</v>
      </c>
      <c r="M62" s="1">
        <v>596947691199</v>
      </c>
      <c r="O62" s="1">
        <v>465653479412</v>
      </c>
      <c r="Q62" s="1">
        <f t="shared" si="1"/>
        <v>131294211787</v>
      </c>
    </row>
    <row r="63" spans="1:17" ht="21" x14ac:dyDescent="0.25">
      <c r="A63" s="2" t="s">
        <v>40</v>
      </c>
      <c r="C63" s="1">
        <v>21011122</v>
      </c>
      <c r="E63" s="1">
        <v>443451977193</v>
      </c>
      <c r="G63" s="1">
        <v>293549780859</v>
      </c>
      <c r="I63" s="1">
        <f t="shared" si="0"/>
        <v>149902196334</v>
      </c>
      <c r="K63" s="1">
        <v>21011122</v>
      </c>
      <c r="M63" s="1">
        <v>443451977193</v>
      </c>
      <c r="O63" s="1">
        <v>151709102000</v>
      </c>
      <c r="Q63" s="1">
        <f t="shared" si="1"/>
        <v>291742875193</v>
      </c>
    </row>
    <row r="64" spans="1:17" ht="21" x14ac:dyDescent="0.25">
      <c r="A64" s="2" t="s">
        <v>96</v>
      </c>
      <c r="C64" s="1">
        <v>31464377</v>
      </c>
      <c r="E64" s="1">
        <v>440842742004</v>
      </c>
      <c r="G64" s="1">
        <v>478620342417</v>
      </c>
      <c r="I64" s="1">
        <f t="shared" si="0"/>
        <v>-37777600413</v>
      </c>
      <c r="K64" s="1">
        <v>31464377</v>
      </c>
      <c r="M64" s="1">
        <v>440842742004</v>
      </c>
      <c r="O64" s="1">
        <v>232389328199</v>
      </c>
      <c r="Q64" s="1">
        <f t="shared" si="1"/>
        <v>208453413805</v>
      </c>
    </row>
    <row r="65" spans="1:17" ht="21" x14ac:dyDescent="0.25">
      <c r="A65" s="2" t="s">
        <v>72</v>
      </c>
      <c r="C65" s="1">
        <v>25664650</v>
      </c>
      <c r="E65" s="1">
        <v>992420240096</v>
      </c>
      <c r="G65" s="1">
        <v>883679300265</v>
      </c>
      <c r="I65" s="1">
        <f t="shared" si="0"/>
        <v>108740939831</v>
      </c>
      <c r="K65" s="1">
        <v>25664650</v>
      </c>
      <c r="M65" s="1">
        <v>992420240096</v>
      </c>
      <c r="O65" s="1">
        <v>499468457533</v>
      </c>
      <c r="Q65" s="1">
        <f t="shared" si="1"/>
        <v>492951782563</v>
      </c>
    </row>
    <row r="66" spans="1:17" ht="21" x14ac:dyDescent="0.25">
      <c r="A66" s="2" t="s">
        <v>61</v>
      </c>
      <c r="C66" s="1">
        <v>336881032</v>
      </c>
      <c r="E66" s="1">
        <v>1022887441365</v>
      </c>
      <c r="G66" s="1">
        <v>1089742829689</v>
      </c>
      <c r="I66" s="1">
        <f t="shared" si="0"/>
        <v>-66855388324</v>
      </c>
      <c r="K66" s="1">
        <v>336881032</v>
      </c>
      <c r="M66" s="1">
        <v>1022887441365</v>
      </c>
      <c r="O66" s="1">
        <v>559578781655</v>
      </c>
      <c r="Q66" s="1">
        <f t="shared" si="1"/>
        <v>463308659710</v>
      </c>
    </row>
    <row r="67" spans="1:17" ht="21" x14ac:dyDescent="0.25">
      <c r="A67" s="2" t="s">
        <v>77</v>
      </c>
      <c r="C67" s="1">
        <v>573863800</v>
      </c>
      <c r="E67" s="1">
        <v>523873606199</v>
      </c>
      <c r="G67" s="1">
        <v>582524672980</v>
      </c>
      <c r="I67" s="1">
        <f t="shared" si="0"/>
        <v>-58651066781</v>
      </c>
      <c r="K67" s="1">
        <v>573863800</v>
      </c>
      <c r="M67" s="1">
        <v>523873606199</v>
      </c>
      <c r="O67" s="1">
        <v>503136291763</v>
      </c>
      <c r="Q67" s="1">
        <f t="shared" si="1"/>
        <v>20737314436</v>
      </c>
    </row>
    <row r="68" spans="1:17" ht="21" x14ac:dyDescent="0.25">
      <c r="A68" s="2" t="s">
        <v>84</v>
      </c>
      <c r="C68" s="1">
        <v>76020364</v>
      </c>
      <c r="E68" s="1">
        <v>950452354987</v>
      </c>
      <c r="G68" s="1">
        <v>1157138025833</v>
      </c>
      <c r="I68" s="1">
        <f t="shared" si="0"/>
        <v>-206685670846</v>
      </c>
      <c r="K68" s="1">
        <v>76020364</v>
      </c>
      <c r="M68" s="1">
        <v>950452354987</v>
      </c>
      <c r="O68" s="1">
        <v>929623404658</v>
      </c>
      <c r="Q68" s="1">
        <f t="shared" si="1"/>
        <v>20828950329</v>
      </c>
    </row>
    <row r="69" spans="1:17" ht="21" x14ac:dyDescent="0.25">
      <c r="A69" s="2" t="s">
        <v>25</v>
      </c>
      <c r="C69" s="1">
        <v>67257034</v>
      </c>
      <c r="E69" s="1">
        <v>698737825721</v>
      </c>
      <c r="G69" s="1">
        <v>994513617718</v>
      </c>
      <c r="I69" s="1">
        <f t="shared" si="0"/>
        <v>-295775791997</v>
      </c>
      <c r="K69" s="1">
        <v>67257034</v>
      </c>
      <c r="M69" s="1">
        <v>698737825721</v>
      </c>
      <c r="O69" s="1">
        <v>506031539956</v>
      </c>
      <c r="Q69" s="1">
        <f t="shared" si="1"/>
        <v>192706285765</v>
      </c>
    </row>
    <row r="70" spans="1:17" ht="21" x14ac:dyDescent="0.25">
      <c r="A70" s="2" t="s">
        <v>33</v>
      </c>
      <c r="C70" s="1">
        <v>331983553</v>
      </c>
      <c r="E70" s="1">
        <v>654222797788</v>
      </c>
      <c r="G70" s="1">
        <v>733612371941</v>
      </c>
      <c r="I70" s="1">
        <f t="shared" si="0"/>
        <v>-79389574153</v>
      </c>
      <c r="K70" s="1">
        <v>331983553</v>
      </c>
      <c r="M70" s="1">
        <v>654222797788</v>
      </c>
      <c r="O70" s="1">
        <v>800574580472</v>
      </c>
      <c r="Q70" s="1">
        <f t="shared" si="1"/>
        <v>-146351782684</v>
      </c>
    </row>
    <row r="71" spans="1:17" ht="21" x14ac:dyDescent="0.25">
      <c r="A71" s="2" t="s">
        <v>95</v>
      </c>
      <c r="C71" s="1">
        <v>44411857</v>
      </c>
      <c r="E71" s="1">
        <v>312446043218</v>
      </c>
      <c r="G71" s="1">
        <v>339327860759</v>
      </c>
      <c r="I71" s="1">
        <f t="shared" si="0"/>
        <v>-26881817541</v>
      </c>
      <c r="K71" s="1">
        <v>44411857</v>
      </c>
      <c r="M71" s="1">
        <v>312446043218</v>
      </c>
      <c r="O71" s="1">
        <v>173235207713</v>
      </c>
      <c r="Q71" s="1">
        <f t="shared" si="1"/>
        <v>139210835505</v>
      </c>
    </row>
    <row r="72" spans="1:17" ht="21" x14ac:dyDescent="0.25">
      <c r="A72" s="2" t="s">
        <v>76</v>
      </c>
      <c r="C72" s="1">
        <v>469574647</v>
      </c>
      <c r="E72" s="1">
        <v>795833778143</v>
      </c>
      <c r="G72" s="1">
        <v>921638883587</v>
      </c>
      <c r="I72" s="1">
        <f t="shared" si="0"/>
        <v>-125805105444</v>
      </c>
      <c r="K72" s="1">
        <v>469574647</v>
      </c>
      <c r="M72" s="1">
        <v>795833778143</v>
      </c>
      <c r="O72" s="1">
        <v>810694387663</v>
      </c>
      <c r="Q72" s="1">
        <f t="shared" si="1"/>
        <v>-14860609520</v>
      </c>
    </row>
    <row r="73" spans="1:17" ht="21" x14ac:dyDescent="0.25">
      <c r="A73" s="2" t="s">
        <v>83</v>
      </c>
      <c r="C73" s="1">
        <v>198418287</v>
      </c>
      <c r="E73" s="1">
        <v>541629297027</v>
      </c>
      <c r="G73" s="1">
        <v>629263035607</v>
      </c>
      <c r="I73" s="1">
        <f t="shared" ref="I73:I89" si="2">E73-G73</f>
        <v>-87633738580</v>
      </c>
      <c r="K73" s="1">
        <v>198418287</v>
      </c>
      <c r="M73" s="1">
        <v>541629297027</v>
      </c>
      <c r="O73" s="1">
        <v>462527137513</v>
      </c>
      <c r="Q73" s="1">
        <f t="shared" ref="Q73:Q89" si="3">M73-O73</f>
        <v>79102159514</v>
      </c>
    </row>
    <row r="74" spans="1:17" ht="21" x14ac:dyDescent="0.25">
      <c r="A74" s="2" t="s">
        <v>81</v>
      </c>
      <c r="C74" s="1">
        <v>114198708</v>
      </c>
      <c r="E74" s="1">
        <v>1277184094847</v>
      </c>
      <c r="G74" s="1">
        <v>1515487541876</v>
      </c>
      <c r="I74" s="1">
        <f t="shared" si="2"/>
        <v>-238303447029</v>
      </c>
      <c r="K74" s="1">
        <v>114198708</v>
      </c>
      <c r="M74" s="1">
        <v>1277184094847</v>
      </c>
      <c r="O74" s="1">
        <v>1544887263314</v>
      </c>
      <c r="Q74" s="1">
        <f t="shared" si="3"/>
        <v>-267703168467</v>
      </c>
    </row>
    <row r="75" spans="1:17" ht="21" x14ac:dyDescent="0.25">
      <c r="A75" s="2" t="s">
        <v>46</v>
      </c>
      <c r="C75" s="1">
        <v>58801775</v>
      </c>
      <c r="E75" s="1">
        <v>392093434516</v>
      </c>
      <c r="G75" s="1">
        <v>400845520108</v>
      </c>
      <c r="I75" s="1">
        <f t="shared" si="2"/>
        <v>-8752085592</v>
      </c>
      <c r="K75" s="1">
        <v>58801775</v>
      </c>
      <c r="M75" s="1">
        <v>392093434516</v>
      </c>
      <c r="O75" s="1">
        <v>319731917279</v>
      </c>
      <c r="Q75" s="1">
        <f t="shared" si="3"/>
        <v>72361517237</v>
      </c>
    </row>
    <row r="76" spans="1:17" ht="21" x14ac:dyDescent="0.25">
      <c r="A76" s="2" t="s">
        <v>87</v>
      </c>
      <c r="C76" s="1">
        <v>40066504</v>
      </c>
      <c r="E76" s="1">
        <v>1424485782979</v>
      </c>
      <c r="G76" s="1">
        <v>1194691537218</v>
      </c>
      <c r="I76" s="1">
        <f t="shared" si="2"/>
        <v>229794245761</v>
      </c>
      <c r="K76" s="1">
        <v>40066504</v>
      </c>
      <c r="M76" s="1">
        <v>1424485782979</v>
      </c>
      <c r="O76" s="1">
        <v>668840791690</v>
      </c>
      <c r="Q76" s="1">
        <f t="shared" si="3"/>
        <v>755644991289</v>
      </c>
    </row>
    <row r="77" spans="1:17" ht="21" x14ac:dyDescent="0.25">
      <c r="A77" s="2" t="s">
        <v>74</v>
      </c>
      <c r="C77" s="1">
        <v>87342888</v>
      </c>
      <c r="E77" s="1">
        <v>816236657366</v>
      </c>
      <c r="G77" s="1">
        <v>996852201426</v>
      </c>
      <c r="I77" s="1">
        <f t="shared" si="2"/>
        <v>-180615544060</v>
      </c>
      <c r="K77" s="1">
        <v>87342888</v>
      </c>
      <c r="M77" s="1">
        <v>816236657366</v>
      </c>
      <c r="O77" s="1">
        <v>1336890709657</v>
      </c>
      <c r="Q77" s="1">
        <f t="shared" si="3"/>
        <v>-520654052291</v>
      </c>
    </row>
    <row r="78" spans="1:17" ht="21" x14ac:dyDescent="0.25">
      <c r="A78" s="2" t="s">
        <v>27</v>
      </c>
      <c r="C78" s="1">
        <v>20841249</v>
      </c>
      <c r="E78" s="1">
        <v>1269967774778</v>
      </c>
      <c r="G78" s="1">
        <v>1423828062099</v>
      </c>
      <c r="I78" s="1">
        <f t="shared" si="2"/>
        <v>-153860287321</v>
      </c>
      <c r="K78" s="1">
        <v>20841249</v>
      </c>
      <c r="M78" s="1">
        <v>1269967774778</v>
      </c>
      <c r="O78" s="1">
        <v>825666383467</v>
      </c>
      <c r="Q78" s="1">
        <f t="shared" si="3"/>
        <v>444301391311</v>
      </c>
    </row>
    <row r="79" spans="1:17" ht="21" x14ac:dyDescent="0.25">
      <c r="A79" s="2" t="s">
        <v>28</v>
      </c>
      <c r="C79" s="1">
        <v>6481974</v>
      </c>
      <c r="E79" s="1">
        <v>28879088851</v>
      </c>
      <c r="G79" s="1">
        <v>29734527340</v>
      </c>
      <c r="I79" s="1">
        <f t="shared" si="2"/>
        <v>-855438489</v>
      </c>
      <c r="K79" s="1">
        <v>6481974</v>
      </c>
      <c r="M79" s="1">
        <v>28879088851</v>
      </c>
      <c r="O79" s="1">
        <v>44649791962</v>
      </c>
      <c r="Q79" s="1">
        <f t="shared" si="3"/>
        <v>-15770703111</v>
      </c>
    </row>
    <row r="80" spans="1:17" ht="21" x14ac:dyDescent="0.25">
      <c r="A80" s="2" t="s">
        <v>64</v>
      </c>
      <c r="C80" s="1">
        <v>84855799</v>
      </c>
      <c r="E80" s="1">
        <v>36542740834</v>
      </c>
      <c r="G80" s="1">
        <v>36542740834</v>
      </c>
      <c r="I80" s="1">
        <f t="shared" si="2"/>
        <v>0</v>
      </c>
      <c r="K80" s="1">
        <v>84855799</v>
      </c>
      <c r="M80" s="1">
        <v>36542740834</v>
      </c>
      <c r="O80" s="1">
        <v>36608293636</v>
      </c>
      <c r="Q80" s="1">
        <f t="shared" si="3"/>
        <v>-65552802</v>
      </c>
    </row>
    <row r="81" spans="1:17" ht="21" x14ac:dyDescent="0.25">
      <c r="A81" s="2" t="s">
        <v>36</v>
      </c>
      <c r="C81" s="1">
        <v>26082351</v>
      </c>
      <c r="E81" s="1">
        <v>347060648662</v>
      </c>
      <c r="G81" s="1">
        <v>297369638563</v>
      </c>
      <c r="I81" s="1">
        <f t="shared" si="2"/>
        <v>49691010099</v>
      </c>
      <c r="K81" s="1">
        <v>26082351</v>
      </c>
      <c r="M81" s="1">
        <v>347060648662</v>
      </c>
      <c r="O81" s="1">
        <v>167910054627</v>
      </c>
      <c r="Q81" s="1">
        <f t="shared" si="3"/>
        <v>179150594035</v>
      </c>
    </row>
    <row r="82" spans="1:17" ht="21" x14ac:dyDescent="0.25">
      <c r="A82" s="2" t="s">
        <v>60</v>
      </c>
      <c r="C82" s="1">
        <v>10217325</v>
      </c>
      <c r="E82" s="1">
        <v>1274389976273</v>
      </c>
      <c r="G82" s="1">
        <v>1680836230440</v>
      </c>
      <c r="I82" s="1">
        <f t="shared" si="2"/>
        <v>-406446254167</v>
      </c>
      <c r="K82" s="1">
        <v>10217325</v>
      </c>
      <c r="M82" s="1">
        <v>1274389976273</v>
      </c>
      <c r="O82" s="1">
        <v>1337656350088</v>
      </c>
      <c r="Q82" s="1">
        <f t="shared" si="3"/>
        <v>-63266373815</v>
      </c>
    </row>
    <row r="83" spans="1:17" ht="21" x14ac:dyDescent="0.25">
      <c r="A83" s="2" t="s">
        <v>35</v>
      </c>
      <c r="C83" s="1">
        <v>4893837</v>
      </c>
      <c r="E83" s="1">
        <v>743940370446</v>
      </c>
      <c r="G83" s="1">
        <v>877966181310</v>
      </c>
      <c r="I83" s="1">
        <f t="shared" si="2"/>
        <v>-134025810864</v>
      </c>
      <c r="K83" s="1">
        <v>4893837</v>
      </c>
      <c r="M83" s="1">
        <v>743940370446</v>
      </c>
      <c r="O83" s="1">
        <v>581090645122</v>
      </c>
      <c r="Q83" s="1">
        <f t="shared" si="3"/>
        <v>162849725324</v>
      </c>
    </row>
    <row r="84" spans="1:17" ht="21" x14ac:dyDescent="0.25">
      <c r="A84" s="2" t="s">
        <v>69</v>
      </c>
      <c r="C84" s="1">
        <v>54954859</v>
      </c>
      <c r="E84" s="1">
        <v>1099871268648</v>
      </c>
      <c r="G84" s="1">
        <v>1656248560702</v>
      </c>
      <c r="I84" s="1">
        <f t="shared" si="2"/>
        <v>-556377292054</v>
      </c>
      <c r="K84" s="1">
        <v>54954859</v>
      </c>
      <c r="M84" s="1">
        <v>1099871268648</v>
      </c>
      <c r="O84" s="1">
        <v>666431220125</v>
      </c>
      <c r="Q84" s="1">
        <f t="shared" si="3"/>
        <v>433440048523</v>
      </c>
    </row>
    <row r="85" spans="1:17" ht="21" x14ac:dyDescent="0.25">
      <c r="A85" s="2" t="s">
        <v>20</v>
      </c>
      <c r="C85" s="1">
        <v>450529948</v>
      </c>
      <c r="E85" s="1">
        <v>4953284654641</v>
      </c>
      <c r="G85" s="1">
        <v>5181278803907</v>
      </c>
      <c r="I85" s="1">
        <f t="shared" si="2"/>
        <v>-227994149266</v>
      </c>
      <c r="K85" s="1">
        <v>450529948</v>
      </c>
      <c r="M85" s="1">
        <v>4953284654641</v>
      </c>
      <c r="O85" s="1">
        <v>2439180249350</v>
      </c>
      <c r="Q85" s="1">
        <f t="shared" si="3"/>
        <v>2514104405291</v>
      </c>
    </row>
    <row r="86" spans="1:17" ht="21" x14ac:dyDescent="0.25">
      <c r="A86" s="2" t="s">
        <v>79</v>
      </c>
      <c r="C86" s="1">
        <v>166410245</v>
      </c>
      <c r="E86" s="1">
        <v>3490719115062</v>
      </c>
      <c r="G86" s="1">
        <v>2447136106207</v>
      </c>
      <c r="I86" s="1">
        <f t="shared" si="2"/>
        <v>1043583008855</v>
      </c>
      <c r="K86" s="1">
        <v>166410245</v>
      </c>
      <c r="M86" s="1">
        <v>3490719115062</v>
      </c>
      <c r="O86" s="1">
        <v>1236471411430</v>
      </c>
      <c r="Q86" s="1">
        <f t="shared" si="3"/>
        <v>2254247703632</v>
      </c>
    </row>
    <row r="87" spans="1:17" ht="21" x14ac:dyDescent="0.25">
      <c r="A87" s="2" t="s">
        <v>55</v>
      </c>
      <c r="C87" s="1">
        <v>35830369</v>
      </c>
      <c r="E87" s="1">
        <v>547771237615</v>
      </c>
      <c r="G87" s="1">
        <v>589442667760</v>
      </c>
      <c r="I87" s="1">
        <f t="shared" si="2"/>
        <v>-41671430145</v>
      </c>
      <c r="K87" s="1">
        <v>35830369</v>
      </c>
      <c r="M87" s="1">
        <v>547771237615</v>
      </c>
      <c r="O87" s="1">
        <v>401206143825</v>
      </c>
      <c r="Q87" s="1">
        <f t="shared" si="3"/>
        <v>146565093790</v>
      </c>
    </row>
    <row r="88" spans="1:17" ht="21" x14ac:dyDescent="0.25">
      <c r="A88" s="2" t="s">
        <v>45</v>
      </c>
      <c r="C88" s="1">
        <v>46481232</v>
      </c>
      <c r="E88" s="1">
        <v>3198094770194</v>
      </c>
      <c r="G88" s="1">
        <v>2861404666034</v>
      </c>
      <c r="I88" s="1">
        <f t="shared" si="2"/>
        <v>336690104160</v>
      </c>
      <c r="K88" s="1">
        <v>46481232</v>
      </c>
      <c r="M88" s="1">
        <v>3198094770194</v>
      </c>
      <c r="O88" s="1">
        <v>1220288291839</v>
      </c>
      <c r="Q88" s="1">
        <f t="shared" si="3"/>
        <v>1977806478355</v>
      </c>
    </row>
    <row r="89" spans="1:17" ht="21" x14ac:dyDescent="0.25">
      <c r="A89" s="2" t="s">
        <v>63</v>
      </c>
      <c r="C89" s="1">
        <v>30000000</v>
      </c>
      <c r="E89" s="1">
        <v>473431862400</v>
      </c>
      <c r="G89" s="1">
        <v>563510133000</v>
      </c>
      <c r="I89" s="1">
        <f t="shared" si="2"/>
        <v>-90078270600</v>
      </c>
      <c r="K89" s="1">
        <v>30000000</v>
      </c>
      <c r="M89" s="1">
        <v>473431862400</v>
      </c>
      <c r="O89" s="1">
        <v>254675610000</v>
      </c>
      <c r="Q89" s="1">
        <f t="shared" si="3"/>
        <v>218756252400</v>
      </c>
    </row>
    <row r="90" spans="1:17" s="3" customFormat="1" ht="27" thickBot="1" x14ac:dyDescent="0.3">
      <c r="A90" s="3" t="s">
        <v>97</v>
      </c>
      <c r="C90" s="3" t="s">
        <v>97</v>
      </c>
      <c r="E90" s="4">
        <f>SUM(E8:E89)</f>
        <v>85661372849221</v>
      </c>
      <c r="G90" s="4">
        <f>SUM(G8:G89)</f>
        <v>87914726081495</v>
      </c>
      <c r="I90" s="4">
        <f>SUM(I8:I89)</f>
        <v>-2253353232274</v>
      </c>
      <c r="K90" s="3" t="s">
        <v>97</v>
      </c>
      <c r="M90" s="4">
        <f>SUM(M8:M89)</f>
        <v>85661372849221</v>
      </c>
      <c r="O90" s="4">
        <f>SUM(O8:O89)</f>
        <v>57871708381782</v>
      </c>
      <c r="Q90" s="4">
        <f>SUM(Q8:Q89)</f>
        <v>27789664467439</v>
      </c>
    </row>
    <row r="91" spans="1:17" ht="19.5" thickTop="1" x14ac:dyDescent="0.25"/>
  </sheetData>
  <mergeCells count="15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  <mergeCell ref="A5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6"/>
  <sheetViews>
    <sheetView rightToLeft="1" workbookViewId="0">
      <selection activeCell="S97" sqref="S97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25.42578125" style="1" bestFit="1" customWidth="1"/>
    <col min="6" max="6" width="1" style="1" customWidth="1"/>
    <col min="7" max="7" width="28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2.4257812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24.85546875" style="1" bestFit="1" customWidth="1"/>
    <col min="16" max="16" width="1" style="1" customWidth="1"/>
    <col min="17" max="17" width="13.140625" style="1" bestFit="1" customWidth="1"/>
    <col min="18" max="18" width="1" style="1" customWidth="1"/>
    <col min="19" max="19" width="14.7109375" style="1" bestFit="1" customWidth="1"/>
    <col min="20" max="20" width="1" style="1" customWidth="1"/>
    <col min="21" max="21" width="27" style="1" bestFit="1" customWidth="1"/>
    <col min="22" max="22" width="1" style="1" customWidth="1"/>
    <col min="23" max="23" width="27.42578125" style="1" bestFit="1" customWidth="1"/>
    <col min="24" max="24" width="1" style="1" customWidth="1"/>
    <col min="25" max="25" width="34.285156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  <c r="V2" s="15" t="s">
        <v>0</v>
      </c>
      <c r="W2" s="15" t="s">
        <v>0</v>
      </c>
      <c r="X2" s="15" t="s">
        <v>0</v>
      </c>
      <c r="Y2" s="15" t="s">
        <v>0</v>
      </c>
    </row>
    <row r="3" spans="1:25" ht="26.25" x14ac:dyDescent="0.2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  <c r="N3" s="15" t="s">
        <v>1</v>
      </c>
      <c r="O3" s="15" t="s">
        <v>1</v>
      </c>
      <c r="P3" s="15" t="s">
        <v>1</v>
      </c>
      <c r="Q3" s="15" t="s">
        <v>1</v>
      </c>
      <c r="R3" s="15" t="s">
        <v>1</v>
      </c>
      <c r="S3" s="15" t="s">
        <v>1</v>
      </c>
      <c r="T3" s="15" t="s">
        <v>1</v>
      </c>
      <c r="U3" s="15" t="s">
        <v>1</v>
      </c>
      <c r="V3" s="15" t="s">
        <v>1</v>
      </c>
      <c r="W3" s="15" t="s">
        <v>1</v>
      </c>
      <c r="X3" s="15" t="s">
        <v>1</v>
      </c>
      <c r="Y3" s="15" t="s">
        <v>1</v>
      </c>
    </row>
    <row r="4" spans="1:25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  <c r="V4" s="15" t="s">
        <v>2</v>
      </c>
      <c r="W4" s="15" t="s">
        <v>2</v>
      </c>
      <c r="X4" s="15" t="s">
        <v>2</v>
      </c>
      <c r="Y4" s="15" t="s">
        <v>2</v>
      </c>
    </row>
    <row r="5" spans="1:25" ht="26.25" customHeight="1" x14ac:dyDescent="0.25">
      <c r="A5" s="13" t="s">
        <v>204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8.5" x14ac:dyDescent="0.25">
      <c r="A6" s="13" t="s">
        <v>205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7" thickBot="1" x14ac:dyDescent="0.3">
      <c r="A7" s="14" t="s">
        <v>3</v>
      </c>
      <c r="C7" s="14" t="s">
        <v>195</v>
      </c>
      <c r="D7" s="14" t="s">
        <v>4</v>
      </c>
      <c r="E7" s="14" t="s">
        <v>4</v>
      </c>
      <c r="F7" s="14" t="s">
        <v>4</v>
      </c>
      <c r="G7" s="14" t="s">
        <v>4</v>
      </c>
      <c r="I7" s="14" t="s">
        <v>5</v>
      </c>
      <c r="J7" s="14" t="s">
        <v>5</v>
      </c>
      <c r="K7" s="14" t="s">
        <v>5</v>
      </c>
      <c r="L7" s="14" t="s">
        <v>5</v>
      </c>
      <c r="M7" s="14" t="s">
        <v>5</v>
      </c>
      <c r="N7" s="14" t="s">
        <v>5</v>
      </c>
      <c r="O7" s="14" t="s">
        <v>5</v>
      </c>
      <c r="Q7" s="14" t="s">
        <v>6</v>
      </c>
      <c r="R7" s="14" t="s">
        <v>6</v>
      </c>
      <c r="S7" s="14" t="s">
        <v>6</v>
      </c>
      <c r="T7" s="14" t="s">
        <v>6</v>
      </c>
      <c r="U7" s="14" t="s">
        <v>6</v>
      </c>
      <c r="V7" s="14" t="s">
        <v>6</v>
      </c>
      <c r="W7" s="14" t="s">
        <v>6</v>
      </c>
      <c r="X7" s="14" t="s">
        <v>6</v>
      </c>
      <c r="Y7" s="14" t="s">
        <v>6</v>
      </c>
    </row>
    <row r="8" spans="1:25" ht="26.25" x14ac:dyDescent="0.25">
      <c r="A8" s="14" t="s">
        <v>3</v>
      </c>
      <c r="C8" s="14" t="s">
        <v>7</v>
      </c>
      <c r="E8" s="14" t="s">
        <v>8</v>
      </c>
      <c r="G8" s="14" t="s">
        <v>9</v>
      </c>
      <c r="I8" s="14" t="s">
        <v>10</v>
      </c>
      <c r="J8" s="14" t="s">
        <v>10</v>
      </c>
      <c r="K8" s="14" t="s">
        <v>10</v>
      </c>
      <c r="M8" s="14" t="s">
        <v>11</v>
      </c>
      <c r="N8" s="14" t="s">
        <v>11</v>
      </c>
      <c r="O8" s="14" t="s">
        <v>11</v>
      </c>
      <c r="Q8" s="14" t="s">
        <v>7</v>
      </c>
      <c r="S8" s="14" t="s">
        <v>12</v>
      </c>
      <c r="U8" s="14" t="s">
        <v>8</v>
      </c>
      <c r="W8" s="14" t="s">
        <v>9</v>
      </c>
      <c r="Y8" s="14" t="s">
        <v>13</v>
      </c>
    </row>
    <row r="9" spans="1:25" ht="26.25" x14ac:dyDescent="0.25">
      <c r="A9" s="14" t="s">
        <v>3</v>
      </c>
      <c r="C9" s="14" t="s">
        <v>7</v>
      </c>
      <c r="E9" s="14" t="s">
        <v>8</v>
      </c>
      <c r="G9" s="14" t="s">
        <v>9</v>
      </c>
      <c r="I9" s="14" t="s">
        <v>7</v>
      </c>
      <c r="K9" s="14" t="s">
        <v>8</v>
      </c>
      <c r="M9" s="14" t="s">
        <v>7</v>
      </c>
      <c r="O9" s="14" t="s">
        <v>14</v>
      </c>
      <c r="Q9" s="14" t="s">
        <v>7</v>
      </c>
      <c r="S9" s="14" t="s">
        <v>12</v>
      </c>
      <c r="U9" s="14" t="s">
        <v>8</v>
      </c>
      <c r="W9" s="14" t="s">
        <v>9</v>
      </c>
      <c r="Y9" s="14" t="s">
        <v>13</v>
      </c>
    </row>
    <row r="10" spans="1:25" ht="21" x14ac:dyDescent="0.25">
      <c r="A10" s="2" t="s">
        <v>194</v>
      </c>
      <c r="C10" s="1">
        <v>1483</v>
      </c>
      <c r="E10" s="1">
        <v>1070193329011</v>
      </c>
      <c r="G10" s="1">
        <v>2366131134375</v>
      </c>
      <c r="I10" s="1">
        <v>0</v>
      </c>
      <c r="K10" s="1">
        <v>0</v>
      </c>
      <c r="M10" s="1">
        <v>0</v>
      </c>
      <c r="O10" s="1">
        <v>0</v>
      </c>
      <c r="Q10" s="1">
        <f>C10+I10+M10</f>
        <v>1483</v>
      </c>
      <c r="S10" s="1">
        <v>1880000000</v>
      </c>
      <c r="U10" s="1">
        <v>1070193329011</v>
      </c>
      <c r="W10" s="1">
        <v>2784554950000</v>
      </c>
      <c r="Y10" s="5">
        <v>2.8549780651835187E-2</v>
      </c>
    </row>
    <row r="11" spans="1:25" ht="21" x14ac:dyDescent="0.25">
      <c r="A11" s="2" t="s">
        <v>15</v>
      </c>
      <c r="C11" s="1">
        <v>425756315</v>
      </c>
      <c r="E11" s="1">
        <v>818142827607</v>
      </c>
      <c r="G11" s="1">
        <v>1941227679858</v>
      </c>
      <c r="I11" s="1">
        <v>0</v>
      </c>
      <c r="K11" s="1">
        <v>0</v>
      </c>
      <c r="M11" s="1">
        <v>0</v>
      </c>
      <c r="O11" s="1">
        <v>0</v>
      </c>
      <c r="Q11" s="1">
        <f t="shared" ref="Q11:Q74" si="0">C11+I11+M11</f>
        <v>425756315</v>
      </c>
      <c r="S11" s="1">
        <v>5104</v>
      </c>
      <c r="U11" s="1">
        <v>818142827607</v>
      </c>
      <c r="W11" s="1">
        <v>2156262476169</v>
      </c>
      <c r="Y11" s="5">
        <v>2.210795686485122E-2</v>
      </c>
    </row>
    <row r="12" spans="1:25" ht="21" x14ac:dyDescent="0.25">
      <c r="A12" s="2" t="s">
        <v>16</v>
      </c>
      <c r="C12" s="1">
        <v>73940</v>
      </c>
      <c r="E12" s="1">
        <v>70750243</v>
      </c>
      <c r="G12" s="1">
        <v>97286556</v>
      </c>
      <c r="I12" s="1">
        <v>0</v>
      </c>
      <c r="K12" s="1">
        <v>0</v>
      </c>
      <c r="M12" s="1">
        <v>0</v>
      </c>
      <c r="O12" s="1">
        <v>0</v>
      </c>
      <c r="Q12" s="1">
        <f t="shared" si="0"/>
        <v>73940</v>
      </c>
      <c r="S12" s="1">
        <v>1118</v>
      </c>
      <c r="U12" s="1">
        <v>70750243</v>
      </c>
      <c r="W12" s="1">
        <v>82025920</v>
      </c>
      <c r="Y12" s="5">
        <v>8.4100406198303996E-7</v>
      </c>
    </row>
    <row r="13" spans="1:25" ht="21" x14ac:dyDescent="0.25">
      <c r="A13" s="2" t="s">
        <v>17</v>
      </c>
      <c r="C13" s="1">
        <v>134385844</v>
      </c>
      <c r="E13" s="1">
        <v>407275190691</v>
      </c>
      <c r="G13" s="1">
        <v>684070322515</v>
      </c>
      <c r="I13" s="1">
        <v>0</v>
      </c>
      <c r="K13" s="1">
        <v>0</v>
      </c>
      <c r="M13" s="1">
        <v>0</v>
      </c>
      <c r="O13" s="1">
        <v>0</v>
      </c>
      <c r="Q13" s="1">
        <f t="shared" si="0"/>
        <v>134385844</v>
      </c>
      <c r="S13" s="1">
        <v>4440</v>
      </c>
      <c r="U13" s="1">
        <v>407275190691</v>
      </c>
      <c r="W13" s="1">
        <v>592060863931</v>
      </c>
      <c r="Y13" s="5">
        <v>6.0703444899753512E-3</v>
      </c>
    </row>
    <row r="14" spans="1:25" ht="21" x14ac:dyDescent="0.25">
      <c r="A14" s="2" t="s">
        <v>18</v>
      </c>
      <c r="C14" s="1">
        <v>10959306</v>
      </c>
      <c r="E14" s="1">
        <v>279105140508</v>
      </c>
      <c r="G14" s="1">
        <v>473588419089</v>
      </c>
      <c r="I14" s="1">
        <v>0</v>
      </c>
      <c r="K14" s="1">
        <v>0</v>
      </c>
      <c r="M14" s="1">
        <v>0</v>
      </c>
      <c r="O14" s="1">
        <v>0</v>
      </c>
      <c r="Q14" s="1">
        <f t="shared" si="0"/>
        <v>10959306</v>
      </c>
      <c r="S14" s="1">
        <v>52200</v>
      </c>
      <c r="U14" s="1">
        <v>279105140508</v>
      </c>
      <c r="W14" s="1">
        <v>567653627473</v>
      </c>
      <c r="Y14" s="5">
        <v>5.8200993844896879E-3</v>
      </c>
    </row>
    <row r="15" spans="1:25" ht="21" x14ac:dyDescent="0.25">
      <c r="A15" s="2" t="s">
        <v>19</v>
      </c>
      <c r="C15" s="1">
        <v>423837197</v>
      </c>
      <c r="E15" s="1">
        <v>1435183578125</v>
      </c>
      <c r="G15" s="1">
        <v>3852338168879</v>
      </c>
      <c r="I15" s="1">
        <v>0</v>
      </c>
      <c r="K15" s="1">
        <v>0</v>
      </c>
      <c r="M15" s="1">
        <v>0</v>
      </c>
      <c r="O15" s="1">
        <v>0</v>
      </c>
      <c r="Q15" s="1">
        <f t="shared" si="0"/>
        <v>423837197</v>
      </c>
      <c r="S15" s="1">
        <v>9420</v>
      </c>
      <c r="U15" s="1">
        <v>1435183578125</v>
      </c>
      <c r="W15" s="1">
        <v>3961684012101</v>
      </c>
      <c r="Y15" s="5">
        <v>4.0618774485799217E-2</v>
      </c>
    </row>
    <row r="16" spans="1:25" ht="21" x14ac:dyDescent="0.25">
      <c r="A16" s="2" t="s">
        <v>20</v>
      </c>
      <c r="C16" s="1">
        <v>450529948</v>
      </c>
      <c r="E16" s="1">
        <v>2129367550910</v>
      </c>
      <c r="G16" s="1">
        <v>5181278803908</v>
      </c>
      <c r="I16" s="1">
        <v>0</v>
      </c>
      <c r="K16" s="1">
        <v>0</v>
      </c>
      <c r="M16" s="1">
        <v>0</v>
      </c>
      <c r="O16" s="1">
        <v>0</v>
      </c>
      <c r="Q16" s="1">
        <f t="shared" si="0"/>
        <v>450529948</v>
      </c>
      <c r="S16" s="1">
        <v>11080</v>
      </c>
      <c r="U16" s="1">
        <v>2129367550910</v>
      </c>
      <c r="W16" s="1">
        <v>4953284654642</v>
      </c>
      <c r="Y16" s="5">
        <v>5.0785562840528715E-2</v>
      </c>
    </row>
    <row r="17" spans="1:25" ht="21" x14ac:dyDescent="0.25">
      <c r="A17" s="2" t="s">
        <v>21</v>
      </c>
      <c r="C17" s="1">
        <v>38324652</v>
      </c>
      <c r="E17" s="1">
        <v>799571734803</v>
      </c>
      <c r="G17" s="1">
        <v>1657277778337</v>
      </c>
      <c r="I17" s="1">
        <v>0</v>
      </c>
      <c r="K17" s="1">
        <v>0</v>
      </c>
      <c r="M17" s="1">
        <v>0</v>
      </c>
      <c r="O17" s="1">
        <v>0</v>
      </c>
      <c r="Q17" s="1">
        <f t="shared" si="0"/>
        <v>38324652</v>
      </c>
      <c r="S17" s="1">
        <v>38960</v>
      </c>
      <c r="U17" s="1">
        <v>799571734803</v>
      </c>
      <c r="W17" s="1">
        <v>1481586559064</v>
      </c>
      <c r="Y17" s="5">
        <v>1.5190567985733037E-2</v>
      </c>
    </row>
    <row r="18" spans="1:25" ht="21" x14ac:dyDescent="0.25">
      <c r="A18" s="2" t="s">
        <v>22</v>
      </c>
      <c r="C18" s="1">
        <v>419469500</v>
      </c>
      <c r="E18" s="1">
        <v>1313939650738</v>
      </c>
      <c r="G18" s="1">
        <v>2156055863963</v>
      </c>
      <c r="I18" s="1">
        <v>0</v>
      </c>
      <c r="K18" s="1">
        <v>0</v>
      </c>
      <c r="M18" s="1">
        <v>0</v>
      </c>
      <c r="O18" s="1">
        <v>0</v>
      </c>
      <c r="Q18" s="1">
        <f t="shared" si="0"/>
        <v>419469500</v>
      </c>
      <c r="S18" s="1">
        <v>4760</v>
      </c>
      <c r="U18" s="1">
        <v>1313939650738</v>
      </c>
      <c r="W18" s="1">
        <v>1981240523641</v>
      </c>
      <c r="Y18" s="5">
        <v>2.0313473206365576E-2</v>
      </c>
    </row>
    <row r="19" spans="1:25" ht="21" x14ac:dyDescent="0.25">
      <c r="A19" s="2" t="s">
        <v>23</v>
      </c>
      <c r="C19" s="1">
        <v>5582269</v>
      </c>
      <c r="E19" s="1">
        <v>131701937926</v>
      </c>
      <c r="G19" s="1">
        <v>257568989819</v>
      </c>
      <c r="I19" s="1">
        <v>18283005</v>
      </c>
      <c r="K19" s="1">
        <v>0</v>
      </c>
      <c r="M19" s="1">
        <v>0</v>
      </c>
      <c r="O19" s="1">
        <v>0</v>
      </c>
      <c r="Q19" s="1">
        <f t="shared" si="0"/>
        <v>23865274</v>
      </c>
      <c r="S19" s="1">
        <v>10816</v>
      </c>
      <c r="U19" s="1">
        <v>131701937926</v>
      </c>
      <c r="W19" s="1">
        <v>256131483392</v>
      </c>
      <c r="Y19" s="5">
        <v>2.6260920686340798E-3</v>
      </c>
    </row>
    <row r="20" spans="1:25" ht="21" x14ac:dyDescent="0.25">
      <c r="A20" s="2" t="s">
        <v>24</v>
      </c>
      <c r="C20" s="1">
        <v>100000</v>
      </c>
      <c r="E20" s="1">
        <v>4355572416</v>
      </c>
      <c r="G20" s="1">
        <v>6616456360</v>
      </c>
      <c r="I20" s="1">
        <v>0</v>
      </c>
      <c r="K20" s="1">
        <v>0</v>
      </c>
      <c r="M20" s="1">
        <v>0</v>
      </c>
      <c r="O20" s="1">
        <v>0</v>
      </c>
      <c r="Q20" s="1">
        <f t="shared" si="0"/>
        <v>100000</v>
      </c>
      <c r="S20" s="1">
        <v>44470</v>
      </c>
      <c r="U20" s="1">
        <v>4355572416</v>
      </c>
      <c r="W20" s="1">
        <v>4412624690</v>
      </c>
      <c r="Y20" s="5">
        <v>4.5242226948465227E-5</v>
      </c>
    </row>
    <row r="21" spans="1:25" ht="21" x14ac:dyDescent="0.25">
      <c r="A21" s="2" t="s">
        <v>25</v>
      </c>
      <c r="C21" s="1">
        <v>92231117</v>
      </c>
      <c r="E21" s="1">
        <v>367504848154</v>
      </c>
      <c r="G21" s="1">
        <v>1182414762415</v>
      </c>
      <c r="I21" s="1">
        <v>0</v>
      </c>
      <c r="K21" s="1">
        <v>0</v>
      </c>
      <c r="M21" s="1">
        <v>-24974083</v>
      </c>
      <c r="O21" s="1">
        <v>284585666992</v>
      </c>
      <c r="Q21" s="1">
        <f t="shared" si="0"/>
        <v>67257034</v>
      </c>
      <c r="S21" s="1">
        <v>10470</v>
      </c>
      <c r="U21" s="1">
        <v>267992916828</v>
      </c>
      <c r="W21" s="1">
        <v>698737825722</v>
      </c>
      <c r="Y21" s="5">
        <v>7.1640933706491735E-3</v>
      </c>
    </row>
    <row r="22" spans="1:25" ht="21" x14ac:dyDescent="0.25">
      <c r="A22" s="2" t="s">
        <v>26</v>
      </c>
      <c r="C22" s="1">
        <v>20782126</v>
      </c>
      <c r="E22" s="1">
        <v>1200492176220</v>
      </c>
      <c r="G22" s="1">
        <v>809393096516</v>
      </c>
      <c r="I22" s="1">
        <v>10000000</v>
      </c>
      <c r="K22" s="1">
        <v>365940844995</v>
      </c>
      <c r="M22" s="1">
        <v>0</v>
      </c>
      <c r="O22" s="1">
        <v>0</v>
      </c>
      <c r="Q22" s="1">
        <f t="shared" si="0"/>
        <v>30782126</v>
      </c>
      <c r="S22" s="1">
        <v>35900</v>
      </c>
      <c r="U22" s="1">
        <v>1566433021215</v>
      </c>
      <c r="W22" s="1">
        <v>1096536067960</v>
      </c>
      <c r="Y22" s="5">
        <v>1.1242681426374379E-2</v>
      </c>
    </row>
    <row r="23" spans="1:25" ht="21" x14ac:dyDescent="0.25">
      <c r="A23" s="2" t="s">
        <v>27</v>
      </c>
      <c r="C23" s="1">
        <v>20841249</v>
      </c>
      <c r="E23" s="1">
        <v>696077060196</v>
      </c>
      <c r="G23" s="1">
        <v>1423828062099</v>
      </c>
      <c r="I23" s="1">
        <v>0</v>
      </c>
      <c r="K23" s="1">
        <v>0</v>
      </c>
      <c r="M23" s="1">
        <v>0</v>
      </c>
      <c r="O23" s="1">
        <v>0</v>
      </c>
      <c r="Q23" s="1">
        <f t="shared" si="0"/>
        <v>20841249</v>
      </c>
      <c r="S23" s="1">
        <v>61410</v>
      </c>
      <c r="U23" s="1">
        <v>696077060196</v>
      </c>
      <c r="W23" s="1">
        <v>1269967774779</v>
      </c>
      <c r="Y23" s="5">
        <v>1.3020860444804539E-2</v>
      </c>
    </row>
    <row r="24" spans="1:25" ht="21" x14ac:dyDescent="0.25">
      <c r="A24" s="2" t="s">
        <v>28</v>
      </c>
      <c r="C24" s="1">
        <v>6481974</v>
      </c>
      <c r="E24" s="1">
        <v>44649791962</v>
      </c>
      <c r="G24" s="1">
        <v>29734527340</v>
      </c>
      <c r="I24" s="1">
        <v>0</v>
      </c>
      <c r="K24" s="1">
        <v>0</v>
      </c>
      <c r="M24" s="1">
        <v>0</v>
      </c>
      <c r="O24" s="1">
        <v>0</v>
      </c>
      <c r="Q24" s="1">
        <f t="shared" si="0"/>
        <v>6481974</v>
      </c>
      <c r="S24" s="1">
        <v>4490</v>
      </c>
      <c r="U24" s="1">
        <v>44649791962</v>
      </c>
      <c r="W24" s="1">
        <v>28879088851</v>
      </c>
      <c r="Y24" s="5">
        <v>2.9609458851616809E-4</v>
      </c>
    </row>
    <row r="25" spans="1:25" ht="21" x14ac:dyDescent="0.25">
      <c r="A25" s="2" t="s">
        <v>29</v>
      </c>
      <c r="C25" s="1">
        <v>79103012</v>
      </c>
      <c r="E25" s="1">
        <v>141874511130</v>
      </c>
      <c r="G25" s="1">
        <v>382096844552</v>
      </c>
      <c r="I25" s="1">
        <v>0</v>
      </c>
      <c r="K25" s="1">
        <v>0</v>
      </c>
      <c r="M25" s="1">
        <v>0</v>
      </c>
      <c r="O25" s="1">
        <v>0</v>
      </c>
      <c r="Q25" s="1">
        <f t="shared" si="0"/>
        <v>79103012</v>
      </c>
      <c r="S25" s="1">
        <v>6800</v>
      </c>
      <c r="U25" s="1">
        <v>141874511130</v>
      </c>
      <c r="W25" s="1">
        <v>533742510877</v>
      </c>
      <c r="Y25" s="5">
        <v>5.4724118876153284E-3</v>
      </c>
    </row>
    <row r="26" spans="1:25" ht="21" x14ac:dyDescent="0.25">
      <c r="A26" s="2" t="s">
        <v>30</v>
      </c>
      <c r="C26" s="1">
        <v>218647500</v>
      </c>
      <c r="E26" s="1">
        <v>952862687594</v>
      </c>
      <c r="G26" s="1">
        <v>1980820649552</v>
      </c>
      <c r="I26" s="1">
        <v>0</v>
      </c>
      <c r="K26" s="1">
        <v>0</v>
      </c>
      <c r="M26" s="1">
        <v>0</v>
      </c>
      <c r="O26" s="1">
        <v>0</v>
      </c>
      <c r="Q26" s="1">
        <f t="shared" si="0"/>
        <v>218647500</v>
      </c>
      <c r="S26" s="1">
        <v>7370</v>
      </c>
      <c r="U26" s="1">
        <v>952862687594</v>
      </c>
      <c r="W26" s="1">
        <v>1598975705060</v>
      </c>
      <c r="Y26" s="5">
        <v>1.6394147886029872E-2</v>
      </c>
    </row>
    <row r="27" spans="1:25" ht="21" x14ac:dyDescent="0.25">
      <c r="A27" s="2" t="s">
        <v>31</v>
      </c>
      <c r="C27" s="1">
        <v>588411445</v>
      </c>
      <c r="E27" s="1">
        <v>1325339437158</v>
      </c>
      <c r="G27" s="1">
        <v>1490602301625</v>
      </c>
      <c r="I27" s="1">
        <v>5000000</v>
      </c>
      <c r="K27" s="1">
        <v>11781301965</v>
      </c>
      <c r="M27" s="1">
        <v>0</v>
      </c>
      <c r="O27" s="1">
        <v>0</v>
      </c>
      <c r="Q27" s="1">
        <f t="shared" si="0"/>
        <v>593411445</v>
      </c>
      <c r="S27" s="1">
        <v>2320</v>
      </c>
      <c r="U27" s="1">
        <v>1337120739123</v>
      </c>
      <c r="W27" s="1">
        <v>1366072548910</v>
      </c>
      <c r="Y27" s="5">
        <v>1.400621367729658E-2</v>
      </c>
    </row>
    <row r="28" spans="1:25" ht="21" x14ac:dyDescent="0.25">
      <c r="A28" s="2" t="s">
        <v>32</v>
      </c>
      <c r="C28" s="1">
        <v>65602103</v>
      </c>
      <c r="E28" s="1">
        <v>472099205448</v>
      </c>
      <c r="G28" s="1">
        <v>874876783117</v>
      </c>
      <c r="I28" s="1">
        <v>0</v>
      </c>
      <c r="K28" s="1">
        <v>0</v>
      </c>
      <c r="M28" s="1">
        <v>0</v>
      </c>
      <c r="O28" s="1">
        <v>0</v>
      </c>
      <c r="Q28" s="1">
        <f t="shared" si="0"/>
        <v>65602103</v>
      </c>
      <c r="S28" s="1">
        <v>15600</v>
      </c>
      <c r="U28" s="1">
        <v>472099205448</v>
      </c>
      <c r="W28" s="1">
        <v>1015481980403</v>
      </c>
      <c r="Y28" s="5">
        <v>1.0411641471250854E-2</v>
      </c>
    </row>
    <row r="29" spans="1:25" ht="21" x14ac:dyDescent="0.25">
      <c r="A29" s="2" t="s">
        <v>33</v>
      </c>
      <c r="C29" s="1">
        <v>331983553</v>
      </c>
      <c r="E29" s="1">
        <v>800574580472</v>
      </c>
      <c r="G29" s="1">
        <v>733612371941</v>
      </c>
      <c r="I29" s="1">
        <v>0</v>
      </c>
      <c r="K29" s="1">
        <v>0</v>
      </c>
      <c r="M29" s="1">
        <v>0</v>
      </c>
      <c r="O29" s="1">
        <v>0</v>
      </c>
      <c r="Q29" s="1">
        <f t="shared" si="0"/>
        <v>331983553</v>
      </c>
      <c r="S29" s="1">
        <v>1986</v>
      </c>
      <c r="U29" s="1">
        <v>800574580472</v>
      </c>
      <c r="W29" s="1">
        <v>654222797789</v>
      </c>
      <c r="Y29" s="5">
        <v>6.7076849657091075E-3</v>
      </c>
    </row>
    <row r="30" spans="1:25" ht="21" x14ac:dyDescent="0.25">
      <c r="A30" s="2" t="s">
        <v>34</v>
      </c>
      <c r="C30" s="1">
        <v>260484746</v>
      </c>
      <c r="E30" s="1">
        <v>1011361692767</v>
      </c>
      <c r="G30" s="1">
        <v>943419876034</v>
      </c>
      <c r="I30" s="1">
        <v>0</v>
      </c>
      <c r="K30" s="1">
        <v>0</v>
      </c>
      <c r="M30" s="1">
        <v>0</v>
      </c>
      <c r="O30" s="1">
        <v>0</v>
      </c>
      <c r="Q30" s="1">
        <f t="shared" si="0"/>
        <v>260484746</v>
      </c>
      <c r="S30" s="1">
        <v>3230</v>
      </c>
      <c r="U30" s="1">
        <v>1011361692767</v>
      </c>
      <c r="W30" s="1">
        <v>834861972490</v>
      </c>
      <c r="Y30" s="5">
        <v>8.559761476119537E-3</v>
      </c>
    </row>
    <row r="31" spans="1:25" ht="21" x14ac:dyDescent="0.25">
      <c r="A31" s="2" t="s">
        <v>35</v>
      </c>
      <c r="C31" s="1">
        <v>4893837</v>
      </c>
      <c r="E31" s="1">
        <v>480879083410</v>
      </c>
      <c r="G31" s="1">
        <v>877966181310</v>
      </c>
      <c r="I31" s="1">
        <v>0</v>
      </c>
      <c r="K31" s="1">
        <v>0</v>
      </c>
      <c r="M31" s="1">
        <v>0</v>
      </c>
      <c r="O31" s="1">
        <v>0</v>
      </c>
      <c r="Q31" s="1">
        <f t="shared" si="0"/>
        <v>4893837</v>
      </c>
      <c r="S31" s="1">
        <v>153200</v>
      </c>
      <c r="U31" s="1">
        <v>480879083410</v>
      </c>
      <c r="W31" s="1">
        <v>743940370446</v>
      </c>
      <c r="Y31" s="5">
        <v>7.6275508207436565E-3</v>
      </c>
    </row>
    <row r="32" spans="1:25" ht="21" x14ac:dyDescent="0.25">
      <c r="A32" s="2" t="s">
        <v>36</v>
      </c>
      <c r="C32" s="1">
        <v>26082351</v>
      </c>
      <c r="E32" s="1">
        <v>167910054627</v>
      </c>
      <c r="G32" s="1">
        <v>297369638564</v>
      </c>
      <c r="I32" s="1">
        <v>0</v>
      </c>
      <c r="K32" s="1">
        <v>0</v>
      </c>
      <c r="M32" s="1">
        <v>0</v>
      </c>
      <c r="O32" s="1">
        <v>0</v>
      </c>
      <c r="Q32" s="1">
        <f t="shared" si="0"/>
        <v>26082351</v>
      </c>
      <c r="S32" s="1">
        <v>13410</v>
      </c>
      <c r="U32" s="1">
        <v>167910054627</v>
      </c>
      <c r="W32" s="1">
        <v>347060648663</v>
      </c>
      <c r="Y32" s="5">
        <v>3.5583802690667987E-3</v>
      </c>
    </row>
    <row r="33" spans="1:25" ht="21" x14ac:dyDescent="0.25">
      <c r="A33" s="2" t="s">
        <v>37</v>
      </c>
      <c r="C33" s="1">
        <v>60749999</v>
      </c>
      <c r="E33" s="1">
        <v>93737248457</v>
      </c>
      <c r="G33" s="1">
        <v>118571549766</v>
      </c>
      <c r="I33" s="1">
        <v>0</v>
      </c>
      <c r="K33" s="1">
        <v>0</v>
      </c>
      <c r="M33" s="1">
        <v>-60749999</v>
      </c>
      <c r="O33" s="1">
        <v>0</v>
      </c>
      <c r="Q33" s="1">
        <f t="shared" si="0"/>
        <v>0</v>
      </c>
      <c r="S33" s="1">
        <v>0</v>
      </c>
      <c r="U33" s="1">
        <v>0</v>
      </c>
      <c r="W33" s="1">
        <v>0</v>
      </c>
      <c r="Y33" s="5">
        <v>0</v>
      </c>
    </row>
    <row r="34" spans="1:25" ht="21" x14ac:dyDescent="0.25">
      <c r="A34" s="2" t="s">
        <v>38</v>
      </c>
      <c r="C34" s="1">
        <v>47287349</v>
      </c>
      <c r="E34" s="1">
        <v>694886718458</v>
      </c>
      <c r="G34" s="1">
        <v>1838866039277</v>
      </c>
      <c r="I34" s="1">
        <v>0</v>
      </c>
      <c r="K34" s="1">
        <v>0</v>
      </c>
      <c r="M34" s="1">
        <v>0</v>
      </c>
      <c r="O34" s="1">
        <v>0</v>
      </c>
      <c r="Q34" s="1">
        <f t="shared" si="0"/>
        <v>47287349</v>
      </c>
      <c r="S34" s="1">
        <v>48090</v>
      </c>
      <c r="U34" s="1">
        <v>694886718458</v>
      </c>
      <c r="W34" s="1">
        <v>2256470217628</v>
      </c>
      <c r="Y34" s="5">
        <v>2.313537743641159E-2</v>
      </c>
    </row>
    <row r="35" spans="1:25" ht="21" x14ac:dyDescent="0.25">
      <c r="A35" s="2" t="s">
        <v>39</v>
      </c>
      <c r="C35" s="1">
        <v>8288198</v>
      </c>
      <c r="E35" s="1">
        <v>115216027029</v>
      </c>
      <c r="G35" s="1">
        <v>320823320251</v>
      </c>
      <c r="I35" s="1">
        <v>0</v>
      </c>
      <c r="K35" s="1">
        <v>0</v>
      </c>
      <c r="M35" s="1">
        <v>0</v>
      </c>
      <c r="O35" s="1">
        <v>0</v>
      </c>
      <c r="Q35" s="1">
        <f t="shared" si="0"/>
        <v>8288198</v>
      </c>
      <c r="S35" s="1">
        <v>42830</v>
      </c>
      <c r="U35" s="1">
        <v>115216027029</v>
      </c>
      <c r="W35" s="1">
        <v>352239497728</v>
      </c>
      <c r="Y35" s="5">
        <v>3.6114785226439858E-3</v>
      </c>
    </row>
    <row r="36" spans="1:25" ht="21" x14ac:dyDescent="0.25">
      <c r="A36" s="2" t="s">
        <v>40</v>
      </c>
      <c r="C36" s="1">
        <v>21011122</v>
      </c>
      <c r="E36" s="1">
        <v>121703970800</v>
      </c>
      <c r="G36" s="1">
        <v>293549780859</v>
      </c>
      <c r="I36" s="1">
        <v>0</v>
      </c>
      <c r="K36" s="1">
        <v>0</v>
      </c>
      <c r="M36" s="1">
        <v>0</v>
      </c>
      <c r="O36" s="1">
        <v>0</v>
      </c>
      <c r="Q36" s="1">
        <f t="shared" si="0"/>
        <v>21011122</v>
      </c>
      <c r="S36" s="1">
        <v>21270</v>
      </c>
      <c r="U36" s="1">
        <v>121703970800</v>
      </c>
      <c r="W36" s="1">
        <v>443451977193</v>
      </c>
      <c r="Y36" s="5">
        <v>4.5466715169268862E-3</v>
      </c>
    </row>
    <row r="37" spans="1:25" ht="21" x14ac:dyDescent="0.25">
      <c r="A37" s="2" t="s">
        <v>41</v>
      </c>
      <c r="C37" s="1">
        <v>35180424</v>
      </c>
      <c r="E37" s="1">
        <v>186504834907</v>
      </c>
      <c r="G37" s="1">
        <v>390625883619</v>
      </c>
      <c r="I37" s="1">
        <v>0</v>
      </c>
      <c r="K37" s="1">
        <v>0</v>
      </c>
      <c r="M37" s="1">
        <v>0</v>
      </c>
      <c r="O37" s="1">
        <v>0</v>
      </c>
      <c r="Q37" s="1">
        <f t="shared" si="0"/>
        <v>35180424</v>
      </c>
      <c r="S37" s="1">
        <v>12210</v>
      </c>
      <c r="U37" s="1">
        <v>186504834907</v>
      </c>
      <c r="W37" s="1">
        <v>426232532527</v>
      </c>
      <c r="Y37" s="5">
        <v>4.3701221663167596E-3</v>
      </c>
    </row>
    <row r="38" spans="1:25" ht="21" x14ac:dyDescent="0.25">
      <c r="A38" s="2" t="s">
        <v>42</v>
      </c>
      <c r="C38" s="1">
        <v>69359284</v>
      </c>
      <c r="E38" s="1">
        <v>289022284444</v>
      </c>
      <c r="G38" s="1">
        <v>562285027122</v>
      </c>
      <c r="I38" s="1">
        <v>0</v>
      </c>
      <c r="K38" s="1">
        <v>0</v>
      </c>
      <c r="M38" s="1">
        <v>0</v>
      </c>
      <c r="O38" s="1">
        <v>0</v>
      </c>
      <c r="Q38" s="1">
        <f t="shared" si="0"/>
        <v>69359284</v>
      </c>
      <c r="S38" s="1">
        <v>7520</v>
      </c>
      <c r="U38" s="1">
        <v>289022284444</v>
      </c>
      <c r="W38" s="1">
        <v>517549988245</v>
      </c>
      <c r="Y38" s="5">
        <v>5.3063914722726617E-3</v>
      </c>
    </row>
    <row r="39" spans="1:25" ht="21" x14ac:dyDescent="0.25">
      <c r="A39" s="2" t="s">
        <v>43</v>
      </c>
      <c r="C39" s="1">
        <v>105875991</v>
      </c>
      <c r="E39" s="1">
        <v>794240116318</v>
      </c>
      <c r="G39" s="1">
        <v>2824998046264</v>
      </c>
      <c r="I39" s="1">
        <v>0</v>
      </c>
      <c r="K39" s="1">
        <v>0</v>
      </c>
      <c r="M39" s="1">
        <v>-25000000</v>
      </c>
      <c r="O39" s="1">
        <v>705042535322</v>
      </c>
      <c r="Q39" s="1">
        <f t="shared" si="0"/>
        <v>80875991</v>
      </c>
      <c r="S39" s="1">
        <v>32200</v>
      </c>
      <c r="U39" s="1">
        <v>606699931610</v>
      </c>
      <c r="W39" s="1">
        <v>2584076390784</v>
      </c>
      <c r="Y39" s="5">
        <v>2.6494292793348948E-2</v>
      </c>
    </row>
    <row r="40" spans="1:25" ht="21" x14ac:dyDescent="0.25">
      <c r="A40" s="2" t="s">
        <v>44</v>
      </c>
      <c r="C40" s="1">
        <v>2218435</v>
      </c>
      <c r="E40" s="1">
        <v>45211528364</v>
      </c>
      <c r="G40" s="1">
        <v>99806329794</v>
      </c>
      <c r="I40" s="1">
        <v>0</v>
      </c>
      <c r="K40" s="1">
        <v>0</v>
      </c>
      <c r="M40" s="1">
        <v>0</v>
      </c>
      <c r="O40" s="1">
        <v>0</v>
      </c>
      <c r="Q40" s="1">
        <f t="shared" si="0"/>
        <v>2218435</v>
      </c>
      <c r="S40" s="1">
        <v>36680</v>
      </c>
      <c r="U40" s="1">
        <v>45211528364</v>
      </c>
      <c r="W40" s="1">
        <v>80743188726</v>
      </c>
      <c r="Y40" s="5">
        <v>8.278523385782104E-4</v>
      </c>
    </row>
    <row r="41" spans="1:25" ht="21" x14ac:dyDescent="0.25">
      <c r="A41" s="2" t="s">
        <v>45</v>
      </c>
      <c r="C41" s="1">
        <v>46481232</v>
      </c>
      <c r="E41" s="1">
        <v>1033562730986</v>
      </c>
      <c r="G41" s="1">
        <v>2861404666035</v>
      </c>
      <c r="I41" s="1">
        <v>0</v>
      </c>
      <c r="K41" s="1">
        <v>0</v>
      </c>
      <c r="M41" s="1">
        <v>0</v>
      </c>
      <c r="O41" s="1">
        <v>0</v>
      </c>
      <c r="Q41" s="1">
        <f t="shared" si="0"/>
        <v>46481232</v>
      </c>
      <c r="S41" s="1">
        <v>69340</v>
      </c>
      <c r="U41" s="1">
        <v>1033562730986</v>
      </c>
      <c r="W41" s="1">
        <v>3198094770194</v>
      </c>
      <c r="Y41" s="5">
        <v>3.2789765629448235E-2</v>
      </c>
    </row>
    <row r="42" spans="1:25" ht="21" x14ac:dyDescent="0.25">
      <c r="A42" s="2" t="s">
        <v>46</v>
      </c>
      <c r="C42" s="1">
        <v>58801775</v>
      </c>
      <c r="E42" s="1">
        <v>164530648303</v>
      </c>
      <c r="G42" s="1">
        <v>400845520108</v>
      </c>
      <c r="I42" s="1">
        <v>0</v>
      </c>
      <c r="K42" s="1">
        <v>0</v>
      </c>
      <c r="M42" s="1">
        <v>0</v>
      </c>
      <c r="O42" s="1">
        <v>0</v>
      </c>
      <c r="Q42" s="1">
        <f t="shared" si="0"/>
        <v>58801775</v>
      </c>
      <c r="S42" s="1">
        <v>6720</v>
      </c>
      <c r="U42" s="1">
        <v>164530648303</v>
      </c>
      <c r="W42" s="1">
        <v>392093434517</v>
      </c>
      <c r="Y42" s="5">
        <v>4.0200971973941664E-3</v>
      </c>
    </row>
    <row r="43" spans="1:25" ht="21" x14ac:dyDescent="0.25">
      <c r="A43" s="2" t="s">
        <v>47</v>
      </c>
      <c r="C43" s="1">
        <v>52173679</v>
      </c>
      <c r="E43" s="1">
        <v>110722398961</v>
      </c>
      <c r="G43" s="1">
        <v>262993512424</v>
      </c>
      <c r="I43" s="1">
        <v>0</v>
      </c>
      <c r="K43" s="1">
        <v>0</v>
      </c>
      <c r="M43" s="1">
        <v>0</v>
      </c>
      <c r="O43" s="1">
        <v>0</v>
      </c>
      <c r="Q43" s="1">
        <f t="shared" si="0"/>
        <v>52173679</v>
      </c>
      <c r="S43" s="1">
        <v>4300</v>
      </c>
      <c r="U43" s="1">
        <v>110722398961</v>
      </c>
      <c r="W43" s="1">
        <v>222612618784</v>
      </c>
      <c r="Y43" s="5">
        <v>2.2824262945910999E-3</v>
      </c>
    </row>
    <row r="44" spans="1:25" ht="21" x14ac:dyDescent="0.25">
      <c r="A44" s="2" t="s">
        <v>48</v>
      </c>
      <c r="C44" s="1">
        <v>129944462</v>
      </c>
      <c r="E44" s="1">
        <v>2280219296619</v>
      </c>
      <c r="G44" s="1">
        <v>2191979852249</v>
      </c>
      <c r="I44" s="1">
        <v>0</v>
      </c>
      <c r="K44" s="1">
        <v>0</v>
      </c>
      <c r="M44" s="1">
        <v>0</v>
      </c>
      <c r="O44" s="1">
        <v>0</v>
      </c>
      <c r="Q44" s="1">
        <f t="shared" si="0"/>
        <v>129944462</v>
      </c>
      <c r="S44" s="1">
        <v>14930</v>
      </c>
      <c r="U44" s="1">
        <v>2280219296619</v>
      </c>
      <c r="W44" s="1">
        <v>1925074070239</v>
      </c>
      <c r="Y44" s="5">
        <v>1.9737603829243524E-2</v>
      </c>
    </row>
    <row r="45" spans="1:25" ht="21" x14ac:dyDescent="0.25">
      <c r="A45" s="2" t="s">
        <v>49</v>
      </c>
      <c r="C45" s="1">
        <v>118186525</v>
      </c>
      <c r="E45" s="1">
        <v>1106737937024</v>
      </c>
      <c r="G45" s="1">
        <v>1762612335721</v>
      </c>
      <c r="I45" s="1">
        <v>0</v>
      </c>
      <c r="K45" s="1">
        <v>0</v>
      </c>
      <c r="M45" s="1">
        <v>-30139108</v>
      </c>
      <c r="O45" s="1">
        <v>437137664003</v>
      </c>
      <c r="Q45" s="1">
        <f t="shared" si="0"/>
        <v>88047417</v>
      </c>
      <c r="S45" s="1">
        <v>13710</v>
      </c>
      <c r="U45" s="1">
        <v>824505303394</v>
      </c>
      <c r="W45" s="1">
        <v>1197798971497</v>
      </c>
      <c r="Y45" s="5">
        <v>1.2280920475723827E-2</v>
      </c>
    </row>
    <row r="46" spans="1:25" ht="21" x14ac:dyDescent="0.25">
      <c r="A46" s="2" t="s">
        <v>50</v>
      </c>
      <c r="C46" s="1">
        <v>26163342</v>
      </c>
      <c r="E46" s="1">
        <v>1269108823251</v>
      </c>
      <c r="G46" s="1">
        <v>1758345260082</v>
      </c>
      <c r="I46" s="1">
        <v>0</v>
      </c>
      <c r="K46" s="1">
        <v>0</v>
      </c>
      <c r="M46" s="1">
        <v>0</v>
      </c>
      <c r="O46" s="1">
        <v>0</v>
      </c>
      <c r="Q46" s="1">
        <f t="shared" si="0"/>
        <v>26163342</v>
      </c>
      <c r="S46" s="1">
        <v>63450</v>
      </c>
      <c r="U46" s="1">
        <v>1269108823251</v>
      </c>
      <c r="W46" s="1">
        <v>1647231754794</v>
      </c>
      <c r="Y46" s="5">
        <v>1.688891263650813E-2</v>
      </c>
    </row>
    <row r="47" spans="1:25" ht="21" x14ac:dyDescent="0.25">
      <c r="A47" s="2" t="s">
        <v>51</v>
      </c>
      <c r="C47" s="1">
        <v>3949846</v>
      </c>
      <c r="E47" s="1">
        <v>190910104999</v>
      </c>
      <c r="G47" s="1">
        <v>436885897071</v>
      </c>
      <c r="I47" s="1">
        <v>0</v>
      </c>
      <c r="K47" s="1">
        <v>0</v>
      </c>
      <c r="M47" s="1">
        <v>0</v>
      </c>
      <c r="O47" s="1">
        <v>0</v>
      </c>
      <c r="Q47" s="1">
        <f t="shared" si="0"/>
        <v>3949846</v>
      </c>
      <c r="S47" s="1">
        <v>71440</v>
      </c>
      <c r="U47" s="1">
        <v>190910104999</v>
      </c>
      <c r="W47" s="1">
        <v>279995770044</v>
      </c>
      <c r="Y47" s="5">
        <v>2.8707703606990717E-3</v>
      </c>
    </row>
    <row r="48" spans="1:25" ht="21" x14ac:dyDescent="0.25">
      <c r="A48" s="2" t="s">
        <v>52</v>
      </c>
      <c r="C48" s="1">
        <v>82387637</v>
      </c>
      <c r="E48" s="1">
        <v>321105776977</v>
      </c>
      <c r="G48" s="1">
        <v>1137153357673</v>
      </c>
      <c r="I48" s="1">
        <v>18511827</v>
      </c>
      <c r="K48" s="1">
        <v>175117553713</v>
      </c>
      <c r="M48" s="1">
        <v>0</v>
      </c>
      <c r="O48" s="1">
        <v>0</v>
      </c>
      <c r="Q48" s="1">
        <f t="shared" si="0"/>
        <v>100899464</v>
      </c>
      <c r="S48" s="1">
        <v>9580</v>
      </c>
      <c r="U48" s="1">
        <v>496223330690</v>
      </c>
      <c r="W48" s="1">
        <v>959144916753</v>
      </c>
      <c r="Y48" s="5">
        <v>9.8340228432629313E-3</v>
      </c>
    </row>
    <row r="49" spans="1:25" ht="21" x14ac:dyDescent="0.25">
      <c r="A49" s="2" t="s">
        <v>53</v>
      </c>
      <c r="C49" s="1">
        <v>48336728</v>
      </c>
      <c r="E49" s="1">
        <v>736106356565</v>
      </c>
      <c r="G49" s="1">
        <v>1389490575131</v>
      </c>
      <c r="I49" s="1">
        <v>0</v>
      </c>
      <c r="K49" s="1">
        <v>0</v>
      </c>
      <c r="M49" s="1">
        <v>0</v>
      </c>
      <c r="O49" s="1">
        <v>0</v>
      </c>
      <c r="Q49" s="1">
        <f t="shared" si="0"/>
        <v>48336728</v>
      </c>
      <c r="S49" s="1">
        <v>26350</v>
      </c>
      <c r="U49" s="1">
        <v>736106356565</v>
      </c>
      <c r="W49" s="1">
        <v>1263827292189</v>
      </c>
      <c r="Y49" s="5">
        <v>1.2957902652917215E-2</v>
      </c>
    </row>
    <row r="50" spans="1:25" ht="21" x14ac:dyDescent="0.25">
      <c r="A50" s="2" t="s">
        <v>54</v>
      </c>
      <c r="C50" s="1">
        <v>50639566</v>
      </c>
      <c r="E50" s="1">
        <v>465653479412</v>
      </c>
      <c r="G50" s="1">
        <v>699453860395</v>
      </c>
      <c r="I50" s="1">
        <v>0</v>
      </c>
      <c r="K50" s="1">
        <v>0</v>
      </c>
      <c r="M50" s="1">
        <v>0</v>
      </c>
      <c r="O50" s="1">
        <v>0</v>
      </c>
      <c r="Q50" s="1">
        <f t="shared" si="0"/>
        <v>50639566</v>
      </c>
      <c r="S50" s="1">
        <v>11880</v>
      </c>
      <c r="U50" s="1">
        <v>465653479412</v>
      </c>
      <c r="W50" s="1">
        <v>596947691199</v>
      </c>
      <c r="Y50" s="5">
        <v>6.1204486714657559E-3</v>
      </c>
    </row>
    <row r="51" spans="1:25" ht="21" x14ac:dyDescent="0.25">
      <c r="A51" s="2" t="s">
        <v>55</v>
      </c>
      <c r="C51" s="1">
        <v>9029253</v>
      </c>
      <c r="E51" s="1">
        <v>314326577909</v>
      </c>
      <c r="G51" s="1">
        <v>589442667761</v>
      </c>
      <c r="I51" s="1">
        <v>26801116</v>
      </c>
      <c r="K51" s="1">
        <v>0</v>
      </c>
      <c r="M51" s="1">
        <v>0</v>
      </c>
      <c r="O51" s="1">
        <v>0</v>
      </c>
      <c r="Q51" s="1">
        <f t="shared" si="0"/>
        <v>35830369</v>
      </c>
      <c r="S51" s="1">
        <v>15407</v>
      </c>
      <c r="U51" s="1">
        <v>314326577909</v>
      </c>
      <c r="W51" s="1">
        <v>547771237615</v>
      </c>
      <c r="Y51" s="5">
        <v>5.616247106666917E-3</v>
      </c>
    </row>
    <row r="52" spans="1:25" ht="21" x14ac:dyDescent="0.25">
      <c r="A52" s="2" t="s">
        <v>56</v>
      </c>
      <c r="C52" s="1">
        <v>3468479</v>
      </c>
      <c r="E52" s="1">
        <v>126127578319</v>
      </c>
      <c r="G52" s="1">
        <v>260465408307</v>
      </c>
      <c r="I52" s="1">
        <v>0</v>
      </c>
      <c r="K52" s="1">
        <v>0</v>
      </c>
      <c r="M52" s="1">
        <v>0</v>
      </c>
      <c r="O52" s="1">
        <v>0</v>
      </c>
      <c r="Q52" s="1">
        <f t="shared" si="0"/>
        <v>3468479</v>
      </c>
      <c r="S52" s="1">
        <v>59500</v>
      </c>
      <c r="U52" s="1">
        <v>126127578319</v>
      </c>
      <c r="W52" s="1">
        <v>204779225611</v>
      </c>
      <c r="Y52" s="5">
        <v>2.0995821875401384E-3</v>
      </c>
    </row>
    <row r="53" spans="1:25" ht="21" x14ac:dyDescent="0.25">
      <c r="A53" s="2" t="s">
        <v>57</v>
      </c>
      <c r="C53" s="1">
        <v>7514971</v>
      </c>
      <c r="E53" s="1">
        <v>187316025147</v>
      </c>
      <c r="G53" s="1">
        <v>1295558378834</v>
      </c>
      <c r="I53" s="1">
        <v>0</v>
      </c>
      <c r="K53" s="1">
        <v>0</v>
      </c>
      <c r="M53" s="1">
        <v>0</v>
      </c>
      <c r="O53" s="1">
        <v>0</v>
      </c>
      <c r="Q53" s="1">
        <f t="shared" si="0"/>
        <v>7514971</v>
      </c>
      <c r="S53" s="1">
        <v>189100</v>
      </c>
      <c r="U53" s="1">
        <v>187316025147</v>
      </c>
      <c r="W53" s="1">
        <v>1410096059846</v>
      </c>
      <c r="Y53" s="5">
        <v>1.445758260458116E-2</v>
      </c>
    </row>
    <row r="54" spans="1:25" ht="21" x14ac:dyDescent="0.25">
      <c r="A54" s="2" t="s">
        <v>58</v>
      </c>
      <c r="C54" s="1">
        <v>5250407</v>
      </c>
      <c r="E54" s="1">
        <v>36567710177</v>
      </c>
      <c r="G54" s="1">
        <v>83513436303</v>
      </c>
      <c r="I54" s="1">
        <v>0</v>
      </c>
      <c r="K54" s="1">
        <v>0</v>
      </c>
      <c r="M54" s="1">
        <v>0</v>
      </c>
      <c r="O54" s="1">
        <v>0</v>
      </c>
      <c r="Q54" s="1">
        <f t="shared" si="0"/>
        <v>5250407</v>
      </c>
      <c r="S54" s="1">
        <v>16510</v>
      </c>
      <c r="U54" s="1">
        <v>36567710177</v>
      </c>
      <c r="W54" s="1">
        <v>86014150553</v>
      </c>
      <c r="Y54" s="5">
        <v>8.8189501566204615E-4</v>
      </c>
    </row>
    <row r="55" spans="1:25" ht="21" x14ac:dyDescent="0.25">
      <c r="A55" s="2" t="s">
        <v>59</v>
      </c>
      <c r="C55" s="1">
        <v>29187066</v>
      </c>
      <c r="E55" s="1">
        <v>1026527481219</v>
      </c>
      <c r="G55" s="1">
        <v>1824281734229</v>
      </c>
      <c r="I55" s="1">
        <v>0</v>
      </c>
      <c r="K55" s="1">
        <v>0</v>
      </c>
      <c r="M55" s="1">
        <v>0</v>
      </c>
      <c r="O55" s="1">
        <v>0</v>
      </c>
      <c r="Q55" s="1">
        <f t="shared" si="0"/>
        <v>29187066</v>
      </c>
      <c r="S55" s="1">
        <v>60800</v>
      </c>
      <c r="U55" s="1">
        <v>1026527481219</v>
      </c>
      <c r="W55" s="1">
        <v>1760856158773</v>
      </c>
      <c r="Y55" s="5">
        <v>1.8053892990117584E-2</v>
      </c>
    </row>
    <row r="56" spans="1:25" ht="21" x14ac:dyDescent="0.25">
      <c r="A56" s="2" t="s">
        <v>60</v>
      </c>
      <c r="C56" s="1">
        <v>10217325</v>
      </c>
      <c r="E56" s="1">
        <v>484681450647</v>
      </c>
      <c r="G56" s="1">
        <v>1680836230440</v>
      </c>
      <c r="I56" s="1">
        <v>0</v>
      </c>
      <c r="K56" s="1">
        <v>0</v>
      </c>
      <c r="M56" s="1">
        <v>0</v>
      </c>
      <c r="O56" s="1">
        <v>0</v>
      </c>
      <c r="Q56" s="1">
        <f t="shared" si="0"/>
        <v>10217325</v>
      </c>
      <c r="S56" s="1">
        <v>125700</v>
      </c>
      <c r="U56" s="1">
        <v>484681450647</v>
      </c>
      <c r="W56" s="1">
        <v>1274389976273</v>
      </c>
      <c r="Y56" s="5">
        <v>1.3066200861825908E-2</v>
      </c>
    </row>
    <row r="57" spans="1:25" ht="21" x14ac:dyDescent="0.25">
      <c r="A57" s="2" t="s">
        <v>61</v>
      </c>
      <c r="C57" s="1">
        <v>336881032</v>
      </c>
      <c r="E57" s="1">
        <v>560499939599</v>
      </c>
      <c r="G57" s="1">
        <v>1089742829690</v>
      </c>
      <c r="I57" s="1">
        <v>0</v>
      </c>
      <c r="K57" s="1">
        <v>0</v>
      </c>
      <c r="M57" s="1">
        <v>0</v>
      </c>
      <c r="O57" s="1">
        <v>0</v>
      </c>
      <c r="Q57" s="1">
        <f t="shared" si="0"/>
        <v>336881032</v>
      </c>
      <c r="S57" s="1">
        <v>3060</v>
      </c>
      <c r="U57" s="1">
        <v>560499939599</v>
      </c>
      <c r="W57" s="1">
        <v>1022887441365</v>
      </c>
      <c r="Y57" s="5">
        <v>1.04875689677044E-2</v>
      </c>
    </row>
    <row r="58" spans="1:25" ht="21" x14ac:dyDescent="0.25">
      <c r="A58" s="2" t="s">
        <v>62</v>
      </c>
      <c r="C58" s="1">
        <v>210363761</v>
      </c>
      <c r="E58" s="1">
        <v>1057591403854</v>
      </c>
      <c r="G58" s="1">
        <v>1093785281428</v>
      </c>
      <c r="I58" s="1">
        <v>0</v>
      </c>
      <c r="K58" s="1">
        <v>0</v>
      </c>
      <c r="M58" s="1">
        <v>0</v>
      </c>
      <c r="O58" s="1">
        <v>0</v>
      </c>
      <c r="Q58" s="1">
        <f t="shared" si="0"/>
        <v>210363761</v>
      </c>
      <c r="S58" s="1">
        <v>5570</v>
      </c>
      <c r="U58" s="1">
        <v>1057591403854</v>
      </c>
      <c r="W58" s="1">
        <v>1162668705640</v>
      </c>
      <c r="Y58" s="5">
        <v>1.1920733155858581E-2</v>
      </c>
    </row>
    <row r="59" spans="1:25" ht="21" x14ac:dyDescent="0.25">
      <c r="A59" s="2" t="s">
        <v>63</v>
      </c>
      <c r="C59" s="1">
        <v>30000000</v>
      </c>
      <c r="E59" s="1">
        <v>200678849400</v>
      </c>
      <c r="G59" s="1">
        <v>563510133000</v>
      </c>
      <c r="I59" s="1">
        <v>0</v>
      </c>
      <c r="K59" s="1">
        <v>0</v>
      </c>
      <c r="M59" s="1">
        <v>0</v>
      </c>
      <c r="O59" s="1">
        <v>0</v>
      </c>
      <c r="Q59" s="1">
        <f t="shared" si="0"/>
        <v>30000000</v>
      </c>
      <c r="S59" s="1">
        <v>15904</v>
      </c>
      <c r="U59" s="1">
        <v>200678849400</v>
      </c>
      <c r="W59" s="1">
        <v>473431862400</v>
      </c>
      <c r="Y59" s="5">
        <v>4.854052467202997E-3</v>
      </c>
    </row>
    <row r="60" spans="1:25" ht="21" x14ac:dyDescent="0.25">
      <c r="A60" s="2" t="s">
        <v>64</v>
      </c>
      <c r="C60" s="1">
        <v>84855799</v>
      </c>
      <c r="E60" s="1">
        <v>36876847481</v>
      </c>
      <c r="G60" s="1">
        <v>36542740834</v>
      </c>
      <c r="I60" s="1">
        <v>0</v>
      </c>
      <c r="K60" s="1">
        <v>0</v>
      </c>
      <c r="M60" s="1">
        <v>0</v>
      </c>
      <c r="O60" s="1">
        <v>0</v>
      </c>
      <c r="Q60" s="1">
        <f t="shared" si="0"/>
        <v>84855799</v>
      </c>
      <c r="S60" s="1">
        <v>434</v>
      </c>
      <c r="U60" s="1">
        <v>36876847481</v>
      </c>
      <c r="W60" s="1">
        <v>36542740834</v>
      </c>
      <c r="Y60" s="5">
        <v>3.7466929328421435E-4</v>
      </c>
    </row>
    <row r="61" spans="1:25" ht="21" x14ac:dyDescent="0.25">
      <c r="A61" s="2" t="s">
        <v>65</v>
      </c>
      <c r="C61" s="1">
        <v>123045</v>
      </c>
      <c r="E61" s="1">
        <v>2916479757179</v>
      </c>
      <c r="G61" s="1">
        <v>2576513580086</v>
      </c>
      <c r="I61" s="1">
        <v>0</v>
      </c>
      <c r="K61" s="1">
        <v>0</v>
      </c>
      <c r="M61" s="1">
        <v>0</v>
      </c>
      <c r="O61" s="1">
        <v>0</v>
      </c>
      <c r="Q61" s="1">
        <f t="shared" si="0"/>
        <v>123045</v>
      </c>
      <c r="S61" s="1">
        <v>24939990</v>
      </c>
      <c r="U61" s="1">
        <v>2916479757179</v>
      </c>
      <c r="W61" s="1">
        <v>3061376090983</v>
      </c>
      <c r="Y61" s="5">
        <v>3.1388001838619589E-2</v>
      </c>
    </row>
    <row r="62" spans="1:25" ht="21" x14ac:dyDescent="0.25">
      <c r="A62" s="2" t="s">
        <v>66</v>
      </c>
      <c r="C62" s="1">
        <v>100000</v>
      </c>
      <c r="E62" s="1">
        <v>326119256400</v>
      </c>
      <c r="G62" s="1">
        <v>363625200000</v>
      </c>
      <c r="I62" s="1">
        <v>27000</v>
      </c>
      <c r="K62" s="1">
        <v>104200833196</v>
      </c>
      <c r="M62" s="1">
        <v>0</v>
      </c>
      <c r="O62" s="1">
        <v>0</v>
      </c>
      <c r="Q62" s="1">
        <f t="shared" si="0"/>
        <v>127000</v>
      </c>
      <c r="S62" s="1">
        <v>4215000</v>
      </c>
      <c r="U62" s="1">
        <v>430320089596</v>
      </c>
      <c r="W62" s="1">
        <v>534020268000</v>
      </c>
      <c r="Y62" s="5">
        <v>5.475259705337918E-3</v>
      </c>
    </row>
    <row r="63" spans="1:25" ht="21" x14ac:dyDescent="0.25">
      <c r="A63" s="2" t="s">
        <v>67</v>
      </c>
      <c r="C63" s="1">
        <v>14341118</v>
      </c>
      <c r="E63" s="1">
        <v>182614273181</v>
      </c>
      <c r="G63" s="1">
        <v>461771974573</v>
      </c>
      <c r="I63" s="1">
        <v>0</v>
      </c>
      <c r="K63" s="1">
        <v>0</v>
      </c>
      <c r="M63" s="1">
        <v>0</v>
      </c>
      <c r="O63" s="1">
        <v>0</v>
      </c>
      <c r="Q63" s="1">
        <f t="shared" si="0"/>
        <v>14341118</v>
      </c>
      <c r="S63" s="1">
        <v>25360</v>
      </c>
      <c r="U63" s="1">
        <v>182614273181</v>
      </c>
      <c r="W63" s="1">
        <v>360879422963</v>
      </c>
      <c r="Y63" s="5">
        <v>3.7000628654695802E-3</v>
      </c>
    </row>
    <row r="64" spans="1:25" ht="21" x14ac:dyDescent="0.25">
      <c r="A64" s="2" t="s">
        <v>68</v>
      </c>
      <c r="C64" s="1">
        <v>10321896</v>
      </c>
      <c r="E64" s="1">
        <v>321445781233</v>
      </c>
      <c r="G64" s="1">
        <v>185382150165</v>
      </c>
      <c r="I64" s="1">
        <v>0</v>
      </c>
      <c r="K64" s="1">
        <v>0</v>
      </c>
      <c r="M64" s="1">
        <v>0</v>
      </c>
      <c r="O64" s="1">
        <v>0</v>
      </c>
      <c r="Q64" s="1">
        <f t="shared" si="0"/>
        <v>10321896</v>
      </c>
      <c r="S64" s="1">
        <v>16100</v>
      </c>
      <c r="U64" s="1">
        <v>321445781233</v>
      </c>
      <c r="W64" s="1">
        <v>164897934677</v>
      </c>
      <c r="Y64" s="5">
        <v>1.6906830533076737E-3</v>
      </c>
    </row>
    <row r="65" spans="1:25" ht="21" x14ac:dyDescent="0.25">
      <c r="A65" s="2" t="s">
        <v>69</v>
      </c>
      <c r="C65" s="1">
        <v>65914607</v>
      </c>
      <c r="E65" s="1">
        <v>693087315306</v>
      </c>
      <c r="G65" s="1">
        <v>1789156157289</v>
      </c>
      <c r="I65" s="1">
        <v>0</v>
      </c>
      <c r="K65" s="1">
        <v>0</v>
      </c>
      <c r="M65" s="1">
        <v>-10959748</v>
      </c>
      <c r="O65" s="1">
        <v>220267564860</v>
      </c>
      <c r="Q65" s="1">
        <f t="shared" si="0"/>
        <v>54954859</v>
      </c>
      <c r="S65" s="1">
        <v>20170</v>
      </c>
      <c r="U65" s="1">
        <v>577846359404</v>
      </c>
      <c r="W65" s="1">
        <v>1099871268648</v>
      </c>
      <c r="Y65" s="5">
        <v>1.1276876926115641E-2</v>
      </c>
    </row>
    <row r="66" spans="1:25" ht="21" x14ac:dyDescent="0.25">
      <c r="A66" s="2" t="s">
        <v>70</v>
      </c>
      <c r="C66" s="1">
        <v>134000000</v>
      </c>
      <c r="E66" s="1">
        <v>451542070913</v>
      </c>
      <c r="G66" s="1">
        <v>848311468400</v>
      </c>
      <c r="I66" s="1">
        <v>0</v>
      </c>
      <c r="K66" s="1">
        <v>0</v>
      </c>
      <c r="M66" s="1">
        <v>0</v>
      </c>
      <c r="O66" s="1">
        <v>0</v>
      </c>
      <c r="Q66" s="1">
        <f t="shared" si="0"/>
        <v>134000000</v>
      </c>
      <c r="S66" s="1">
        <v>5600</v>
      </c>
      <c r="U66" s="1">
        <v>451542070913</v>
      </c>
      <c r="W66" s="1">
        <v>744599408000</v>
      </c>
      <c r="Y66" s="5">
        <v>7.6343078709530708E-3</v>
      </c>
    </row>
    <row r="67" spans="1:25" ht="21" x14ac:dyDescent="0.25">
      <c r="A67" s="2" t="s">
        <v>71</v>
      </c>
      <c r="C67" s="1">
        <v>11048646</v>
      </c>
      <c r="E67" s="1">
        <v>132055949158</v>
      </c>
      <c r="G67" s="1">
        <v>238888998868</v>
      </c>
      <c r="I67" s="1">
        <v>0</v>
      </c>
      <c r="K67" s="1">
        <v>0</v>
      </c>
      <c r="M67" s="1">
        <v>0</v>
      </c>
      <c r="O67" s="1">
        <v>0</v>
      </c>
      <c r="Q67" s="1">
        <f t="shared" si="0"/>
        <v>11048646</v>
      </c>
      <c r="S67" s="1">
        <v>23960</v>
      </c>
      <c r="U67" s="1">
        <v>132055949158</v>
      </c>
      <c r="W67" s="1">
        <v>262679229595</v>
      </c>
      <c r="Y67" s="5">
        <v>2.6932254961354969E-3</v>
      </c>
    </row>
    <row r="68" spans="1:25" ht="21" x14ac:dyDescent="0.25">
      <c r="A68" s="2" t="s">
        <v>72</v>
      </c>
      <c r="C68" s="1">
        <v>25664650</v>
      </c>
      <c r="E68" s="1">
        <v>499468457533</v>
      </c>
      <c r="G68" s="1">
        <v>883679300266</v>
      </c>
      <c r="I68" s="1">
        <v>0</v>
      </c>
      <c r="K68" s="1">
        <v>0</v>
      </c>
      <c r="M68" s="1">
        <v>0</v>
      </c>
      <c r="O68" s="1">
        <v>0</v>
      </c>
      <c r="Q68" s="1">
        <f t="shared" si="0"/>
        <v>25664650</v>
      </c>
      <c r="S68" s="1">
        <v>38970</v>
      </c>
      <c r="U68" s="1">
        <v>499468457533</v>
      </c>
      <c r="W68" s="1">
        <v>992420240097</v>
      </c>
      <c r="Y68" s="5">
        <v>1.0175191611575473E-2</v>
      </c>
    </row>
    <row r="69" spans="1:25" ht="21" x14ac:dyDescent="0.25">
      <c r="A69" s="2" t="s">
        <v>73</v>
      </c>
      <c r="C69" s="1">
        <v>167562593</v>
      </c>
      <c r="E69" s="1">
        <v>567789724774</v>
      </c>
      <c r="G69" s="1">
        <v>729414794943</v>
      </c>
      <c r="I69" s="1">
        <v>0</v>
      </c>
      <c r="K69" s="1">
        <v>0</v>
      </c>
      <c r="M69" s="1">
        <v>0</v>
      </c>
      <c r="O69" s="1">
        <v>0</v>
      </c>
      <c r="Q69" s="1">
        <f t="shared" si="0"/>
        <v>167562593</v>
      </c>
      <c r="S69" s="1">
        <v>4400</v>
      </c>
      <c r="U69" s="1">
        <v>567789724774</v>
      </c>
      <c r="W69" s="1">
        <v>731576270287</v>
      </c>
      <c r="Y69" s="5">
        <v>7.5007828618291559E-3</v>
      </c>
    </row>
    <row r="70" spans="1:25" ht="21" x14ac:dyDescent="0.25">
      <c r="A70" s="2" t="s">
        <v>74</v>
      </c>
      <c r="C70" s="1">
        <v>87342888</v>
      </c>
      <c r="E70" s="1">
        <v>1162103372882</v>
      </c>
      <c r="G70" s="1">
        <v>996852201426</v>
      </c>
      <c r="I70" s="1">
        <v>0</v>
      </c>
      <c r="K70" s="1">
        <v>0</v>
      </c>
      <c r="M70" s="1">
        <v>0</v>
      </c>
      <c r="O70" s="1">
        <v>0</v>
      </c>
      <c r="Q70" s="1">
        <f t="shared" si="0"/>
        <v>87342888</v>
      </c>
      <c r="S70" s="1">
        <v>9418</v>
      </c>
      <c r="U70" s="1">
        <v>1162103372882</v>
      </c>
      <c r="W70" s="1">
        <v>816236657367</v>
      </c>
      <c r="Y70" s="5">
        <v>8.3687978676143578E-3</v>
      </c>
    </row>
    <row r="71" spans="1:25" ht="21" x14ac:dyDescent="0.25">
      <c r="A71" s="2" t="s">
        <v>75</v>
      </c>
      <c r="C71" s="1">
        <v>119640598</v>
      </c>
      <c r="E71" s="1">
        <v>538020230399</v>
      </c>
      <c r="G71" s="1">
        <v>920047265375</v>
      </c>
      <c r="I71" s="1">
        <v>0</v>
      </c>
      <c r="K71" s="1">
        <v>0</v>
      </c>
      <c r="M71" s="1">
        <v>0</v>
      </c>
      <c r="O71" s="1">
        <v>0</v>
      </c>
      <c r="Q71" s="1">
        <f t="shared" si="0"/>
        <v>119640598</v>
      </c>
      <c r="S71" s="1">
        <v>7010</v>
      </c>
      <c r="U71" s="1">
        <v>538020230399</v>
      </c>
      <c r="W71" s="1">
        <v>832197591004</v>
      </c>
      <c r="Y71" s="5">
        <v>8.5324438227192649E-3</v>
      </c>
    </row>
    <row r="72" spans="1:25" ht="21" x14ac:dyDescent="0.25">
      <c r="A72" s="2" t="s">
        <v>76</v>
      </c>
      <c r="C72" s="1">
        <v>469574647</v>
      </c>
      <c r="E72" s="1">
        <v>810694387663</v>
      </c>
      <c r="G72" s="1">
        <v>921638883588</v>
      </c>
      <c r="I72" s="1">
        <v>0</v>
      </c>
      <c r="K72" s="1">
        <v>0</v>
      </c>
      <c r="M72" s="1">
        <v>0</v>
      </c>
      <c r="O72" s="1">
        <v>0</v>
      </c>
      <c r="Q72" s="1">
        <f t="shared" si="0"/>
        <v>469574647</v>
      </c>
      <c r="S72" s="1">
        <v>1708</v>
      </c>
      <c r="U72" s="1">
        <v>810694387663</v>
      </c>
      <c r="W72" s="1">
        <v>795833778144</v>
      </c>
      <c r="Y72" s="5">
        <v>8.1596090611652204E-3</v>
      </c>
    </row>
    <row r="73" spans="1:25" ht="21" x14ac:dyDescent="0.25">
      <c r="A73" s="2" t="s">
        <v>77</v>
      </c>
      <c r="C73" s="1">
        <v>573863800</v>
      </c>
      <c r="E73" s="1">
        <v>803854215446</v>
      </c>
      <c r="G73" s="1">
        <v>582524672981</v>
      </c>
      <c r="I73" s="1">
        <v>0</v>
      </c>
      <c r="K73" s="1">
        <v>0</v>
      </c>
      <c r="M73" s="1">
        <v>0</v>
      </c>
      <c r="O73" s="1">
        <v>0</v>
      </c>
      <c r="Q73" s="1">
        <f t="shared" si="0"/>
        <v>573863800</v>
      </c>
      <c r="S73" s="1">
        <v>920</v>
      </c>
      <c r="U73" s="1">
        <v>803854215446</v>
      </c>
      <c r="W73" s="1">
        <v>523873606200</v>
      </c>
      <c r="Y73" s="5">
        <v>5.3712269338753345E-3</v>
      </c>
    </row>
    <row r="74" spans="1:25" ht="21" x14ac:dyDescent="0.25">
      <c r="A74" s="2" t="s">
        <v>78</v>
      </c>
      <c r="C74" s="1">
        <v>104541622</v>
      </c>
      <c r="E74" s="1">
        <v>1564445470326</v>
      </c>
      <c r="G74" s="1">
        <v>3003085266833</v>
      </c>
      <c r="I74" s="1">
        <v>0</v>
      </c>
      <c r="K74" s="1">
        <v>0</v>
      </c>
      <c r="M74" s="1">
        <v>-10500000</v>
      </c>
      <c r="O74" s="1">
        <v>300578429147</v>
      </c>
      <c r="Q74" s="1">
        <f t="shared" si="0"/>
        <v>94041622</v>
      </c>
      <c r="S74" s="1">
        <v>23410</v>
      </c>
      <c r="U74" s="1">
        <v>1407314969354</v>
      </c>
      <c r="W74" s="1">
        <v>2184496664932</v>
      </c>
      <c r="Y74" s="5">
        <v>2.2397439353270477E-2</v>
      </c>
    </row>
    <row r="75" spans="1:25" ht="21" x14ac:dyDescent="0.25">
      <c r="A75" s="2" t="s">
        <v>79</v>
      </c>
      <c r="C75" s="1">
        <v>166410245</v>
      </c>
      <c r="E75" s="1">
        <v>1236471411430</v>
      </c>
      <c r="G75" s="1">
        <v>2447136106207</v>
      </c>
      <c r="I75" s="1">
        <v>0</v>
      </c>
      <c r="K75" s="1">
        <v>0</v>
      </c>
      <c r="M75" s="1">
        <v>0</v>
      </c>
      <c r="O75" s="1">
        <v>0</v>
      </c>
      <c r="Q75" s="1">
        <f t="shared" ref="Q75:Q92" si="1">C75+I75+M75</f>
        <v>166410245</v>
      </c>
      <c r="S75" s="1">
        <v>21140</v>
      </c>
      <c r="U75" s="1">
        <v>1236471411430</v>
      </c>
      <c r="W75" s="1">
        <v>3490719115062</v>
      </c>
      <c r="Y75" s="5">
        <v>3.57900155829887E-2</v>
      </c>
    </row>
    <row r="76" spans="1:25" ht="21" x14ac:dyDescent="0.25">
      <c r="A76" s="2" t="s">
        <v>80</v>
      </c>
      <c r="C76" s="1">
        <v>16748397</v>
      </c>
      <c r="E76" s="1">
        <v>150698020810</v>
      </c>
      <c r="G76" s="1">
        <v>178985896468</v>
      </c>
      <c r="I76" s="1">
        <v>0</v>
      </c>
      <c r="K76" s="1">
        <v>0</v>
      </c>
      <c r="M76" s="1">
        <v>0</v>
      </c>
      <c r="O76" s="1">
        <v>0</v>
      </c>
      <c r="Q76" s="1">
        <f t="shared" si="1"/>
        <v>16748397</v>
      </c>
      <c r="S76" s="1">
        <v>11810</v>
      </c>
      <c r="U76" s="1">
        <v>150698020810</v>
      </c>
      <c r="W76" s="1">
        <v>196269585635</v>
      </c>
      <c r="Y76" s="5">
        <v>2.0123336472515408E-3</v>
      </c>
    </row>
    <row r="77" spans="1:25" ht="21" x14ac:dyDescent="0.25">
      <c r="A77" s="2" t="s">
        <v>81</v>
      </c>
      <c r="C77" s="1">
        <v>114198708</v>
      </c>
      <c r="E77" s="1">
        <v>1276466058188</v>
      </c>
      <c r="G77" s="1">
        <v>1515487541876</v>
      </c>
      <c r="I77" s="1">
        <v>0</v>
      </c>
      <c r="K77" s="1">
        <v>0</v>
      </c>
      <c r="M77" s="1">
        <v>0</v>
      </c>
      <c r="O77" s="1">
        <v>0</v>
      </c>
      <c r="Q77" s="1">
        <f t="shared" si="1"/>
        <v>114198708</v>
      </c>
      <c r="S77" s="1">
        <v>11271</v>
      </c>
      <c r="U77" s="1">
        <v>1276466058188</v>
      </c>
      <c r="W77" s="1">
        <v>1277184094847</v>
      </c>
      <c r="Y77" s="5">
        <v>1.3094848697417344E-2</v>
      </c>
    </row>
    <row r="78" spans="1:25" ht="21" x14ac:dyDescent="0.25">
      <c r="A78" s="2" t="s">
        <v>82</v>
      </c>
      <c r="C78" s="1">
        <v>80400000</v>
      </c>
      <c r="E78" s="1">
        <v>543283912354</v>
      </c>
      <c r="G78" s="1">
        <v>534516003600</v>
      </c>
      <c r="I78" s="1">
        <v>0</v>
      </c>
      <c r="K78" s="1">
        <v>0</v>
      </c>
      <c r="M78" s="1">
        <v>0</v>
      </c>
      <c r="O78" s="1">
        <v>0</v>
      </c>
      <c r="Q78" s="1">
        <f t="shared" si="1"/>
        <v>80400000</v>
      </c>
      <c r="S78" s="1">
        <v>6210</v>
      </c>
      <c r="U78" s="1">
        <v>543283912354</v>
      </c>
      <c r="W78" s="1">
        <v>495424534680</v>
      </c>
      <c r="Y78" s="5">
        <v>5.0795412727091321E-3</v>
      </c>
    </row>
    <row r="79" spans="1:25" ht="21" x14ac:dyDescent="0.25">
      <c r="A79" s="2" t="s">
        <v>83</v>
      </c>
      <c r="C79" s="1">
        <v>189268219</v>
      </c>
      <c r="E79" s="1">
        <v>495490631459</v>
      </c>
      <c r="G79" s="1">
        <v>605859496702</v>
      </c>
      <c r="I79" s="1">
        <v>9150068</v>
      </c>
      <c r="K79" s="1">
        <v>23403538905</v>
      </c>
      <c r="M79" s="1">
        <v>0</v>
      </c>
      <c r="O79" s="1">
        <v>0</v>
      </c>
      <c r="Q79" s="1">
        <f t="shared" si="1"/>
        <v>198418287</v>
      </c>
      <c r="S79" s="1">
        <v>2751</v>
      </c>
      <c r="U79" s="1">
        <v>518894170364</v>
      </c>
      <c r="W79" s="1">
        <v>541629297028</v>
      </c>
      <c r="Y79" s="5">
        <v>5.5532743660731444E-3</v>
      </c>
    </row>
    <row r="80" spans="1:25" ht="21" x14ac:dyDescent="0.25">
      <c r="A80" s="2" t="s">
        <v>84</v>
      </c>
      <c r="C80" s="1">
        <v>76020364</v>
      </c>
      <c r="E80" s="1">
        <v>877291413641</v>
      </c>
      <c r="G80" s="1">
        <v>1157138025834</v>
      </c>
      <c r="I80" s="1">
        <v>0</v>
      </c>
      <c r="K80" s="1">
        <v>0</v>
      </c>
      <c r="M80" s="1">
        <v>0</v>
      </c>
      <c r="O80" s="1">
        <v>0</v>
      </c>
      <c r="Q80" s="1">
        <f t="shared" si="1"/>
        <v>76020364</v>
      </c>
      <c r="S80" s="1">
        <v>12600</v>
      </c>
      <c r="U80" s="1">
        <v>877291413641</v>
      </c>
      <c r="W80" s="1">
        <v>950452354987</v>
      </c>
      <c r="Y80" s="5">
        <v>9.7448988230234204E-3</v>
      </c>
    </row>
    <row r="81" spans="1:25" ht="21" x14ac:dyDescent="0.25">
      <c r="A81" s="2" t="s">
        <v>85</v>
      </c>
      <c r="C81" s="1">
        <v>180225567</v>
      </c>
      <c r="E81" s="1">
        <v>458363806805</v>
      </c>
      <c r="G81" s="1">
        <v>530595800130</v>
      </c>
      <c r="I81" s="1">
        <v>60749999</v>
      </c>
      <c r="K81" s="1">
        <v>0</v>
      </c>
      <c r="M81" s="1">
        <v>0</v>
      </c>
      <c r="O81" s="1">
        <v>0</v>
      </c>
      <c r="Q81" s="1">
        <f t="shared" si="1"/>
        <v>240975566</v>
      </c>
      <c r="S81" s="1">
        <v>3050</v>
      </c>
      <c r="U81" s="1">
        <v>612851054262</v>
      </c>
      <c r="W81" s="1">
        <v>729294115868</v>
      </c>
      <c r="Y81" s="5">
        <v>7.4773841466858016E-3</v>
      </c>
    </row>
    <row r="82" spans="1:25" ht="21" x14ac:dyDescent="0.25">
      <c r="A82" s="2" t="s">
        <v>86</v>
      </c>
      <c r="C82" s="1">
        <v>34680966</v>
      </c>
      <c r="E82" s="1">
        <v>732151051140</v>
      </c>
      <c r="G82" s="1">
        <v>717508592469</v>
      </c>
      <c r="I82" s="1">
        <v>23871314</v>
      </c>
      <c r="K82" s="1">
        <v>0</v>
      </c>
      <c r="M82" s="1">
        <v>-1</v>
      </c>
      <c r="O82" s="1">
        <v>1</v>
      </c>
      <c r="Q82" s="1">
        <f t="shared" si="1"/>
        <v>58552279</v>
      </c>
      <c r="S82" s="1">
        <v>12090</v>
      </c>
      <c r="U82" s="1">
        <v>732151038636</v>
      </c>
      <c r="W82" s="1">
        <v>702425008889</v>
      </c>
      <c r="Y82" s="5">
        <v>7.201897713724174E-3</v>
      </c>
    </row>
    <row r="83" spans="1:25" ht="21" x14ac:dyDescent="0.25">
      <c r="A83" s="2" t="s">
        <v>87</v>
      </c>
      <c r="C83" s="1">
        <v>40066504</v>
      </c>
      <c r="E83" s="1">
        <v>479924023087</v>
      </c>
      <c r="G83" s="1">
        <v>1194691537219</v>
      </c>
      <c r="I83" s="1">
        <v>0</v>
      </c>
      <c r="K83" s="1">
        <v>0</v>
      </c>
      <c r="M83" s="1">
        <v>0</v>
      </c>
      <c r="O83" s="1">
        <v>0</v>
      </c>
      <c r="Q83" s="1">
        <f t="shared" si="1"/>
        <v>40066504</v>
      </c>
      <c r="S83" s="1">
        <v>35830</v>
      </c>
      <c r="U83" s="1">
        <v>479924023087</v>
      </c>
      <c r="W83" s="1">
        <v>1424485782980</v>
      </c>
      <c r="Y83" s="5">
        <v>1.4605119085811791E-2</v>
      </c>
    </row>
    <row r="84" spans="1:25" ht="21" x14ac:dyDescent="0.25">
      <c r="A84" s="2" t="s">
        <v>88</v>
      </c>
      <c r="C84" s="1">
        <v>13154316</v>
      </c>
      <c r="E84" s="1">
        <v>229667177241</v>
      </c>
      <c r="G84" s="1">
        <v>1091200130280</v>
      </c>
      <c r="I84" s="1">
        <v>0</v>
      </c>
      <c r="K84" s="1">
        <v>0</v>
      </c>
      <c r="M84" s="1">
        <v>0</v>
      </c>
      <c r="O84" s="1">
        <v>0</v>
      </c>
      <c r="Q84" s="1">
        <f t="shared" si="1"/>
        <v>13154316</v>
      </c>
      <c r="S84" s="1">
        <v>73070</v>
      </c>
      <c r="U84" s="1">
        <v>229667177241</v>
      </c>
      <c r="W84" s="1">
        <v>953755903344</v>
      </c>
      <c r="Y84" s="5">
        <v>9.7787697943845994E-3</v>
      </c>
    </row>
    <row r="85" spans="1:25" ht="21" x14ac:dyDescent="0.25">
      <c r="A85" s="2" t="s">
        <v>89</v>
      </c>
      <c r="C85" s="1">
        <v>151991807</v>
      </c>
      <c r="E85" s="1">
        <v>797158805598</v>
      </c>
      <c r="G85" s="1">
        <v>2229073934705</v>
      </c>
      <c r="I85" s="1">
        <v>0</v>
      </c>
      <c r="K85" s="1">
        <v>0</v>
      </c>
      <c r="M85" s="1">
        <v>-15000000</v>
      </c>
      <c r="O85" s="1">
        <v>236954077176</v>
      </c>
      <c r="Q85" s="1">
        <f t="shared" si="1"/>
        <v>136991807</v>
      </c>
      <c r="S85" s="1">
        <v>13780</v>
      </c>
      <c r="U85" s="1">
        <v>718487577709</v>
      </c>
      <c r="W85" s="1">
        <v>1873154815373</v>
      </c>
      <c r="Y85" s="5">
        <v>1.9205280580233471E-2</v>
      </c>
    </row>
    <row r="86" spans="1:25" ht="21" x14ac:dyDescent="0.25">
      <c r="A86" s="2" t="s">
        <v>90</v>
      </c>
      <c r="C86" s="1">
        <v>101490026</v>
      </c>
      <c r="E86" s="1">
        <v>529805895830</v>
      </c>
      <c r="G86" s="1">
        <v>1051365504554</v>
      </c>
      <c r="I86" s="1">
        <v>668021</v>
      </c>
      <c r="K86" s="1">
        <v>5900943291</v>
      </c>
      <c r="M86" s="1">
        <v>0</v>
      </c>
      <c r="O86" s="1">
        <v>0</v>
      </c>
      <c r="Q86" s="1">
        <f t="shared" si="1"/>
        <v>102158047</v>
      </c>
      <c r="S86" s="1">
        <v>9520</v>
      </c>
      <c r="U86" s="1">
        <v>535706839121</v>
      </c>
      <c r="W86" s="1">
        <v>965026837624</v>
      </c>
      <c r="Y86" s="5">
        <v>9.8943296261039381E-3</v>
      </c>
    </row>
    <row r="87" spans="1:25" ht="21" x14ac:dyDescent="0.25">
      <c r="A87" s="2" t="s">
        <v>91</v>
      </c>
      <c r="C87" s="1">
        <v>284616494</v>
      </c>
      <c r="E87" s="1">
        <v>270799754764</v>
      </c>
      <c r="G87" s="1">
        <v>1112720649495</v>
      </c>
      <c r="I87" s="1">
        <v>0</v>
      </c>
      <c r="K87" s="1">
        <v>0</v>
      </c>
      <c r="M87" s="1">
        <v>0</v>
      </c>
      <c r="O87" s="1">
        <v>0</v>
      </c>
      <c r="Q87" s="1">
        <f t="shared" si="1"/>
        <v>284616494</v>
      </c>
      <c r="S87" s="1">
        <v>6610</v>
      </c>
      <c r="U87" s="1">
        <v>270799754764</v>
      </c>
      <c r="W87" s="1">
        <v>1866772460194</v>
      </c>
      <c r="Y87" s="5">
        <v>1.9139842891383929E-2</v>
      </c>
    </row>
    <row r="88" spans="1:25" ht="21" x14ac:dyDescent="0.25">
      <c r="A88" s="2" t="s">
        <v>92</v>
      </c>
      <c r="C88" s="1">
        <v>77151780</v>
      </c>
      <c r="E88" s="1">
        <v>294135940176</v>
      </c>
      <c r="G88" s="1">
        <v>411868034464</v>
      </c>
      <c r="I88" s="1">
        <v>0</v>
      </c>
      <c r="K88" s="1">
        <v>0</v>
      </c>
      <c r="M88" s="1">
        <v>0</v>
      </c>
      <c r="O88" s="1">
        <v>0</v>
      </c>
      <c r="Q88" s="1">
        <f t="shared" si="1"/>
        <v>77151780</v>
      </c>
      <c r="S88" s="1">
        <v>4590</v>
      </c>
      <c r="U88" s="1">
        <v>294135940176</v>
      </c>
      <c r="W88" s="1">
        <v>351389271039</v>
      </c>
      <c r="Y88" s="5">
        <v>3.6027612281710267E-3</v>
      </c>
    </row>
    <row r="89" spans="1:25" ht="21" x14ac:dyDescent="0.25">
      <c r="A89" s="2" t="s">
        <v>93</v>
      </c>
      <c r="C89" s="1">
        <v>23423147</v>
      </c>
      <c r="E89" s="1">
        <v>135389502253</v>
      </c>
      <c r="G89" s="1">
        <v>225913076636</v>
      </c>
      <c r="I89" s="1">
        <v>0</v>
      </c>
      <c r="K89" s="1">
        <v>0</v>
      </c>
      <c r="M89" s="1">
        <v>0</v>
      </c>
      <c r="O89" s="1">
        <v>0</v>
      </c>
      <c r="Q89" s="1">
        <f t="shared" si="1"/>
        <v>23423147</v>
      </c>
      <c r="S89" s="1">
        <v>9380</v>
      </c>
      <c r="U89" s="1">
        <v>135389502253</v>
      </c>
      <c r="W89" s="1">
        <v>218010767371</v>
      </c>
      <c r="Y89" s="5">
        <v>2.2352439438052094E-3</v>
      </c>
    </row>
    <row r="90" spans="1:25" ht="21" x14ac:dyDescent="0.25">
      <c r="A90" s="2" t="s">
        <v>94</v>
      </c>
      <c r="C90" s="1">
        <v>64046860</v>
      </c>
      <c r="E90" s="1">
        <v>267103845343</v>
      </c>
      <c r="G90" s="1">
        <v>603741888836</v>
      </c>
      <c r="I90" s="1">
        <v>0</v>
      </c>
      <c r="K90" s="1">
        <v>0</v>
      </c>
      <c r="M90" s="1">
        <v>0</v>
      </c>
      <c r="O90" s="1">
        <v>0</v>
      </c>
      <c r="Q90" s="1">
        <f t="shared" si="1"/>
        <v>64046860</v>
      </c>
      <c r="S90" s="1">
        <v>8130</v>
      </c>
      <c r="U90" s="1">
        <v>267103845343</v>
      </c>
      <c r="W90" s="1">
        <v>516675953288</v>
      </c>
      <c r="Y90" s="5">
        <v>5.2974300738616214E-3</v>
      </c>
    </row>
    <row r="91" spans="1:25" ht="21" x14ac:dyDescent="0.25">
      <c r="A91" s="2" t="s">
        <v>95</v>
      </c>
      <c r="C91" s="1">
        <v>44411857</v>
      </c>
      <c r="E91" s="1">
        <v>119956668288</v>
      </c>
      <c r="G91" s="1">
        <v>339327860760</v>
      </c>
      <c r="I91" s="1">
        <v>0</v>
      </c>
      <c r="K91" s="1">
        <v>0</v>
      </c>
      <c r="M91" s="1">
        <v>0</v>
      </c>
      <c r="O91" s="1">
        <v>0</v>
      </c>
      <c r="Q91" s="1">
        <f t="shared" si="1"/>
        <v>44411857</v>
      </c>
      <c r="S91" s="1">
        <v>7090</v>
      </c>
      <c r="U91" s="1">
        <v>119956668288</v>
      </c>
      <c r="W91" s="1">
        <v>312446043219</v>
      </c>
      <c r="Y91" s="5">
        <v>3.2034799670361204E-3</v>
      </c>
    </row>
    <row r="92" spans="1:25" ht="21" x14ac:dyDescent="0.25">
      <c r="A92" s="2" t="s">
        <v>96</v>
      </c>
      <c r="C92" s="1">
        <v>31464377</v>
      </c>
      <c r="E92" s="1">
        <v>226182464698</v>
      </c>
      <c r="G92" s="1">
        <v>478620342418</v>
      </c>
      <c r="I92" s="1">
        <v>0</v>
      </c>
      <c r="K92" s="1">
        <v>0</v>
      </c>
      <c r="M92" s="1">
        <v>0</v>
      </c>
      <c r="O92" s="1">
        <v>0</v>
      </c>
      <c r="Q92" s="1">
        <f t="shared" si="1"/>
        <v>31464377</v>
      </c>
      <c r="S92" s="1">
        <v>14120</v>
      </c>
      <c r="U92" s="1">
        <v>226182464698</v>
      </c>
      <c r="W92" s="1">
        <v>440842742005</v>
      </c>
      <c r="Y92" s="5">
        <v>4.5199192733461121E-3</v>
      </c>
    </row>
    <row r="93" spans="1:25" s="3" customFormat="1" ht="27" thickBot="1" x14ac:dyDescent="0.3">
      <c r="A93" s="3" t="s">
        <v>97</v>
      </c>
      <c r="C93" s="3" t="s">
        <v>97</v>
      </c>
      <c r="E93" s="4">
        <f>SUM(E10:E92)</f>
        <v>50190967183240</v>
      </c>
      <c r="G93" s="4">
        <f>SUM(G10:G92)</f>
        <v>88397397990837</v>
      </c>
      <c r="I93" s="3" t="s">
        <v>97</v>
      </c>
      <c r="K93" s="4">
        <f>SUM(K10:K92)</f>
        <v>686345016065</v>
      </c>
      <c r="M93" s="3" t="s">
        <v>97</v>
      </c>
      <c r="O93" s="4">
        <f>SUM(O10:O92)</f>
        <v>2184565937501</v>
      </c>
      <c r="Q93" s="3" t="s">
        <v>97</v>
      </c>
      <c r="S93" s="3" t="s">
        <v>97</v>
      </c>
      <c r="U93" s="4">
        <f>SUM(U10:U92)</f>
        <v>50017734751374</v>
      </c>
      <c r="W93" s="4">
        <f>SUM(W10:W92)</f>
        <v>85661372849254</v>
      </c>
      <c r="Y93" s="6">
        <f>SUM(Y10:Y92)</f>
        <v>0.87827801896359492</v>
      </c>
    </row>
    <row r="94" spans="1:25" ht="19.5" thickTop="1" x14ac:dyDescent="0.25"/>
    <row r="96" spans="1:25" x14ac:dyDescent="0.25">
      <c r="W96" s="5"/>
    </row>
  </sheetData>
  <mergeCells count="23">
    <mergeCell ref="A2:Y2"/>
    <mergeCell ref="A3:Y3"/>
    <mergeCell ref="A4:Y4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5:Y5"/>
    <mergeCell ref="A6:Y6"/>
    <mergeCell ref="A7:A9"/>
    <mergeCell ref="C8:C9"/>
    <mergeCell ref="E8:E9"/>
    <mergeCell ref="G8:G9"/>
    <mergeCell ref="C7:G7"/>
    <mergeCell ref="Y8:Y9"/>
    <mergeCell ref="Q7:Y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10"/>
  <sheetViews>
    <sheetView rightToLeft="1" workbookViewId="0">
      <selection activeCell="E16" sqref="E16"/>
    </sheetView>
  </sheetViews>
  <sheetFormatPr defaultRowHeight="18.75" x14ac:dyDescent="0.25"/>
  <cols>
    <col min="1" max="1" width="19.42578125" style="1" customWidth="1"/>
    <col min="2" max="2" width="1" style="1" customWidth="1"/>
    <col min="3" max="3" width="19" style="1" customWidth="1"/>
    <col min="4" max="4" width="1" style="1" customWidth="1"/>
    <col min="5" max="5" width="16" style="1" customWidth="1"/>
    <col min="6" max="6" width="1" style="1" customWidth="1"/>
    <col min="7" max="7" width="21" style="1" customWidth="1"/>
    <col min="8" max="8" width="1" style="1" customWidth="1"/>
    <col min="9" max="9" width="17" style="1" customWidth="1"/>
    <col min="10" max="10" width="1" style="1" customWidth="1"/>
    <col min="11" max="11" width="28" style="1" customWidth="1"/>
    <col min="12" max="12" width="1" style="1" customWidth="1"/>
    <col min="13" max="13" width="18.8554687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25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</row>
    <row r="3" spans="1:25" ht="26.25" x14ac:dyDescent="0.2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  <c r="L3" s="15" t="s">
        <v>1</v>
      </c>
      <c r="M3" s="15" t="s">
        <v>1</v>
      </c>
    </row>
    <row r="4" spans="1:25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</row>
    <row r="5" spans="1:25" ht="26.25" customHeight="1" x14ac:dyDescent="0.25">
      <c r="A5" s="13" t="s">
        <v>206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26.25" customHeight="1" x14ac:dyDescent="0.25">
      <c r="A6" s="13" t="s">
        <v>207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26.25" x14ac:dyDescent="0.25">
      <c r="A7" s="14" t="s">
        <v>3</v>
      </c>
      <c r="C7" s="14" t="s">
        <v>6</v>
      </c>
      <c r="D7" s="14" t="s">
        <v>6</v>
      </c>
      <c r="E7" s="14" t="s">
        <v>6</v>
      </c>
      <c r="F7" s="14" t="s">
        <v>6</v>
      </c>
      <c r="G7" s="14" t="s">
        <v>6</v>
      </c>
      <c r="H7" s="14" t="s">
        <v>6</v>
      </c>
      <c r="I7" s="14" t="s">
        <v>6</v>
      </c>
      <c r="J7" s="14" t="s">
        <v>6</v>
      </c>
      <c r="K7" s="14" t="s">
        <v>6</v>
      </c>
      <c r="L7" s="14" t="s">
        <v>6</v>
      </c>
      <c r="M7" s="14" t="s">
        <v>6</v>
      </c>
    </row>
    <row r="8" spans="1:25" ht="26.25" x14ac:dyDescent="0.25">
      <c r="A8" s="14" t="s">
        <v>3</v>
      </c>
      <c r="C8" s="14" t="s">
        <v>7</v>
      </c>
      <c r="E8" s="14" t="s">
        <v>98</v>
      </c>
      <c r="G8" s="14" t="s">
        <v>99</v>
      </c>
      <c r="I8" s="14" t="s">
        <v>100</v>
      </c>
      <c r="K8" s="14" t="s">
        <v>101</v>
      </c>
      <c r="M8" s="14" t="s">
        <v>102</v>
      </c>
    </row>
    <row r="9" spans="1:25" ht="21" x14ac:dyDescent="0.25">
      <c r="A9" s="2" t="s">
        <v>81</v>
      </c>
      <c r="C9" s="1">
        <v>114198708</v>
      </c>
      <c r="E9" s="1">
        <v>13260</v>
      </c>
      <c r="G9" s="1">
        <v>11271</v>
      </c>
      <c r="I9" s="5">
        <f>(G9-E9)/E9</f>
        <v>-0.15</v>
      </c>
      <c r="K9" s="1">
        <v>1287133637868</v>
      </c>
      <c r="M9" s="1" t="s">
        <v>196</v>
      </c>
      <c r="O9" s="5"/>
    </row>
    <row r="10" spans="1:25" ht="21" x14ac:dyDescent="0.25">
      <c r="A10" s="2" t="s">
        <v>74</v>
      </c>
      <c r="C10" s="1">
        <v>87342888</v>
      </c>
      <c r="E10" s="1">
        <v>11080</v>
      </c>
      <c r="G10" s="1">
        <v>9418</v>
      </c>
      <c r="I10" s="5">
        <f>(G10-E10)/E10</f>
        <v>-0.15</v>
      </c>
      <c r="K10" s="1">
        <v>822595319184</v>
      </c>
      <c r="M10" s="1" t="s">
        <v>196</v>
      </c>
      <c r="O10" s="5"/>
    </row>
  </sheetData>
  <mergeCells count="13">
    <mergeCell ref="K8"/>
    <mergeCell ref="M8"/>
    <mergeCell ref="C7:M7"/>
    <mergeCell ref="A2:M2"/>
    <mergeCell ref="A3:M3"/>
    <mergeCell ref="A4:M4"/>
    <mergeCell ref="A7:A8"/>
    <mergeCell ref="C8"/>
    <mergeCell ref="E8"/>
    <mergeCell ref="G8"/>
    <mergeCell ref="I8"/>
    <mergeCell ref="A5:Y5"/>
    <mergeCell ref="A6:Y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7"/>
  <sheetViews>
    <sheetView rightToLeft="1" workbookViewId="0">
      <selection activeCell="I19" sqref="I19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26.28515625" style="1" bestFit="1" customWidth="1"/>
    <col min="4" max="4" width="1" style="1" customWidth="1"/>
    <col min="5" max="5" width="26.42578125" style="1" bestFit="1" customWidth="1"/>
    <col min="6" max="6" width="1" style="1" customWidth="1"/>
    <col min="7" max="7" width="25" style="1" bestFit="1" customWidth="1"/>
    <col min="8" max="8" width="1" style="1" customWidth="1"/>
    <col min="9" max="9" width="25.140625" style="1" bestFit="1" customWidth="1"/>
    <col min="10" max="10" width="1" style="1" customWidth="1"/>
    <col min="11" max="11" width="23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</row>
    <row r="3" spans="1:11" ht="26.25" x14ac:dyDescent="0.25">
      <c r="A3" s="15" t="s">
        <v>1</v>
      </c>
      <c r="B3" s="15" t="s">
        <v>1</v>
      </c>
      <c r="C3" s="15" t="s">
        <v>1</v>
      </c>
      <c r="D3" s="15" t="s">
        <v>1</v>
      </c>
      <c r="E3" s="15" t="s">
        <v>1</v>
      </c>
      <c r="F3" s="15" t="s">
        <v>1</v>
      </c>
      <c r="G3" s="15" t="s">
        <v>1</v>
      </c>
      <c r="H3" s="15" t="s">
        <v>1</v>
      </c>
      <c r="I3" s="15" t="s">
        <v>1</v>
      </c>
      <c r="J3" s="15" t="s">
        <v>1</v>
      </c>
      <c r="K3" s="15" t="s">
        <v>1</v>
      </c>
    </row>
    <row r="4" spans="1:11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</row>
    <row r="5" spans="1:11" ht="28.5" x14ac:dyDescent="0.25">
      <c r="A5" s="13" t="s">
        <v>208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27" thickBot="1" x14ac:dyDescent="0.3">
      <c r="A6" s="14" t="s">
        <v>104</v>
      </c>
      <c r="C6" s="14" t="s">
        <v>195</v>
      </c>
      <c r="E6" s="14" t="s">
        <v>5</v>
      </c>
      <c r="F6" s="14" t="s">
        <v>5</v>
      </c>
      <c r="G6" s="14" t="s">
        <v>5</v>
      </c>
      <c r="I6" s="14" t="s">
        <v>6</v>
      </c>
      <c r="J6" s="14" t="s">
        <v>6</v>
      </c>
      <c r="K6" s="14" t="s">
        <v>6</v>
      </c>
    </row>
    <row r="7" spans="1:11" ht="27" thickBot="1" x14ac:dyDescent="0.3">
      <c r="A7" s="14" t="s">
        <v>104</v>
      </c>
      <c r="C7" s="14" t="s">
        <v>105</v>
      </c>
      <c r="E7" s="14" t="s">
        <v>106</v>
      </c>
      <c r="G7" s="14" t="s">
        <v>107</v>
      </c>
      <c r="I7" s="14" t="s">
        <v>105</v>
      </c>
      <c r="K7" s="14" t="s">
        <v>103</v>
      </c>
    </row>
    <row r="8" spans="1:11" ht="21" x14ac:dyDescent="0.25">
      <c r="A8" s="2" t="s">
        <v>108</v>
      </c>
      <c r="C8" s="1">
        <v>21434395</v>
      </c>
      <c r="E8" s="1">
        <v>4000000090638</v>
      </c>
      <c r="G8" s="1">
        <v>4000000762500</v>
      </c>
      <c r="I8" s="1">
        <f>C8+E8-G8</f>
        <v>20762533</v>
      </c>
      <c r="K8" s="5">
        <v>2.1287630288153931E-7</v>
      </c>
    </row>
    <row r="9" spans="1:11" ht="21" x14ac:dyDescent="0.25">
      <c r="A9" s="2" t="s">
        <v>109</v>
      </c>
      <c r="C9" s="1">
        <v>859084269</v>
      </c>
      <c r="E9" s="1">
        <v>2760312123</v>
      </c>
      <c r="G9" s="1">
        <v>2759475000</v>
      </c>
      <c r="I9" s="1">
        <f t="shared" ref="I9:I13" si="0">C9+E9-G9</f>
        <v>859921392</v>
      </c>
      <c r="K9" s="5">
        <v>8.8166933532487047E-6</v>
      </c>
    </row>
    <row r="10" spans="1:11" ht="21" x14ac:dyDescent="0.25">
      <c r="A10" s="2" t="s">
        <v>110</v>
      </c>
      <c r="C10" s="1">
        <v>4574473883577</v>
      </c>
      <c r="E10" s="1">
        <v>6482975548244</v>
      </c>
      <c r="G10" s="1">
        <v>8131450181865</v>
      </c>
      <c r="I10" s="1">
        <f t="shared" si="0"/>
        <v>2925999249956</v>
      </c>
      <c r="K10" s="5">
        <v>2.9999995788798521E-2</v>
      </c>
    </row>
    <row r="11" spans="1:11" ht="21" x14ac:dyDescent="0.25">
      <c r="A11" s="2" t="s">
        <v>111</v>
      </c>
      <c r="C11" s="1">
        <v>38084</v>
      </c>
      <c r="E11" s="1">
        <v>0</v>
      </c>
      <c r="G11" s="1">
        <v>0</v>
      </c>
      <c r="I11" s="1">
        <f t="shared" si="0"/>
        <v>38084</v>
      </c>
      <c r="K11" s="5">
        <v>3.9047167891030171E-10</v>
      </c>
    </row>
    <row r="12" spans="1:11" ht="21" x14ac:dyDescent="0.25">
      <c r="A12" s="2" t="s">
        <v>109</v>
      </c>
      <c r="C12" s="1">
        <v>100000000000</v>
      </c>
      <c r="E12" s="1">
        <v>0</v>
      </c>
      <c r="G12" s="1">
        <v>0</v>
      </c>
      <c r="I12" s="1">
        <f t="shared" si="0"/>
        <v>100000000000</v>
      </c>
      <c r="K12" s="5">
        <v>1.0252906178718141E-3</v>
      </c>
    </row>
    <row r="13" spans="1:11" ht="21.75" thickBot="1" x14ac:dyDescent="0.3">
      <c r="A13" s="2" t="s">
        <v>113</v>
      </c>
      <c r="C13" s="1">
        <v>0</v>
      </c>
      <c r="E13" s="1">
        <v>4000000000000</v>
      </c>
      <c r="G13" s="1">
        <v>0</v>
      </c>
      <c r="I13" s="1">
        <f t="shared" si="0"/>
        <v>4000000000000</v>
      </c>
      <c r="K13" s="5">
        <v>4.1011624714872567E-2</v>
      </c>
    </row>
    <row r="14" spans="1:11" s="3" customFormat="1" ht="27" thickBot="1" x14ac:dyDescent="0.3">
      <c r="A14" s="3" t="s">
        <v>97</v>
      </c>
      <c r="C14" s="4">
        <f>SUM(C8:C13)</f>
        <v>4675354440325</v>
      </c>
      <c r="E14" s="4">
        <f>SUM(E8:E13)</f>
        <v>14485735951005</v>
      </c>
      <c r="G14" s="4">
        <f>SUM(G8:G13)</f>
        <v>12134210419365</v>
      </c>
      <c r="I14" s="4">
        <f>SUM(I8:I13)</f>
        <v>7026879971965</v>
      </c>
      <c r="K14" s="6">
        <f>SUM(K8:K13)</f>
        <v>7.2045941081670714E-2</v>
      </c>
    </row>
    <row r="15" spans="1:11" ht="19.5" thickTop="1" x14ac:dyDescent="0.25"/>
    <row r="17" spans="9:9" x14ac:dyDescent="0.25">
      <c r="I17" s="5"/>
    </row>
  </sheetData>
  <mergeCells count="13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  <mergeCell ref="A5:K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N6" sqref="N6"/>
    </sheetView>
  </sheetViews>
  <sheetFormatPr defaultRowHeight="18.75" x14ac:dyDescent="0.25"/>
  <cols>
    <col min="1" max="1" width="24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</row>
    <row r="3" spans="1:9" ht="26.25" x14ac:dyDescent="0.25">
      <c r="A3" s="15" t="s">
        <v>115</v>
      </c>
      <c r="B3" s="15" t="s">
        <v>115</v>
      </c>
      <c r="C3" s="15" t="s">
        <v>115</v>
      </c>
      <c r="D3" s="15" t="s">
        <v>115</v>
      </c>
      <c r="E3" s="15" t="s">
        <v>115</v>
      </c>
      <c r="F3" s="15" t="s">
        <v>115</v>
      </c>
      <c r="G3" s="15" t="s">
        <v>115</v>
      </c>
    </row>
    <row r="4" spans="1:9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</row>
    <row r="5" spans="1:9" ht="28.5" x14ac:dyDescent="0.25">
      <c r="A5" s="13" t="s">
        <v>209</v>
      </c>
      <c r="B5" s="13"/>
      <c r="C5" s="13"/>
      <c r="D5" s="13"/>
      <c r="E5" s="13"/>
      <c r="F5" s="13"/>
      <c r="G5" s="13"/>
      <c r="H5" s="8"/>
      <c r="I5" s="8"/>
    </row>
    <row r="6" spans="1:9" ht="27" thickBot="1" x14ac:dyDescent="0.3">
      <c r="A6" s="14" t="s">
        <v>119</v>
      </c>
      <c r="C6" s="14" t="s">
        <v>105</v>
      </c>
      <c r="E6" s="14" t="s">
        <v>184</v>
      </c>
      <c r="G6" s="14" t="s">
        <v>13</v>
      </c>
    </row>
    <row r="7" spans="1:9" ht="21" x14ac:dyDescent="0.25">
      <c r="A7" s="2" t="s">
        <v>192</v>
      </c>
      <c r="C7" s="1">
        <f>'سرمایه‌گذاری در سهام'!I110</f>
        <v>1808383520836</v>
      </c>
      <c r="E7" s="5">
        <f>C7/$C$9</f>
        <v>0.94905247353146405</v>
      </c>
      <c r="G7" s="5">
        <v>1.8541186574271493E-2</v>
      </c>
    </row>
    <row r="8" spans="1:9" ht="21.75" thickBot="1" x14ac:dyDescent="0.3">
      <c r="A8" s="2" t="s">
        <v>193</v>
      </c>
      <c r="C8" s="1">
        <f>'درآمد سپرده بانکی'!C16</f>
        <v>97078580861</v>
      </c>
      <c r="E8" s="5">
        <f>C8/$C$9</f>
        <v>5.0947526468535925E-2</v>
      </c>
      <c r="G8" s="5">
        <v>9.953375815309356E-4</v>
      </c>
    </row>
    <row r="9" spans="1:9" s="3" customFormat="1" ht="27" thickBot="1" x14ac:dyDescent="0.3">
      <c r="A9" s="3" t="s">
        <v>97</v>
      </c>
      <c r="C9" s="4">
        <f>SUM(C7:C8)</f>
        <v>1905462101697</v>
      </c>
      <c r="E9" s="6">
        <f>SUM(E7:E8)</f>
        <v>1</v>
      </c>
      <c r="G9" s="6">
        <f>SUM(G7:G8)</f>
        <v>1.953652415580243E-2</v>
      </c>
    </row>
    <row r="10" spans="1:9" ht="19.5" thickTop="1" x14ac:dyDescent="0.25"/>
    <row r="12" spans="1:9" x14ac:dyDescent="0.25">
      <c r="E12" s="5"/>
    </row>
  </sheetData>
  <mergeCells count="8">
    <mergeCell ref="A6"/>
    <mergeCell ref="C6"/>
    <mergeCell ref="E6"/>
    <mergeCell ref="G6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11"/>
  <sheetViews>
    <sheetView rightToLeft="1" workbookViewId="0">
      <selection activeCell="C12" sqref="C12"/>
    </sheetView>
  </sheetViews>
  <sheetFormatPr defaultRowHeight="18.75" x14ac:dyDescent="0.25"/>
  <cols>
    <col min="1" max="1" width="37.85546875" style="1" bestFit="1" customWidth="1"/>
    <col min="2" max="2" width="1" style="1" customWidth="1"/>
    <col min="3" max="3" width="24.7109375" style="1" bestFit="1" customWidth="1"/>
    <col min="4" max="4" width="1" style="1" customWidth="1"/>
    <col min="5" max="5" width="26.5703125" style="1" bestFit="1" customWidth="1"/>
    <col min="6" max="6" width="1" style="1" customWidth="1"/>
    <col min="7" max="7" width="24" style="1" bestFit="1" customWidth="1"/>
    <col min="8" max="8" width="1" style="1" customWidth="1"/>
    <col min="9" max="9" width="25.85546875" style="1" bestFit="1" customWidth="1"/>
    <col min="10" max="10" width="1" style="1" customWidth="1"/>
    <col min="11" max="11" width="23" style="1" customWidth="1"/>
    <col min="12" max="12" width="1" style="1" customWidth="1"/>
    <col min="13" max="13" width="25.42578125" style="1" bestFit="1" customWidth="1"/>
    <col min="14" max="14" width="1" style="1" customWidth="1"/>
    <col min="15" max="15" width="27.42578125" style="1" bestFit="1" customWidth="1"/>
    <col min="16" max="16" width="1" style="1" customWidth="1"/>
    <col min="17" max="17" width="26" style="1" bestFit="1" customWidth="1"/>
    <col min="18" max="18" width="1" style="1" customWidth="1"/>
    <col min="19" max="19" width="26.8554687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  <c r="T2" s="15" t="s">
        <v>0</v>
      </c>
      <c r="U2" s="15" t="s">
        <v>0</v>
      </c>
    </row>
    <row r="3" spans="1:21" ht="26.25" x14ac:dyDescent="0.25">
      <c r="A3" s="15" t="s">
        <v>115</v>
      </c>
      <c r="B3" s="15" t="s">
        <v>115</v>
      </c>
      <c r="C3" s="15" t="s">
        <v>115</v>
      </c>
      <c r="D3" s="15" t="s">
        <v>115</v>
      </c>
      <c r="E3" s="15" t="s">
        <v>115</v>
      </c>
      <c r="F3" s="15" t="s">
        <v>115</v>
      </c>
      <c r="G3" s="15" t="s">
        <v>115</v>
      </c>
      <c r="H3" s="15" t="s">
        <v>115</v>
      </c>
      <c r="I3" s="15" t="s">
        <v>115</v>
      </c>
      <c r="J3" s="15" t="s">
        <v>115</v>
      </c>
      <c r="K3" s="15" t="s">
        <v>115</v>
      </c>
      <c r="L3" s="15" t="s">
        <v>115</v>
      </c>
      <c r="M3" s="15" t="s">
        <v>115</v>
      </c>
      <c r="N3" s="15" t="s">
        <v>115</v>
      </c>
      <c r="O3" s="15" t="s">
        <v>115</v>
      </c>
      <c r="P3" s="15" t="s">
        <v>115</v>
      </c>
      <c r="Q3" s="15" t="s">
        <v>115</v>
      </c>
      <c r="R3" s="15" t="s">
        <v>115</v>
      </c>
      <c r="S3" s="15" t="s">
        <v>115</v>
      </c>
      <c r="T3" s="15" t="s">
        <v>115</v>
      </c>
      <c r="U3" s="15" t="s">
        <v>115</v>
      </c>
    </row>
    <row r="4" spans="1:21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  <c r="T4" s="15" t="s">
        <v>2</v>
      </c>
      <c r="U4" s="15" t="s">
        <v>2</v>
      </c>
    </row>
    <row r="5" spans="1:21" s="9" customFormat="1" ht="28.5" x14ac:dyDescent="0.55000000000000004">
      <c r="A5" s="13" t="s">
        <v>210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</row>
    <row r="6" spans="1:21" ht="27" thickBot="1" x14ac:dyDescent="0.3">
      <c r="A6" s="14" t="s">
        <v>3</v>
      </c>
      <c r="C6" s="14" t="s">
        <v>198</v>
      </c>
      <c r="D6" s="14" t="s">
        <v>117</v>
      </c>
      <c r="E6" s="14" t="s">
        <v>117</v>
      </c>
      <c r="F6" s="14" t="s">
        <v>117</v>
      </c>
      <c r="G6" s="14" t="s">
        <v>117</v>
      </c>
      <c r="H6" s="14" t="s">
        <v>117</v>
      </c>
      <c r="I6" s="14" t="s">
        <v>117</v>
      </c>
      <c r="J6" s="14" t="s">
        <v>117</v>
      </c>
      <c r="K6" s="14" t="s">
        <v>117</v>
      </c>
      <c r="M6" s="14" t="s">
        <v>197</v>
      </c>
      <c r="N6" s="14" t="s">
        <v>118</v>
      </c>
      <c r="O6" s="14" t="s">
        <v>118</v>
      </c>
      <c r="P6" s="14" t="s">
        <v>118</v>
      </c>
      <c r="Q6" s="14" t="s">
        <v>118</v>
      </c>
      <c r="R6" s="14" t="s">
        <v>118</v>
      </c>
      <c r="S6" s="14" t="s">
        <v>118</v>
      </c>
      <c r="T6" s="14" t="s">
        <v>118</v>
      </c>
      <c r="U6" s="14" t="s">
        <v>118</v>
      </c>
    </row>
    <row r="7" spans="1:21" ht="26.25" x14ac:dyDescent="0.25">
      <c r="A7" s="14" t="s">
        <v>3</v>
      </c>
      <c r="C7" s="14" t="s">
        <v>181</v>
      </c>
      <c r="E7" s="14" t="s">
        <v>182</v>
      </c>
      <c r="G7" s="14" t="s">
        <v>183</v>
      </c>
      <c r="I7" s="14" t="s">
        <v>105</v>
      </c>
      <c r="K7" s="14" t="s">
        <v>184</v>
      </c>
      <c r="M7" s="14" t="s">
        <v>181</v>
      </c>
      <c r="O7" s="14" t="s">
        <v>182</v>
      </c>
      <c r="Q7" s="14" t="s">
        <v>183</v>
      </c>
      <c r="S7" s="14" t="s">
        <v>105</v>
      </c>
      <c r="U7" s="14" t="s">
        <v>184</v>
      </c>
    </row>
    <row r="8" spans="1:21" ht="21" x14ac:dyDescent="0.25">
      <c r="A8" s="2" t="s">
        <v>69</v>
      </c>
      <c r="C8" s="1">
        <v>69911630243</v>
      </c>
      <c r="E8" s="1">
        <v>-556377292053</v>
      </c>
      <c r="G8" s="1">
        <v>87359968273</v>
      </c>
      <c r="I8" s="1">
        <f>C8+E8+G8</f>
        <v>-399105693537</v>
      </c>
      <c r="K8" s="5">
        <f>I8/$I$110</f>
        <v>-0.22069748421092497</v>
      </c>
      <c r="M8" s="1">
        <v>69911630243</v>
      </c>
      <c r="O8" s="1">
        <v>433440048523</v>
      </c>
      <c r="Q8" s="1">
        <v>87359968273</v>
      </c>
      <c r="S8" s="1">
        <f>M8+O8+Q8</f>
        <v>590711647039</v>
      </c>
      <c r="U8" s="5">
        <f>S8/$S$110</f>
        <v>1.5295961755789915E-2</v>
      </c>
    </row>
    <row r="9" spans="1:21" ht="21" x14ac:dyDescent="0.25">
      <c r="A9" s="2" t="s">
        <v>89</v>
      </c>
      <c r="C9" s="1">
        <v>268287106935</v>
      </c>
      <c r="E9" s="1">
        <v>-250444239362</v>
      </c>
      <c r="G9" s="1">
        <v>131479197207</v>
      </c>
      <c r="I9" s="1">
        <f t="shared" ref="I9:I71" si="0">C9+E9+G9</f>
        <v>149322064780</v>
      </c>
      <c r="K9" s="5">
        <f t="shared" ref="K9:K72" si="1">I9/$I$110</f>
        <v>8.2572122041329882E-2</v>
      </c>
      <c r="M9" s="1">
        <v>268287106935</v>
      </c>
      <c r="O9" s="1">
        <v>909875188992</v>
      </c>
      <c r="Q9" s="1">
        <v>360501955469</v>
      </c>
      <c r="S9" s="1">
        <f t="shared" ref="S9:S71" si="2">M9+O9+Q9</f>
        <v>1538664251396</v>
      </c>
      <c r="U9" s="5">
        <f t="shared" ref="U9:U72" si="3">S9/$S$110</f>
        <v>3.9842365835052657E-2</v>
      </c>
    </row>
    <row r="10" spans="1:21" ht="21" x14ac:dyDescent="0.25">
      <c r="A10" s="2" t="s">
        <v>25</v>
      </c>
      <c r="C10" s="1">
        <v>0</v>
      </c>
      <c r="E10" s="1">
        <v>-295775791996</v>
      </c>
      <c r="G10" s="1">
        <v>96684522295</v>
      </c>
      <c r="I10" s="1">
        <f t="shared" si="0"/>
        <v>-199091269701</v>
      </c>
      <c r="K10" s="5">
        <f t="shared" si="1"/>
        <v>-0.11009349919809147</v>
      </c>
      <c r="M10" s="1">
        <v>79910963000</v>
      </c>
      <c r="O10" s="1">
        <v>192706285765</v>
      </c>
      <c r="Q10" s="1">
        <v>1224741415808</v>
      </c>
      <c r="S10" s="1">
        <f t="shared" si="2"/>
        <v>1497358664573</v>
      </c>
      <c r="U10" s="5">
        <f t="shared" si="3"/>
        <v>3.877279376971067E-2</v>
      </c>
    </row>
    <row r="11" spans="1:21" ht="21" x14ac:dyDescent="0.25">
      <c r="A11" s="2" t="s">
        <v>86</v>
      </c>
      <c r="C11" s="1">
        <v>21003341885</v>
      </c>
      <c r="E11" s="1">
        <v>-15083571839</v>
      </c>
      <c r="G11" s="1">
        <v>-11739</v>
      </c>
      <c r="I11" s="1">
        <f t="shared" si="0"/>
        <v>5919758307</v>
      </c>
      <c r="K11" s="5">
        <f t="shared" si="1"/>
        <v>3.273508212607106E-3</v>
      </c>
      <c r="M11" s="1">
        <v>21003341885</v>
      </c>
      <c r="O11" s="1">
        <v>15001212439</v>
      </c>
      <c r="Q11" s="1">
        <v>-11739</v>
      </c>
      <c r="S11" s="1">
        <f t="shared" si="2"/>
        <v>36004542585</v>
      </c>
      <c r="U11" s="5">
        <f t="shared" si="3"/>
        <v>9.323061584707665E-4</v>
      </c>
    </row>
    <row r="12" spans="1:21" ht="21" x14ac:dyDescent="0.25">
      <c r="A12" s="2" t="s">
        <v>43</v>
      </c>
      <c r="C12" s="1">
        <v>0</v>
      </c>
      <c r="E12" s="1">
        <v>-67358798768</v>
      </c>
      <c r="G12" s="1">
        <v>531479678612</v>
      </c>
      <c r="I12" s="1">
        <f t="shared" si="0"/>
        <v>464120879844</v>
      </c>
      <c r="K12" s="5">
        <f t="shared" si="1"/>
        <v>0.25664958483443873</v>
      </c>
      <c r="M12" s="1">
        <v>203508192803</v>
      </c>
      <c r="O12" s="1">
        <v>2022593669258</v>
      </c>
      <c r="Q12" s="1">
        <v>1222358038292</v>
      </c>
      <c r="S12" s="1">
        <f t="shared" si="2"/>
        <v>3448459900353</v>
      </c>
      <c r="U12" s="5">
        <f t="shared" si="3"/>
        <v>8.9294854801960755E-2</v>
      </c>
    </row>
    <row r="13" spans="1:21" ht="21" x14ac:dyDescent="0.25">
      <c r="A13" s="2" t="s">
        <v>78</v>
      </c>
      <c r="C13" s="1">
        <v>0</v>
      </c>
      <c r="E13" s="1">
        <v>-581424147481</v>
      </c>
      <c r="G13" s="1">
        <v>63413974728</v>
      </c>
      <c r="I13" s="1">
        <f t="shared" si="0"/>
        <v>-518010172753</v>
      </c>
      <c r="K13" s="5">
        <f t="shared" si="1"/>
        <v>-0.28644928843054729</v>
      </c>
      <c r="M13" s="1">
        <v>326601793200</v>
      </c>
      <c r="O13" s="1">
        <v>60370000558</v>
      </c>
      <c r="Q13" s="1">
        <v>143992756924</v>
      </c>
      <c r="S13" s="1">
        <f t="shared" si="2"/>
        <v>530964550682</v>
      </c>
      <c r="U13" s="5">
        <f t="shared" si="3"/>
        <v>1.3748862920889459E-2</v>
      </c>
    </row>
    <row r="14" spans="1:21" ht="21" x14ac:dyDescent="0.25">
      <c r="A14" s="2" t="s">
        <v>37</v>
      </c>
      <c r="C14" s="1">
        <v>0</v>
      </c>
      <c r="E14" s="1">
        <v>0</v>
      </c>
      <c r="G14" s="1">
        <v>0</v>
      </c>
      <c r="I14" s="1">
        <f t="shared" si="0"/>
        <v>0</v>
      </c>
      <c r="K14" s="5">
        <f t="shared" si="1"/>
        <v>0</v>
      </c>
      <c r="M14" s="1">
        <v>0</v>
      </c>
      <c r="O14" s="1">
        <v>0</v>
      </c>
      <c r="Q14" s="1">
        <v>-1542</v>
      </c>
      <c r="S14" s="1">
        <f t="shared" si="2"/>
        <v>-1542</v>
      </c>
      <c r="U14" s="5">
        <f t="shared" si="3"/>
        <v>-3.9928742129357117E-11</v>
      </c>
    </row>
    <row r="15" spans="1:21" ht="21" x14ac:dyDescent="0.25">
      <c r="A15" s="2" t="s">
        <v>49</v>
      </c>
      <c r="C15" s="1">
        <v>0</v>
      </c>
      <c r="E15" s="1">
        <v>-196891685282</v>
      </c>
      <c r="G15" s="1">
        <v>69215985061</v>
      </c>
      <c r="I15" s="1">
        <f t="shared" si="0"/>
        <v>-127675700221</v>
      </c>
      <c r="K15" s="5">
        <f t="shared" si="1"/>
        <v>-7.0602114402135582E-2</v>
      </c>
      <c r="M15" s="1">
        <v>295776333000</v>
      </c>
      <c r="O15" s="1">
        <v>122964457892</v>
      </c>
      <c r="Q15" s="1">
        <v>324343586341</v>
      </c>
      <c r="S15" s="1">
        <f t="shared" si="2"/>
        <v>743084377233</v>
      </c>
      <c r="U15" s="5">
        <f t="shared" si="3"/>
        <v>1.9241520414325801E-2</v>
      </c>
    </row>
    <row r="16" spans="1:21" ht="21" x14ac:dyDescent="0.25">
      <c r="A16" s="2" t="s">
        <v>58</v>
      </c>
      <c r="C16" s="1">
        <v>0</v>
      </c>
      <c r="E16" s="1">
        <v>2500714250</v>
      </c>
      <c r="G16" s="1">
        <v>0</v>
      </c>
      <c r="I16" s="1">
        <f t="shared" si="0"/>
        <v>2500714250</v>
      </c>
      <c r="K16" s="5">
        <f t="shared" si="1"/>
        <v>1.3828450774888402E-3</v>
      </c>
      <c r="M16" s="1">
        <v>9135708180</v>
      </c>
      <c r="O16" s="1">
        <v>12752511064</v>
      </c>
      <c r="Q16" s="1">
        <v>-13952</v>
      </c>
      <c r="S16" s="1">
        <f t="shared" si="2"/>
        <v>21888205292</v>
      </c>
      <c r="U16" s="5">
        <f t="shared" si="3"/>
        <v>5.6677594343625018E-4</v>
      </c>
    </row>
    <row r="17" spans="1:21" ht="21" x14ac:dyDescent="0.25">
      <c r="A17" s="2" t="s">
        <v>36</v>
      </c>
      <c r="C17" s="1">
        <v>0</v>
      </c>
      <c r="E17" s="1">
        <v>49691010099</v>
      </c>
      <c r="G17" s="1">
        <v>0</v>
      </c>
      <c r="I17" s="1">
        <f t="shared" si="0"/>
        <v>49691010099</v>
      </c>
      <c r="K17" s="5">
        <f t="shared" si="1"/>
        <v>2.7478136980604799E-2</v>
      </c>
      <c r="M17" s="1">
        <v>7068317121</v>
      </c>
      <c r="O17" s="1">
        <v>179150594035</v>
      </c>
      <c r="Q17" s="1">
        <v>-6437</v>
      </c>
      <c r="S17" s="1">
        <f t="shared" si="2"/>
        <v>186218904719</v>
      </c>
      <c r="U17" s="5">
        <f t="shared" si="3"/>
        <v>4.821975762734289E-3</v>
      </c>
    </row>
    <row r="18" spans="1:21" ht="21" x14ac:dyDescent="0.25">
      <c r="A18" s="2" t="s">
        <v>35</v>
      </c>
      <c r="C18" s="1">
        <v>74972840412</v>
      </c>
      <c r="E18" s="1">
        <v>-134025810863</v>
      </c>
      <c r="G18" s="1">
        <v>0</v>
      </c>
      <c r="I18" s="1">
        <f t="shared" si="0"/>
        <v>-59052970451</v>
      </c>
      <c r="K18" s="5">
        <f t="shared" si="1"/>
        <v>-3.2655114233567185E-2</v>
      </c>
      <c r="M18" s="1">
        <v>74972840412</v>
      </c>
      <c r="O18" s="1">
        <v>162849725324</v>
      </c>
      <c r="Q18" s="1">
        <v>14216213408</v>
      </c>
      <c r="S18" s="1">
        <f t="shared" si="2"/>
        <v>252038779144</v>
      </c>
      <c r="U18" s="5">
        <f t="shared" si="3"/>
        <v>6.5263238774570468E-3</v>
      </c>
    </row>
    <row r="19" spans="1:21" ht="21" x14ac:dyDescent="0.25">
      <c r="A19" s="2" t="s">
        <v>168</v>
      </c>
      <c r="C19" s="1">
        <v>0</v>
      </c>
      <c r="E19" s="1">
        <v>0</v>
      </c>
      <c r="G19" s="1">
        <v>0</v>
      </c>
      <c r="I19" s="1">
        <f t="shared" si="0"/>
        <v>0</v>
      </c>
      <c r="K19" s="5">
        <f t="shared" si="1"/>
        <v>0</v>
      </c>
      <c r="M19" s="1">
        <v>0</v>
      </c>
      <c r="O19" s="1">
        <v>0</v>
      </c>
      <c r="Q19" s="1">
        <v>-465553862</v>
      </c>
      <c r="S19" s="1">
        <f t="shared" si="2"/>
        <v>-465553862</v>
      </c>
      <c r="U19" s="5">
        <f t="shared" si="3"/>
        <v>-1.2055110313310187E-5</v>
      </c>
    </row>
    <row r="20" spans="1:21" ht="21" x14ac:dyDescent="0.25">
      <c r="A20" s="2" t="s">
        <v>47</v>
      </c>
      <c r="C20" s="1">
        <v>0</v>
      </c>
      <c r="E20" s="1">
        <v>-40380893639</v>
      </c>
      <c r="G20" s="1">
        <v>0</v>
      </c>
      <c r="I20" s="1">
        <f t="shared" si="0"/>
        <v>-40380893639</v>
      </c>
      <c r="K20" s="5">
        <f t="shared" si="1"/>
        <v>-2.2329828365352647E-2</v>
      </c>
      <c r="M20" s="1">
        <v>122865344250</v>
      </c>
      <c r="O20" s="1">
        <v>-10546814673</v>
      </c>
      <c r="Q20" s="1">
        <v>71927967267</v>
      </c>
      <c r="S20" s="1">
        <f t="shared" si="2"/>
        <v>184246496844</v>
      </c>
      <c r="U20" s="5">
        <f t="shared" si="3"/>
        <v>4.7709019849036874E-3</v>
      </c>
    </row>
    <row r="21" spans="1:21" ht="21" x14ac:dyDescent="0.25">
      <c r="A21" s="2" t="s">
        <v>48</v>
      </c>
      <c r="C21" s="1">
        <v>237956920734</v>
      </c>
      <c r="E21" s="1">
        <v>-266905782008</v>
      </c>
      <c r="G21" s="1">
        <v>0</v>
      </c>
      <c r="I21" s="1">
        <f t="shared" si="0"/>
        <v>-28948861274</v>
      </c>
      <c r="K21" s="5">
        <f t="shared" si="1"/>
        <v>-1.6008142598322946E-2</v>
      </c>
      <c r="M21" s="1">
        <v>237956920734</v>
      </c>
      <c r="O21" s="1">
        <v>-161473433075</v>
      </c>
      <c r="Q21" s="1">
        <v>875224938</v>
      </c>
      <c r="S21" s="1">
        <f t="shared" si="2"/>
        <v>77358712597</v>
      </c>
      <c r="U21" s="5">
        <f t="shared" si="3"/>
        <v>2.0031362430250731E-3</v>
      </c>
    </row>
    <row r="22" spans="1:21" ht="21" x14ac:dyDescent="0.25">
      <c r="A22" s="2" t="s">
        <v>169</v>
      </c>
      <c r="C22" s="1">
        <v>0</v>
      </c>
      <c r="E22" s="1">
        <v>0</v>
      </c>
      <c r="G22" s="1">
        <v>0</v>
      </c>
      <c r="I22" s="1">
        <f t="shared" si="0"/>
        <v>0</v>
      </c>
      <c r="K22" s="5">
        <f t="shared" si="1"/>
        <v>0</v>
      </c>
      <c r="M22" s="1">
        <v>0</v>
      </c>
      <c r="O22" s="1">
        <v>0</v>
      </c>
      <c r="Q22" s="1">
        <v>118721546257</v>
      </c>
      <c r="S22" s="1">
        <f t="shared" si="2"/>
        <v>118721546257</v>
      </c>
      <c r="U22" s="5">
        <f t="shared" si="3"/>
        <v>3.0741906651713981E-3</v>
      </c>
    </row>
    <row r="23" spans="1:21" ht="21" x14ac:dyDescent="0.25">
      <c r="A23" s="2" t="s">
        <v>144</v>
      </c>
      <c r="C23" s="1">
        <v>0</v>
      </c>
      <c r="E23" s="1">
        <v>0</v>
      </c>
      <c r="G23" s="1">
        <v>0</v>
      </c>
      <c r="I23" s="1">
        <f t="shared" si="0"/>
        <v>0</v>
      </c>
      <c r="K23" s="5">
        <f t="shared" si="1"/>
        <v>0</v>
      </c>
      <c r="M23" s="1">
        <v>24997590150</v>
      </c>
      <c r="O23" s="1">
        <v>0</v>
      </c>
      <c r="Q23" s="1">
        <v>58507975910</v>
      </c>
      <c r="S23" s="1">
        <f t="shared" si="2"/>
        <v>83505566060</v>
      </c>
      <c r="U23" s="5">
        <f t="shared" si="3"/>
        <v>2.1623036404511907E-3</v>
      </c>
    </row>
    <row r="24" spans="1:21" ht="21" x14ac:dyDescent="0.25">
      <c r="A24" s="2" t="s">
        <v>170</v>
      </c>
      <c r="C24" s="1">
        <v>0</v>
      </c>
      <c r="E24" s="1">
        <v>0</v>
      </c>
      <c r="G24" s="1">
        <v>0</v>
      </c>
      <c r="I24" s="1">
        <f t="shared" si="0"/>
        <v>0</v>
      </c>
      <c r="K24" s="5">
        <f t="shared" si="1"/>
        <v>0</v>
      </c>
      <c r="M24" s="1">
        <v>0</v>
      </c>
      <c r="O24" s="1">
        <v>0</v>
      </c>
      <c r="Q24" s="1">
        <v>1749556928</v>
      </c>
      <c r="S24" s="1">
        <f t="shared" si="2"/>
        <v>1749556928</v>
      </c>
      <c r="U24" s="5">
        <f t="shared" si="3"/>
        <v>4.5303247353269923E-5</v>
      </c>
    </row>
    <row r="25" spans="1:21" ht="21" x14ac:dyDescent="0.25">
      <c r="A25" s="2" t="s">
        <v>20</v>
      </c>
      <c r="C25" s="1">
        <v>0</v>
      </c>
      <c r="E25" s="1">
        <v>-227994149265</v>
      </c>
      <c r="G25" s="1">
        <v>0</v>
      </c>
      <c r="I25" s="1">
        <f t="shared" si="0"/>
        <v>-227994149265</v>
      </c>
      <c r="K25" s="5">
        <f t="shared" si="1"/>
        <v>-0.12607621482836798</v>
      </c>
      <c r="M25" s="1">
        <v>0</v>
      </c>
      <c r="O25" s="1">
        <v>2514104405291</v>
      </c>
      <c r="Q25" s="1">
        <v>139256138715</v>
      </c>
      <c r="S25" s="1">
        <f t="shared" si="2"/>
        <v>2653360544006</v>
      </c>
      <c r="U25" s="5">
        <f t="shared" si="3"/>
        <v>6.8706451970055954E-2</v>
      </c>
    </row>
    <row r="26" spans="1:21" ht="21" x14ac:dyDescent="0.25">
      <c r="A26" s="2" t="s">
        <v>79</v>
      </c>
      <c r="C26" s="1">
        <v>0</v>
      </c>
      <c r="E26" s="1">
        <v>1043583008855</v>
      </c>
      <c r="G26" s="1">
        <v>0</v>
      </c>
      <c r="I26" s="1">
        <f t="shared" si="0"/>
        <v>1043583008855</v>
      </c>
      <c r="K26" s="5">
        <f t="shared" si="1"/>
        <v>0.57708057877709518</v>
      </c>
      <c r="M26" s="1">
        <v>53487498890</v>
      </c>
      <c r="O26" s="1">
        <v>2254247703632</v>
      </c>
      <c r="Q26" s="1">
        <v>23691351133</v>
      </c>
      <c r="S26" s="1">
        <f t="shared" si="2"/>
        <v>2331426553655</v>
      </c>
      <c r="U26" s="5">
        <f t="shared" si="3"/>
        <v>6.0370252694180462E-2</v>
      </c>
    </row>
    <row r="27" spans="1:21" ht="21" x14ac:dyDescent="0.25">
      <c r="A27" s="2" t="s">
        <v>171</v>
      </c>
      <c r="C27" s="1">
        <v>0</v>
      </c>
      <c r="E27" s="1">
        <v>0</v>
      </c>
      <c r="G27" s="1">
        <v>0</v>
      </c>
      <c r="I27" s="1">
        <f t="shared" si="0"/>
        <v>0</v>
      </c>
      <c r="K27" s="5">
        <f t="shared" si="1"/>
        <v>0</v>
      </c>
      <c r="M27" s="1">
        <v>0</v>
      </c>
      <c r="O27" s="1">
        <v>0</v>
      </c>
      <c r="Q27" s="1">
        <v>7310813582</v>
      </c>
      <c r="S27" s="1">
        <f t="shared" si="2"/>
        <v>7310813582</v>
      </c>
      <c r="U27" s="5">
        <f t="shared" si="3"/>
        <v>1.8930712728370923E-4</v>
      </c>
    </row>
    <row r="28" spans="1:21" ht="21" x14ac:dyDescent="0.25">
      <c r="A28" s="2" t="s">
        <v>172</v>
      </c>
      <c r="C28" s="1">
        <v>0</v>
      </c>
      <c r="E28" s="1">
        <v>0</v>
      </c>
      <c r="G28" s="1">
        <v>0</v>
      </c>
      <c r="I28" s="1">
        <f t="shared" si="0"/>
        <v>0</v>
      </c>
      <c r="K28" s="5">
        <f t="shared" si="1"/>
        <v>0</v>
      </c>
      <c r="M28" s="1">
        <v>0</v>
      </c>
      <c r="O28" s="1">
        <v>0</v>
      </c>
      <c r="Q28" s="1">
        <v>0</v>
      </c>
      <c r="S28" s="1">
        <f t="shared" si="2"/>
        <v>0</v>
      </c>
      <c r="U28" s="5">
        <f t="shared" si="3"/>
        <v>0</v>
      </c>
    </row>
    <row r="29" spans="1:21" ht="21" x14ac:dyDescent="0.25">
      <c r="A29" s="2" t="s">
        <v>173</v>
      </c>
      <c r="C29" s="1">
        <v>0</v>
      </c>
      <c r="E29" s="1">
        <v>0</v>
      </c>
      <c r="G29" s="1">
        <v>0</v>
      </c>
      <c r="I29" s="1">
        <f t="shared" si="0"/>
        <v>0</v>
      </c>
      <c r="K29" s="5">
        <f t="shared" si="1"/>
        <v>0</v>
      </c>
      <c r="M29" s="1">
        <v>0</v>
      </c>
      <c r="O29" s="1">
        <v>0</v>
      </c>
      <c r="Q29" s="1">
        <v>59878486870</v>
      </c>
      <c r="S29" s="1">
        <f t="shared" si="2"/>
        <v>59878486870</v>
      </c>
      <c r="U29" s="5">
        <f t="shared" si="3"/>
        <v>1.5505010773854255E-3</v>
      </c>
    </row>
    <row r="30" spans="1:21" ht="21" x14ac:dyDescent="0.25">
      <c r="A30" s="2" t="s">
        <v>174</v>
      </c>
      <c r="C30" s="1">
        <v>0</v>
      </c>
      <c r="E30" s="1">
        <v>0</v>
      </c>
      <c r="G30" s="1">
        <v>0</v>
      </c>
      <c r="I30" s="1">
        <f t="shared" si="0"/>
        <v>0</v>
      </c>
      <c r="K30" s="5">
        <f t="shared" si="1"/>
        <v>0</v>
      </c>
      <c r="M30" s="1">
        <v>0</v>
      </c>
      <c r="O30" s="1">
        <v>0</v>
      </c>
      <c r="Q30" s="1">
        <v>31231534422</v>
      </c>
      <c r="S30" s="1">
        <f t="shared" si="2"/>
        <v>31231534422</v>
      </c>
      <c r="U30" s="5">
        <f t="shared" si="3"/>
        <v>8.0871328420245028E-4</v>
      </c>
    </row>
    <row r="31" spans="1:21" ht="21" x14ac:dyDescent="0.25">
      <c r="A31" s="2" t="s">
        <v>175</v>
      </c>
      <c r="C31" s="1">
        <v>0</v>
      </c>
      <c r="E31" s="1">
        <v>0</v>
      </c>
      <c r="G31" s="1">
        <v>0</v>
      </c>
      <c r="I31" s="1">
        <f t="shared" si="0"/>
        <v>0</v>
      </c>
      <c r="K31" s="5">
        <f t="shared" si="1"/>
        <v>0</v>
      </c>
      <c r="M31" s="1">
        <v>0</v>
      </c>
      <c r="O31" s="1">
        <v>0</v>
      </c>
      <c r="Q31" s="1">
        <v>719305374722</v>
      </c>
      <c r="S31" s="1">
        <f t="shared" si="2"/>
        <v>719305374722</v>
      </c>
      <c r="U31" s="5">
        <f t="shared" si="3"/>
        <v>1.8625783929659748E-2</v>
      </c>
    </row>
    <row r="32" spans="1:21" ht="21" x14ac:dyDescent="0.25">
      <c r="A32" s="2" t="s">
        <v>31</v>
      </c>
      <c r="C32" s="1">
        <v>109356040607</v>
      </c>
      <c r="E32" s="1">
        <v>-136311054680</v>
      </c>
      <c r="G32" s="1">
        <v>0</v>
      </c>
      <c r="I32" s="1">
        <f t="shared" si="0"/>
        <v>-26955014073</v>
      </c>
      <c r="K32" s="5">
        <f t="shared" si="1"/>
        <v>-1.4905584884194771E-2</v>
      </c>
      <c r="M32" s="1">
        <v>109356040607</v>
      </c>
      <c r="O32" s="1">
        <v>35934667329</v>
      </c>
      <c r="Q32" s="1">
        <v>-6725</v>
      </c>
      <c r="S32" s="1">
        <f t="shared" si="2"/>
        <v>145290701211</v>
      </c>
      <c r="U32" s="5">
        <f t="shared" si="3"/>
        <v>3.7621757084614093E-3</v>
      </c>
    </row>
    <row r="33" spans="1:21" ht="21" x14ac:dyDescent="0.25">
      <c r="A33" s="2" t="s">
        <v>176</v>
      </c>
      <c r="C33" s="1">
        <v>0</v>
      </c>
      <c r="E33" s="1">
        <v>0</v>
      </c>
      <c r="G33" s="1">
        <v>0</v>
      </c>
      <c r="I33" s="1">
        <f t="shared" si="0"/>
        <v>0</v>
      </c>
      <c r="K33" s="5">
        <f t="shared" si="1"/>
        <v>0</v>
      </c>
      <c r="M33" s="1">
        <v>0</v>
      </c>
      <c r="O33" s="1">
        <v>0</v>
      </c>
      <c r="Q33" s="1">
        <v>-1121</v>
      </c>
      <c r="S33" s="1">
        <f t="shared" si="2"/>
        <v>-1121</v>
      </c>
      <c r="U33" s="5">
        <f t="shared" si="3"/>
        <v>-2.902731512776221E-11</v>
      </c>
    </row>
    <row r="34" spans="1:21" ht="21" x14ac:dyDescent="0.25">
      <c r="A34" s="2" t="s">
        <v>17</v>
      </c>
      <c r="C34" s="1">
        <v>52585469576</v>
      </c>
      <c r="E34" s="1">
        <v>-92009458583</v>
      </c>
      <c r="G34" s="1">
        <v>0</v>
      </c>
      <c r="I34" s="1">
        <f t="shared" si="0"/>
        <v>-39423989007</v>
      </c>
      <c r="K34" s="5">
        <f t="shared" si="1"/>
        <v>-2.1800679199274406E-2</v>
      </c>
      <c r="M34" s="1">
        <v>52585469576</v>
      </c>
      <c r="O34" s="1">
        <v>189311685003</v>
      </c>
      <c r="Q34" s="1">
        <v>-5991</v>
      </c>
      <c r="S34" s="1">
        <f t="shared" si="2"/>
        <v>241897148588</v>
      </c>
      <c r="U34" s="5">
        <f t="shared" si="3"/>
        <v>6.2637152190642247E-3</v>
      </c>
    </row>
    <row r="35" spans="1:21" ht="21" x14ac:dyDescent="0.25">
      <c r="A35" s="2" t="s">
        <v>19</v>
      </c>
      <c r="C35" s="1">
        <v>303857802016</v>
      </c>
      <c r="E35" s="1">
        <v>109345843221</v>
      </c>
      <c r="G35" s="1">
        <v>0</v>
      </c>
      <c r="I35" s="1">
        <f t="shared" si="0"/>
        <v>413203645237</v>
      </c>
      <c r="K35" s="5">
        <f t="shared" si="1"/>
        <v>0.22849337017071442</v>
      </c>
      <c r="M35" s="1">
        <v>303857802016</v>
      </c>
      <c r="O35" s="1">
        <v>1963256284835</v>
      </c>
      <c r="Q35" s="1">
        <v>11209417679</v>
      </c>
      <c r="S35" s="1">
        <f t="shared" si="2"/>
        <v>2278323504530</v>
      </c>
      <c r="U35" s="5">
        <f t="shared" si="3"/>
        <v>5.8995195654754577E-2</v>
      </c>
    </row>
    <row r="36" spans="1:21" ht="21" x14ac:dyDescent="0.25">
      <c r="A36" s="2" t="s">
        <v>16</v>
      </c>
      <c r="C36" s="1">
        <v>0</v>
      </c>
      <c r="E36" s="1">
        <v>-15260635</v>
      </c>
      <c r="G36" s="1">
        <v>0</v>
      </c>
      <c r="I36" s="1">
        <f t="shared" si="0"/>
        <v>-15260635</v>
      </c>
      <c r="K36" s="5">
        <f t="shared" si="1"/>
        <v>-8.4388266228754075E-6</v>
      </c>
      <c r="M36" s="1">
        <v>0</v>
      </c>
      <c r="O36" s="1">
        <v>11275677</v>
      </c>
      <c r="Q36" s="1">
        <v>-3229461</v>
      </c>
      <c r="S36" s="1">
        <f t="shared" si="2"/>
        <v>8046216</v>
      </c>
      <c r="U36" s="5">
        <f t="shared" si="3"/>
        <v>2.083497300785391E-7</v>
      </c>
    </row>
    <row r="37" spans="1:21" ht="21" x14ac:dyDescent="0.25">
      <c r="A37" s="2" t="s">
        <v>162</v>
      </c>
      <c r="C37" s="1">
        <v>0</v>
      </c>
      <c r="E37" s="1">
        <v>0</v>
      </c>
      <c r="G37" s="1">
        <v>0</v>
      </c>
      <c r="I37" s="1">
        <f t="shared" si="0"/>
        <v>0</v>
      </c>
      <c r="K37" s="5">
        <f t="shared" si="1"/>
        <v>0</v>
      </c>
      <c r="M37" s="1">
        <v>1440000000</v>
      </c>
      <c r="O37" s="1">
        <v>0</v>
      </c>
      <c r="Q37" s="1">
        <v>209324183</v>
      </c>
      <c r="S37" s="1">
        <f t="shared" si="2"/>
        <v>1649324183</v>
      </c>
      <c r="U37" s="5">
        <f t="shared" si="3"/>
        <v>4.2707808035486127E-5</v>
      </c>
    </row>
    <row r="38" spans="1:21" ht="21" x14ac:dyDescent="0.25">
      <c r="A38" s="2" t="s">
        <v>22</v>
      </c>
      <c r="C38" s="1">
        <v>0</v>
      </c>
      <c r="E38" s="1">
        <v>-174815340320</v>
      </c>
      <c r="G38" s="1">
        <v>0</v>
      </c>
      <c r="I38" s="1">
        <f t="shared" si="0"/>
        <v>-174815340320</v>
      </c>
      <c r="K38" s="5">
        <f t="shared" si="1"/>
        <v>-9.6669394686357449E-2</v>
      </c>
      <c r="M38" s="1">
        <v>0</v>
      </c>
      <c r="O38" s="1">
        <v>612258695802</v>
      </c>
      <c r="Q38" s="1">
        <v>-5403</v>
      </c>
      <c r="S38" s="1">
        <f t="shared" si="2"/>
        <v>612258690399</v>
      </c>
      <c r="U38" s="5">
        <f t="shared" si="3"/>
        <v>1.585390360920854E-2</v>
      </c>
    </row>
    <row r="39" spans="1:21" ht="21" x14ac:dyDescent="0.25">
      <c r="A39" s="2" t="s">
        <v>178</v>
      </c>
      <c r="C39" s="1">
        <v>0</v>
      </c>
      <c r="E39" s="1">
        <v>0</v>
      </c>
      <c r="G39" s="1">
        <v>0</v>
      </c>
      <c r="I39" s="1">
        <f t="shared" si="0"/>
        <v>0</v>
      </c>
      <c r="K39" s="5">
        <f t="shared" si="1"/>
        <v>0</v>
      </c>
      <c r="M39" s="1">
        <v>0</v>
      </c>
      <c r="O39" s="1">
        <v>0</v>
      </c>
      <c r="Q39" s="1">
        <v>570993820</v>
      </c>
      <c r="S39" s="1">
        <f t="shared" si="2"/>
        <v>570993820</v>
      </c>
      <c r="U39" s="5">
        <f t="shared" si="3"/>
        <v>1.4785385860075587E-5</v>
      </c>
    </row>
    <row r="40" spans="1:21" ht="21" x14ac:dyDescent="0.25">
      <c r="A40" s="2" t="s">
        <v>73</v>
      </c>
      <c r="C40" s="1">
        <v>43462534217</v>
      </c>
      <c r="E40" s="1">
        <v>2161475344</v>
      </c>
      <c r="G40" s="1">
        <v>0</v>
      </c>
      <c r="I40" s="1">
        <f t="shared" si="0"/>
        <v>45624009561</v>
      </c>
      <c r="K40" s="5">
        <f t="shared" si="1"/>
        <v>2.522916684172637E-2</v>
      </c>
      <c r="M40" s="1">
        <v>43462534217</v>
      </c>
      <c r="O40" s="1">
        <v>340262781428</v>
      </c>
      <c r="Q40" s="1">
        <v>-4669</v>
      </c>
      <c r="S40" s="1">
        <f t="shared" si="2"/>
        <v>383725310976</v>
      </c>
      <c r="U40" s="5">
        <f t="shared" si="3"/>
        <v>9.9362315113281918E-3</v>
      </c>
    </row>
    <row r="41" spans="1:21" ht="21" x14ac:dyDescent="0.25">
      <c r="A41" s="2" t="s">
        <v>179</v>
      </c>
      <c r="C41" s="1">
        <v>0</v>
      </c>
      <c r="E41" s="1">
        <v>0</v>
      </c>
      <c r="G41" s="1">
        <v>0</v>
      </c>
      <c r="I41" s="1">
        <f t="shared" si="0"/>
        <v>0</v>
      </c>
      <c r="K41" s="5">
        <f t="shared" si="1"/>
        <v>0</v>
      </c>
      <c r="M41" s="1">
        <v>0</v>
      </c>
      <c r="O41" s="1">
        <v>0</v>
      </c>
      <c r="Q41" s="1">
        <v>12420581778</v>
      </c>
      <c r="S41" s="1">
        <f t="shared" si="2"/>
        <v>12420581778</v>
      </c>
      <c r="U41" s="5">
        <f t="shared" si="3"/>
        <v>3.2162010824277168E-4</v>
      </c>
    </row>
    <row r="42" spans="1:21" ht="21" x14ac:dyDescent="0.25">
      <c r="A42" s="2" t="s">
        <v>180</v>
      </c>
      <c r="C42" s="1">
        <v>0</v>
      </c>
      <c r="E42" s="1">
        <v>0</v>
      </c>
      <c r="G42" s="1">
        <v>0</v>
      </c>
      <c r="I42" s="1">
        <f t="shared" si="0"/>
        <v>0</v>
      </c>
      <c r="K42" s="5">
        <f t="shared" si="1"/>
        <v>0</v>
      </c>
      <c r="M42" s="1">
        <v>0</v>
      </c>
      <c r="O42" s="1">
        <v>0</v>
      </c>
      <c r="Q42" s="1">
        <v>662160574</v>
      </c>
      <c r="S42" s="1">
        <f t="shared" si="2"/>
        <v>662160574</v>
      </c>
      <c r="U42" s="5">
        <f t="shared" si="3"/>
        <v>1.714606926554675E-5</v>
      </c>
    </row>
    <row r="43" spans="1:21" ht="21" x14ac:dyDescent="0.25">
      <c r="A43" s="2" t="s">
        <v>65</v>
      </c>
      <c r="C43" s="1">
        <v>0</v>
      </c>
      <c r="E43" s="1">
        <v>484862510897</v>
      </c>
      <c r="G43" s="1">
        <v>0</v>
      </c>
      <c r="I43" s="1">
        <f t="shared" si="0"/>
        <v>484862510897</v>
      </c>
      <c r="K43" s="5">
        <f t="shared" si="1"/>
        <v>0.26811929289913694</v>
      </c>
      <c r="M43" s="1">
        <v>0</v>
      </c>
      <c r="O43" s="1">
        <v>144896333804</v>
      </c>
      <c r="Q43" s="1">
        <v>72998671588</v>
      </c>
      <c r="S43" s="1">
        <f t="shared" si="2"/>
        <v>217895005392</v>
      </c>
      <c r="U43" s="5">
        <f t="shared" si="3"/>
        <v>5.6422007014085909E-3</v>
      </c>
    </row>
    <row r="44" spans="1:21" ht="21" x14ac:dyDescent="0.25">
      <c r="A44" s="2" t="s">
        <v>72</v>
      </c>
      <c r="C44" s="1">
        <v>62530816046</v>
      </c>
      <c r="E44" s="1">
        <v>108740939831</v>
      </c>
      <c r="G44" s="1">
        <v>0</v>
      </c>
      <c r="I44" s="1">
        <f t="shared" si="0"/>
        <v>171271755877</v>
      </c>
      <c r="K44" s="5">
        <f t="shared" si="1"/>
        <v>9.4709863203034803E-2</v>
      </c>
      <c r="M44" s="1">
        <v>62530816046</v>
      </c>
      <c r="O44" s="1">
        <v>492951782563</v>
      </c>
      <c r="Q44" s="1">
        <v>0</v>
      </c>
      <c r="S44" s="1">
        <f t="shared" si="2"/>
        <v>555482598609</v>
      </c>
      <c r="U44" s="5">
        <f t="shared" si="3"/>
        <v>1.4383736340599187E-2</v>
      </c>
    </row>
    <row r="45" spans="1:21" ht="21" x14ac:dyDescent="0.25">
      <c r="A45" s="2" t="s">
        <v>55</v>
      </c>
      <c r="C45" s="1">
        <v>40498083177</v>
      </c>
      <c r="E45" s="1">
        <v>-41671430144</v>
      </c>
      <c r="G45" s="1">
        <v>0</v>
      </c>
      <c r="I45" s="1">
        <f t="shared" si="0"/>
        <v>-1173346967</v>
      </c>
      <c r="K45" s="5">
        <f t="shared" si="1"/>
        <v>-6.4883745813917382E-4</v>
      </c>
      <c r="M45" s="1">
        <v>40498083177</v>
      </c>
      <c r="O45" s="1">
        <v>146565093790</v>
      </c>
      <c r="Q45" s="1">
        <v>0</v>
      </c>
      <c r="S45" s="1">
        <f t="shared" si="2"/>
        <v>187063176967</v>
      </c>
      <c r="U45" s="5">
        <f t="shared" si="3"/>
        <v>4.8438374546132552E-3</v>
      </c>
    </row>
    <row r="46" spans="1:21" ht="21" x14ac:dyDescent="0.25">
      <c r="A46" s="2" t="s">
        <v>76</v>
      </c>
      <c r="C46" s="1">
        <v>108822061051</v>
      </c>
      <c r="E46" s="1">
        <v>-125805105443</v>
      </c>
      <c r="G46" s="1">
        <v>0</v>
      </c>
      <c r="I46" s="1">
        <f t="shared" si="0"/>
        <v>-16983044392</v>
      </c>
      <c r="K46" s="5">
        <f t="shared" si="1"/>
        <v>-9.3912846452775048E-3</v>
      </c>
      <c r="M46" s="1">
        <v>108822061051</v>
      </c>
      <c r="O46" s="1">
        <v>-14860609519</v>
      </c>
      <c r="Q46" s="1">
        <v>0</v>
      </c>
      <c r="S46" s="1">
        <f t="shared" si="2"/>
        <v>93961451532</v>
      </c>
      <c r="U46" s="5">
        <f t="shared" si="3"/>
        <v>2.4330496552018906E-3</v>
      </c>
    </row>
    <row r="47" spans="1:21" ht="21" x14ac:dyDescent="0.25">
      <c r="A47" s="2" t="s">
        <v>33</v>
      </c>
      <c r="C47" s="1">
        <v>37476493870</v>
      </c>
      <c r="E47" s="1">
        <v>-79389574152</v>
      </c>
      <c r="G47" s="1">
        <v>0</v>
      </c>
      <c r="I47" s="1">
        <f t="shared" si="0"/>
        <v>-41913080282</v>
      </c>
      <c r="K47" s="5">
        <f t="shared" si="1"/>
        <v>-2.31770970035294E-2</v>
      </c>
      <c r="M47" s="1">
        <v>37476493870</v>
      </c>
      <c r="O47" s="1">
        <v>-146351782683</v>
      </c>
      <c r="Q47" s="1">
        <v>0</v>
      </c>
      <c r="S47" s="1">
        <f t="shared" si="2"/>
        <v>-108875288813</v>
      </c>
      <c r="U47" s="5">
        <f t="shared" si="3"/>
        <v>-2.8192304353265606E-3</v>
      </c>
    </row>
    <row r="48" spans="1:21" ht="21" x14ac:dyDescent="0.25">
      <c r="A48" s="2" t="s">
        <v>41</v>
      </c>
      <c r="C48" s="1">
        <v>30194677438</v>
      </c>
      <c r="E48" s="1">
        <v>35606648909</v>
      </c>
      <c r="G48" s="1">
        <v>0</v>
      </c>
      <c r="I48" s="1">
        <f t="shared" si="0"/>
        <v>65801326347</v>
      </c>
      <c r="K48" s="5">
        <f t="shared" si="1"/>
        <v>3.6386820377892308E-2</v>
      </c>
      <c r="M48" s="1">
        <v>30194677438</v>
      </c>
      <c r="O48" s="1">
        <v>255923273204</v>
      </c>
      <c r="Q48" s="1">
        <v>0</v>
      </c>
      <c r="S48" s="1">
        <f t="shared" si="2"/>
        <v>286117950642</v>
      </c>
      <c r="U48" s="5">
        <f t="shared" si="3"/>
        <v>7.4087742346073578E-3</v>
      </c>
    </row>
    <row r="49" spans="1:21" ht="21" x14ac:dyDescent="0.25">
      <c r="A49" s="2" t="s">
        <v>27</v>
      </c>
      <c r="C49" s="1">
        <v>0</v>
      </c>
      <c r="E49" s="1">
        <v>-153860287320</v>
      </c>
      <c r="G49" s="1">
        <v>0</v>
      </c>
      <c r="I49" s="1">
        <f t="shared" si="0"/>
        <v>-153860287320</v>
      </c>
      <c r="K49" s="5">
        <f t="shared" si="1"/>
        <v>-8.5081668543889252E-2</v>
      </c>
      <c r="M49" s="1">
        <v>126307209518</v>
      </c>
      <c r="O49" s="1">
        <v>444301391311</v>
      </c>
      <c r="Q49" s="1">
        <v>0</v>
      </c>
      <c r="S49" s="1">
        <f t="shared" si="2"/>
        <v>570608600829</v>
      </c>
      <c r="U49" s="5">
        <f t="shared" si="3"/>
        <v>1.4775410946364729E-2</v>
      </c>
    </row>
    <row r="50" spans="1:21" ht="21" x14ac:dyDescent="0.25">
      <c r="A50" s="2" t="s">
        <v>91</v>
      </c>
      <c r="C50" s="1">
        <v>0</v>
      </c>
      <c r="E50" s="1">
        <v>754051810699</v>
      </c>
      <c r="G50" s="1">
        <v>0</v>
      </c>
      <c r="I50" s="1">
        <f t="shared" si="0"/>
        <v>754051810699</v>
      </c>
      <c r="K50" s="5">
        <f t="shared" si="1"/>
        <v>0.41697560390862687</v>
      </c>
      <c r="M50" s="1">
        <v>69613673404</v>
      </c>
      <c r="O50" s="1">
        <v>1316770097921</v>
      </c>
      <c r="Q50" s="1">
        <v>0</v>
      </c>
      <c r="S50" s="1">
        <f t="shared" si="2"/>
        <v>1386383771325</v>
      </c>
      <c r="U50" s="5">
        <f t="shared" si="3"/>
        <v>3.5899195912815519E-2</v>
      </c>
    </row>
    <row r="51" spans="1:21" ht="21" x14ac:dyDescent="0.25">
      <c r="A51" s="2" t="s">
        <v>60</v>
      </c>
      <c r="C51" s="1">
        <v>0</v>
      </c>
      <c r="E51" s="1">
        <v>-406446254166</v>
      </c>
      <c r="G51" s="1">
        <v>0</v>
      </c>
      <c r="I51" s="1">
        <f t="shared" si="0"/>
        <v>-406446254166</v>
      </c>
      <c r="K51" s="5">
        <f t="shared" si="1"/>
        <v>-0.22475666775491485</v>
      </c>
      <c r="M51" s="1">
        <v>223071531719</v>
      </c>
      <c r="O51" s="1">
        <v>-63266373814</v>
      </c>
      <c r="Q51" s="1">
        <v>0</v>
      </c>
      <c r="S51" s="1">
        <f t="shared" si="2"/>
        <v>159805157905</v>
      </c>
      <c r="U51" s="5">
        <f t="shared" si="3"/>
        <v>4.1380148773864723E-3</v>
      </c>
    </row>
    <row r="52" spans="1:21" ht="21" x14ac:dyDescent="0.25">
      <c r="A52" s="2" t="s">
        <v>59</v>
      </c>
      <c r="C52" s="1">
        <v>0</v>
      </c>
      <c r="E52" s="1">
        <v>-63425575454</v>
      </c>
      <c r="G52" s="1">
        <v>0</v>
      </c>
      <c r="I52" s="1">
        <f t="shared" si="0"/>
        <v>-63425575454</v>
      </c>
      <c r="K52" s="5">
        <f t="shared" si="1"/>
        <v>-3.5073077543130292E-2</v>
      </c>
      <c r="M52" s="1">
        <v>242252647800</v>
      </c>
      <c r="O52" s="1">
        <v>385981101773</v>
      </c>
      <c r="Q52" s="1">
        <v>0</v>
      </c>
      <c r="S52" s="1">
        <f t="shared" si="2"/>
        <v>628233749573</v>
      </c>
      <c r="U52" s="5">
        <f t="shared" si="3"/>
        <v>1.6267563802632577E-2</v>
      </c>
    </row>
    <row r="53" spans="1:21" ht="21" x14ac:dyDescent="0.25">
      <c r="A53" s="2" t="s">
        <v>57</v>
      </c>
      <c r="C53" s="1">
        <v>0</v>
      </c>
      <c r="E53" s="1">
        <v>114537681011</v>
      </c>
      <c r="G53" s="1">
        <v>0</v>
      </c>
      <c r="I53" s="1">
        <f t="shared" si="0"/>
        <v>114537681011</v>
      </c>
      <c r="K53" s="5">
        <f t="shared" si="1"/>
        <v>6.3337051953476234E-2</v>
      </c>
      <c r="M53" s="1">
        <v>216987272654</v>
      </c>
      <c r="O53" s="1">
        <v>396382195455</v>
      </c>
      <c r="Q53" s="1">
        <v>0</v>
      </c>
      <c r="S53" s="1">
        <f t="shared" si="2"/>
        <v>613369468109</v>
      </c>
      <c r="U53" s="5">
        <f t="shared" si="3"/>
        <v>1.5882666227072111E-2</v>
      </c>
    </row>
    <row r="54" spans="1:21" ht="21" x14ac:dyDescent="0.25">
      <c r="A54" s="2" t="s">
        <v>93</v>
      </c>
      <c r="C54" s="1">
        <v>0</v>
      </c>
      <c r="E54" s="1">
        <v>-7902309264</v>
      </c>
      <c r="G54" s="1">
        <v>0</v>
      </c>
      <c r="I54" s="1">
        <f t="shared" si="0"/>
        <v>-7902309264</v>
      </c>
      <c r="K54" s="5">
        <f t="shared" si="1"/>
        <v>-4.3698193292243843E-3</v>
      </c>
      <c r="M54" s="1">
        <v>18911222831</v>
      </c>
      <c r="O54" s="1">
        <v>75514038206</v>
      </c>
      <c r="Q54" s="1">
        <v>0</v>
      </c>
      <c r="S54" s="1">
        <f t="shared" si="2"/>
        <v>94425261037</v>
      </c>
      <c r="U54" s="5">
        <f t="shared" si="3"/>
        <v>2.4450595969154379E-3</v>
      </c>
    </row>
    <row r="55" spans="1:21" ht="21" x14ac:dyDescent="0.25">
      <c r="A55" s="2" t="s">
        <v>56</v>
      </c>
      <c r="C55" s="1">
        <v>0</v>
      </c>
      <c r="E55" s="1">
        <v>-55686182694</v>
      </c>
      <c r="G55" s="1">
        <v>0</v>
      </c>
      <c r="I55" s="1">
        <f t="shared" si="0"/>
        <v>-55686182694</v>
      </c>
      <c r="K55" s="5">
        <f t="shared" si="1"/>
        <v>-3.079334778955338E-2</v>
      </c>
      <c r="M55" s="1">
        <v>22115815160</v>
      </c>
      <c r="O55" s="1">
        <v>50109053681</v>
      </c>
      <c r="Q55" s="1">
        <v>0</v>
      </c>
      <c r="S55" s="1">
        <f t="shared" si="2"/>
        <v>72224868841</v>
      </c>
      <c r="U55" s="5">
        <f t="shared" si="3"/>
        <v>1.8701998464843897E-3</v>
      </c>
    </row>
    <row r="56" spans="1:21" ht="21" x14ac:dyDescent="0.25">
      <c r="A56" s="2" t="s">
        <v>21</v>
      </c>
      <c r="C56" s="1">
        <v>171986789267</v>
      </c>
      <c r="E56" s="1">
        <v>-175691219272</v>
      </c>
      <c r="G56" s="1">
        <v>0</v>
      </c>
      <c r="I56" s="1">
        <f t="shared" si="0"/>
        <v>-3704430005</v>
      </c>
      <c r="K56" s="5">
        <f t="shared" si="1"/>
        <v>-2.0484758693706047E-3</v>
      </c>
      <c r="M56" s="1">
        <v>171986789267</v>
      </c>
      <c r="O56" s="1">
        <v>547122752133</v>
      </c>
      <c r="Q56" s="1">
        <v>0</v>
      </c>
      <c r="S56" s="1">
        <f t="shared" si="2"/>
        <v>719109541400</v>
      </c>
      <c r="U56" s="5">
        <f t="shared" si="3"/>
        <v>1.8620712996965536E-2</v>
      </c>
    </row>
    <row r="57" spans="1:21" ht="21" x14ac:dyDescent="0.25">
      <c r="A57" s="2" t="s">
        <v>90</v>
      </c>
      <c r="C57" s="1">
        <v>0</v>
      </c>
      <c r="E57" s="1">
        <v>-92239610219</v>
      </c>
      <c r="G57" s="1">
        <v>0</v>
      </c>
      <c r="I57" s="1">
        <f t="shared" si="0"/>
        <v>-92239610219</v>
      </c>
      <c r="K57" s="5">
        <f t="shared" si="1"/>
        <v>-5.1006663772493584E-2</v>
      </c>
      <c r="M57" s="1">
        <v>121788031200</v>
      </c>
      <c r="O57" s="1">
        <v>273154995285</v>
      </c>
      <c r="Q57" s="1">
        <v>0</v>
      </c>
      <c r="S57" s="1">
        <f t="shared" si="2"/>
        <v>394943026485</v>
      </c>
      <c r="U57" s="5">
        <f t="shared" si="3"/>
        <v>1.02267044489672E-2</v>
      </c>
    </row>
    <row r="58" spans="1:21" ht="21" x14ac:dyDescent="0.25">
      <c r="A58" s="2" t="s">
        <v>75</v>
      </c>
      <c r="C58" s="1">
        <v>75637466016</v>
      </c>
      <c r="E58" s="1">
        <v>-87849674371</v>
      </c>
      <c r="G58" s="1">
        <v>0</v>
      </c>
      <c r="I58" s="1">
        <f t="shared" si="0"/>
        <v>-12212208355</v>
      </c>
      <c r="K58" s="5">
        <f t="shared" si="1"/>
        <v>-6.7531075207732496E-3</v>
      </c>
      <c r="M58" s="1">
        <v>75637466016</v>
      </c>
      <c r="O58" s="1">
        <v>166196666929</v>
      </c>
      <c r="Q58" s="1">
        <v>0</v>
      </c>
      <c r="S58" s="1">
        <f t="shared" si="2"/>
        <v>241834132945</v>
      </c>
      <c r="U58" s="5">
        <f t="shared" si="3"/>
        <v>6.2620834840710583E-3</v>
      </c>
    </row>
    <row r="59" spans="1:21" ht="21" x14ac:dyDescent="0.25">
      <c r="A59" s="2" t="s">
        <v>50</v>
      </c>
      <c r="C59" s="1">
        <v>0</v>
      </c>
      <c r="E59" s="1">
        <v>-111113505287</v>
      </c>
      <c r="G59" s="1">
        <v>0</v>
      </c>
      <c r="I59" s="1">
        <f t="shared" si="0"/>
        <v>-111113505287</v>
      </c>
      <c r="K59" s="5">
        <f t="shared" si="1"/>
        <v>-6.1443551108911448E-2</v>
      </c>
      <c r="M59" s="1">
        <v>253784417400</v>
      </c>
      <c r="O59" s="1">
        <v>235581460397</v>
      </c>
      <c r="Q59" s="1">
        <v>0</v>
      </c>
      <c r="S59" s="1">
        <f t="shared" si="2"/>
        <v>489365877797</v>
      </c>
      <c r="U59" s="5">
        <f t="shared" si="3"/>
        <v>1.2671701648160116E-2</v>
      </c>
    </row>
    <row r="60" spans="1:21" ht="21" x14ac:dyDescent="0.25">
      <c r="A60" s="2" t="s">
        <v>39</v>
      </c>
      <c r="C60" s="1">
        <v>25963634688</v>
      </c>
      <c r="E60" s="1">
        <v>31416177476</v>
      </c>
      <c r="G60" s="1">
        <v>0</v>
      </c>
      <c r="I60" s="1">
        <f t="shared" si="0"/>
        <v>57379812164</v>
      </c>
      <c r="K60" s="5">
        <f t="shared" si="1"/>
        <v>3.1729891089404424E-2</v>
      </c>
      <c r="M60" s="1">
        <v>25963634688</v>
      </c>
      <c r="O60" s="1">
        <v>149562970469</v>
      </c>
      <c r="Q60" s="1">
        <v>0</v>
      </c>
      <c r="S60" s="1">
        <f t="shared" si="2"/>
        <v>175526605157</v>
      </c>
      <c r="U60" s="5">
        <f t="shared" si="3"/>
        <v>4.54510801177389E-3</v>
      </c>
    </row>
    <row r="61" spans="1:21" ht="21" x14ac:dyDescent="0.25">
      <c r="A61" s="2" t="s">
        <v>92</v>
      </c>
      <c r="C61" s="1">
        <v>24920707699</v>
      </c>
      <c r="E61" s="1">
        <v>-60478763424</v>
      </c>
      <c r="G61" s="1">
        <v>0</v>
      </c>
      <c r="I61" s="1">
        <f t="shared" si="0"/>
        <v>-35558055725</v>
      </c>
      <c r="K61" s="5">
        <f t="shared" si="1"/>
        <v>-1.9662895240585815E-2</v>
      </c>
      <c r="M61" s="1">
        <v>24920707699</v>
      </c>
      <c r="O61" s="1">
        <v>48164734626</v>
      </c>
      <c r="Q61" s="1">
        <v>0</v>
      </c>
      <c r="S61" s="1">
        <f t="shared" si="2"/>
        <v>73085442325</v>
      </c>
      <c r="U61" s="5">
        <f t="shared" si="3"/>
        <v>1.8924836446205754E-3</v>
      </c>
    </row>
    <row r="62" spans="1:21" ht="21" x14ac:dyDescent="0.25">
      <c r="A62" s="2" t="s">
        <v>68</v>
      </c>
      <c r="C62" s="1">
        <v>0</v>
      </c>
      <c r="E62" s="1">
        <v>-20484215486</v>
      </c>
      <c r="G62" s="1">
        <v>0</v>
      </c>
      <c r="I62" s="1">
        <f t="shared" si="0"/>
        <v>-20484215486</v>
      </c>
      <c r="K62" s="5">
        <f t="shared" si="1"/>
        <v>-1.1327362392978635E-2</v>
      </c>
      <c r="M62" s="1">
        <v>28417088449</v>
      </c>
      <c r="O62" s="1">
        <v>-82071836223</v>
      </c>
      <c r="Q62" s="1">
        <v>0</v>
      </c>
      <c r="S62" s="1">
        <f t="shared" si="2"/>
        <v>-53654747774</v>
      </c>
      <c r="U62" s="5">
        <f t="shared" si="3"/>
        <v>-1.389342793698926E-3</v>
      </c>
    </row>
    <row r="63" spans="1:21" ht="21" x14ac:dyDescent="0.25">
      <c r="A63" s="2" t="s">
        <v>30</v>
      </c>
      <c r="C63" s="1">
        <v>208312838624</v>
      </c>
      <c r="E63" s="1">
        <v>-381844944491</v>
      </c>
      <c r="G63" s="1">
        <v>0</v>
      </c>
      <c r="I63" s="1">
        <f t="shared" si="0"/>
        <v>-173532105867</v>
      </c>
      <c r="K63" s="5">
        <f t="shared" si="1"/>
        <v>-9.5959791641309369E-2</v>
      </c>
      <c r="M63" s="1">
        <v>208312838624</v>
      </c>
      <c r="O63" s="1">
        <v>415911898656</v>
      </c>
      <c r="Q63" s="1">
        <v>0</v>
      </c>
      <c r="S63" s="1">
        <f t="shared" si="2"/>
        <v>624224737280</v>
      </c>
      <c r="U63" s="5">
        <f t="shared" si="3"/>
        <v>1.6163753933604939E-2</v>
      </c>
    </row>
    <row r="64" spans="1:21" ht="21" x14ac:dyDescent="0.25">
      <c r="A64" s="2" t="s">
        <v>88</v>
      </c>
      <c r="C64" s="1">
        <v>131543160000</v>
      </c>
      <c r="E64" s="1">
        <v>-137444226935</v>
      </c>
      <c r="G64" s="1">
        <v>0</v>
      </c>
      <c r="I64" s="1">
        <f t="shared" si="0"/>
        <v>-5901066935</v>
      </c>
      <c r="K64" s="5">
        <f t="shared" si="1"/>
        <v>-3.2631722568849711E-3</v>
      </c>
      <c r="M64" s="1">
        <v>131543160000</v>
      </c>
      <c r="O64" s="1">
        <v>509689413800</v>
      </c>
      <c r="Q64" s="1">
        <v>0</v>
      </c>
      <c r="S64" s="1">
        <f t="shared" si="2"/>
        <v>641232573800</v>
      </c>
      <c r="U64" s="5">
        <f t="shared" si="3"/>
        <v>1.6604156993647312E-2</v>
      </c>
    </row>
    <row r="65" spans="1:21" ht="21" x14ac:dyDescent="0.25">
      <c r="A65" s="2" t="s">
        <v>62</v>
      </c>
      <c r="C65" s="1">
        <v>0</v>
      </c>
      <c r="E65" s="1">
        <v>68883424213</v>
      </c>
      <c r="G65" s="1">
        <v>0</v>
      </c>
      <c r="I65" s="1">
        <f t="shared" si="0"/>
        <v>68883424213</v>
      </c>
      <c r="K65" s="5">
        <f t="shared" si="1"/>
        <v>3.809115899328467E-2</v>
      </c>
      <c r="M65" s="1">
        <v>167188295537</v>
      </c>
      <c r="O65" s="1">
        <v>189042783768</v>
      </c>
      <c r="Q65" s="1">
        <v>0</v>
      </c>
      <c r="S65" s="1">
        <f t="shared" si="2"/>
        <v>356231079305</v>
      </c>
      <c r="U65" s="5">
        <f t="shared" si="3"/>
        <v>9.2242924150660894E-3</v>
      </c>
    </row>
    <row r="66" spans="1:21" ht="21" x14ac:dyDescent="0.25">
      <c r="A66" s="2" t="s">
        <v>51</v>
      </c>
      <c r="C66" s="1">
        <v>56468757435</v>
      </c>
      <c r="E66" s="1">
        <v>-156890127027</v>
      </c>
      <c r="G66" s="1">
        <v>0</v>
      </c>
      <c r="I66" s="1">
        <f t="shared" si="0"/>
        <v>-100421369592</v>
      </c>
      <c r="K66" s="5">
        <f t="shared" si="1"/>
        <v>-5.553101343545537E-2</v>
      </c>
      <c r="M66" s="1">
        <v>56468757435</v>
      </c>
      <c r="O66" s="1">
        <v>-21979379013</v>
      </c>
      <c r="Q66" s="1">
        <v>0</v>
      </c>
      <c r="S66" s="1">
        <f t="shared" si="2"/>
        <v>34489378422</v>
      </c>
      <c r="U66" s="5">
        <f t="shared" si="3"/>
        <v>8.9307230688317227E-4</v>
      </c>
    </row>
    <row r="67" spans="1:21" ht="21" x14ac:dyDescent="0.25">
      <c r="A67" s="2" t="s">
        <v>34</v>
      </c>
      <c r="C67" s="1">
        <v>0</v>
      </c>
      <c r="E67" s="1">
        <v>-108557903542</v>
      </c>
      <c r="G67" s="1">
        <v>0</v>
      </c>
      <c r="I67" s="1">
        <f t="shared" si="0"/>
        <v>-108557903542</v>
      </c>
      <c r="K67" s="5">
        <f t="shared" si="1"/>
        <v>-6.0030354341989701E-2</v>
      </c>
      <c r="M67" s="1">
        <v>154377493151</v>
      </c>
      <c r="O67" s="1">
        <v>79031111009</v>
      </c>
      <c r="Q67" s="1">
        <v>0</v>
      </c>
      <c r="S67" s="1">
        <f t="shared" si="2"/>
        <v>233408604160</v>
      </c>
      <c r="U67" s="5">
        <f t="shared" si="3"/>
        <v>6.0439117809843257E-3</v>
      </c>
    </row>
    <row r="68" spans="1:21" ht="21" x14ac:dyDescent="0.25">
      <c r="A68" s="2" t="s">
        <v>44</v>
      </c>
      <c r="C68" s="1">
        <v>15924319426</v>
      </c>
      <c r="E68" s="1">
        <v>-19063141067</v>
      </c>
      <c r="G68" s="1">
        <v>0</v>
      </c>
      <c r="I68" s="1">
        <f t="shared" si="0"/>
        <v>-3138821641</v>
      </c>
      <c r="K68" s="5">
        <f t="shared" si="1"/>
        <v>-1.7357057310215646E-3</v>
      </c>
      <c r="M68" s="1">
        <v>15924319426</v>
      </c>
      <c r="O68" s="1">
        <v>6956015195</v>
      </c>
      <c r="Q68" s="1">
        <v>0</v>
      </c>
      <c r="S68" s="1">
        <f t="shared" si="2"/>
        <v>22880334621</v>
      </c>
      <c r="U68" s="5">
        <f t="shared" si="3"/>
        <v>5.9246626518502654E-4</v>
      </c>
    </row>
    <row r="69" spans="1:21" ht="21" x14ac:dyDescent="0.25">
      <c r="A69" s="2" t="s">
        <v>81</v>
      </c>
      <c r="C69" s="1">
        <v>169699861252</v>
      </c>
      <c r="E69" s="1">
        <v>-238303447028</v>
      </c>
      <c r="G69" s="1">
        <v>0</v>
      </c>
      <c r="I69" s="1">
        <f t="shared" si="0"/>
        <v>-68603585776</v>
      </c>
      <c r="K69" s="5">
        <f t="shared" si="1"/>
        <v>-3.7936413921912514E-2</v>
      </c>
      <c r="M69" s="1">
        <v>169699861252</v>
      </c>
      <c r="O69" s="1">
        <v>-267703168466</v>
      </c>
      <c r="Q69" s="1">
        <v>0</v>
      </c>
      <c r="S69" s="1">
        <f t="shared" si="2"/>
        <v>-98003307214</v>
      </c>
      <c r="U69" s="5">
        <f t="shared" si="3"/>
        <v>-2.5377099750790986E-3</v>
      </c>
    </row>
    <row r="70" spans="1:21" ht="21" x14ac:dyDescent="0.25">
      <c r="A70" s="2" t="s">
        <v>15</v>
      </c>
      <c r="C70" s="1">
        <v>60662140214</v>
      </c>
      <c r="E70" s="1">
        <v>215034796311</v>
      </c>
      <c r="G70" s="1">
        <v>0</v>
      </c>
      <c r="I70" s="1">
        <f t="shared" si="0"/>
        <v>275696936525</v>
      </c>
      <c r="K70" s="5">
        <f t="shared" si="1"/>
        <v>0.15245490425479419</v>
      </c>
      <c r="M70" s="1">
        <v>60662140214</v>
      </c>
      <c r="O70" s="1">
        <v>1064003544611</v>
      </c>
      <c r="Q70" s="1">
        <v>0</v>
      </c>
      <c r="S70" s="1">
        <f t="shared" si="2"/>
        <v>1124665684825</v>
      </c>
      <c r="U70" s="5">
        <f t="shared" si="3"/>
        <v>2.9122234832110409E-2</v>
      </c>
    </row>
    <row r="71" spans="1:21" ht="21" x14ac:dyDescent="0.25">
      <c r="A71" s="2" t="s">
        <v>26</v>
      </c>
      <c r="C71" s="1">
        <v>110589469520</v>
      </c>
      <c r="E71" s="1">
        <v>-78797873550</v>
      </c>
      <c r="G71" s="1">
        <v>0</v>
      </c>
      <c r="I71" s="1">
        <f t="shared" si="0"/>
        <v>31791595970</v>
      </c>
      <c r="K71" s="5">
        <f t="shared" si="1"/>
        <v>1.7580118157293882E-2</v>
      </c>
      <c r="M71" s="1">
        <v>110589469520</v>
      </c>
      <c r="O71" s="1">
        <v>-400060841416</v>
      </c>
      <c r="Q71" s="1">
        <v>0</v>
      </c>
      <c r="S71" s="1">
        <f t="shared" si="2"/>
        <v>-289471371896</v>
      </c>
      <c r="U71" s="5">
        <f t="shared" si="3"/>
        <v>-7.4956081467358084E-3</v>
      </c>
    </row>
    <row r="72" spans="1:21" ht="21" x14ac:dyDescent="0.25">
      <c r="A72" s="2" t="s">
        <v>74</v>
      </c>
      <c r="C72" s="1">
        <v>127445648451</v>
      </c>
      <c r="E72" s="1">
        <v>-180615544059</v>
      </c>
      <c r="G72" s="1">
        <v>0</v>
      </c>
      <c r="I72" s="1">
        <f t="shared" ref="I72:I109" si="4">C72+E72+G72</f>
        <v>-53169895608</v>
      </c>
      <c r="K72" s="5">
        <f t="shared" si="1"/>
        <v>-2.9401891244518762E-2</v>
      </c>
      <c r="M72" s="1">
        <v>127445648451</v>
      </c>
      <c r="O72" s="1">
        <v>-520654052290</v>
      </c>
      <c r="Q72" s="1">
        <v>0</v>
      </c>
      <c r="S72" s="1">
        <f t="shared" ref="S72:S109" si="5">M72+O72+Q72</f>
        <v>-393208403839</v>
      </c>
      <c r="U72" s="5">
        <f t="shared" si="3"/>
        <v>-1.0181787911792183E-2</v>
      </c>
    </row>
    <row r="73" spans="1:21" ht="21" x14ac:dyDescent="0.25">
      <c r="A73" s="2" t="s">
        <v>42</v>
      </c>
      <c r="C73" s="1">
        <v>73901154274</v>
      </c>
      <c r="E73" s="1">
        <v>-44735038877</v>
      </c>
      <c r="G73" s="1">
        <v>0</v>
      </c>
      <c r="I73" s="1">
        <f t="shared" si="4"/>
        <v>29166115397</v>
      </c>
      <c r="K73" s="5">
        <f t="shared" ref="K73:K109" si="6">I73/$I$110</f>
        <v>1.6128279792948324E-2</v>
      </c>
      <c r="M73" s="1">
        <v>73901154274</v>
      </c>
      <c r="O73" s="1">
        <v>248106690060</v>
      </c>
      <c r="Q73" s="1">
        <v>0</v>
      </c>
      <c r="S73" s="1">
        <f t="shared" si="5"/>
        <v>322007844334</v>
      </c>
      <c r="U73" s="5">
        <f t="shared" ref="U73:U109" si="7">S73/$S$110</f>
        <v>8.3381116602091136E-3</v>
      </c>
    </row>
    <row r="74" spans="1:21" ht="21" x14ac:dyDescent="0.25">
      <c r="A74" s="2" t="s">
        <v>23</v>
      </c>
      <c r="C74" s="1">
        <v>30457895549</v>
      </c>
      <c r="E74" s="1">
        <v>-1437506426</v>
      </c>
      <c r="G74" s="1">
        <v>0</v>
      </c>
      <c r="I74" s="1">
        <f t="shared" si="4"/>
        <v>29020389123</v>
      </c>
      <c r="K74" s="5">
        <f t="shared" si="6"/>
        <v>1.6047696071452879E-2</v>
      </c>
      <c r="M74" s="1">
        <v>30457895549</v>
      </c>
      <c r="O74" s="1">
        <v>105474653732</v>
      </c>
      <c r="Q74" s="1">
        <v>0</v>
      </c>
      <c r="S74" s="1">
        <f t="shared" si="5"/>
        <v>135932549281</v>
      </c>
      <c r="U74" s="5">
        <f t="shared" si="7"/>
        <v>3.5198545442458994E-3</v>
      </c>
    </row>
    <row r="75" spans="1:21" ht="21" x14ac:dyDescent="0.25">
      <c r="A75" s="2" t="s">
        <v>32</v>
      </c>
      <c r="C75" s="1">
        <v>0</v>
      </c>
      <c r="E75" s="1">
        <v>140605197287</v>
      </c>
      <c r="G75" s="1">
        <v>0</v>
      </c>
      <c r="I75" s="1">
        <f t="shared" si="4"/>
        <v>140605197287</v>
      </c>
      <c r="K75" s="5">
        <f t="shared" si="6"/>
        <v>7.7751868266306381E-2</v>
      </c>
      <c r="M75" s="1">
        <v>69210218665</v>
      </c>
      <c r="O75" s="1">
        <v>637253711578</v>
      </c>
      <c r="Q75" s="1">
        <v>0</v>
      </c>
      <c r="S75" s="1">
        <f t="shared" si="5"/>
        <v>706463930243</v>
      </c>
      <c r="U75" s="5">
        <f t="shared" si="7"/>
        <v>1.829326594965297E-2</v>
      </c>
    </row>
    <row r="76" spans="1:21" ht="21" x14ac:dyDescent="0.25">
      <c r="A76" s="2" t="s">
        <v>67</v>
      </c>
      <c r="C76" s="1">
        <v>55035556546</v>
      </c>
      <c r="E76" s="1">
        <v>-100892551608</v>
      </c>
      <c r="G76" s="1">
        <v>0</v>
      </c>
      <c r="I76" s="1">
        <f t="shared" si="4"/>
        <v>-45856995062</v>
      </c>
      <c r="K76" s="5">
        <f t="shared" si="6"/>
        <v>-2.5358003174459756E-2</v>
      </c>
      <c r="M76" s="1">
        <v>55035556546</v>
      </c>
      <c r="O76" s="1">
        <v>162723964928</v>
      </c>
      <c r="Q76" s="1">
        <v>0</v>
      </c>
      <c r="S76" s="1">
        <f t="shared" si="5"/>
        <v>217759521474</v>
      </c>
      <c r="U76" s="5">
        <f t="shared" si="7"/>
        <v>5.6386924637792154E-3</v>
      </c>
    </row>
    <row r="77" spans="1:21" ht="21" x14ac:dyDescent="0.25">
      <c r="A77" s="2" t="s">
        <v>94</v>
      </c>
      <c r="C77" s="1">
        <v>56671767030</v>
      </c>
      <c r="E77" s="1">
        <v>-87065935547</v>
      </c>
      <c r="G77" s="1">
        <v>0</v>
      </c>
      <c r="I77" s="1">
        <f t="shared" si="4"/>
        <v>-30394168517</v>
      </c>
      <c r="K77" s="5">
        <f t="shared" si="6"/>
        <v>-1.6807368662013156E-2</v>
      </c>
      <c r="M77" s="1">
        <v>56671767030</v>
      </c>
      <c r="O77" s="1">
        <v>226996648905</v>
      </c>
      <c r="Q77" s="1">
        <v>0</v>
      </c>
      <c r="S77" s="1">
        <f t="shared" si="5"/>
        <v>283668415935</v>
      </c>
      <c r="U77" s="5">
        <f t="shared" si="7"/>
        <v>7.3453456745212918E-3</v>
      </c>
    </row>
    <row r="78" spans="1:21" ht="21" x14ac:dyDescent="0.25">
      <c r="A78" s="2" t="s">
        <v>95</v>
      </c>
      <c r="C78" s="1">
        <v>26810974741</v>
      </c>
      <c r="E78" s="1">
        <v>-26881817540</v>
      </c>
      <c r="G78" s="1">
        <v>0</v>
      </c>
      <c r="I78" s="1">
        <f t="shared" si="4"/>
        <v>-70842799</v>
      </c>
      <c r="K78" s="5">
        <f t="shared" si="6"/>
        <v>-3.9174654150381766E-5</v>
      </c>
      <c r="M78" s="1">
        <v>26810974741</v>
      </c>
      <c r="O78" s="1">
        <v>139210835505</v>
      </c>
      <c r="Q78" s="1">
        <v>0</v>
      </c>
      <c r="S78" s="1">
        <f t="shared" si="5"/>
        <v>166021810246</v>
      </c>
      <c r="U78" s="5">
        <f t="shared" si="7"/>
        <v>4.2989896557468175E-3</v>
      </c>
    </row>
    <row r="79" spans="1:21" ht="21" x14ac:dyDescent="0.25">
      <c r="A79" s="2" t="s">
        <v>61</v>
      </c>
      <c r="C79" s="1">
        <v>12274239383</v>
      </c>
      <c r="E79" s="1">
        <v>-66855388323</v>
      </c>
      <c r="G79" s="1">
        <v>0</v>
      </c>
      <c r="I79" s="1">
        <f t="shared" si="4"/>
        <v>-54581148940</v>
      </c>
      <c r="K79" s="5">
        <f t="shared" si="6"/>
        <v>-3.0182286174985497E-2</v>
      </c>
      <c r="M79" s="1">
        <v>12274239383</v>
      </c>
      <c r="O79" s="1">
        <v>463308659710</v>
      </c>
      <c r="Q79" s="1">
        <v>0</v>
      </c>
      <c r="S79" s="1">
        <f t="shared" si="5"/>
        <v>475582899093</v>
      </c>
      <c r="U79" s="5">
        <f t="shared" si="7"/>
        <v>1.2314803462397187E-2</v>
      </c>
    </row>
    <row r="80" spans="1:21" ht="21" x14ac:dyDescent="0.25">
      <c r="A80" s="2" t="s">
        <v>96</v>
      </c>
      <c r="C80" s="1">
        <v>0</v>
      </c>
      <c r="E80" s="1">
        <v>-37777600412</v>
      </c>
      <c r="G80" s="1">
        <v>0</v>
      </c>
      <c r="I80" s="1">
        <f t="shared" si="4"/>
        <v>-37777600412</v>
      </c>
      <c r="K80" s="5">
        <f t="shared" si="6"/>
        <v>-2.0890259160587652E-2</v>
      </c>
      <c r="M80" s="1">
        <v>55917935673</v>
      </c>
      <c r="O80" s="1">
        <v>208453413805</v>
      </c>
      <c r="Q80" s="1">
        <v>0</v>
      </c>
      <c r="S80" s="1">
        <f t="shared" si="5"/>
        <v>264371349478</v>
      </c>
      <c r="U80" s="5">
        <f t="shared" si="7"/>
        <v>6.8456650062887238E-3</v>
      </c>
    </row>
    <row r="81" spans="1:21" ht="21" x14ac:dyDescent="0.25">
      <c r="A81" s="2" t="s">
        <v>29</v>
      </c>
      <c r="C81" s="1">
        <v>32194225857</v>
      </c>
      <c r="E81" s="1">
        <v>151645666326</v>
      </c>
      <c r="G81" s="1">
        <v>0</v>
      </c>
      <c r="I81" s="1">
        <f t="shared" si="4"/>
        <v>183839892183</v>
      </c>
      <c r="K81" s="5">
        <f t="shared" si="6"/>
        <v>0.10165979177802528</v>
      </c>
      <c r="M81" s="1">
        <v>32194225857</v>
      </c>
      <c r="O81" s="1">
        <v>381903444807</v>
      </c>
      <c r="Q81" s="1">
        <v>0</v>
      </c>
      <c r="S81" s="1">
        <f t="shared" si="5"/>
        <v>414097670664</v>
      </c>
      <c r="U81" s="5">
        <f t="shared" si="7"/>
        <v>1.0722697216803051E-2</v>
      </c>
    </row>
    <row r="82" spans="1:21" ht="21" x14ac:dyDescent="0.25">
      <c r="A82" s="2" t="s">
        <v>52</v>
      </c>
      <c r="C82" s="1">
        <v>0</v>
      </c>
      <c r="E82" s="1">
        <v>-353125994632</v>
      </c>
      <c r="G82" s="1">
        <v>0</v>
      </c>
      <c r="I82" s="1">
        <f t="shared" si="4"/>
        <v>-353125994632</v>
      </c>
      <c r="K82" s="5">
        <f t="shared" si="6"/>
        <v>-0.19527162825989086</v>
      </c>
      <c r="M82" s="1">
        <v>102337522923</v>
      </c>
      <c r="O82" s="1">
        <v>64967922724</v>
      </c>
      <c r="Q82" s="1">
        <v>0</v>
      </c>
      <c r="S82" s="1">
        <f t="shared" si="5"/>
        <v>167305445647</v>
      </c>
      <c r="U82" s="5">
        <f t="shared" si="7"/>
        <v>4.3322282724229805E-3</v>
      </c>
    </row>
    <row r="83" spans="1:21" ht="21" x14ac:dyDescent="0.25">
      <c r="A83" s="2" t="s">
        <v>24</v>
      </c>
      <c r="C83" s="1">
        <v>516814159</v>
      </c>
      <c r="E83" s="1">
        <v>-2203831670</v>
      </c>
      <c r="G83" s="1">
        <v>0</v>
      </c>
      <c r="I83" s="1">
        <f t="shared" si="4"/>
        <v>-1687017511</v>
      </c>
      <c r="K83" s="5">
        <f t="shared" si="6"/>
        <v>-9.3288701846835367E-4</v>
      </c>
      <c r="M83" s="1">
        <v>516814159</v>
      </c>
      <c r="O83" s="1">
        <v>57052274</v>
      </c>
      <c r="Q83" s="1">
        <v>0</v>
      </c>
      <c r="S83" s="1">
        <f t="shared" si="5"/>
        <v>573866433</v>
      </c>
      <c r="U83" s="5">
        <f t="shared" si="7"/>
        <v>1.4859769662743835E-5</v>
      </c>
    </row>
    <row r="84" spans="1:21" ht="21" x14ac:dyDescent="0.25">
      <c r="A84" s="2" t="s">
        <v>83</v>
      </c>
      <c r="C84" s="1">
        <v>0</v>
      </c>
      <c r="E84" s="1">
        <v>-87633738579</v>
      </c>
      <c r="G84" s="1">
        <v>0</v>
      </c>
      <c r="I84" s="1">
        <f t="shared" si="4"/>
        <v>-87633738579</v>
      </c>
      <c r="K84" s="5">
        <f t="shared" si="6"/>
        <v>-4.8459708667599272E-2</v>
      </c>
      <c r="M84" s="1">
        <v>35609742235</v>
      </c>
      <c r="O84" s="1">
        <v>79102159514</v>
      </c>
      <c r="Q84" s="1">
        <v>0</v>
      </c>
      <c r="S84" s="1">
        <f t="shared" si="5"/>
        <v>114711901749</v>
      </c>
      <c r="U84" s="5">
        <f t="shared" si="7"/>
        <v>2.9703644254889562E-3</v>
      </c>
    </row>
    <row r="85" spans="1:21" ht="21" x14ac:dyDescent="0.25">
      <c r="A85" s="2" t="s">
        <v>63</v>
      </c>
      <c r="C85" s="1">
        <v>32591448628</v>
      </c>
      <c r="E85" s="1">
        <v>-90078270600</v>
      </c>
      <c r="G85" s="1">
        <v>0</v>
      </c>
      <c r="I85" s="1">
        <f t="shared" si="4"/>
        <v>-57486821972</v>
      </c>
      <c r="K85" s="5">
        <f t="shared" si="6"/>
        <v>-3.1789065377804564E-2</v>
      </c>
      <c r="M85" s="1">
        <v>32591448628</v>
      </c>
      <c r="O85" s="1">
        <v>218756252400</v>
      </c>
      <c r="Q85" s="1">
        <v>0</v>
      </c>
      <c r="S85" s="1">
        <f t="shared" si="5"/>
        <v>251347701028</v>
      </c>
      <c r="U85" s="5">
        <f t="shared" si="7"/>
        <v>6.5084290137183923E-3</v>
      </c>
    </row>
    <row r="86" spans="1:21" ht="21" x14ac:dyDescent="0.25">
      <c r="A86" s="2" t="s">
        <v>40</v>
      </c>
      <c r="C86" s="1">
        <v>17526684302</v>
      </c>
      <c r="E86" s="1">
        <v>149902196334</v>
      </c>
      <c r="G86" s="1">
        <v>0</v>
      </c>
      <c r="I86" s="1">
        <f t="shared" si="4"/>
        <v>167428880636</v>
      </c>
      <c r="K86" s="5">
        <f t="shared" si="6"/>
        <v>9.2584829880886704E-2</v>
      </c>
      <c r="M86" s="1">
        <v>17526684302</v>
      </c>
      <c r="O86" s="1">
        <v>291742875193</v>
      </c>
      <c r="Q86" s="1">
        <v>0</v>
      </c>
      <c r="S86" s="1">
        <f t="shared" si="5"/>
        <v>309269559495</v>
      </c>
      <c r="U86" s="5">
        <f t="shared" si="7"/>
        <v>8.0082649089077331E-3</v>
      </c>
    </row>
    <row r="87" spans="1:21" ht="21" x14ac:dyDescent="0.25">
      <c r="A87" s="2" t="s">
        <v>77</v>
      </c>
      <c r="C87" s="1">
        <v>5306150399</v>
      </c>
      <c r="E87" s="1">
        <v>-58651066780</v>
      </c>
      <c r="G87" s="1">
        <v>0</v>
      </c>
      <c r="I87" s="1">
        <f t="shared" si="4"/>
        <v>-53344916381</v>
      </c>
      <c r="K87" s="5">
        <f t="shared" si="6"/>
        <v>-2.9498674239377666E-2</v>
      </c>
      <c r="M87" s="1">
        <v>5306150399</v>
      </c>
      <c r="O87" s="1">
        <v>20737314436</v>
      </c>
      <c r="Q87" s="1">
        <v>0</v>
      </c>
      <c r="S87" s="1">
        <f t="shared" si="5"/>
        <v>26043464835</v>
      </c>
      <c r="U87" s="5">
        <f t="shared" si="7"/>
        <v>6.7437275716711743E-4</v>
      </c>
    </row>
    <row r="88" spans="1:21" ht="21" x14ac:dyDescent="0.25">
      <c r="A88" s="2" t="s">
        <v>70</v>
      </c>
      <c r="C88" s="1">
        <v>59359797724</v>
      </c>
      <c r="E88" s="1">
        <v>-103712060400</v>
      </c>
      <c r="G88" s="1">
        <v>0</v>
      </c>
      <c r="I88" s="1">
        <f t="shared" si="4"/>
        <v>-44352262676</v>
      </c>
      <c r="K88" s="5">
        <f t="shared" si="6"/>
        <v>-2.4525916192543237E-2</v>
      </c>
      <c r="M88" s="1">
        <v>59359797724</v>
      </c>
      <c r="O88" s="1">
        <v>293057337087</v>
      </c>
      <c r="Q88" s="1">
        <v>0</v>
      </c>
      <c r="S88" s="1">
        <f t="shared" si="5"/>
        <v>352417134811</v>
      </c>
      <c r="U88" s="5">
        <f t="shared" si="7"/>
        <v>9.1255336561837236E-3</v>
      </c>
    </row>
    <row r="89" spans="1:21" ht="21" x14ac:dyDescent="0.25">
      <c r="A89" s="2" t="s">
        <v>85</v>
      </c>
      <c r="C89" s="1">
        <v>8332150976</v>
      </c>
      <c r="E89" s="1">
        <v>44211068281</v>
      </c>
      <c r="G89" s="1">
        <v>0</v>
      </c>
      <c r="I89" s="1">
        <f t="shared" si="4"/>
        <v>52543219257</v>
      </c>
      <c r="K89" s="5">
        <f t="shared" si="6"/>
        <v>2.9055351727995025E-2</v>
      </c>
      <c r="M89" s="1">
        <v>8332150976</v>
      </c>
      <c r="O89" s="1">
        <v>92212002626</v>
      </c>
      <c r="Q89" s="1">
        <v>0</v>
      </c>
      <c r="S89" s="1">
        <f t="shared" si="5"/>
        <v>100544153602</v>
      </c>
      <c r="U89" s="5">
        <f t="shared" si="7"/>
        <v>2.6035029713286188E-3</v>
      </c>
    </row>
    <row r="90" spans="1:21" ht="21" x14ac:dyDescent="0.25">
      <c r="A90" s="2" t="s">
        <v>82</v>
      </c>
      <c r="C90" s="1">
        <v>31053968254</v>
      </c>
      <c r="E90" s="1">
        <v>-39091468920</v>
      </c>
      <c r="G90" s="1">
        <v>0</v>
      </c>
      <c r="I90" s="1">
        <f t="shared" si="4"/>
        <v>-8037500666</v>
      </c>
      <c r="K90" s="5">
        <f t="shared" si="6"/>
        <v>-4.4445774767314476E-3</v>
      </c>
      <c r="M90" s="1">
        <v>31053968254</v>
      </c>
      <c r="O90" s="1">
        <v>-47859377674</v>
      </c>
      <c r="Q90" s="1">
        <v>0</v>
      </c>
      <c r="S90" s="1">
        <f t="shared" si="5"/>
        <v>-16805409420</v>
      </c>
      <c r="U90" s="5">
        <f t="shared" si="7"/>
        <v>-4.3516138723051164E-4</v>
      </c>
    </row>
    <row r="91" spans="1:21" ht="21" x14ac:dyDescent="0.25">
      <c r="A91" s="2" t="s">
        <v>38</v>
      </c>
      <c r="C91" s="1">
        <v>0</v>
      </c>
      <c r="E91" s="1">
        <v>417604178351</v>
      </c>
      <c r="G91" s="1">
        <v>0</v>
      </c>
      <c r="I91" s="1">
        <f t="shared" si="4"/>
        <v>417604178351</v>
      </c>
      <c r="K91" s="5">
        <f t="shared" si="6"/>
        <v>0.23092677716834381</v>
      </c>
      <c r="M91" s="1">
        <v>0</v>
      </c>
      <c r="O91" s="1">
        <v>1458387600888</v>
      </c>
      <c r="Q91" s="1">
        <v>0</v>
      </c>
      <c r="S91" s="1">
        <f t="shared" si="5"/>
        <v>1458387600888</v>
      </c>
      <c r="U91" s="5">
        <f t="shared" si="7"/>
        <v>3.7763672140407739E-2</v>
      </c>
    </row>
    <row r="92" spans="1:21" ht="21" x14ac:dyDescent="0.25">
      <c r="A92" s="2" t="s">
        <v>71</v>
      </c>
      <c r="C92" s="1">
        <v>0</v>
      </c>
      <c r="E92" s="1">
        <v>23790230727</v>
      </c>
      <c r="G92" s="1">
        <v>0</v>
      </c>
      <c r="I92" s="1">
        <f t="shared" si="4"/>
        <v>23790230727</v>
      </c>
      <c r="K92" s="5">
        <f t="shared" si="6"/>
        <v>1.3155522848384497E-2</v>
      </c>
      <c r="M92" s="1">
        <v>0</v>
      </c>
      <c r="O92" s="1">
        <v>141977086542</v>
      </c>
      <c r="Q92" s="1">
        <v>0</v>
      </c>
      <c r="S92" s="1">
        <f t="shared" si="5"/>
        <v>141977086542</v>
      </c>
      <c r="U92" s="5">
        <f t="shared" si="7"/>
        <v>3.6763725530563791E-3</v>
      </c>
    </row>
    <row r="93" spans="1:21" ht="21" x14ac:dyDescent="0.25">
      <c r="A93" s="2" t="s">
        <v>80</v>
      </c>
      <c r="C93" s="1">
        <v>0</v>
      </c>
      <c r="E93" s="1">
        <v>17283689166</v>
      </c>
      <c r="G93" s="1">
        <v>0</v>
      </c>
      <c r="I93" s="1">
        <f t="shared" si="4"/>
        <v>17283689166</v>
      </c>
      <c r="K93" s="5">
        <f t="shared" si="6"/>
        <v>9.5575352058118179E-3</v>
      </c>
      <c r="M93" s="1">
        <v>0</v>
      </c>
      <c r="O93" s="1">
        <v>56753110597</v>
      </c>
      <c r="Q93" s="1">
        <v>0</v>
      </c>
      <c r="S93" s="1">
        <f t="shared" si="5"/>
        <v>56753110597</v>
      </c>
      <c r="U93" s="5">
        <f t="shared" si="7"/>
        <v>1.4695721907046029E-3</v>
      </c>
    </row>
    <row r="94" spans="1:21" ht="21" x14ac:dyDescent="0.25">
      <c r="A94" s="2" t="s">
        <v>53</v>
      </c>
      <c r="C94" s="1">
        <v>0</v>
      </c>
      <c r="E94" s="1">
        <v>-125663282942</v>
      </c>
      <c r="G94" s="1">
        <v>0</v>
      </c>
      <c r="I94" s="1">
        <f t="shared" si="4"/>
        <v>-125663282942</v>
      </c>
      <c r="K94" s="5">
        <f t="shared" si="6"/>
        <v>-6.9489287805446803E-2</v>
      </c>
      <c r="M94" s="1">
        <v>0</v>
      </c>
      <c r="O94" s="1">
        <v>417134567317</v>
      </c>
      <c r="Q94" s="1">
        <v>0</v>
      </c>
      <c r="S94" s="1">
        <f t="shared" si="5"/>
        <v>417134567317</v>
      </c>
      <c r="U94" s="5">
        <f t="shared" si="7"/>
        <v>1.0801335001064494E-2</v>
      </c>
    </row>
    <row r="95" spans="1:21" ht="21" x14ac:dyDescent="0.25">
      <c r="A95" s="2" t="s">
        <v>66</v>
      </c>
      <c r="C95" s="1">
        <v>0</v>
      </c>
      <c r="E95" s="1">
        <v>66194234804</v>
      </c>
      <c r="G95" s="1">
        <v>0</v>
      </c>
      <c r="I95" s="1">
        <f t="shared" si="4"/>
        <v>66194234804</v>
      </c>
      <c r="K95" s="5">
        <f t="shared" si="6"/>
        <v>3.6604090913966623E-2</v>
      </c>
      <c r="M95" s="1">
        <v>0</v>
      </c>
      <c r="O95" s="1">
        <v>103700178404</v>
      </c>
      <c r="Q95" s="1">
        <v>0</v>
      </c>
      <c r="S95" s="1">
        <f t="shared" si="5"/>
        <v>103700178404</v>
      </c>
      <c r="U95" s="5">
        <f t="shared" si="7"/>
        <v>2.6852254748778496E-3</v>
      </c>
    </row>
    <row r="96" spans="1:21" ht="21" x14ac:dyDescent="0.25">
      <c r="A96" s="2" t="s">
        <v>18</v>
      </c>
      <c r="C96" s="1">
        <v>0</v>
      </c>
      <c r="E96" s="1">
        <v>94065208384</v>
      </c>
      <c r="G96" s="1">
        <v>0</v>
      </c>
      <c r="I96" s="1">
        <f t="shared" si="4"/>
        <v>94065208384</v>
      </c>
      <c r="K96" s="5">
        <f t="shared" si="6"/>
        <v>5.2016183127191112E-2</v>
      </c>
      <c r="M96" s="1">
        <v>0</v>
      </c>
      <c r="O96" s="1">
        <v>288548486965</v>
      </c>
      <c r="Q96" s="1">
        <v>0</v>
      </c>
      <c r="S96" s="1">
        <f t="shared" si="5"/>
        <v>288548486965</v>
      </c>
      <c r="U96" s="5">
        <f t="shared" si="7"/>
        <v>7.4717108481463347E-3</v>
      </c>
    </row>
    <row r="97" spans="1:21" ht="21" x14ac:dyDescent="0.25">
      <c r="A97" s="2" t="s">
        <v>194</v>
      </c>
      <c r="C97" s="1">
        <v>0</v>
      </c>
      <c r="E97" s="1">
        <v>418423815625</v>
      </c>
      <c r="G97" s="1">
        <v>0</v>
      </c>
      <c r="I97" s="1">
        <f t="shared" si="4"/>
        <v>418423815625</v>
      </c>
      <c r="K97" s="5">
        <f t="shared" si="6"/>
        <v>0.23138002022467352</v>
      </c>
      <c r="M97" s="1">
        <v>0</v>
      </c>
      <c r="O97" s="1">
        <v>1068922371781</v>
      </c>
      <c r="Q97" s="1">
        <v>0</v>
      </c>
      <c r="S97" s="1">
        <f t="shared" si="5"/>
        <v>1068922371781</v>
      </c>
      <c r="U97" s="5">
        <f t="shared" si="7"/>
        <v>2.7678810466371172E-2</v>
      </c>
    </row>
    <row r="98" spans="1:21" ht="21" x14ac:dyDescent="0.25">
      <c r="A98" s="2" t="s">
        <v>54</v>
      </c>
      <c r="C98" s="1">
        <v>0</v>
      </c>
      <c r="E98" s="1">
        <v>-102506169195</v>
      </c>
      <c r="G98" s="1">
        <v>0</v>
      </c>
      <c r="I98" s="1">
        <f t="shared" si="4"/>
        <v>-102506169195</v>
      </c>
      <c r="K98" s="5">
        <f t="shared" si="6"/>
        <v>-5.6683866012897689E-2</v>
      </c>
      <c r="M98" s="1">
        <v>0</v>
      </c>
      <c r="O98" s="1">
        <v>131294211787</v>
      </c>
      <c r="Q98" s="1">
        <v>0</v>
      </c>
      <c r="S98" s="1">
        <f t="shared" si="5"/>
        <v>131294211787</v>
      </c>
      <c r="U98" s="5">
        <f t="shared" si="7"/>
        <v>3.3997488492349694E-3</v>
      </c>
    </row>
    <row r="99" spans="1:21" ht="21" x14ac:dyDescent="0.25">
      <c r="A99" s="2" t="s">
        <v>84</v>
      </c>
      <c r="C99" s="1">
        <v>0</v>
      </c>
      <c r="E99" s="1">
        <v>-206685670845</v>
      </c>
      <c r="G99" s="1">
        <v>0</v>
      </c>
      <c r="I99" s="1">
        <f t="shared" si="4"/>
        <v>-206685670845</v>
      </c>
      <c r="K99" s="5">
        <f t="shared" si="6"/>
        <v>-0.11429305148138655</v>
      </c>
      <c r="M99" s="1">
        <v>0</v>
      </c>
      <c r="O99" s="1">
        <v>20828950329</v>
      </c>
      <c r="Q99" s="1">
        <v>0</v>
      </c>
      <c r="S99" s="1">
        <f t="shared" si="5"/>
        <v>20828950329</v>
      </c>
      <c r="U99" s="5">
        <f t="shared" si="7"/>
        <v>5.3934746206992803E-4</v>
      </c>
    </row>
    <row r="100" spans="1:21" ht="21" x14ac:dyDescent="0.25">
      <c r="A100" s="2" t="s">
        <v>46</v>
      </c>
      <c r="C100" s="1">
        <v>0</v>
      </c>
      <c r="E100" s="1">
        <v>-8752085591</v>
      </c>
      <c r="G100" s="1">
        <v>0</v>
      </c>
      <c r="I100" s="1">
        <f t="shared" si="4"/>
        <v>-8752085591</v>
      </c>
      <c r="K100" s="5">
        <f t="shared" si="6"/>
        <v>-4.8397286804261449E-3</v>
      </c>
      <c r="M100" s="1">
        <v>0</v>
      </c>
      <c r="O100" s="1">
        <v>72361517237</v>
      </c>
      <c r="Q100" s="1">
        <v>0</v>
      </c>
      <c r="S100" s="1">
        <f t="shared" si="5"/>
        <v>72361517237</v>
      </c>
      <c r="U100" s="5">
        <f t="shared" si="7"/>
        <v>1.8737382372536985E-3</v>
      </c>
    </row>
    <row r="101" spans="1:21" ht="21" x14ac:dyDescent="0.25">
      <c r="A101" s="2" t="s">
        <v>87</v>
      </c>
      <c r="C101" s="1">
        <v>0</v>
      </c>
      <c r="E101" s="1">
        <v>229794245761</v>
      </c>
      <c r="G101" s="1">
        <v>0</v>
      </c>
      <c r="I101" s="1">
        <f t="shared" si="4"/>
        <v>229794245761</v>
      </c>
      <c r="K101" s="5">
        <f t="shared" si="6"/>
        <v>0.12707163226900459</v>
      </c>
      <c r="M101" s="1">
        <v>0</v>
      </c>
      <c r="O101" s="1">
        <v>755644991289</v>
      </c>
      <c r="Q101" s="1">
        <v>0</v>
      </c>
      <c r="S101" s="1">
        <f t="shared" si="5"/>
        <v>755644991289</v>
      </c>
      <c r="U101" s="5">
        <f t="shared" si="7"/>
        <v>1.95667665360044E-2</v>
      </c>
    </row>
    <row r="102" spans="1:21" ht="21" x14ac:dyDescent="0.25">
      <c r="A102" s="2" t="s">
        <v>28</v>
      </c>
      <c r="C102" s="1">
        <v>0</v>
      </c>
      <c r="E102" s="1">
        <v>-855438488</v>
      </c>
      <c r="G102" s="1">
        <v>0</v>
      </c>
      <c r="I102" s="1">
        <f t="shared" si="4"/>
        <v>-855438488</v>
      </c>
      <c r="K102" s="5">
        <f t="shared" si="6"/>
        <v>-4.7304041324405468E-4</v>
      </c>
      <c r="M102" s="1">
        <v>0</v>
      </c>
      <c r="O102" s="1">
        <v>-15770703110</v>
      </c>
      <c r="Q102" s="1">
        <v>0</v>
      </c>
      <c r="S102" s="1">
        <f t="shared" si="5"/>
        <v>-15770703110</v>
      </c>
      <c r="U102" s="5">
        <f t="shared" si="7"/>
        <v>-4.0836857177551251E-4</v>
      </c>
    </row>
    <row r="103" spans="1:21" ht="21" x14ac:dyDescent="0.25">
      <c r="A103" s="2" t="s">
        <v>64</v>
      </c>
      <c r="C103" s="1">
        <v>0</v>
      </c>
      <c r="E103" s="1">
        <v>0</v>
      </c>
      <c r="G103" s="1">
        <v>0</v>
      </c>
      <c r="I103" s="1">
        <f t="shared" si="4"/>
        <v>0</v>
      </c>
      <c r="K103" s="5">
        <f t="shared" si="6"/>
        <v>0</v>
      </c>
      <c r="M103" s="1">
        <v>0</v>
      </c>
      <c r="O103" s="1">
        <v>-65552801</v>
      </c>
      <c r="Q103" s="1">
        <v>0</v>
      </c>
      <c r="S103" s="1">
        <f t="shared" si="5"/>
        <v>-65552801</v>
      </c>
      <c r="U103" s="5">
        <f t="shared" si="7"/>
        <v>-1.697432481832726E-6</v>
      </c>
    </row>
    <row r="104" spans="1:21" ht="21" x14ac:dyDescent="0.25">
      <c r="A104" s="2" t="s">
        <v>45</v>
      </c>
      <c r="C104" s="1">
        <v>0</v>
      </c>
      <c r="E104" s="1">
        <v>336690104160</v>
      </c>
      <c r="G104" s="1">
        <v>0</v>
      </c>
      <c r="I104" s="1">
        <f t="shared" si="4"/>
        <v>336690104160</v>
      </c>
      <c r="K104" s="5">
        <f t="shared" si="6"/>
        <v>0.18618290881369629</v>
      </c>
      <c r="M104" s="1">
        <v>0</v>
      </c>
      <c r="O104" s="1">
        <v>1977806478355</v>
      </c>
      <c r="Q104" s="1">
        <v>0</v>
      </c>
      <c r="S104" s="1">
        <f t="shared" si="5"/>
        <v>1977806478355</v>
      </c>
      <c r="U104" s="5">
        <f t="shared" si="7"/>
        <v>5.1213569945530953E-2</v>
      </c>
    </row>
    <row r="105" spans="1:21" ht="21" x14ac:dyDescent="0.25">
      <c r="A105" s="2" t="s">
        <v>64</v>
      </c>
      <c r="C105" s="1">
        <v>0</v>
      </c>
      <c r="E105" s="1">
        <v>0</v>
      </c>
      <c r="G105" s="1">
        <v>0</v>
      </c>
      <c r="I105" s="1">
        <f t="shared" si="4"/>
        <v>0</v>
      </c>
      <c r="K105" s="5">
        <f t="shared" si="6"/>
        <v>0</v>
      </c>
      <c r="M105" s="1">
        <v>7207955652</v>
      </c>
      <c r="O105" s="1">
        <v>0</v>
      </c>
      <c r="Q105" s="1">
        <v>0</v>
      </c>
      <c r="S105" s="1">
        <f t="shared" si="5"/>
        <v>7207955652</v>
      </c>
      <c r="U105" s="5">
        <f t="shared" si="7"/>
        <v>1.8664371109503901E-4</v>
      </c>
    </row>
    <row r="106" spans="1:21" ht="21" x14ac:dyDescent="0.25">
      <c r="A106" s="2" t="s">
        <v>177</v>
      </c>
      <c r="C106" s="1">
        <v>0</v>
      </c>
      <c r="E106" s="1">
        <v>0</v>
      </c>
      <c r="G106" s="1">
        <v>0</v>
      </c>
      <c r="I106" s="1">
        <f t="shared" si="4"/>
        <v>0</v>
      </c>
      <c r="K106" s="5">
        <f t="shared" si="6"/>
        <v>0</v>
      </c>
      <c r="M106" s="1">
        <v>0</v>
      </c>
      <c r="O106" s="1">
        <v>0</v>
      </c>
      <c r="Q106" s="1">
        <v>3137985869</v>
      </c>
      <c r="S106" s="1">
        <f t="shared" si="5"/>
        <v>3137985869</v>
      </c>
      <c r="U106" s="5">
        <f t="shared" si="7"/>
        <v>8.1255401147125548E-5</v>
      </c>
    </row>
    <row r="107" spans="1:21" ht="21" x14ac:dyDescent="0.25">
      <c r="A107" s="2" t="s">
        <v>201</v>
      </c>
      <c r="C107" s="1">
        <v>0</v>
      </c>
      <c r="E107" s="1">
        <v>0</v>
      </c>
      <c r="G107" s="1">
        <v>0</v>
      </c>
      <c r="I107" s="1">
        <f t="shared" si="4"/>
        <v>0</v>
      </c>
      <c r="K107" s="5">
        <f t="shared" si="6"/>
        <v>0</v>
      </c>
      <c r="M107" s="1">
        <v>0</v>
      </c>
      <c r="O107" s="1">
        <v>0</v>
      </c>
      <c r="Q107" s="1">
        <v>-1558590874</v>
      </c>
      <c r="S107" s="1">
        <f t="shared" si="5"/>
        <v>-1558590874</v>
      </c>
      <c r="U107" s="5">
        <f t="shared" si="7"/>
        <v>-4.0358348309413317E-5</v>
      </c>
    </row>
    <row r="108" spans="1:21" ht="21" x14ac:dyDescent="0.25">
      <c r="A108" s="2" t="s">
        <v>202</v>
      </c>
      <c r="C108" s="1">
        <v>0</v>
      </c>
      <c r="E108" s="1">
        <v>0</v>
      </c>
      <c r="G108" s="1">
        <v>0</v>
      </c>
      <c r="I108" s="1">
        <f t="shared" si="4"/>
        <v>0</v>
      </c>
      <c r="K108" s="5">
        <f t="shared" si="6"/>
        <v>0</v>
      </c>
      <c r="M108" s="1">
        <v>0</v>
      </c>
      <c r="O108" s="1">
        <v>0</v>
      </c>
      <c r="Q108" s="1">
        <v>-6464635025</v>
      </c>
      <c r="S108" s="1">
        <f t="shared" si="5"/>
        <v>-6464635025</v>
      </c>
      <c r="U108" s="5">
        <f t="shared" si="7"/>
        <v>-1.6739607319950396E-4</v>
      </c>
    </row>
    <row r="109" spans="1:21" ht="21.75" thickBot="1" x14ac:dyDescent="0.3">
      <c r="A109" s="2" t="s">
        <v>203</v>
      </c>
      <c r="C109" s="1">
        <v>0</v>
      </c>
      <c r="E109" s="1">
        <v>0</v>
      </c>
      <c r="G109" s="1">
        <v>0</v>
      </c>
      <c r="I109" s="1">
        <f t="shared" si="4"/>
        <v>0</v>
      </c>
      <c r="K109" s="5">
        <f t="shared" si="6"/>
        <v>0</v>
      </c>
      <c r="M109" s="1">
        <v>0</v>
      </c>
      <c r="O109" s="1">
        <v>0</v>
      </c>
      <c r="Q109" s="1">
        <v>4452637030</v>
      </c>
      <c r="S109" s="1">
        <f t="shared" si="5"/>
        <v>4452637030</v>
      </c>
      <c r="U109" s="5">
        <f t="shared" si="7"/>
        <v>1.1529714381744265E-4</v>
      </c>
    </row>
    <row r="110" spans="1:21" s="3" customFormat="1" ht="27" thickBot="1" x14ac:dyDescent="0.3">
      <c r="A110" s="3" t="s">
        <v>97</v>
      </c>
      <c r="C110" s="4">
        <f>SUM(C8:C109)</f>
        <v>3082103438621</v>
      </c>
      <c r="E110" s="4">
        <f>SUM(E8:E109)</f>
        <v>-2253353232222</v>
      </c>
      <c r="G110" s="4">
        <f>SUM(G8:G109)</f>
        <v>979633314437</v>
      </c>
      <c r="I110" s="4">
        <f>SUM(I8:I109)</f>
        <v>1808383520836</v>
      </c>
      <c r="K110" s="6">
        <f>SUM(K8:K109)</f>
        <v>1.0000000000000002</v>
      </c>
      <c r="M110" s="4">
        <f>SUM(M8:M109)</f>
        <v>6121993253186</v>
      </c>
      <c r="O110" s="4">
        <f>SUM(O8:O109)</f>
        <v>27789664467451</v>
      </c>
      <c r="Q110" s="4">
        <f>SUM(Q8:Q109)</f>
        <v>4707139610979</v>
      </c>
      <c r="S110" s="4">
        <f>SUM(S8:S109)</f>
        <v>38618797331616</v>
      </c>
      <c r="U110" s="6">
        <f>SUM(U8:U109)</f>
        <v>1.0000000000000002</v>
      </c>
    </row>
    <row r="111" spans="1:21" ht="19.5" thickTop="1" x14ac:dyDescent="0.25"/>
  </sheetData>
  <mergeCells count="17">
    <mergeCell ref="I7"/>
    <mergeCell ref="A5:U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7"/>
  <sheetViews>
    <sheetView rightToLeft="1" workbookViewId="0">
      <selection activeCell="E12" sqref="E12"/>
    </sheetView>
  </sheetViews>
  <sheetFormatPr defaultRowHeight="18.75" x14ac:dyDescent="0.25"/>
  <cols>
    <col min="1" max="1" width="25.28515625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2" spans="1:10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</row>
    <row r="3" spans="1:10" ht="26.25" x14ac:dyDescent="0.25">
      <c r="A3" s="15" t="s">
        <v>115</v>
      </c>
      <c r="B3" s="15" t="s">
        <v>115</v>
      </c>
      <c r="C3" s="15" t="s">
        <v>115</v>
      </c>
      <c r="D3" s="15" t="s">
        <v>115</v>
      </c>
      <c r="E3" s="15" t="s">
        <v>115</v>
      </c>
      <c r="F3" s="15" t="s">
        <v>115</v>
      </c>
      <c r="G3" s="15" t="s">
        <v>115</v>
      </c>
      <c r="H3" s="15" t="s">
        <v>115</v>
      </c>
      <c r="I3" s="15" t="s">
        <v>115</v>
      </c>
    </row>
    <row r="4" spans="1:10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</row>
    <row r="5" spans="1:10" s="10" customFormat="1" ht="28.5" x14ac:dyDescent="0.4">
      <c r="A5" s="13" t="s">
        <v>211</v>
      </c>
      <c r="B5" s="13"/>
      <c r="C5" s="13"/>
      <c r="D5" s="13"/>
      <c r="E5" s="13"/>
      <c r="F5" s="13"/>
      <c r="G5" s="13"/>
      <c r="H5" s="13"/>
      <c r="I5" s="13"/>
      <c r="J5" s="8"/>
    </row>
    <row r="6" spans="1:10" ht="27" thickBot="1" x14ac:dyDescent="0.3">
      <c r="A6" s="7" t="s">
        <v>185</v>
      </c>
      <c r="C6" s="14" t="s">
        <v>198</v>
      </c>
      <c r="D6" s="14" t="s">
        <v>117</v>
      </c>
      <c r="E6" s="14" t="s">
        <v>117</v>
      </c>
      <c r="G6" s="14" t="s">
        <v>197</v>
      </c>
      <c r="H6" s="14" t="s">
        <v>118</v>
      </c>
      <c r="I6" s="14" t="s">
        <v>118</v>
      </c>
    </row>
    <row r="7" spans="1:10" ht="27" thickBot="1" x14ac:dyDescent="0.3">
      <c r="A7" s="14" t="s">
        <v>186</v>
      </c>
      <c r="C7" s="14" t="s">
        <v>187</v>
      </c>
      <c r="E7" s="14" t="s">
        <v>188</v>
      </c>
      <c r="G7" s="14" t="s">
        <v>187</v>
      </c>
      <c r="I7" s="14" t="s">
        <v>188</v>
      </c>
    </row>
    <row r="8" spans="1:10" ht="21" x14ac:dyDescent="0.25">
      <c r="A8" s="2" t="s">
        <v>108</v>
      </c>
      <c r="C8" s="1">
        <v>90638</v>
      </c>
      <c r="E8" s="5">
        <f>C8/$C$16</f>
        <v>9.336560052291884E-7</v>
      </c>
      <c r="G8" s="1">
        <v>475345</v>
      </c>
      <c r="I8" s="5">
        <f>G8/$G$16</f>
        <v>9.0065613579766567E-7</v>
      </c>
    </row>
    <row r="9" spans="1:10" ht="21" x14ac:dyDescent="0.25">
      <c r="A9" s="2" t="s">
        <v>109</v>
      </c>
      <c r="C9" s="1">
        <v>38152</v>
      </c>
      <c r="E9" s="5">
        <f t="shared" ref="E9:E15" si="0">C9/$C$16</f>
        <v>3.9300121264264431E-7</v>
      </c>
      <c r="G9" s="1">
        <v>169725</v>
      </c>
      <c r="I9" s="5">
        <f t="shared" ref="I9:I15" si="1">G9/$G$16</f>
        <v>3.2158508588132579E-7</v>
      </c>
    </row>
    <row r="10" spans="1:10" ht="21" x14ac:dyDescent="0.25">
      <c r="A10" s="2" t="s">
        <v>110</v>
      </c>
      <c r="C10" s="1">
        <v>94318178100</v>
      </c>
      <c r="E10" s="5">
        <f t="shared" si="0"/>
        <v>0.97156527488846967</v>
      </c>
      <c r="G10" s="1">
        <v>261434853790</v>
      </c>
      <c r="I10" s="5">
        <f t="shared" si="1"/>
        <v>0.49535159763399028</v>
      </c>
    </row>
    <row r="11" spans="1:10" ht="21" x14ac:dyDescent="0.25">
      <c r="A11" s="2" t="s">
        <v>113</v>
      </c>
      <c r="C11" s="1">
        <v>0</v>
      </c>
      <c r="E11" s="5">
        <f t="shared" si="0"/>
        <v>0</v>
      </c>
      <c r="G11" s="1">
        <v>71506849311</v>
      </c>
      <c r="I11" s="5">
        <f t="shared" si="1"/>
        <v>0.13548703064828962</v>
      </c>
    </row>
    <row r="12" spans="1:10" ht="21" x14ac:dyDescent="0.25">
      <c r="A12" s="2" t="s">
        <v>109</v>
      </c>
      <c r="C12" s="1">
        <v>0</v>
      </c>
      <c r="E12" s="5">
        <f t="shared" si="0"/>
        <v>0</v>
      </c>
      <c r="G12" s="1">
        <v>68295890422</v>
      </c>
      <c r="I12" s="5">
        <f t="shared" si="1"/>
        <v>0.12940309198232719</v>
      </c>
    </row>
    <row r="13" spans="1:10" ht="21" x14ac:dyDescent="0.25">
      <c r="A13" s="2" t="s">
        <v>113</v>
      </c>
      <c r="C13" s="1">
        <v>0</v>
      </c>
      <c r="E13" s="5">
        <f t="shared" si="0"/>
        <v>0</v>
      </c>
      <c r="G13" s="1">
        <v>35945205478</v>
      </c>
      <c r="I13" s="5">
        <f t="shared" si="1"/>
        <v>6.8106890503252512E-2</v>
      </c>
    </row>
    <row r="14" spans="1:10" ht="21" x14ac:dyDescent="0.25">
      <c r="A14" s="2" t="s">
        <v>123</v>
      </c>
      <c r="C14" s="1">
        <v>0</v>
      </c>
      <c r="E14" s="5">
        <f t="shared" si="0"/>
        <v>0</v>
      </c>
      <c r="G14" s="1">
        <v>41205479451</v>
      </c>
      <c r="I14" s="5">
        <f t="shared" si="1"/>
        <v>7.8073752529274051E-2</v>
      </c>
    </row>
    <row r="15" spans="1:10" ht="21.75" thickBot="1" x14ac:dyDescent="0.3">
      <c r="A15" s="2" t="s">
        <v>109</v>
      </c>
      <c r="C15" s="1">
        <v>2760273971</v>
      </c>
      <c r="E15" s="5">
        <f t="shared" si="0"/>
        <v>2.8433398454312413E-2</v>
      </c>
      <c r="G15" s="1">
        <v>49387417644</v>
      </c>
      <c r="I15" s="5">
        <f t="shared" si="1"/>
        <v>9.3576414461644677E-2</v>
      </c>
    </row>
    <row r="16" spans="1:10" s="3" customFormat="1" ht="27" thickBot="1" x14ac:dyDescent="0.3">
      <c r="A16" s="3" t="s">
        <v>97</v>
      </c>
      <c r="C16" s="4">
        <f>SUM(C8:C15)</f>
        <v>97078580861</v>
      </c>
      <c r="E16" s="6">
        <f>SUM(E8:E15)</f>
        <v>0.99999999999999989</v>
      </c>
      <c r="G16" s="4">
        <f>SUM(G8:G15)</f>
        <v>527776341166</v>
      </c>
      <c r="I16" s="6">
        <f>SUM(I8:I15)</f>
        <v>1</v>
      </c>
    </row>
    <row r="17" ht="19.5" thickTop="1" x14ac:dyDescent="0.25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C19" sqref="C19"/>
    </sheetView>
  </sheetViews>
  <sheetFormatPr defaultRowHeight="18.75" x14ac:dyDescent="0.25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40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</row>
    <row r="3" spans="1:5" ht="26.25" x14ac:dyDescent="0.25">
      <c r="A3" s="15" t="s">
        <v>115</v>
      </c>
      <c r="B3" s="15" t="s">
        <v>115</v>
      </c>
      <c r="C3" s="15" t="s">
        <v>115</v>
      </c>
      <c r="D3" s="15" t="s">
        <v>115</v>
      </c>
      <c r="E3" s="15" t="s">
        <v>115</v>
      </c>
    </row>
    <row r="4" spans="1:5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</row>
    <row r="5" spans="1:5" customFormat="1" ht="28.5" x14ac:dyDescent="0.25">
      <c r="A5" s="13" t="s">
        <v>212</v>
      </c>
      <c r="B5" s="13"/>
      <c r="C5" s="13"/>
      <c r="D5" s="13"/>
      <c r="E5" s="13"/>
    </row>
    <row r="6" spans="1:5" ht="26.25" x14ac:dyDescent="0.25">
      <c r="A6" s="14" t="s">
        <v>189</v>
      </c>
      <c r="C6" s="14" t="s">
        <v>198</v>
      </c>
      <c r="E6" s="14" t="s">
        <v>197</v>
      </c>
    </row>
    <row r="7" spans="1:5" ht="26.25" x14ac:dyDescent="0.25">
      <c r="A7" s="14" t="s">
        <v>189</v>
      </c>
      <c r="C7" s="14" t="s">
        <v>105</v>
      </c>
      <c r="E7" s="14" t="s">
        <v>105</v>
      </c>
    </row>
    <row r="8" spans="1:5" ht="21" x14ac:dyDescent="0.25">
      <c r="A8" s="2" t="s">
        <v>190</v>
      </c>
      <c r="C8" s="1">
        <v>0</v>
      </c>
      <c r="E8" s="1">
        <v>42727743020</v>
      </c>
    </row>
    <row r="9" spans="1:5" ht="21" x14ac:dyDescent="0.25">
      <c r="A9" s="2" t="s">
        <v>191</v>
      </c>
      <c r="C9" s="1">
        <v>0</v>
      </c>
      <c r="E9" s="1">
        <v>345259397</v>
      </c>
    </row>
    <row r="10" spans="1:5" s="3" customFormat="1" ht="26.25" x14ac:dyDescent="0.25">
      <c r="A10" s="3" t="s">
        <v>97</v>
      </c>
      <c r="C10" s="4">
        <f>SUM(C8:C9)</f>
        <v>0</v>
      </c>
      <c r="E10" s="4">
        <f>SUM(E8:E9)</f>
        <v>43073002417</v>
      </c>
    </row>
  </sheetData>
  <mergeCells count="9">
    <mergeCell ref="A2:E2"/>
    <mergeCell ref="A3:E3"/>
    <mergeCell ref="A4:E4"/>
    <mergeCell ref="A6:A7"/>
    <mergeCell ref="C7"/>
    <mergeCell ref="C6"/>
    <mergeCell ref="E7"/>
    <mergeCell ref="E6"/>
    <mergeCell ref="A5:E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76"/>
  <sheetViews>
    <sheetView rightToLeft="1" workbookViewId="0">
      <selection activeCell="I15" sqref="I15"/>
    </sheetView>
  </sheetViews>
  <sheetFormatPr defaultRowHeight="18.75" x14ac:dyDescent="0.25"/>
  <cols>
    <col min="1" max="1" width="33.7109375" style="1" bestFit="1" customWidth="1"/>
    <col min="2" max="2" width="1" style="1" customWidth="1"/>
    <col min="3" max="3" width="13.5703125" style="1" bestFit="1" customWidth="1"/>
    <col min="4" max="4" width="1" style="1" customWidth="1"/>
    <col min="5" max="5" width="36.5703125" style="1" bestFit="1" customWidth="1"/>
    <col min="6" max="6" width="1" style="1" customWidth="1"/>
    <col min="7" max="7" width="24.855468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26.28515625" style="1" bestFit="1" customWidth="1"/>
    <col min="14" max="14" width="1" style="1" customWidth="1"/>
    <col min="15" max="15" width="26.140625" style="1" bestFit="1" customWidth="1"/>
    <col min="16" max="16" width="1" style="1" customWidth="1"/>
    <col min="17" max="17" width="22.7109375" style="1" bestFit="1" customWidth="1"/>
    <col min="18" max="18" width="1" style="1" customWidth="1"/>
    <col min="19" max="19" width="26.28515625" style="1" bestFit="1" customWidth="1"/>
    <col min="20" max="20" width="1" style="1" customWidth="1"/>
    <col min="21" max="21" width="16.85546875" style="1" bestFit="1" customWidth="1"/>
    <col min="22" max="16384" width="9.140625" style="1"/>
  </cols>
  <sheetData>
    <row r="2" spans="1:22" ht="26.25" x14ac:dyDescent="0.25">
      <c r="A2" s="15" t="s">
        <v>0</v>
      </c>
      <c r="B2" s="15" t="s">
        <v>0</v>
      </c>
      <c r="C2" s="15" t="s">
        <v>0</v>
      </c>
      <c r="D2" s="15" t="s">
        <v>0</v>
      </c>
      <c r="E2" s="15" t="s">
        <v>0</v>
      </c>
      <c r="F2" s="15" t="s">
        <v>0</v>
      </c>
      <c r="G2" s="15" t="s">
        <v>0</v>
      </c>
      <c r="H2" s="15" t="s">
        <v>0</v>
      </c>
      <c r="I2" s="15" t="s">
        <v>0</v>
      </c>
      <c r="J2" s="15" t="s">
        <v>0</v>
      </c>
      <c r="K2" s="15" t="s">
        <v>0</v>
      </c>
      <c r="L2" s="15" t="s">
        <v>0</v>
      </c>
      <c r="M2" s="15" t="s">
        <v>0</v>
      </c>
      <c r="N2" s="15" t="s">
        <v>0</v>
      </c>
      <c r="O2" s="15" t="s">
        <v>0</v>
      </c>
      <c r="P2" s="15" t="s">
        <v>0</v>
      </c>
      <c r="Q2" s="15" t="s">
        <v>0</v>
      </c>
      <c r="R2" s="15" t="s">
        <v>0</v>
      </c>
      <c r="S2" s="15" t="s">
        <v>0</v>
      </c>
    </row>
    <row r="3" spans="1:22" ht="26.25" x14ac:dyDescent="0.25">
      <c r="A3" s="15" t="s">
        <v>115</v>
      </c>
      <c r="B3" s="15" t="s">
        <v>115</v>
      </c>
      <c r="C3" s="15" t="s">
        <v>115</v>
      </c>
      <c r="D3" s="15" t="s">
        <v>115</v>
      </c>
      <c r="E3" s="15" t="s">
        <v>115</v>
      </c>
      <c r="F3" s="15" t="s">
        <v>115</v>
      </c>
      <c r="G3" s="15" t="s">
        <v>115</v>
      </c>
      <c r="H3" s="15" t="s">
        <v>115</v>
      </c>
      <c r="I3" s="15" t="s">
        <v>115</v>
      </c>
      <c r="J3" s="15" t="s">
        <v>115</v>
      </c>
      <c r="K3" s="15" t="s">
        <v>115</v>
      </c>
      <c r="L3" s="15" t="s">
        <v>115</v>
      </c>
      <c r="M3" s="15" t="s">
        <v>115</v>
      </c>
      <c r="N3" s="15" t="s">
        <v>115</v>
      </c>
      <c r="O3" s="15" t="s">
        <v>115</v>
      </c>
      <c r="P3" s="15" t="s">
        <v>115</v>
      </c>
      <c r="Q3" s="15" t="s">
        <v>115</v>
      </c>
      <c r="R3" s="15" t="s">
        <v>115</v>
      </c>
      <c r="S3" s="15" t="s">
        <v>115</v>
      </c>
    </row>
    <row r="4" spans="1:22" ht="26.25" x14ac:dyDescent="0.25">
      <c r="A4" s="15" t="s">
        <v>2</v>
      </c>
      <c r="B4" s="15" t="s">
        <v>2</v>
      </c>
      <c r="C4" s="15" t="s">
        <v>2</v>
      </c>
      <c r="D4" s="15" t="s">
        <v>2</v>
      </c>
      <c r="E4" s="15" t="s">
        <v>2</v>
      </c>
      <c r="F4" s="15" t="s">
        <v>2</v>
      </c>
      <c r="G4" s="15" t="s">
        <v>2</v>
      </c>
      <c r="H4" s="15" t="s">
        <v>2</v>
      </c>
      <c r="I4" s="15" t="s">
        <v>2</v>
      </c>
      <c r="J4" s="15" t="s">
        <v>2</v>
      </c>
      <c r="K4" s="15" t="s">
        <v>2</v>
      </c>
      <c r="L4" s="15" t="s">
        <v>2</v>
      </c>
      <c r="M4" s="15" t="s">
        <v>2</v>
      </c>
      <c r="N4" s="15" t="s">
        <v>2</v>
      </c>
      <c r="O4" s="15" t="s">
        <v>2</v>
      </c>
      <c r="P4" s="15" t="s">
        <v>2</v>
      </c>
      <c r="Q4" s="15" t="s">
        <v>2</v>
      </c>
      <c r="R4" s="15" t="s">
        <v>2</v>
      </c>
      <c r="S4" s="15" t="s">
        <v>2</v>
      </c>
    </row>
    <row r="5" spans="1:22" s="11" customFormat="1" ht="28.5" x14ac:dyDescent="0.25">
      <c r="A5" s="13" t="s">
        <v>181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8"/>
      <c r="U5" s="8"/>
      <c r="V5" s="8"/>
    </row>
    <row r="6" spans="1:22" ht="27" thickBot="1" x14ac:dyDescent="0.3">
      <c r="A6" s="14" t="s">
        <v>3</v>
      </c>
      <c r="C6" s="14" t="s">
        <v>124</v>
      </c>
      <c r="D6" s="14" t="s">
        <v>124</v>
      </c>
      <c r="E6" s="14" t="s">
        <v>124</v>
      </c>
      <c r="F6" s="14" t="s">
        <v>124</v>
      </c>
      <c r="G6" s="14" t="s">
        <v>124</v>
      </c>
      <c r="I6" s="14" t="s">
        <v>198</v>
      </c>
      <c r="J6" s="14" t="s">
        <v>117</v>
      </c>
      <c r="K6" s="14" t="s">
        <v>117</v>
      </c>
      <c r="L6" s="14" t="s">
        <v>117</v>
      </c>
      <c r="M6" s="14" t="s">
        <v>117</v>
      </c>
      <c r="O6" s="14" t="s">
        <v>197</v>
      </c>
      <c r="P6" s="14" t="s">
        <v>118</v>
      </c>
      <c r="Q6" s="14" t="s">
        <v>118</v>
      </c>
      <c r="R6" s="14" t="s">
        <v>118</v>
      </c>
      <c r="S6" s="14" t="s">
        <v>118</v>
      </c>
    </row>
    <row r="7" spans="1:22" ht="27" thickBot="1" x14ac:dyDescent="0.3">
      <c r="A7" s="14" t="s">
        <v>3</v>
      </c>
      <c r="C7" s="14" t="s">
        <v>125</v>
      </c>
      <c r="E7" s="14" t="s">
        <v>126</v>
      </c>
      <c r="G7" s="14" t="s">
        <v>127</v>
      </c>
      <c r="I7" s="14" t="s">
        <v>128</v>
      </c>
      <c r="K7" s="14" t="s">
        <v>121</v>
      </c>
      <c r="M7" s="14" t="s">
        <v>129</v>
      </c>
      <c r="O7" s="14" t="s">
        <v>128</v>
      </c>
      <c r="Q7" s="14" t="s">
        <v>121</v>
      </c>
      <c r="S7" s="14" t="s">
        <v>129</v>
      </c>
    </row>
    <row r="8" spans="1:22" ht="21" x14ac:dyDescent="0.25">
      <c r="A8" s="2" t="s">
        <v>47</v>
      </c>
      <c r="C8" s="1" t="s">
        <v>130</v>
      </c>
      <c r="E8" s="1">
        <v>74463844</v>
      </c>
      <c r="G8" s="1">
        <v>1650</v>
      </c>
      <c r="I8" s="1">
        <v>0</v>
      </c>
      <c r="K8" s="1">
        <v>0</v>
      </c>
      <c r="M8" s="1">
        <f>I8-K8</f>
        <v>0</v>
      </c>
      <c r="O8" s="1">
        <v>122865344250</v>
      </c>
      <c r="Q8" s="1">
        <v>0</v>
      </c>
      <c r="S8" s="1">
        <f>O8-Q8</f>
        <v>122865344250</v>
      </c>
    </row>
    <row r="9" spans="1:22" ht="21" x14ac:dyDescent="0.25">
      <c r="A9" s="2" t="s">
        <v>48</v>
      </c>
      <c r="C9" s="1" t="s">
        <v>131</v>
      </c>
      <c r="E9" s="1">
        <v>129944462</v>
      </c>
      <c r="G9" s="1">
        <v>1840</v>
      </c>
      <c r="I9" s="1">
        <v>239097810080</v>
      </c>
      <c r="K9" s="1">
        <v>1140889346</v>
      </c>
      <c r="M9" s="1">
        <f t="shared" ref="M9:M72" si="0">I9-K9</f>
        <v>237956920734</v>
      </c>
      <c r="O9" s="1">
        <v>239097810080</v>
      </c>
      <c r="Q9" s="1">
        <v>1140889346</v>
      </c>
      <c r="S9" s="1">
        <f t="shared" ref="S9:S72" si="1">O9-Q9</f>
        <v>237956920734</v>
      </c>
    </row>
    <row r="10" spans="1:22" ht="21" x14ac:dyDescent="0.25">
      <c r="A10" s="2" t="s">
        <v>49</v>
      </c>
      <c r="C10" s="1" t="s">
        <v>132</v>
      </c>
      <c r="E10" s="1">
        <v>197184222</v>
      </c>
      <c r="G10" s="1">
        <v>1500</v>
      </c>
      <c r="I10" s="1">
        <v>0</v>
      </c>
      <c r="K10" s="1">
        <v>0</v>
      </c>
      <c r="M10" s="1">
        <f t="shared" si="0"/>
        <v>0</v>
      </c>
      <c r="O10" s="1">
        <v>295776333000</v>
      </c>
      <c r="Q10" s="1">
        <v>0</v>
      </c>
      <c r="S10" s="1">
        <f t="shared" si="1"/>
        <v>295776333000</v>
      </c>
    </row>
    <row r="11" spans="1:22" ht="21" x14ac:dyDescent="0.25">
      <c r="A11" s="2" t="s">
        <v>72</v>
      </c>
      <c r="C11" s="1" t="s">
        <v>114</v>
      </c>
      <c r="E11" s="1">
        <v>25664650</v>
      </c>
      <c r="G11" s="1">
        <v>2600</v>
      </c>
      <c r="I11" s="1">
        <v>66728090000</v>
      </c>
      <c r="K11" s="1">
        <v>4197273954</v>
      </c>
      <c r="M11" s="1">
        <f t="shared" si="0"/>
        <v>62530816046</v>
      </c>
      <c r="O11" s="1">
        <v>66728090000</v>
      </c>
      <c r="Q11" s="1">
        <v>4197273954</v>
      </c>
      <c r="S11" s="1">
        <f t="shared" si="1"/>
        <v>62530816046</v>
      </c>
    </row>
    <row r="12" spans="1:22" ht="21" x14ac:dyDescent="0.25">
      <c r="A12" s="2" t="s">
        <v>55</v>
      </c>
      <c r="C12" s="1" t="s">
        <v>133</v>
      </c>
      <c r="E12" s="1">
        <v>9029253</v>
      </c>
      <c r="G12" s="1">
        <v>4860</v>
      </c>
      <c r="I12" s="1">
        <v>43882169580</v>
      </c>
      <c r="K12" s="1">
        <v>3384086403</v>
      </c>
      <c r="M12" s="1">
        <f t="shared" si="0"/>
        <v>40498083177</v>
      </c>
      <c r="O12" s="1">
        <v>43882169580</v>
      </c>
      <c r="Q12" s="1">
        <v>3384086403</v>
      </c>
      <c r="S12" s="1">
        <f t="shared" si="1"/>
        <v>40498083177</v>
      </c>
    </row>
    <row r="13" spans="1:22" ht="21" x14ac:dyDescent="0.25">
      <c r="A13" s="2" t="s">
        <v>73</v>
      </c>
      <c r="C13" s="1" t="s">
        <v>134</v>
      </c>
      <c r="E13" s="1">
        <v>167562593</v>
      </c>
      <c r="G13" s="1">
        <v>264</v>
      </c>
      <c r="I13" s="1">
        <v>44236524552</v>
      </c>
      <c r="K13" s="1">
        <v>773990335</v>
      </c>
      <c r="M13" s="1">
        <f t="shared" si="0"/>
        <v>43462534217</v>
      </c>
      <c r="O13" s="1">
        <v>44236524552</v>
      </c>
      <c r="Q13" s="1">
        <v>773990335</v>
      </c>
      <c r="S13" s="1">
        <f t="shared" si="1"/>
        <v>43462534217</v>
      </c>
    </row>
    <row r="14" spans="1:22" ht="21" x14ac:dyDescent="0.25">
      <c r="A14" s="2" t="s">
        <v>31</v>
      </c>
      <c r="C14" s="1" t="s">
        <v>135</v>
      </c>
      <c r="E14" s="1">
        <v>588411445</v>
      </c>
      <c r="G14" s="1">
        <v>215</v>
      </c>
      <c r="I14" s="1">
        <v>126508460675</v>
      </c>
      <c r="K14" s="1">
        <v>17152420068</v>
      </c>
      <c r="M14" s="1">
        <f t="shared" si="0"/>
        <v>109356040607</v>
      </c>
      <c r="O14" s="1">
        <v>126508460675</v>
      </c>
      <c r="Q14" s="1">
        <v>17152420068</v>
      </c>
      <c r="S14" s="1">
        <f t="shared" si="1"/>
        <v>109356040607</v>
      </c>
    </row>
    <row r="15" spans="1:22" ht="21" x14ac:dyDescent="0.25">
      <c r="A15" s="2" t="s">
        <v>76</v>
      </c>
      <c r="C15" s="1" t="s">
        <v>6</v>
      </c>
      <c r="E15" s="1">
        <v>469574647</v>
      </c>
      <c r="G15" s="1">
        <v>250</v>
      </c>
      <c r="I15" s="1">
        <v>117393661750</v>
      </c>
      <c r="K15" s="1">
        <v>8571600699</v>
      </c>
      <c r="M15" s="1">
        <f t="shared" si="0"/>
        <v>108822061051</v>
      </c>
      <c r="O15" s="1">
        <v>117393661750</v>
      </c>
      <c r="Q15" s="1">
        <v>8571600699</v>
      </c>
      <c r="S15" s="1">
        <f t="shared" si="1"/>
        <v>108822061051</v>
      </c>
    </row>
    <row r="16" spans="1:22" ht="21" x14ac:dyDescent="0.25">
      <c r="A16" s="2" t="s">
        <v>33</v>
      </c>
      <c r="C16" s="1" t="s">
        <v>136</v>
      </c>
      <c r="E16" s="1">
        <v>331983553</v>
      </c>
      <c r="G16" s="1">
        <v>120</v>
      </c>
      <c r="I16" s="1">
        <v>39838026360</v>
      </c>
      <c r="K16" s="1">
        <v>2361532490</v>
      </c>
      <c r="M16" s="1">
        <f t="shared" si="0"/>
        <v>37476493870</v>
      </c>
      <c r="O16" s="1">
        <v>39838026360</v>
      </c>
      <c r="Q16" s="1">
        <v>2361532490</v>
      </c>
      <c r="S16" s="1">
        <f t="shared" si="1"/>
        <v>37476493870</v>
      </c>
    </row>
    <row r="17" spans="1:19" ht="21" x14ac:dyDescent="0.25">
      <c r="A17" s="2" t="s">
        <v>41</v>
      </c>
      <c r="C17" s="1" t="s">
        <v>131</v>
      </c>
      <c r="E17" s="1">
        <v>35180424</v>
      </c>
      <c r="G17" s="1">
        <v>930</v>
      </c>
      <c r="I17" s="1">
        <v>32717794320</v>
      </c>
      <c r="K17" s="1">
        <v>2523116882</v>
      </c>
      <c r="M17" s="1">
        <f t="shared" si="0"/>
        <v>30194677438</v>
      </c>
      <c r="O17" s="1">
        <v>32717794320</v>
      </c>
      <c r="Q17" s="1">
        <v>2523116882</v>
      </c>
      <c r="S17" s="1">
        <f t="shared" si="1"/>
        <v>30194677438</v>
      </c>
    </row>
    <row r="18" spans="1:19" ht="21" x14ac:dyDescent="0.25">
      <c r="A18" s="2" t="s">
        <v>27</v>
      </c>
      <c r="C18" s="1" t="s">
        <v>137</v>
      </c>
      <c r="E18" s="1">
        <v>20841249</v>
      </c>
      <c r="G18" s="1">
        <v>6928</v>
      </c>
      <c r="I18" s="1">
        <v>0</v>
      </c>
      <c r="K18" s="1">
        <v>0</v>
      </c>
      <c r="M18" s="1">
        <f t="shared" si="0"/>
        <v>0</v>
      </c>
      <c r="O18" s="1">
        <v>144388173072</v>
      </c>
      <c r="Q18" s="1">
        <v>18080963554</v>
      </c>
      <c r="S18" s="1">
        <f t="shared" si="1"/>
        <v>126307209518</v>
      </c>
    </row>
    <row r="19" spans="1:19" ht="21" x14ac:dyDescent="0.25">
      <c r="A19" s="2" t="s">
        <v>91</v>
      </c>
      <c r="C19" s="1" t="s">
        <v>137</v>
      </c>
      <c r="E19" s="1">
        <v>284616494</v>
      </c>
      <c r="G19" s="1">
        <v>260</v>
      </c>
      <c r="I19" s="1">
        <v>0</v>
      </c>
      <c r="K19" s="1">
        <v>0</v>
      </c>
      <c r="M19" s="1">
        <f t="shared" si="0"/>
        <v>0</v>
      </c>
      <c r="O19" s="1">
        <v>74000288440</v>
      </c>
      <c r="Q19" s="1">
        <v>4386615036</v>
      </c>
      <c r="S19" s="1">
        <f t="shared" si="1"/>
        <v>69613673404</v>
      </c>
    </row>
    <row r="20" spans="1:19" ht="21" x14ac:dyDescent="0.25">
      <c r="A20" s="2" t="s">
        <v>60</v>
      </c>
      <c r="C20" s="1" t="s">
        <v>4</v>
      </c>
      <c r="E20" s="1">
        <v>10217325</v>
      </c>
      <c r="G20" s="1">
        <v>22700</v>
      </c>
      <c r="I20" s="1">
        <v>0</v>
      </c>
      <c r="K20" s="1">
        <v>0</v>
      </c>
      <c r="M20" s="1">
        <f t="shared" si="0"/>
        <v>0</v>
      </c>
      <c r="O20" s="1">
        <v>231933277500</v>
      </c>
      <c r="Q20" s="1">
        <v>8861745781</v>
      </c>
      <c r="S20" s="1">
        <f t="shared" si="1"/>
        <v>223071531719</v>
      </c>
    </row>
    <row r="21" spans="1:19" ht="21" x14ac:dyDescent="0.25">
      <c r="A21" s="2" t="s">
        <v>59</v>
      </c>
      <c r="C21" s="1" t="s">
        <v>138</v>
      </c>
      <c r="E21" s="1">
        <v>29187066</v>
      </c>
      <c r="G21" s="1">
        <v>8300</v>
      </c>
      <c r="I21" s="1">
        <v>0</v>
      </c>
      <c r="K21" s="1">
        <v>0</v>
      </c>
      <c r="M21" s="1">
        <f t="shared" si="0"/>
        <v>0</v>
      </c>
      <c r="O21" s="1">
        <v>242252647800</v>
      </c>
      <c r="Q21" s="1">
        <v>0</v>
      </c>
      <c r="S21" s="1">
        <f t="shared" si="1"/>
        <v>242252647800</v>
      </c>
    </row>
    <row r="22" spans="1:19" ht="21" x14ac:dyDescent="0.25">
      <c r="A22" s="2" t="s">
        <v>57</v>
      </c>
      <c r="C22" s="1" t="s">
        <v>139</v>
      </c>
      <c r="E22" s="1">
        <v>7514971</v>
      </c>
      <c r="G22" s="1">
        <v>28874</v>
      </c>
      <c r="I22" s="1">
        <v>0</v>
      </c>
      <c r="K22" s="1">
        <v>0</v>
      </c>
      <c r="M22" s="1">
        <f t="shared" si="0"/>
        <v>0</v>
      </c>
      <c r="O22" s="1">
        <v>216987272654</v>
      </c>
      <c r="Q22" s="1">
        <v>0</v>
      </c>
      <c r="S22" s="1">
        <f t="shared" si="1"/>
        <v>216987272654</v>
      </c>
    </row>
    <row r="23" spans="1:19" ht="21" x14ac:dyDescent="0.25">
      <c r="A23" s="2" t="s">
        <v>93</v>
      </c>
      <c r="C23" s="1" t="s">
        <v>140</v>
      </c>
      <c r="E23" s="1">
        <v>23423147</v>
      </c>
      <c r="G23" s="1">
        <v>840</v>
      </c>
      <c r="I23" s="1">
        <v>0</v>
      </c>
      <c r="K23" s="1">
        <v>0</v>
      </c>
      <c r="M23" s="1">
        <f t="shared" si="0"/>
        <v>0</v>
      </c>
      <c r="O23" s="1">
        <v>19675443480</v>
      </c>
      <c r="Q23" s="1">
        <v>764220649</v>
      </c>
      <c r="S23" s="1">
        <f t="shared" si="1"/>
        <v>18911222831</v>
      </c>
    </row>
    <row r="24" spans="1:19" ht="21" x14ac:dyDescent="0.25">
      <c r="A24" s="2" t="s">
        <v>56</v>
      </c>
      <c r="C24" s="1" t="s">
        <v>141</v>
      </c>
      <c r="E24" s="1">
        <v>3468479</v>
      </c>
      <c r="G24" s="1">
        <v>6647</v>
      </c>
      <c r="I24" s="1">
        <v>0</v>
      </c>
      <c r="K24" s="1">
        <v>0</v>
      </c>
      <c r="M24" s="1">
        <f t="shared" si="0"/>
        <v>0</v>
      </c>
      <c r="O24" s="1">
        <v>23054979913</v>
      </c>
      <c r="Q24" s="1">
        <v>939164753</v>
      </c>
      <c r="S24" s="1">
        <f t="shared" si="1"/>
        <v>22115815160</v>
      </c>
    </row>
    <row r="25" spans="1:19" ht="21" x14ac:dyDescent="0.25">
      <c r="A25" s="2" t="s">
        <v>58</v>
      </c>
      <c r="C25" s="1" t="s">
        <v>142</v>
      </c>
      <c r="E25" s="1">
        <v>5250407</v>
      </c>
      <c r="G25" s="1">
        <v>1740</v>
      </c>
      <c r="I25" s="1">
        <v>0</v>
      </c>
      <c r="K25" s="1">
        <v>0</v>
      </c>
      <c r="M25" s="1">
        <f t="shared" si="0"/>
        <v>0</v>
      </c>
      <c r="O25" s="1">
        <v>9135708180</v>
      </c>
      <c r="Q25" s="1">
        <v>0</v>
      </c>
      <c r="S25" s="1">
        <f t="shared" si="1"/>
        <v>9135708180</v>
      </c>
    </row>
    <row r="26" spans="1:19" ht="21" x14ac:dyDescent="0.25">
      <c r="A26" s="2" t="s">
        <v>21</v>
      </c>
      <c r="C26" s="1" t="s">
        <v>143</v>
      </c>
      <c r="E26" s="1">
        <v>38324652</v>
      </c>
      <c r="G26" s="1">
        <v>4795</v>
      </c>
      <c r="I26" s="1">
        <v>183766706340</v>
      </c>
      <c r="K26" s="1">
        <v>11779917073</v>
      </c>
      <c r="M26" s="1">
        <f t="shared" si="0"/>
        <v>171986789267</v>
      </c>
      <c r="O26" s="1">
        <v>183766706340</v>
      </c>
      <c r="Q26" s="1">
        <v>11779917073</v>
      </c>
      <c r="S26" s="1">
        <f t="shared" si="1"/>
        <v>171986789267</v>
      </c>
    </row>
    <row r="27" spans="1:19" ht="21" x14ac:dyDescent="0.25">
      <c r="A27" s="2" t="s">
        <v>19</v>
      </c>
      <c r="C27" s="1" t="s">
        <v>131</v>
      </c>
      <c r="E27" s="1">
        <v>423837197</v>
      </c>
      <c r="G27" s="1">
        <v>740</v>
      </c>
      <c r="I27" s="1">
        <v>313639525780</v>
      </c>
      <c r="K27" s="1">
        <v>9781723764</v>
      </c>
      <c r="M27" s="1">
        <f t="shared" si="0"/>
        <v>303857802016</v>
      </c>
      <c r="O27" s="1">
        <v>313639525780</v>
      </c>
      <c r="Q27" s="1">
        <v>9781723764</v>
      </c>
      <c r="S27" s="1">
        <f t="shared" si="1"/>
        <v>303857802016</v>
      </c>
    </row>
    <row r="28" spans="1:19" ht="21" x14ac:dyDescent="0.25">
      <c r="A28" s="2" t="s">
        <v>144</v>
      </c>
      <c r="C28" s="1" t="s">
        <v>145</v>
      </c>
      <c r="E28" s="1">
        <v>147966990</v>
      </c>
      <c r="G28" s="1">
        <v>190</v>
      </c>
      <c r="I28" s="1">
        <v>0</v>
      </c>
      <c r="K28" s="1">
        <v>0</v>
      </c>
      <c r="M28" s="1">
        <f t="shared" si="0"/>
        <v>0</v>
      </c>
      <c r="O28" s="1">
        <v>28113728100</v>
      </c>
      <c r="Q28" s="1">
        <v>3116137950</v>
      </c>
      <c r="S28" s="1">
        <f t="shared" si="1"/>
        <v>24997590150</v>
      </c>
    </row>
    <row r="29" spans="1:19" ht="21" x14ac:dyDescent="0.25">
      <c r="A29" s="2" t="s">
        <v>90</v>
      </c>
      <c r="C29" s="1" t="s">
        <v>4</v>
      </c>
      <c r="E29" s="1">
        <v>101490026</v>
      </c>
      <c r="G29" s="1">
        <v>1200</v>
      </c>
      <c r="I29" s="1">
        <v>0</v>
      </c>
      <c r="K29" s="1">
        <v>0</v>
      </c>
      <c r="M29" s="1">
        <f t="shared" si="0"/>
        <v>0</v>
      </c>
      <c r="O29" s="1">
        <v>121788031200</v>
      </c>
      <c r="Q29" s="1">
        <v>0</v>
      </c>
      <c r="S29" s="1">
        <f t="shared" si="1"/>
        <v>121788031200</v>
      </c>
    </row>
    <row r="30" spans="1:19" ht="21" x14ac:dyDescent="0.25">
      <c r="A30" s="2" t="s">
        <v>75</v>
      </c>
      <c r="C30" s="1" t="s">
        <v>146</v>
      </c>
      <c r="E30" s="1">
        <v>119640598</v>
      </c>
      <c r="G30" s="1">
        <v>640</v>
      </c>
      <c r="I30" s="1">
        <v>76569982720</v>
      </c>
      <c r="K30" s="1">
        <v>932516704</v>
      </c>
      <c r="M30" s="1">
        <f t="shared" si="0"/>
        <v>75637466016</v>
      </c>
      <c r="O30" s="1">
        <v>76569982720</v>
      </c>
      <c r="Q30" s="1">
        <v>932516704</v>
      </c>
      <c r="S30" s="1">
        <f t="shared" si="1"/>
        <v>75637466016</v>
      </c>
    </row>
    <row r="31" spans="1:19" ht="21" x14ac:dyDescent="0.25">
      <c r="A31" s="2" t="s">
        <v>79</v>
      </c>
      <c r="C31" s="1" t="s">
        <v>147</v>
      </c>
      <c r="E31" s="1">
        <v>166110245</v>
      </c>
      <c r="G31" s="1">
        <v>322</v>
      </c>
      <c r="I31" s="1">
        <v>0</v>
      </c>
      <c r="K31" s="1">
        <v>0</v>
      </c>
      <c r="M31" s="1">
        <f t="shared" si="0"/>
        <v>0</v>
      </c>
      <c r="O31" s="1">
        <v>53487498890</v>
      </c>
      <c r="Q31" s="1">
        <v>0</v>
      </c>
      <c r="S31" s="1">
        <f t="shared" si="1"/>
        <v>53487498890</v>
      </c>
    </row>
    <row r="32" spans="1:19" ht="21" x14ac:dyDescent="0.25">
      <c r="A32" s="2" t="s">
        <v>50</v>
      </c>
      <c r="C32" s="1" t="s">
        <v>148</v>
      </c>
      <c r="E32" s="1">
        <v>26163342</v>
      </c>
      <c r="G32" s="1">
        <v>9700</v>
      </c>
      <c r="I32" s="1">
        <v>0</v>
      </c>
      <c r="K32" s="1">
        <v>0</v>
      </c>
      <c r="M32" s="1">
        <f t="shared" si="0"/>
        <v>0</v>
      </c>
      <c r="O32" s="1">
        <v>253784417400</v>
      </c>
      <c r="Q32" s="1">
        <v>0</v>
      </c>
      <c r="S32" s="1">
        <f t="shared" si="1"/>
        <v>253784417400</v>
      </c>
    </row>
    <row r="33" spans="1:19" ht="21" x14ac:dyDescent="0.25">
      <c r="A33" s="2" t="s">
        <v>39</v>
      </c>
      <c r="C33" s="1" t="s">
        <v>149</v>
      </c>
      <c r="E33" s="1">
        <v>8288198</v>
      </c>
      <c r="G33" s="1">
        <v>3330</v>
      </c>
      <c r="I33" s="1">
        <v>27599699340</v>
      </c>
      <c r="K33" s="1">
        <v>1636064652</v>
      </c>
      <c r="M33" s="1">
        <f t="shared" si="0"/>
        <v>25963634688</v>
      </c>
      <c r="O33" s="1">
        <v>27599699340</v>
      </c>
      <c r="Q33" s="1">
        <v>1636064652</v>
      </c>
      <c r="S33" s="1">
        <f t="shared" si="1"/>
        <v>25963634688</v>
      </c>
    </row>
    <row r="34" spans="1:19" ht="21" x14ac:dyDescent="0.25">
      <c r="A34" s="2" t="s">
        <v>92</v>
      </c>
      <c r="C34" s="1" t="s">
        <v>6</v>
      </c>
      <c r="E34" s="1">
        <v>77151780</v>
      </c>
      <c r="G34" s="1">
        <v>350</v>
      </c>
      <c r="I34" s="1">
        <v>27003123000</v>
      </c>
      <c r="K34" s="1">
        <v>2082415301</v>
      </c>
      <c r="M34" s="1">
        <f t="shared" si="0"/>
        <v>24920707699</v>
      </c>
      <c r="O34" s="1">
        <v>27003123000</v>
      </c>
      <c r="Q34" s="1">
        <v>2082415301</v>
      </c>
      <c r="S34" s="1">
        <f t="shared" si="1"/>
        <v>24920707699</v>
      </c>
    </row>
    <row r="35" spans="1:19" ht="21" x14ac:dyDescent="0.25">
      <c r="A35" s="2" t="s">
        <v>68</v>
      </c>
      <c r="C35" s="1" t="s">
        <v>150</v>
      </c>
      <c r="E35" s="1">
        <v>10321896</v>
      </c>
      <c r="G35" s="1">
        <v>2870</v>
      </c>
      <c r="I35" s="1">
        <v>0</v>
      </c>
      <c r="K35" s="1">
        <v>0</v>
      </c>
      <c r="M35" s="1">
        <f t="shared" si="0"/>
        <v>0</v>
      </c>
      <c r="O35" s="1">
        <v>29623841520</v>
      </c>
      <c r="Q35" s="1">
        <v>1206753071</v>
      </c>
      <c r="S35" s="1">
        <f t="shared" si="1"/>
        <v>28417088449</v>
      </c>
    </row>
    <row r="36" spans="1:19" ht="21" x14ac:dyDescent="0.25">
      <c r="A36" s="2" t="s">
        <v>30</v>
      </c>
      <c r="C36" s="1" t="s">
        <v>131</v>
      </c>
      <c r="E36" s="1">
        <v>218647500</v>
      </c>
      <c r="G36" s="1">
        <v>1110</v>
      </c>
      <c r="I36" s="1">
        <v>242698725000</v>
      </c>
      <c r="K36" s="1">
        <v>34385886376</v>
      </c>
      <c r="M36" s="1">
        <f t="shared" si="0"/>
        <v>208312838624</v>
      </c>
      <c r="O36" s="1">
        <v>242698725000</v>
      </c>
      <c r="Q36" s="1">
        <v>34385886376</v>
      </c>
      <c r="S36" s="1">
        <f t="shared" si="1"/>
        <v>208312838624</v>
      </c>
    </row>
    <row r="37" spans="1:19" ht="21" x14ac:dyDescent="0.25">
      <c r="A37" s="2" t="s">
        <v>78</v>
      </c>
      <c r="C37" s="1" t="s">
        <v>112</v>
      </c>
      <c r="E37" s="1">
        <v>37540436</v>
      </c>
      <c r="G37" s="1">
        <v>8700</v>
      </c>
      <c r="I37" s="1">
        <v>0</v>
      </c>
      <c r="K37" s="1">
        <v>0</v>
      </c>
      <c r="M37" s="1">
        <f t="shared" si="0"/>
        <v>0</v>
      </c>
      <c r="O37" s="1">
        <v>326601793200</v>
      </c>
      <c r="Q37" s="1">
        <v>0</v>
      </c>
      <c r="S37" s="1">
        <f t="shared" si="1"/>
        <v>326601793200</v>
      </c>
    </row>
    <row r="38" spans="1:19" ht="21" x14ac:dyDescent="0.25">
      <c r="A38" s="2" t="s">
        <v>25</v>
      </c>
      <c r="C38" s="1" t="s">
        <v>151</v>
      </c>
      <c r="E38" s="1">
        <v>7264633</v>
      </c>
      <c r="G38" s="1">
        <v>11000</v>
      </c>
      <c r="I38" s="1">
        <v>0</v>
      </c>
      <c r="K38" s="1">
        <v>0</v>
      </c>
      <c r="M38" s="1">
        <f t="shared" si="0"/>
        <v>0</v>
      </c>
      <c r="O38" s="1">
        <v>79910963000</v>
      </c>
      <c r="Q38" s="1">
        <v>0</v>
      </c>
      <c r="S38" s="1">
        <f t="shared" si="1"/>
        <v>79910963000</v>
      </c>
    </row>
    <row r="39" spans="1:19" ht="21" x14ac:dyDescent="0.25">
      <c r="A39" s="2" t="s">
        <v>69</v>
      </c>
      <c r="C39" s="1" t="s">
        <v>135</v>
      </c>
      <c r="E39" s="1">
        <v>65914606</v>
      </c>
      <c r="G39" s="1">
        <v>1227</v>
      </c>
      <c r="I39" s="1">
        <v>80877221562</v>
      </c>
      <c r="K39" s="1">
        <v>10965591319</v>
      </c>
      <c r="M39" s="1">
        <f t="shared" si="0"/>
        <v>69911630243</v>
      </c>
      <c r="O39" s="1">
        <v>80877221562</v>
      </c>
      <c r="Q39" s="1">
        <v>10965591319</v>
      </c>
      <c r="S39" s="1">
        <f t="shared" si="1"/>
        <v>69911630243</v>
      </c>
    </row>
    <row r="40" spans="1:19" ht="21" x14ac:dyDescent="0.25">
      <c r="A40" s="2" t="s">
        <v>88</v>
      </c>
      <c r="C40" s="1" t="s">
        <v>114</v>
      </c>
      <c r="E40" s="1">
        <v>13154316</v>
      </c>
      <c r="G40" s="1">
        <v>10000</v>
      </c>
      <c r="I40" s="1">
        <v>131543160000</v>
      </c>
      <c r="K40" s="1">
        <v>0</v>
      </c>
      <c r="M40" s="1">
        <f t="shared" si="0"/>
        <v>131543160000</v>
      </c>
      <c r="O40" s="1">
        <v>131543160000</v>
      </c>
      <c r="Q40" s="1">
        <v>0</v>
      </c>
      <c r="S40" s="1">
        <f t="shared" si="1"/>
        <v>131543160000</v>
      </c>
    </row>
    <row r="41" spans="1:19" ht="21" x14ac:dyDescent="0.25">
      <c r="A41" s="2" t="s">
        <v>62</v>
      </c>
      <c r="C41" s="1" t="s">
        <v>137</v>
      </c>
      <c r="E41" s="1">
        <v>210363761</v>
      </c>
      <c r="G41" s="1">
        <v>810</v>
      </c>
      <c r="I41" s="1">
        <v>0</v>
      </c>
      <c r="K41" s="1">
        <v>0</v>
      </c>
      <c r="M41" s="1">
        <f t="shared" si="0"/>
        <v>0</v>
      </c>
      <c r="O41" s="1">
        <v>170394646410</v>
      </c>
      <c r="Q41" s="1">
        <v>3206350873</v>
      </c>
      <c r="S41" s="1">
        <f t="shared" si="1"/>
        <v>167188295537</v>
      </c>
    </row>
    <row r="42" spans="1:19" ht="21" x14ac:dyDescent="0.25">
      <c r="A42" s="2" t="s">
        <v>89</v>
      </c>
      <c r="C42" s="1" t="s">
        <v>6</v>
      </c>
      <c r="E42" s="1">
        <v>136991807</v>
      </c>
      <c r="G42" s="1">
        <v>2000</v>
      </c>
      <c r="I42" s="1">
        <v>273983614000</v>
      </c>
      <c r="K42" s="1">
        <v>5696507065</v>
      </c>
      <c r="M42" s="1">
        <f t="shared" si="0"/>
        <v>268287106935</v>
      </c>
      <c r="O42" s="1">
        <v>273983614000</v>
      </c>
      <c r="Q42" s="1">
        <v>5696507065</v>
      </c>
      <c r="S42" s="1">
        <f t="shared" si="1"/>
        <v>268287106935</v>
      </c>
    </row>
    <row r="43" spans="1:19" ht="21" x14ac:dyDescent="0.25">
      <c r="A43" s="2" t="s">
        <v>51</v>
      </c>
      <c r="C43" s="1" t="s">
        <v>134</v>
      </c>
      <c r="E43" s="1">
        <v>3949846</v>
      </c>
      <c r="G43" s="1">
        <v>14600</v>
      </c>
      <c r="I43" s="1">
        <v>57667751600</v>
      </c>
      <c r="K43" s="1">
        <v>1198994165</v>
      </c>
      <c r="M43" s="1">
        <f t="shared" si="0"/>
        <v>56468757435</v>
      </c>
      <c r="O43" s="1">
        <v>57667751600</v>
      </c>
      <c r="Q43" s="1">
        <v>1198994165</v>
      </c>
      <c r="S43" s="1">
        <f t="shared" si="1"/>
        <v>56468757435</v>
      </c>
    </row>
    <row r="44" spans="1:19" ht="21" x14ac:dyDescent="0.25">
      <c r="A44" s="2" t="s">
        <v>34</v>
      </c>
      <c r="C44" s="1" t="s">
        <v>152</v>
      </c>
      <c r="E44" s="1">
        <v>260484746</v>
      </c>
      <c r="G44" s="1">
        <v>630</v>
      </c>
      <c r="I44" s="1">
        <v>0</v>
      </c>
      <c r="K44" s="1">
        <v>0</v>
      </c>
      <c r="M44" s="1">
        <f t="shared" si="0"/>
        <v>0</v>
      </c>
      <c r="O44" s="1">
        <v>164105389980</v>
      </c>
      <c r="Q44" s="1">
        <v>9727896829</v>
      </c>
      <c r="S44" s="1">
        <f t="shared" si="1"/>
        <v>154377493151</v>
      </c>
    </row>
    <row r="45" spans="1:19" ht="21" x14ac:dyDescent="0.25">
      <c r="A45" s="2" t="s">
        <v>44</v>
      </c>
      <c r="C45" s="1" t="s">
        <v>114</v>
      </c>
      <c r="E45" s="1">
        <v>2218435</v>
      </c>
      <c r="G45" s="1">
        <v>7660</v>
      </c>
      <c r="I45" s="1">
        <v>16993212100</v>
      </c>
      <c r="K45" s="1">
        <v>1068892674</v>
      </c>
      <c r="M45" s="1">
        <f t="shared" si="0"/>
        <v>15924319426</v>
      </c>
      <c r="O45" s="1">
        <v>16993212100</v>
      </c>
      <c r="Q45" s="1">
        <v>1068892674</v>
      </c>
      <c r="S45" s="1">
        <f t="shared" si="1"/>
        <v>15924319426</v>
      </c>
    </row>
    <row r="46" spans="1:19" ht="21" x14ac:dyDescent="0.25">
      <c r="A46" s="2" t="s">
        <v>81</v>
      </c>
      <c r="C46" s="1" t="s">
        <v>146</v>
      </c>
      <c r="E46" s="1">
        <v>114198708</v>
      </c>
      <c r="G46" s="1">
        <v>1600</v>
      </c>
      <c r="I46" s="1">
        <v>182717932800</v>
      </c>
      <c r="K46" s="1">
        <v>13018071548</v>
      </c>
      <c r="M46" s="1">
        <f t="shared" si="0"/>
        <v>169699861252</v>
      </c>
      <c r="O46" s="1">
        <v>182717932800</v>
      </c>
      <c r="Q46" s="1">
        <v>13018071548</v>
      </c>
      <c r="S46" s="1">
        <f t="shared" si="1"/>
        <v>169699861252</v>
      </c>
    </row>
    <row r="47" spans="1:19" ht="21" x14ac:dyDescent="0.25">
      <c r="A47" s="2" t="s">
        <v>15</v>
      </c>
      <c r="C47" s="1" t="s">
        <v>6</v>
      </c>
      <c r="E47" s="1">
        <v>425756315</v>
      </c>
      <c r="G47" s="1">
        <v>166</v>
      </c>
      <c r="I47" s="1">
        <v>70675548290</v>
      </c>
      <c r="K47" s="1">
        <v>10013408076</v>
      </c>
      <c r="M47" s="1">
        <f t="shared" si="0"/>
        <v>60662140214</v>
      </c>
      <c r="O47" s="1">
        <v>70675548290</v>
      </c>
      <c r="Q47" s="1">
        <v>10013408076</v>
      </c>
      <c r="S47" s="1">
        <f t="shared" si="1"/>
        <v>60662140214</v>
      </c>
    </row>
    <row r="48" spans="1:19" ht="21" x14ac:dyDescent="0.25">
      <c r="A48" s="2" t="s">
        <v>26</v>
      </c>
      <c r="C48" s="1" t="s">
        <v>134</v>
      </c>
      <c r="E48" s="1">
        <v>30782126</v>
      </c>
      <c r="G48" s="1">
        <v>4166</v>
      </c>
      <c r="I48" s="1">
        <v>128238336916</v>
      </c>
      <c r="K48" s="1">
        <v>17648867396</v>
      </c>
      <c r="M48" s="1">
        <f t="shared" si="0"/>
        <v>110589469520</v>
      </c>
      <c r="O48" s="1">
        <v>128238336916</v>
      </c>
      <c r="Q48" s="1">
        <v>17648867396</v>
      </c>
      <c r="S48" s="1">
        <f t="shared" si="1"/>
        <v>110589469520</v>
      </c>
    </row>
    <row r="49" spans="1:19" ht="21" x14ac:dyDescent="0.25">
      <c r="A49" s="2" t="s">
        <v>74</v>
      </c>
      <c r="C49" s="1" t="s">
        <v>6</v>
      </c>
      <c r="E49" s="1">
        <v>87342888</v>
      </c>
      <c r="G49" s="1">
        <v>1700</v>
      </c>
      <c r="I49" s="1">
        <v>148482909600</v>
      </c>
      <c r="K49" s="1">
        <v>21037261149</v>
      </c>
      <c r="M49" s="1">
        <f t="shared" si="0"/>
        <v>127445648451</v>
      </c>
      <c r="O49" s="1">
        <v>148482909600</v>
      </c>
      <c r="Q49" s="1">
        <v>21037261149</v>
      </c>
      <c r="S49" s="1">
        <f t="shared" si="1"/>
        <v>127445648451</v>
      </c>
    </row>
    <row r="50" spans="1:19" ht="21" x14ac:dyDescent="0.25">
      <c r="A50" s="2" t="s">
        <v>42</v>
      </c>
      <c r="C50" s="1" t="s">
        <v>131</v>
      </c>
      <c r="E50" s="1">
        <v>69359284</v>
      </c>
      <c r="G50" s="1">
        <v>1110</v>
      </c>
      <c r="I50" s="1">
        <v>76988805240</v>
      </c>
      <c r="K50" s="1">
        <v>3087650966</v>
      </c>
      <c r="M50" s="1">
        <f t="shared" si="0"/>
        <v>73901154274</v>
      </c>
      <c r="O50" s="1">
        <v>76988805240</v>
      </c>
      <c r="Q50" s="1">
        <v>3087650966</v>
      </c>
      <c r="S50" s="1">
        <f t="shared" si="1"/>
        <v>73901154274</v>
      </c>
    </row>
    <row r="51" spans="1:19" ht="21" x14ac:dyDescent="0.25">
      <c r="A51" s="2" t="s">
        <v>23</v>
      </c>
      <c r="C51" s="1" t="s">
        <v>153</v>
      </c>
      <c r="E51" s="1">
        <v>5582269</v>
      </c>
      <c r="G51" s="1">
        <v>5800</v>
      </c>
      <c r="I51" s="1">
        <v>32377160200</v>
      </c>
      <c r="K51" s="1">
        <v>1919264651</v>
      </c>
      <c r="M51" s="1">
        <f t="shared" si="0"/>
        <v>30457895549</v>
      </c>
      <c r="O51" s="1">
        <v>32377160200</v>
      </c>
      <c r="Q51" s="1">
        <v>1919264651</v>
      </c>
      <c r="S51" s="1">
        <f t="shared" si="1"/>
        <v>30457895549</v>
      </c>
    </row>
    <row r="52" spans="1:19" ht="21" x14ac:dyDescent="0.25">
      <c r="A52" s="2" t="s">
        <v>32</v>
      </c>
      <c r="C52" s="1" t="s">
        <v>154</v>
      </c>
      <c r="E52" s="1">
        <v>65602103</v>
      </c>
      <c r="G52" s="1">
        <v>1055</v>
      </c>
      <c r="I52" s="1">
        <v>0</v>
      </c>
      <c r="K52" s="1">
        <v>0</v>
      </c>
      <c r="M52" s="1">
        <f t="shared" si="0"/>
        <v>0</v>
      </c>
      <c r="O52" s="1">
        <v>69210218665</v>
      </c>
      <c r="Q52" s="1">
        <v>0</v>
      </c>
      <c r="S52" s="1">
        <f t="shared" si="1"/>
        <v>69210218665</v>
      </c>
    </row>
    <row r="53" spans="1:19" ht="21" x14ac:dyDescent="0.25">
      <c r="A53" s="2" t="s">
        <v>67</v>
      </c>
      <c r="C53" s="1" t="s">
        <v>155</v>
      </c>
      <c r="E53" s="1">
        <v>14341118</v>
      </c>
      <c r="G53" s="1">
        <v>4040</v>
      </c>
      <c r="I53" s="1">
        <v>57938116720</v>
      </c>
      <c r="K53" s="1">
        <v>2902560174</v>
      </c>
      <c r="M53" s="1">
        <f t="shared" si="0"/>
        <v>55035556546</v>
      </c>
      <c r="O53" s="1">
        <v>57938116720</v>
      </c>
      <c r="Q53" s="1">
        <v>2902560174</v>
      </c>
      <c r="S53" s="1">
        <f t="shared" si="1"/>
        <v>55035556546</v>
      </c>
    </row>
    <row r="54" spans="1:19" ht="21" x14ac:dyDescent="0.25">
      <c r="A54" s="2" t="s">
        <v>94</v>
      </c>
      <c r="C54" s="1" t="s">
        <v>156</v>
      </c>
      <c r="E54" s="1">
        <v>64046860</v>
      </c>
      <c r="G54" s="1">
        <v>940</v>
      </c>
      <c r="I54" s="1">
        <v>60204048400</v>
      </c>
      <c r="K54" s="1">
        <v>3532281370</v>
      </c>
      <c r="M54" s="1">
        <f t="shared" si="0"/>
        <v>56671767030</v>
      </c>
      <c r="O54" s="1">
        <v>60204048400</v>
      </c>
      <c r="Q54" s="1">
        <v>3532281370</v>
      </c>
      <c r="S54" s="1">
        <f t="shared" si="1"/>
        <v>56671767030</v>
      </c>
    </row>
    <row r="55" spans="1:19" ht="21" x14ac:dyDescent="0.25">
      <c r="A55" s="2" t="s">
        <v>95</v>
      </c>
      <c r="C55" s="1" t="s">
        <v>156</v>
      </c>
      <c r="E55" s="1">
        <v>44411857</v>
      </c>
      <c r="G55" s="1">
        <v>650</v>
      </c>
      <c r="I55" s="1">
        <v>28867707050</v>
      </c>
      <c r="K55" s="1">
        <v>2056732309</v>
      </c>
      <c r="M55" s="1">
        <f t="shared" si="0"/>
        <v>26810974741</v>
      </c>
      <c r="O55" s="1">
        <v>28867707050</v>
      </c>
      <c r="Q55" s="1">
        <v>2056732309</v>
      </c>
      <c r="S55" s="1">
        <f t="shared" si="1"/>
        <v>26810974741</v>
      </c>
    </row>
    <row r="56" spans="1:19" ht="21" x14ac:dyDescent="0.25">
      <c r="A56" s="2" t="s">
        <v>61</v>
      </c>
      <c r="C56" s="1" t="s">
        <v>153</v>
      </c>
      <c r="E56" s="1">
        <v>336881032</v>
      </c>
      <c r="G56" s="1">
        <v>42</v>
      </c>
      <c r="I56" s="1">
        <v>14149003344</v>
      </c>
      <c r="K56" s="1">
        <v>1874763961</v>
      </c>
      <c r="M56" s="1">
        <f t="shared" si="0"/>
        <v>12274239383</v>
      </c>
      <c r="O56" s="1">
        <v>14149003344</v>
      </c>
      <c r="Q56" s="1">
        <v>1874763961</v>
      </c>
      <c r="S56" s="1">
        <f t="shared" si="1"/>
        <v>12274239383</v>
      </c>
    </row>
    <row r="57" spans="1:19" ht="21" x14ac:dyDescent="0.25">
      <c r="A57" s="2" t="s">
        <v>96</v>
      </c>
      <c r="C57" s="1" t="s">
        <v>157</v>
      </c>
      <c r="E57" s="1">
        <v>31464377</v>
      </c>
      <c r="G57" s="1">
        <v>1849</v>
      </c>
      <c r="I57" s="1">
        <v>0</v>
      </c>
      <c r="K57" s="1">
        <v>0</v>
      </c>
      <c r="M57" s="1">
        <f t="shared" si="0"/>
        <v>0</v>
      </c>
      <c r="O57" s="1">
        <v>58177633073</v>
      </c>
      <c r="Q57" s="1">
        <v>2259697400</v>
      </c>
      <c r="S57" s="1">
        <f t="shared" si="1"/>
        <v>55917935673</v>
      </c>
    </row>
    <row r="58" spans="1:19" ht="21" x14ac:dyDescent="0.25">
      <c r="A58" s="2" t="s">
        <v>35</v>
      </c>
      <c r="C58" s="1" t="s">
        <v>158</v>
      </c>
      <c r="E58" s="1">
        <v>4893837</v>
      </c>
      <c r="G58" s="1">
        <v>16600</v>
      </c>
      <c r="I58" s="1">
        <v>81237694200</v>
      </c>
      <c r="K58" s="1">
        <v>6264853788</v>
      </c>
      <c r="M58" s="1">
        <f t="shared" si="0"/>
        <v>74972840412</v>
      </c>
      <c r="O58" s="1">
        <v>81237694200</v>
      </c>
      <c r="Q58" s="1">
        <v>6264853788</v>
      </c>
      <c r="S58" s="1">
        <f t="shared" si="1"/>
        <v>74972840412</v>
      </c>
    </row>
    <row r="59" spans="1:19" ht="21" x14ac:dyDescent="0.25">
      <c r="A59" s="2" t="s">
        <v>29</v>
      </c>
      <c r="C59" s="1" t="s">
        <v>159</v>
      </c>
      <c r="E59" s="1">
        <v>79103012</v>
      </c>
      <c r="G59" s="1">
        <v>441</v>
      </c>
      <c r="I59" s="1">
        <v>34884428292</v>
      </c>
      <c r="K59" s="1">
        <v>2690202435</v>
      </c>
      <c r="M59" s="1">
        <f t="shared" si="0"/>
        <v>32194225857</v>
      </c>
      <c r="O59" s="1">
        <v>34884428292</v>
      </c>
      <c r="Q59" s="1">
        <v>2690202435</v>
      </c>
      <c r="S59" s="1">
        <f t="shared" si="1"/>
        <v>32194225857</v>
      </c>
    </row>
    <row r="60" spans="1:19" ht="21" x14ac:dyDescent="0.25">
      <c r="A60" s="2" t="s">
        <v>52</v>
      </c>
      <c r="C60" s="1" t="s">
        <v>160</v>
      </c>
      <c r="E60" s="1">
        <v>82387637</v>
      </c>
      <c r="G60" s="1">
        <v>1300</v>
      </c>
      <c r="I60" s="1">
        <v>0</v>
      </c>
      <c r="K60" s="1">
        <v>0</v>
      </c>
      <c r="M60" s="1">
        <f t="shared" si="0"/>
        <v>0</v>
      </c>
      <c r="O60" s="1">
        <v>107103928100</v>
      </c>
      <c r="Q60" s="1">
        <v>4766405177</v>
      </c>
      <c r="S60" s="1">
        <f t="shared" si="1"/>
        <v>102337522923</v>
      </c>
    </row>
    <row r="61" spans="1:19" ht="21" x14ac:dyDescent="0.25">
      <c r="A61" s="2" t="s">
        <v>43</v>
      </c>
      <c r="C61" s="1" t="s">
        <v>137</v>
      </c>
      <c r="E61" s="1">
        <v>140875991</v>
      </c>
      <c r="G61" s="1">
        <v>1500</v>
      </c>
      <c r="I61" s="1">
        <v>0</v>
      </c>
      <c r="K61" s="1">
        <v>0</v>
      </c>
      <c r="M61" s="1">
        <f t="shared" si="0"/>
        <v>0</v>
      </c>
      <c r="O61" s="1">
        <v>211313986500</v>
      </c>
      <c r="Q61" s="1">
        <v>7805793697</v>
      </c>
      <c r="S61" s="1">
        <f t="shared" si="1"/>
        <v>203508192803</v>
      </c>
    </row>
    <row r="62" spans="1:19" ht="21" x14ac:dyDescent="0.25">
      <c r="A62" s="2" t="s">
        <v>24</v>
      </c>
      <c r="C62" s="1" t="s">
        <v>161</v>
      </c>
      <c r="E62" s="1">
        <v>100000</v>
      </c>
      <c r="G62" s="1">
        <v>6000</v>
      </c>
      <c r="I62" s="1">
        <v>600000000</v>
      </c>
      <c r="K62" s="1">
        <v>83185841</v>
      </c>
      <c r="M62" s="1">
        <f t="shared" si="0"/>
        <v>516814159</v>
      </c>
      <c r="O62" s="1">
        <v>600000000</v>
      </c>
      <c r="Q62" s="1">
        <v>83185841</v>
      </c>
      <c r="S62" s="1">
        <f t="shared" si="1"/>
        <v>516814159</v>
      </c>
    </row>
    <row r="63" spans="1:19" ht="21" x14ac:dyDescent="0.25">
      <c r="A63" s="2" t="s">
        <v>83</v>
      </c>
      <c r="C63" s="1" t="s">
        <v>4</v>
      </c>
      <c r="E63" s="1">
        <v>189268219</v>
      </c>
      <c r="G63" s="1">
        <v>200</v>
      </c>
      <c r="I63" s="1">
        <v>0</v>
      </c>
      <c r="K63" s="1">
        <v>0</v>
      </c>
      <c r="M63" s="1">
        <f t="shared" si="0"/>
        <v>0</v>
      </c>
      <c r="O63" s="1">
        <v>37853643800</v>
      </c>
      <c r="Q63" s="1">
        <v>2243901565</v>
      </c>
      <c r="S63" s="1">
        <f t="shared" si="1"/>
        <v>35609742235</v>
      </c>
    </row>
    <row r="64" spans="1:19" ht="21" x14ac:dyDescent="0.25">
      <c r="A64" s="2" t="s">
        <v>17</v>
      </c>
      <c r="C64" s="1" t="s">
        <v>133</v>
      </c>
      <c r="E64" s="1">
        <v>134385844</v>
      </c>
      <c r="G64" s="1">
        <v>424</v>
      </c>
      <c r="I64" s="1">
        <v>56979597856</v>
      </c>
      <c r="K64" s="1">
        <v>4394128280</v>
      </c>
      <c r="M64" s="1">
        <f t="shared" si="0"/>
        <v>52585469576</v>
      </c>
      <c r="O64" s="1">
        <v>56979597856</v>
      </c>
      <c r="Q64" s="1">
        <v>4394128280</v>
      </c>
      <c r="S64" s="1">
        <f t="shared" si="1"/>
        <v>52585469576</v>
      </c>
    </row>
    <row r="65" spans="1:19" ht="21" x14ac:dyDescent="0.25">
      <c r="A65" s="2" t="s">
        <v>86</v>
      </c>
      <c r="C65" s="1" t="s">
        <v>136</v>
      </c>
      <c r="E65" s="1">
        <v>34680966</v>
      </c>
      <c r="G65" s="1">
        <v>650</v>
      </c>
      <c r="I65" s="1">
        <v>22542627900</v>
      </c>
      <c r="K65" s="1">
        <v>1539286015</v>
      </c>
      <c r="M65" s="1">
        <f t="shared" si="0"/>
        <v>21003341885</v>
      </c>
      <c r="O65" s="1">
        <v>22542627900</v>
      </c>
      <c r="Q65" s="1">
        <v>1539286015</v>
      </c>
      <c r="S65" s="1">
        <f t="shared" si="1"/>
        <v>21003341885</v>
      </c>
    </row>
    <row r="66" spans="1:19" ht="21" x14ac:dyDescent="0.25">
      <c r="A66" s="2" t="s">
        <v>63</v>
      </c>
      <c r="C66" s="1" t="s">
        <v>6</v>
      </c>
      <c r="E66" s="1">
        <v>30000000</v>
      </c>
      <c r="G66" s="1">
        <v>1166</v>
      </c>
      <c r="I66" s="1">
        <v>34980000000</v>
      </c>
      <c r="K66" s="1">
        <v>2388551372</v>
      </c>
      <c r="M66" s="1">
        <f t="shared" si="0"/>
        <v>32591448628</v>
      </c>
      <c r="O66" s="1">
        <v>34980000000</v>
      </c>
      <c r="Q66" s="1">
        <v>2388551372</v>
      </c>
      <c r="S66" s="1">
        <f t="shared" si="1"/>
        <v>32591448628</v>
      </c>
    </row>
    <row r="67" spans="1:19" ht="21" x14ac:dyDescent="0.25">
      <c r="A67" s="2" t="s">
        <v>40</v>
      </c>
      <c r="C67" s="1" t="s">
        <v>135</v>
      </c>
      <c r="E67" s="1">
        <v>21011122</v>
      </c>
      <c r="G67" s="1">
        <v>965</v>
      </c>
      <c r="I67" s="1">
        <v>20275732730</v>
      </c>
      <c r="K67" s="1">
        <v>2749048428</v>
      </c>
      <c r="M67" s="1">
        <f t="shared" si="0"/>
        <v>17526684302</v>
      </c>
      <c r="O67" s="1">
        <v>20275732730</v>
      </c>
      <c r="Q67" s="1">
        <v>2749048428</v>
      </c>
      <c r="S67" s="1">
        <f t="shared" si="1"/>
        <v>17526684302</v>
      </c>
    </row>
    <row r="68" spans="1:19" ht="21" x14ac:dyDescent="0.25">
      <c r="A68" s="2" t="s">
        <v>77</v>
      </c>
      <c r="C68" s="1" t="s">
        <v>6</v>
      </c>
      <c r="E68" s="1">
        <v>573863800</v>
      </c>
      <c r="G68" s="1">
        <v>10</v>
      </c>
      <c r="I68" s="1">
        <v>5738638000</v>
      </c>
      <c r="K68" s="1">
        <v>432487601</v>
      </c>
      <c r="M68" s="1">
        <f t="shared" si="0"/>
        <v>5306150399</v>
      </c>
      <c r="O68" s="1">
        <v>5738638000</v>
      </c>
      <c r="Q68" s="1">
        <v>432487601</v>
      </c>
      <c r="S68" s="1">
        <f t="shared" si="1"/>
        <v>5306150399</v>
      </c>
    </row>
    <row r="69" spans="1:19" ht="21" x14ac:dyDescent="0.25">
      <c r="A69" s="2" t="s">
        <v>162</v>
      </c>
      <c r="C69" s="1" t="s">
        <v>112</v>
      </c>
      <c r="E69" s="1">
        <v>2400000</v>
      </c>
      <c r="G69" s="1">
        <v>600</v>
      </c>
      <c r="I69" s="1">
        <v>0</v>
      </c>
      <c r="K69" s="1">
        <v>0</v>
      </c>
      <c r="M69" s="1">
        <f t="shared" si="0"/>
        <v>0</v>
      </c>
      <c r="O69" s="1">
        <v>1440000000</v>
      </c>
      <c r="Q69" s="1">
        <v>0</v>
      </c>
      <c r="S69" s="1">
        <f t="shared" si="1"/>
        <v>1440000000</v>
      </c>
    </row>
    <row r="70" spans="1:19" ht="21" x14ac:dyDescent="0.25">
      <c r="A70" s="2" t="s">
        <v>70</v>
      </c>
      <c r="C70" s="1" t="s">
        <v>6</v>
      </c>
      <c r="E70" s="1">
        <v>134000000</v>
      </c>
      <c r="G70" s="1">
        <v>480</v>
      </c>
      <c r="I70" s="1">
        <v>64320000000</v>
      </c>
      <c r="K70" s="1">
        <v>4960202276</v>
      </c>
      <c r="M70" s="1">
        <f t="shared" si="0"/>
        <v>59359797724</v>
      </c>
      <c r="O70" s="1">
        <v>64320000000</v>
      </c>
      <c r="Q70" s="1">
        <v>4960202276</v>
      </c>
      <c r="S70" s="1">
        <f t="shared" si="1"/>
        <v>59359797724</v>
      </c>
    </row>
    <row r="71" spans="1:19" ht="21" x14ac:dyDescent="0.25">
      <c r="A71" s="2" t="s">
        <v>85</v>
      </c>
      <c r="C71" s="1" t="s">
        <v>6</v>
      </c>
      <c r="E71" s="1">
        <v>180225567</v>
      </c>
      <c r="G71" s="1">
        <v>50</v>
      </c>
      <c r="I71" s="1">
        <v>9011278350</v>
      </c>
      <c r="K71" s="1">
        <v>679127374</v>
      </c>
      <c r="M71" s="1">
        <f t="shared" si="0"/>
        <v>8332150976</v>
      </c>
      <c r="O71" s="1">
        <v>9011278350</v>
      </c>
      <c r="Q71" s="1">
        <v>679127374</v>
      </c>
      <c r="S71" s="1">
        <f t="shared" si="1"/>
        <v>8332150976</v>
      </c>
    </row>
    <row r="72" spans="1:19" ht="21" x14ac:dyDescent="0.25">
      <c r="A72" s="2" t="s">
        <v>36</v>
      </c>
      <c r="C72" s="1" t="s">
        <v>163</v>
      </c>
      <c r="E72" s="1">
        <v>26082351</v>
      </c>
      <c r="G72" s="1">
        <v>271</v>
      </c>
      <c r="I72" s="1">
        <v>0</v>
      </c>
      <c r="K72" s="1">
        <v>0</v>
      </c>
      <c r="M72" s="1">
        <f t="shared" si="0"/>
        <v>0</v>
      </c>
      <c r="O72" s="1">
        <v>7068317121</v>
      </c>
      <c r="Q72" s="1">
        <v>0</v>
      </c>
      <c r="S72" s="1">
        <f t="shared" si="1"/>
        <v>7068317121</v>
      </c>
    </row>
    <row r="73" spans="1:19" ht="21" x14ac:dyDescent="0.25">
      <c r="A73" s="2" t="s">
        <v>82</v>
      </c>
      <c r="C73" s="1" t="s">
        <v>143</v>
      </c>
      <c r="E73" s="1">
        <v>80400000</v>
      </c>
      <c r="G73" s="1">
        <v>400</v>
      </c>
      <c r="I73" s="1">
        <v>32160000000</v>
      </c>
      <c r="K73" s="1">
        <v>1106031746</v>
      </c>
      <c r="M73" s="1">
        <f t="shared" ref="M73" si="2">I73-K73</f>
        <v>31053968254</v>
      </c>
      <c r="O73" s="1">
        <v>32160000000</v>
      </c>
      <c r="Q73" s="1">
        <v>1106031746</v>
      </c>
      <c r="S73" s="1">
        <f t="shared" ref="S73:S74" si="3">O73-Q73</f>
        <v>31053968254</v>
      </c>
    </row>
    <row r="74" spans="1:19" ht="21.75" thickBot="1" x14ac:dyDescent="0.3">
      <c r="A74" s="2" t="s">
        <v>199</v>
      </c>
      <c r="C74" s="1" t="s">
        <v>200</v>
      </c>
      <c r="E74" s="1">
        <v>0</v>
      </c>
      <c r="G74" s="1">
        <v>0</v>
      </c>
      <c r="I74" s="1">
        <v>0</v>
      </c>
      <c r="K74" s="1">
        <v>0</v>
      </c>
      <c r="M74" s="1">
        <v>0</v>
      </c>
      <c r="O74" s="1">
        <v>7207955652</v>
      </c>
      <c r="Q74" s="1">
        <v>0</v>
      </c>
      <c r="S74" s="1">
        <f t="shared" si="3"/>
        <v>7207955652</v>
      </c>
    </row>
    <row r="75" spans="1:19" s="3" customFormat="1" ht="27" thickBot="1" x14ac:dyDescent="0.3">
      <c r="A75" s="3" t="s">
        <v>97</v>
      </c>
      <c r="C75" s="3" t="s">
        <v>97</v>
      </c>
      <c r="E75" s="3" t="s">
        <v>97</v>
      </c>
      <c r="G75" s="3" t="s">
        <v>97</v>
      </c>
      <c r="I75" s="4">
        <f>SUM(I8:I74)</f>
        <v>3306114824647</v>
      </c>
      <c r="K75" s="4">
        <f>SUM(K8:K74)</f>
        <v>224011386026</v>
      </c>
      <c r="M75" s="4">
        <f>SUM(M8:M74)</f>
        <v>3082103438621</v>
      </c>
      <c r="O75" s="4">
        <f>SUM(O8:O74)</f>
        <v>6413370285547</v>
      </c>
      <c r="Q75" s="4">
        <f>SUM(Q8:Q74)</f>
        <v>291377032361</v>
      </c>
      <c r="S75" s="4">
        <f>SUM(S8:S74)</f>
        <v>6121993253186</v>
      </c>
    </row>
    <row r="76" spans="1:19" ht="19.5" thickTop="1" x14ac:dyDescent="0.25"/>
  </sheetData>
  <mergeCells count="17">
    <mergeCell ref="C6:G6"/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توسعه اطلس مفید</vt:lpstr>
      <vt:lpstr>سهام</vt:lpstr>
      <vt:lpstr>تعدیل قیمت</vt:lpstr>
      <vt:lpstr>سپرده</vt:lpstr>
      <vt:lpstr>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Shahbazian, Abbas</cp:lastModifiedBy>
  <dcterms:modified xsi:type="dcterms:W3CDTF">2026-07-26T07:24:41Z</dcterms:modified>
</cp:coreProperties>
</file>