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shahbazian\Desktop\Abbas Shahbazian\Monthly Portfolio Of Investment\Atlas\1405\03\"/>
    </mc:Choice>
  </mc:AlternateContent>
  <xr:revisionPtr revIDLastSave="0" documentId="13_ncr:1_{E068D6CA-A3E6-49F9-88C1-D4029FABE1DF}" xr6:coauthVersionLast="47" xr6:coauthVersionMax="47" xr10:uidLastSave="{00000000-0000-0000-0000-000000000000}"/>
  <bookViews>
    <workbookView xWindow="-28920" yWindow="-120" windowWidth="29040" windowHeight="15720" firstSheet="3" activeTab="10" xr2:uid="{00000000-000D-0000-FFFF-FFFF00000000}"/>
  </bookViews>
  <sheets>
    <sheet name="سهام" sheetId="1" r:id="rId1"/>
    <sheet name="تعدیل قیمت" sheetId="4" r:id="rId2"/>
    <sheet name="سپرده" sheetId="6" r:id="rId3"/>
    <sheet name="درآمدها" sheetId="15" r:id="rId4"/>
    <sheet name="سرمایه‌گذاری در سهام" sheetId="11" r:id="rId5"/>
    <sheet name="درآمد سپرده بانکی" sheetId="13" r:id="rId6"/>
    <sheet name="سایر درآمدها" sheetId="14" r:id="rId7"/>
    <sheet name="درآمد سود سهام" sheetId="8" r:id="rId8"/>
    <sheet name="سود سپرده بانکی" sheetId="7" r:id="rId9"/>
    <sheet name="درآمد ناشی از فروش" sheetId="10" r:id="rId10"/>
    <sheet name="درآمد ناشی از تغییر قیمت اوراق" sheetId="9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98" i="1" l="1"/>
  <c r="C10" i="15"/>
  <c r="C9" i="15"/>
  <c r="C8" i="15"/>
  <c r="C7" i="15"/>
  <c r="G10" i="15" l="1"/>
  <c r="I16" i="13"/>
  <c r="I9" i="13"/>
  <c r="I10" i="13"/>
  <c r="I11" i="13"/>
  <c r="I12" i="13"/>
  <c r="I13" i="13"/>
  <c r="I14" i="13"/>
  <c r="I15" i="13"/>
  <c r="I8" i="13"/>
  <c r="E16" i="13"/>
  <c r="E9" i="13"/>
  <c r="E10" i="13"/>
  <c r="E11" i="13"/>
  <c r="E12" i="13"/>
  <c r="E13" i="13"/>
  <c r="E14" i="13"/>
  <c r="E15" i="13"/>
  <c r="E8" i="13"/>
  <c r="G16" i="13"/>
  <c r="C16" i="13"/>
  <c r="U109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8" i="11"/>
  <c r="K109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8" i="11"/>
  <c r="S109" i="11" s="1"/>
  <c r="Q46" i="10"/>
  <c r="Q109" i="11"/>
  <c r="O109" i="11"/>
  <c r="M109" i="11"/>
  <c r="G109" i="11"/>
  <c r="E109" i="11"/>
  <c r="C109" i="11"/>
  <c r="I103" i="11"/>
  <c r="I104" i="11"/>
  <c r="I105" i="11"/>
  <c r="I106" i="11"/>
  <c r="I107" i="11"/>
  <c r="I10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8" i="11"/>
  <c r="I109" i="11" s="1"/>
  <c r="O46" i="10"/>
  <c r="M46" i="10"/>
  <c r="I46" i="10"/>
  <c r="G46" i="10"/>
  <c r="I43" i="10"/>
  <c r="I44" i="10"/>
  <c r="I45" i="10"/>
  <c r="E46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2" i="10"/>
  <c r="I40" i="10"/>
  <c r="I41" i="10"/>
  <c r="I8" i="10"/>
  <c r="E7" i="15" l="1"/>
  <c r="E9" i="15"/>
  <c r="E8" i="15"/>
  <c r="G91" i="9"/>
  <c r="E91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8" i="9"/>
  <c r="O91" i="9"/>
  <c r="M91" i="9"/>
  <c r="E10" i="15" l="1"/>
  <c r="I91" i="9"/>
  <c r="Q91" i="9"/>
  <c r="S35" i="8" l="1"/>
  <c r="Q35" i="8"/>
  <c r="M35" i="8"/>
  <c r="K35" i="8"/>
  <c r="I35" i="8"/>
  <c r="O35" i="8"/>
  <c r="S34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8" i="8"/>
  <c r="M9" i="7"/>
  <c r="M10" i="7"/>
  <c r="M11" i="7"/>
  <c r="M12" i="7"/>
  <c r="M13" i="7"/>
  <c r="M14" i="7"/>
  <c r="M15" i="7"/>
  <c r="M8" i="7"/>
  <c r="G9" i="7"/>
  <c r="G10" i="7"/>
  <c r="G11" i="7"/>
  <c r="G12" i="7"/>
  <c r="G13" i="7"/>
  <c r="G14" i="7"/>
  <c r="G15" i="7"/>
  <c r="G8" i="7"/>
  <c r="K13" i="6"/>
  <c r="I13" i="6"/>
  <c r="G13" i="6"/>
  <c r="E13" i="6"/>
  <c r="C13" i="6"/>
  <c r="I9" i="6"/>
  <c r="I10" i="6"/>
  <c r="I11" i="6"/>
  <c r="I12" i="6"/>
  <c r="I8" i="6"/>
  <c r="I10" i="4" l="1"/>
  <c r="I9" i="4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10" i="1"/>
  <c r="W98" i="1"/>
  <c r="U98" i="1"/>
  <c r="O98" i="1"/>
  <c r="K98" i="1"/>
  <c r="G98" i="1"/>
  <c r="E98" i="1"/>
  <c r="E10" i="14" l="1"/>
  <c r="C10" i="14"/>
  <c r="M16" i="7"/>
  <c r="K16" i="7"/>
  <c r="I16" i="7"/>
  <c r="G16" i="7"/>
  <c r="E16" i="7"/>
  <c r="C16" i="7"/>
</calcChain>
</file>

<file path=xl/sharedStrings.xml><?xml version="1.0" encoding="utf-8"?>
<sst xmlns="http://schemas.openxmlformats.org/spreadsheetml/2006/main" count="1157" uniqueCount="202">
  <si>
    <t>صندوق سرمایه‌گذاری توسعه اطلس مفید</t>
  </si>
  <si>
    <t>صورت وضعیت پورتفوی</t>
  </si>
  <si>
    <t>برای ماه منتهی به 1405/03/31</t>
  </si>
  <si>
    <t>نام شرکت</t>
  </si>
  <si>
    <t>1405/02/31</t>
  </si>
  <si>
    <t>تغییرات طی دوره</t>
  </si>
  <si>
    <t>1405/03/31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</si>
  <si>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</si>
  <si>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</si>
  <si>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</si>
  <si>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</si>
  <si>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</si>
  <si>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</si>
  <si>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</si>
  <si>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</si>
  <si>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</si>
  <si>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بانک ملت</t>
  </si>
  <si>
    <t>بهار رز عالیس چناران</t>
  </si>
  <si>
    <t>پارس‌ دارو</t>
  </si>
  <si>
    <t>پالایش نفت اصفهان</t>
  </si>
  <si>
    <t>پالایش نفت بندرعباس</t>
  </si>
  <si>
    <t>پالایش نفت تبریز</t>
  </si>
  <si>
    <t>پالایش نفت تهران</t>
  </si>
  <si>
    <t>پاکدیس</t>
  </si>
  <si>
    <t>پتروشیمی اروند</t>
  </si>
  <si>
    <t>پتروشیمی پردیس</t>
  </si>
  <si>
    <t>پتروشیمی جم</t>
  </si>
  <si>
    <t>پتروشیمی شیراز</t>
  </si>
  <si>
    <t>پتروشیمی فناوران</t>
  </si>
  <si>
    <t>پخش هجرت</t>
  </si>
  <si>
    <t>پست بانک ایران</t>
  </si>
  <si>
    <t>تراکتورسازی‌ایران‌</t>
  </si>
  <si>
    <t>توسعه حمل و نقل ریلی پارسیان</t>
  </si>
  <si>
    <t>توسعه معدنی و صنعتی صبانور</t>
  </si>
  <si>
    <t>تولید ژلاتین کپسول ایران</t>
  </si>
  <si>
    <t>تولیدی کوچین</t>
  </si>
  <si>
    <t>ح . معدنی و صنعتی گل گهر</t>
  </si>
  <si>
    <t>داروپخش‌ (هلدینگ‌</t>
  </si>
  <si>
    <t>داروسازی  ابوریحان</t>
  </si>
  <si>
    <t>داروسازی شهید قاضی</t>
  </si>
  <si>
    <t>داروسازی‌ فارابی‌</t>
  </si>
  <si>
    <t>دارویی و نهاده های زاگرس دارو</t>
  </si>
  <si>
    <t>دامداری تلیسه نمونه</t>
  </si>
  <si>
    <t>سپید ماکیان</t>
  </si>
  <si>
    <t>سرمایه گذاری توسعه صنایع سیمان</t>
  </si>
  <si>
    <t>سرمایه گذاری دارویی تامین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</si>
  <si>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</si>
  <si>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</si>
  <si>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</si>
  <si>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</si>
  <si>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سیمان آبیک</t>
  </si>
  <si>
    <t>سیمان خوزستان</t>
  </si>
  <si>
    <t>سیمان ساوه</t>
  </si>
  <si>
    <t>سیمان فارس و خوزستان</t>
  </si>
  <si>
    <t>سیمان‌ تهران‌</t>
  </si>
  <si>
    <t>سیمان‌ داراب‌</t>
  </si>
  <si>
    <t>سیمان‌ کرمان‌</t>
  </si>
  <si>
    <t>سیمان‌ارومیه‌</t>
  </si>
  <si>
    <t>سیمان‌سپاهان‌</t>
  </si>
  <si>
    <t>سیمان‌مازندران‌</t>
  </si>
  <si>
    <t>سیمان‌هگمتان‌</t>
  </si>
  <si>
    <t>سیمرغ</t>
  </si>
  <si>
    <t>شرکت ارتباطات سیار ایران</t>
  </si>
  <si>
    <t>شرکت خمیرمایه رضوی</t>
  </si>
  <si>
    <t>شرکت س استان کردستان</t>
  </si>
  <si>
    <t>شمش نقره</t>
  </si>
  <si>
    <t>شیر و گوشت زاگرس شهرکرد</t>
  </si>
  <si>
    <t>صنایع  لاستیکی   سهند</t>
  </si>
  <si>
    <t>صنایع پتروشیمی کرمانشاه</t>
  </si>
  <si>
    <t>صنایع غذایی رضوی</t>
  </si>
  <si>
    <t>صنایع فروآلیاژ ایران</t>
  </si>
  <si>
    <t>صنایع‌ کاشی‌ و سرامیک‌ سینا</t>
  </si>
  <si>
    <t>صنایع‌خاک‌چینی‌ایران‌</t>
  </si>
  <si>
    <t>صنعتی‌ آما</t>
  </si>
  <si>
    <t>فجر انرژی خلیج فارس</t>
  </si>
  <si>
    <t>قندهکمتان‌</t>
  </si>
  <si>
    <t>گروه مالی نماد غدیر(سهامی عام)</t>
  </si>
  <si>
    <t>گروه‌بهمن‌</t>
  </si>
  <si>
    <t>گسترش سوخت سبززاگرس(سهامی عام)</t>
  </si>
  <si>
    <t>گسترش نفت و گاز پارسیان</t>
  </si>
  <si>
    <t>لابراتوارداروسازی‌  دکترعبیدی‌</t>
  </si>
  <si>
    <t>م .صنایع و معادن احیاء سپاهان</t>
  </si>
  <si>
    <t>مبین انرژی خلیج فارس</t>
  </si>
  <si>
    <t>محصولات کاغذی لطیف</t>
  </si>
  <si>
    <t>معدنکاران نسوز</t>
  </si>
  <si>
    <t>معدنی و صنعتی گل گهر</t>
  </si>
  <si>
    <t>مهرمام میهن</t>
  </si>
  <si>
    <t>نخریسی و نساجی خسروی خراسان</t>
  </si>
  <si>
    <t>نفت  بهران</t>
  </si>
  <si>
    <t>نفت ایرانول</t>
  </si>
  <si>
    <t>نفت سپاهان</t>
  </si>
  <si>
    <t>کارخانجات‌ قند قزوین‌</t>
  </si>
  <si>
    <t>کارخانجات‌داروپخش‌</t>
  </si>
  <si>
    <t>کاشی‌ الوند</t>
  </si>
  <si>
    <t>کاشی‌ پارس‌</t>
  </si>
  <si>
    <t>کشت و دام قیام اصفهان</t>
  </si>
  <si>
    <t>کشت و دامداری فکا</t>
  </si>
  <si>
    <t>کشت وصنعت شریف آباد</t>
  </si>
  <si>
    <t>شمش طلا</t>
  </si>
  <si>
    <t>توسعه معادن وفلزات</t>
  </si>
  <si>
    <t>مجتمع کاشی و سنگ پرسپولیس یزد</t>
  </si>
  <si>
    <t>ح.مهرمام میهن</t>
  </si>
  <si>
    <t/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</si>
  <si>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</si>
  <si>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</si>
  <si>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</si>
  <si>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</si>
  <si>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</si>
  <si>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</si>
  <si>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</si>
  <si>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مبلغ</t>
  </si>
  <si>
    <t>افزایش</t>
  </si>
  <si>
    <t>کاهش</t>
  </si>
  <si>
    <t>بانک ملت باجه کارگزاری مفید</t>
  </si>
  <si>
    <t>بانک پاسارگاد هفت تیر</t>
  </si>
  <si>
    <t>بانک خاورمیانه آفریقا</t>
  </si>
  <si>
    <t>بانک صادرات بورس کالا</t>
  </si>
  <si>
    <t>1404/10/23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</si>
  <si>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</si>
  <si>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</si>
  <si>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</si>
  <si>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</si>
  <si>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</si>
  <si>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</si>
  <si>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</si>
  <si>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</si>
  <si>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بانک ملت مستقل مرکزی</t>
  </si>
  <si>
    <t>بانک ملت جهان کودک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</si>
  <si>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</si>
  <si>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</si>
  <si>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</si>
  <si>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</si>
  <si>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</si>
  <si>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</si>
  <si>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1404/12/03</t>
  </si>
  <si>
    <t>1404/12/18</t>
  </si>
  <si>
    <t>1405/03/27</t>
  </si>
  <si>
    <t>1404/11/21</t>
  </si>
  <si>
    <t>1405/03/20</t>
  </si>
  <si>
    <t>1405/03/13</t>
  </si>
  <si>
    <t>1405/02/14</t>
  </si>
  <si>
    <t>1404/09/15</t>
  </si>
  <si>
    <t>1405/02/30</t>
  </si>
  <si>
    <t>1405/02/01</t>
  </si>
  <si>
    <t>1405/03/25</t>
  </si>
  <si>
    <t>1405/03/03</t>
  </si>
  <si>
    <t>1404/09/22</t>
  </si>
  <si>
    <t>1405/03/28</t>
  </si>
  <si>
    <t>1404/09/26</t>
  </si>
  <si>
    <t>1405/03/09</t>
  </si>
  <si>
    <t>1405/03/23</t>
  </si>
  <si>
    <t>1405/02/12</t>
  </si>
  <si>
    <t>بهای فروش</t>
  </si>
  <si>
    <t>ارزش دفتری</t>
  </si>
  <si>
    <t>سود و زیان ناشی از تغییر قیمت</t>
  </si>
  <si>
    <t>سود و زیان ناشی از فروش</t>
  </si>
  <si>
    <t>شرکت آهن و فولاد ارفع</t>
  </si>
  <si>
    <t>ح.داروسازی شهید قاضی</t>
  </si>
  <si>
    <t>تمام سکه طرح جدید0312 رفاه</t>
  </si>
  <si>
    <t>توسعه نیشکر و  صنایع جانبی</t>
  </si>
  <si>
    <t>کربن‌ ایران‌</t>
  </si>
  <si>
    <t>ح . سرمایه‌گذاری‌ سپه‌</t>
  </si>
  <si>
    <t>فولاد  خوزستان</t>
  </si>
  <si>
    <t>دوده‌ صنعتی‌ پارس‌</t>
  </si>
  <si>
    <t>اختیارخ وبملت-1200-1404/09/19</t>
  </si>
  <si>
    <t>ح . کاشی‌ الوند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</si>
  <si>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</si>
  <si>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</si>
  <si>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</si>
  <si>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</si>
  <si>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</si>
  <si>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</si>
  <si>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</si>
  <si>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</si>
  <si>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</si>
  <si>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</si>
  <si>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تعدیل کارمزد کارگزار</t>
  </si>
  <si>
    <t>سرمایه‌گذاری در سهام</t>
  </si>
  <si>
    <t>درآمد سپرده بانکی</t>
  </si>
  <si>
    <t>گواهی سپرده تمام سکه بهار آزادی طرح جدید</t>
  </si>
  <si>
    <t>1405/03/01</t>
  </si>
  <si>
    <t>شرایط خاص بازار سرمایه</t>
  </si>
  <si>
    <t>طی خرداد ماه</t>
  </si>
  <si>
    <t>از ابتدای سال مالی تا پایان خرداد ماه</t>
  </si>
  <si>
    <t>سود سهام شرکت س استان کردستان</t>
  </si>
  <si>
    <t>-</t>
  </si>
  <si>
    <t>اختیارخ وبملت-1100-1404/10/17</t>
  </si>
  <si>
    <t>اختیارخ فولاد-3250-1404/11/08</t>
  </si>
  <si>
    <t>اختیارخ فولاد-3500-1404/11/08</t>
  </si>
  <si>
    <t>سایر درآمد ها</t>
  </si>
  <si>
    <t>1- سرمایه گذاری ها</t>
  </si>
  <si>
    <t>1-1-سرمایه‌گذاری در سهام و حق تقدم سهام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</si>
  <si>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</si>
  <si>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</si>
  <si>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2-1- سرمایه‌گذاری در  سپرده‌ بانکی</t>
  </si>
  <si>
    <t>2- درآمد حاصل از سرمایه گذاری ها</t>
  </si>
  <si>
    <t>1-2-درآمد حاصل از سرمایه­گذاری در سهام و حق تقدم سهام:</t>
  </si>
  <si>
    <t>2-2-درآمد حاصل از سرمایه­گذاری در سپرده بانکی و گواهی سپرده:</t>
  </si>
  <si>
    <t>3-2-سایر درآمدها:</t>
  </si>
  <si>
    <t>سود سپرده بانکی</t>
  </si>
  <si>
    <t>سود(زیان) حاصل از فروش اوراق بهادار</t>
  </si>
  <si>
    <t>درآمد ناشی از تغییر قیمت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</si>
</sst>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65" formatCode="0.000%"/>
  </numFmts>
  <fonts count="12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b/>
      <sz val="16"/>
      <name val="B Nazanin"/>
      <charset val="178"/>
    </font>
    <font>
      <b/>
      <sz val="14"/>
      <name val="B Nazanin"/>
      <charset val="178"/>
    </font>
    <font>
      <b/>
      <sz val="14"/>
      <color rgb="FF0062AC"/>
      <name val="B Titr"/>
      <charset val="178"/>
    </font>
    <font>
      <sz val="14"/>
      <color theme="1"/>
      <name val="B Nazanin"/>
      <charset val="178"/>
    </font>
    <font>
      <sz val="10"/>
      <color theme="1"/>
      <name val="B Nazanin"/>
      <charset val="178"/>
    </font>
    <font>
      <sz val="14"/>
      <color theme="1"/>
      <name val="Arial"/>
      <family val="2"/>
      <charset val="178"/>
      <scheme val="minor"/>
    </font>
    <font>
      <sz val="14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5" fillId="0" borderId="2" xfId="1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0" fontId="6" fillId="0" borderId="2" xfId="1" applyNumberFormat="1" applyFont="1" applyBorder="1" applyAlignment="1">
      <alignment horizontal="center" vertical="center"/>
    </xf>
    <xf numFmtId="0" fontId="7" fillId="0" borderId="0" xfId="0" applyFont="1" applyAlignment="1">
      <alignment vertical="center" readingOrder="2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5" fontId="2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right" vertical="center" readingOrder="2"/>
    </xf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1"/>
  <sheetViews>
    <sheetView rightToLeft="1" topLeftCell="F88" workbookViewId="0">
      <selection activeCell="Y100" sqref="Y100:Y103"/>
    </sheetView>
  </sheetViews>
  <sheetFormatPr defaultRowHeight="18.75" x14ac:dyDescent="0.25"/>
  <cols>
    <col min="1" max="1" width="37.85546875" style="1" bestFit="1" customWidth="1"/>
    <col min="2" max="2" width="1" style="1" customWidth="1"/>
    <col min="3" max="3" width="19" style="1" customWidth="1"/>
    <col min="4" max="4" width="1" style="1" customWidth="1"/>
    <col min="5" max="5" width="28.5703125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19" style="1" customWidth="1"/>
    <col min="10" max="10" width="1" style="1" customWidth="1"/>
    <col min="11" max="11" width="26.5703125" style="1" bestFit="1" customWidth="1"/>
    <col min="12" max="12" width="1" style="1" customWidth="1"/>
    <col min="13" max="13" width="20" style="1" customWidth="1"/>
    <col min="14" max="14" width="1" style="1" customWidth="1"/>
    <col min="15" max="15" width="24.5703125" style="1" bestFit="1" customWidth="1"/>
    <col min="16" max="16" width="1" style="1" customWidth="1"/>
    <col min="17" max="17" width="19" style="1" customWidth="1"/>
    <col min="18" max="18" width="1" style="1" customWidth="1"/>
    <col min="19" max="19" width="20" style="1" customWidth="1"/>
    <col min="20" max="20" width="1" style="1" customWidth="1"/>
    <col min="21" max="21" width="25.42578125" style="1" bestFit="1" customWidth="1"/>
    <col min="22" max="22" width="1" style="1" customWidth="1"/>
    <col min="23" max="23" width="28.42578125" style="1" bestFit="1" customWidth="1"/>
    <col min="24" max="24" width="1" style="1" customWidth="1"/>
    <col min="25" max="25" width="34.28515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2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  <c r="T2" s="19" t="s">
        <v>0</v>
      </c>
      <c r="U2" s="19" t="s">
        <v>0</v>
      </c>
      <c r="V2" s="19" t="s">
        <v>0</v>
      </c>
      <c r="W2" s="19" t="s">
        <v>0</v>
      </c>
      <c r="X2" s="19" t="s">
        <v>0</v>
      </c>
      <c r="Y2" s="19" t="s">
        <v>0</v>
      </c>
    </row>
    <row r="3" spans="1:25" ht="26.25" x14ac:dyDescent="0.25">
      <c r="A3" s="19" t="s">
        <v>1</v>
      </c>
      <c r="B3" s="19" t="s">
        <v>1</v>
      </c>
      <c r="C3" s="19" t="s">
        <v>1</v>
      </c>
      <c r="D3" s="19" t="s">
        <v>1</v>
      </c>
      <c r="E3" s="19" t="s">
        <v>1</v>
      </c>
      <c r="F3" s="19" t="s">
        <v>1</v>
      </c>
      <c r="G3" s="19" t="s">
        <v>1</v>
      </c>
      <c r="H3" s="19" t="s">
        <v>1</v>
      </c>
      <c r="I3" s="19" t="s">
        <v>1</v>
      </c>
      <c r="J3" s="19" t="s">
        <v>1</v>
      </c>
      <c r="K3" s="19" t="s">
        <v>1</v>
      </c>
      <c r="L3" s="19" t="s">
        <v>1</v>
      </c>
      <c r="M3" s="19" t="s">
        <v>1</v>
      </c>
      <c r="N3" s="19" t="s">
        <v>1</v>
      </c>
      <c r="O3" s="19" t="s">
        <v>1</v>
      </c>
      <c r="P3" s="19" t="s">
        <v>1</v>
      </c>
      <c r="Q3" s="19" t="s">
        <v>1</v>
      </c>
      <c r="R3" s="19" t="s">
        <v>1</v>
      </c>
      <c r="S3" s="19" t="s">
        <v>1</v>
      </c>
      <c r="T3" s="19" t="s">
        <v>1</v>
      </c>
      <c r="U3" s="19" t="s">
        <v>1</v>
      </c>
      <c r="V3" s="19" t="s">
        <v>1</v>
      </c>
      <c r="W3" s="19" t="s">
        <v>1</v>
      </c>
      <c r="X3" s="19" t="s">
        <v>1</v>
      </c>
      <c r="Y3" s="19" t="s">
        <v>1</v>
      </c>
    </row>
    <row r="4" spans="1:25" ht="26.25" x14ac:dyDescent="0.2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  <c r="T4" s="19" t="s">
        <v>2</v>
      </c>
      <c r="U4" s="19" t="s">
        <v>2</v>
      </c>
      <c r="V4" s="19" t="s">
        <v>2</v>
      </c>
      <c r="W4" s="19" t="s">
        <v>2</v>
      </c>
      <c r="X4" s="19" t="s">
        <v>2</v>
      </c>
      <c r="Y4" s="19" t="s">
        <v>2</v>
      </c>
    </row>
    <row r="5" spans="1:25" ht="26.25" customHeight="1" x14ac:dyDescent="0.25">
      <c r="A5" s="17" t="s">
        <v>190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ht="28.5" x14ac:dyDescent="0.25">
      <c r="A6" s="17" t="s">
        <v>191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ht="27" thickBot="1" x14ac:dyDescent="0.3">
      <c r="A7" s="18" t="s">
        <v>3</v>
      </c>
      <c r="C7" s="18" t="s">
        <v>180</v>
      </c>
      <c r="D7" s="18" t="s">
        <v>4</v>
      </c>
      <c r="E7" s="18" t="s">
        <v>4</v>
      </c>
      <c r="F7" s="18" t="s">
        <v>4</v>
      </c>
      <c r="G7" s="18" t="s">
        <v>4</v>
      </c>
      <c r="I7" s="18" t="s">
        <v>5</v>
      </c>
      <c r="J7" s="18" t="s">
        <v>5</v>
      </c>
      <c r="K7" s="18" t="s">
        <v>5</v>
      </c>
      <c r="L7" s="18" t="s">
        <v>5</v>
      </c>
      <c r="M7" s="18" t="s">
        <v>5</v>
      </c>
      <c r="N7" s="18" t="s">
        <v>5</v>
      </c>
      <c r="O7" s="18" t="s">
        <v>5</v>
      </c>
      <c r="Q7" s="18" t="s">
        <v>6</v>
      </c>
      <c r="R7" s="18" t="s">
        <v>6</v>
      </c>
      <c r="S7" s="18" t="s">
        <v>6</v>
      </c>
      <c r="T7" s="18" t="s">
        <v>6</v>
      </c>
      <c r="U7" s="18" t="s">
        <v>6</v>
      </c>
      <c r="V7" s="18" t="s">
        <v>6</v>
      </c>
      <c r="W7" s="18" t="s">
        <v>6</v>
      </c>
      <c r="X7" s="18" t="s">
        <v>6</v>
      </c>
      <c r="Y7" s="18" t="s">
        <v>6</v>
      </c>
    </row>
    <row r="8" spans="1:25" ht="26.25" x14ac:dyDescent="0.25">
      <c r="A8" s="18" t="s">
        <v>3</v>
      </c>
      <c r="C8" s="18" t="s">
        <v>7</v>
      </c>
      <c r="E8" s="18" t="s">
        <v>8</v>
      </c>
      <c r="G8" s="18" t="s">
        <v>9</v>
      </c>
      <c r="I8" s="18" t="s">
        <v>10</v>
      </c>
      <c r="J8" s="18" t="s">
        <v>10</v>
      </c>
      <c r="K8" s="18" t="s">
        <v>10</v>
      </c>
      <c r="M8" s="18" t="s">
        <v>11</v>
      </c>
      <c r="N8" s="18" t="s">
        <v>11</v>
      </c>
      <c r="O8" s="18" t="s">
        <v>11</v>
      </c>
      <c r="Q8" s="18" t="s">
        <v>7</v>
      </c>
      <c r="S8" s="18" t="s">
        <v>12</v>
      </c>
      <c r="U8" s="18" t="s">
        <v>8</v>
      </c>
      <c r="W8" s="18" t="s">
        <v>9</v>
      </c>
      <c r="Y8" s="18" t="s">
        <v>13</v>
      </c>
    </row>
    <row r="9" spans="1:25" ht="26.25" x14ac:dyDescent="0.25">
      <c r="A9" s="18" t="s">
        <v>3</v>
      </c>
      <c r="C9" s="18" t="s">
        <v>7</v>
      </c>
      <c r="E9" s="18" t="s">
        <v>8</v>
      </c>
      <c r="G9" s="18" t="s">
        <v>9</v>
      </c>
      <c r="I9" s="18" t="s">
        <v>7</v>
      </c>
      <c r="K9" s="18" t="s">
        <v>8</v>
      </c>
      <c r="M9" s="18" t="s">
        <v>7</v>
      </c>
      <c r="O9" s="18" t="s">
        <v>14</v>
      </c>
      <c r="Q9" s="18" t="s">
        <v>7</v>
      </c>
      <c r="S9" s="18" t="s">
        <v>12</v>
      </c>
      <c r="U9" s="18" t="s">
        <v>8</v>
      </c>
      <c r="W9" s="18" t="s">
        <v>9</v>
      </c>
      <c r="Y9" s="18" t="s">
        <v>13</v>
      </c>
    </row>
    <row r="10" spans="1:25" ht="21" x14ac:dyDescent="0.25">
      <c r="A10" s="2" t="s">
        <v>179</v>
      </c>
      <c r="C10" s="1">
        <v>1483</v>
      </c>
      <c r="E10" s="1">
        <v>1070193329011</v>
      </c>
      <c r="G10" s="1">
        <v>2848690804344</v>
      </c>
      <c r="I10" s="1">
        <v>0</v>
      </c>
      <c r="K10" s="1">
        <v>0</v>
      </c>
      <c r="M10" s="1">
        <v>0</v>
      </c>
      <c r="O10" s="1">
        <v>0</v>
      </c>
      <c r="Q10" s="1">
        <f>C10+I10+M10</f>
        <v>1483</v>
      </c>
      <c r="S10" s="1">
        <v>1597500000</v>
      </c>
      <c r="U10" s="1">
        <v>1070193329011</v>
      </c>
      <c r="W10" s="1">
        <v>2366131134375</v>
      </c>
      <c r="Y10" s="5">
        <v>2.4229547276125023E-2</v>
      </c>
    </row>
    <row r="11" spans="1:25" ht="21" x14ac:dyDescent="0.25">
      <c r="A11" s="2" t="s">
        <v>15</v>
      </c>
      <c r="C11" s="1">
        <v>419356315</v>
      </c>
      <c r="E11" s="1">
        <v>797159075532</v>
      </c>
      <c r="G11" s="1">
        <v>1140570367168</v>
      </c>
      <c r="I11" s="1">
        <v>6400000</v>
      </c>
      <c r="K11" s="1">
        <v>20983752075</v>
      </c>
      <c r="M11" s="1">
        <v>0</v>
      </c>
      <c r="O11" s="1">
        <v>0</v>
      </c>
      <c r="Q11" s="1">
        <f t="shared" ref="Q11:Q74" si="0">C11+I11+M11</f>
        <v>425756315</v>
      </c>
      <c r="S11" s="1">
        <v>4595</v>
      </c>
      <c r="U11" s="1">
        <v>818142827607</v>
      </c>
      <c r="W11" s="1">
        <v>1941227679858</v>
      </c>
      <c r="Y11" s="5">
        <v>1.9878470453103585E-2</v>
      </c>
    </row>
    <row r="12" spans="1:25" ht="21" x14ac:dyDescent="0.25">
      <c r="A12" s="2" t="s">
        <v>16</v>
      </c>
      <c r="C12" s="1">
        <v>73940</v>
      </c>
      <c r="E12" s="1">
        <v>70750243</v>
      </c>
      <c r="G12" s="1">
        <v>69039706</v>
      </c>
      <c r="I12" s="1">
        <v>0</v>
      </c>
      <c r="K12" s="1">
        <v>0</v>
      </c>
      <c r="M12" s="1">
        <v>0</v>
      </c>
      <c r="O12" s="1">
        <v>0</v>
      </c>
      <c r="Q12" s="1">
        <f t="shared" si="0"/>
        <v>73940</v>
      </c>
      <c r="S12" s="1">
        <v>1326</v>
      </c>
      <c r="U12" s="1">
        <v>70750243</v>
      </c>
      <c r="W12" s="1">
        <v>97286556</v>
      </c>
      <c r="Y12" s="5">
        <v>9.9622931869159831E-7</v>
      </c>
    </row>
    <row r="13" spans="1:25" ht="21" x14ac:dyDescent="0.25">
      <c r="A13" s="2" t="s">
        <v>17</v>
      </c>
      <c r="C13" s="1">
        <v>134385844</v>
      </c>
      <c r="E13" s="1">
        <v>407275190691</v>
      </c>
      <c r="G13" s="1">
        <v>397107489366</v>
      </c>
      <c r="I13" s="1">
        <v>0</v>
      </c>
      <c r="K13" s="1">
        <v>0</v>
      </c>
      <c r="M13" s="1">
        <v>0</v>
      </c>
      <c r="O13" s="1">
        <v>0</v>
      </c>
      <c r="Q13" s="1">
        <f t="shared" si="0"/>
        <v>134385844</v>
      </c>
      <c r="S13" s="1">
        <v>5130</v>
      </c>
      <c r="U13" s="1">
        <v>407275190691</v>
      </c>
      <c r="W13" s="1">
        <v>684070322515</v>
      </c>
      <c r="Y13" s="5">
        <v>7.0049854713354256E-3</v>
      </c>
    </row>
    <row r="14" spans="1:25" ht="21" x14ac:dyDescent="0.25">
      <c r="A14" s="2" t="s">
        <v>18</v>
      </c>
      <c r="C14" s="1">
        <v>10959306</v>
      </c>
      <c r="E14" s="1">
        <v>279105140508</v>
      </c>
      <c r="G14" s="1">
        <v>265774993399</v>
      </c>
      <c r="I14" s="1">
        <v>0</v>
      </c>
      <c r="K14" s="1">
        <v>0</v>
      </c>
      <c r="M14" s="1">
        <v>0</v>
      </c>
      <c r="O14" s="1">
        <v>0</v>
      </c>
      <c r="Q14" s="1">
        <f t="shared" si="0"/>
        <v>10959306</v>
      </c>
      <c r="S14" s="1">
        <v>43550</v>
      </c>
      <c r="U14" s="1">
        <v>279105140508</v>
      </c>
      <c r="W14" s="1">
        <v>473588419089</v>
      </c>
      <c r="Y14" s="5">
        <v>4.8496183592855891E-3</v>
      </c>
    </row>
    <row r="15" spans="1:25" ht="21" x14ac:dyDescent="0.25">
      <c r="A15" s="2" t="s">
        <v>19</v>
      </c>
      <c r="C15" s="1">
        <v>372837197</v>
      </c>
      <c r="E15" s="1">
        <v>1084092759122</v>
      </c>
      <c r="G15" s="1">
        <v>1916367757120</v>
      </c>
      <c r="I15" s="1">
        <v>51000000</v>
      </c>
      <c r="K15" s="1">
        <v>351090819003</v>
      </c>
      <c r="M15" s="1">
        <v>0</v>
      </c>
      <c r="O15" s="1">
        <v>0</v>
      </c>
      <c r="Q15" s="1">
        <f t="shared" si="0"/>
        <v>423837197</v>
      </c>
      <c r="S15" s="1">
        <v>9160</v>
      </c>
      <c r="U15" s="1">
        <v>1435183578125</v>
      </c>
      <c r="W15" s="1">
        <v>3852338168879</v>
      </c>
      <c r="Y15" s="5">
        <v>3.9448536233022427E-2</v>
      </c>
    </row>
    <row r="16" spans="1:25" ht="21" x14ac:dyDescent="0.25">
      <c r="A16" s="2" t="s">
        <v>20</v>
      </c>
      <c r="C16" s="1">
        <v>348025675</v>
      </c>
      <c r="E16" s="1">
        <v>1171012771198</v>
      </c>
      <c r="G16" s="1">
        <v>2396627929534</v>
      </c>
      <c r="I16" s="1">
        <v>102504273</v>
      </c>
      <c r="K16" s="1">
        <v>958354779712</v>
      </c>
      <c r="M16" s="1">
        <v>0</v>
      </c>
      <c r="O16" s="1">
        <v>0</v>
      </c>
      <c r="Q16" s="1">
        <f t="shared" si="0"/>
        <v>450529948</v>
      </c>
      <c r="S16" s="1">
        <v>11590</v>
      </c>
      <c r="U16" s="1">
        <v>2129367550910</v>
      </c>
      <c r="W16" s="1">
        <v>5181278803908</v>
      </c>
      <c r="Y16" s="5">
        <v>5.3057093035223546E-2</v>
      </c>
    </row>
    <row r="17" spans="1:25" ht="21" x14ac:dyDescent="0.25">
      <c r="A17" s="2" t="s">
        <v>21</v>
      </c>
      <c r="C17" s="1">
        <v>37924652</v>
      </c>
      <c r="E17" s="1">
        <v>785849275322</v>
      </c>
      <c r="G17" s="1">
        <v>974279391053</v>
      </c>
      <c r="I17" s="1">
        <v>400000</v>
      </c>
      <c r="K17" s="1">
        <v>13722459481</v>
      </c>
      <c r="M17" s="1">
        <v>0</v>
      </c>
      <c r="O17" s="1">
        <v>0</v>
      </c>
      <c r="Q17" s="1">
        <f t="shared" si="0"/>
        <v>38324652</v>
      </c>
      <c r="S17" s="1">
        <v>43580</v>
      </c>
      <c r="U17" s="1">
        <v>799571734803</v>
      </c>
      <c r="W17" s="1">
        <v>1657277778337</v>
      </c>
      <c r="Y17" s="5">
        <v>1.6970779724131618E-2</v>
      </c>
    </row>
    <row r="18" spans="1:25" ht="21" x14ac:dyDescent="0.25">
      <c r="A18" s="2" t="s">
        <v>22</v>
      </c>
      <c r="C18" s="1">
        <v>275407395</v>
      </c>
      <c r="E18" s="1">
        <v>689383204541</v>
      </c>
      <c r="G18" s="1">
        <v>844977109127</v>
      </c>
      <c r="I18" s="1">
        <v>144062105</v>
      </c>
      <c r="K18" s="1">
        <v>624556446197</v>
      </c>
      <c r="M18" s="1">
        <v>0</v>
      </c>
      <c r="O18" s="1">
        <v>0</v>
      </c>
      <c r="Q18" s="1">
        <f t="shared" si="0"/>
        <v>419469500</v>
      </c>
      <c r="S18" s="1">
        <v>5180</v>
      </c>
      <c r="U18" s="1">
        <v>1313939650738</v>
      </c>
      <c r="W18" s="1">
        <v>2156055863963</v>
      </c>
      <c r="Y18" s="5">
        <v>2.207834414877308E-2</v>
      </c>
    </row>
    <row r="19" spans="1:25" ht="21" x14ac:dyDescent="0.25">
      <c r="A19" s="2" t="s">
        <v>23</v>
      </c>
      <c r="C19" s="1">
        <v>5582269</v>
      </c>
      <c r="E19" s="1">
        <v>131701937926</v>
      </c>
      <c r="G19" s="1">
        <v>149002275831</v>
      </c>
      <c r="I19" s="1">
        <v>0</v>
      </c>
      <c r="K19" s="1">
        <v>0</v>
      </c>
      <c r="M19" s="1">
        <v>0</v>
      </c>
      <c r="O19" s="1">
        <v>0</v>
      </c>
      <c r="Q19" s="1">
        <f t="shared" si="0"/>
        <v>5582269</v>
      </c>
      <c r="S19" s="1">
        <v>46500</v>
      </c>
      <c r="U19" s="1">
        <v>131701937926</v>
      </c>
      <c r="W19" s="1">
        <v>257568989819</v>
      </c>
      <c r="Y19" s="5">
        <v>2.6375461296365096E-3</v>
      </c>
    </row>
    <row r="20" spans="1:25" ht="21" x14ac:dyDescent="0.25">
      <c r="A20" s="2" t="s">
        <v>24</v>
      </c>
      <c r="C20" s="1">
        <v>100000</v>
      </c>
      <c r="E20" s="1">
        <v>4355572416</v>
      </c>
      <c r="G20" s="1">
        <v>3921947175</v>
      </c>
      <c r="I20" s="1">
        <v>0</v>
      </c>
      <c r="K20" s="1">
        <v>0</v>
      </c>
      <c r="M20" s="1">
        <v>0</v>
      </c>
      <c r="O20" s="1">
        <v>0</v>
      </c>
      <c r="Q20" s="1">
        <f t="shared" si="0"/>
        <v>100000</v>
      </c>
      <c r="S20" s="1">
        <v>66680</v>
      </c>
      <c r="U20" s="1">
        <v>4355572416</v>
      </c>
      <c r="W20" s="1">
        <v>6616456360</v>
      </c>
      <c r="Y20" s="5">
        <v>6.7753532273004833E-5</v>
      </c>
    </row>
    <row r="21" spans="1:25" ht="21" x14ac:dyDescent="0.25">
      <c r="A21" s="2" t="s">
        <v>25</v>
      </c>
      <c r="C21" s="1">
        <v>286902885</v>
      </c>
      <c r="E21" s="1">
        <v>1072118834675</v>
      </c>
      <c r="G21" s="1">
        <v>2782512418582</v>
      </c>
      <c r="I21" s="1">
        <v>5000000</v>
      </c>
      <c r="K21" s="1">
        <v>66225956833</v>
      </c>
      <c r="M21" s="1">
        <v>-199671768</v>
      </c>
      <c r="O21" s="1">
        <v>2615050790954</v>
      </c>
      <c r="Q21" s="1">
        <f t="shared" si="0"/>
        <v>92231117</v>
      </c>
      <c r="S21" s="1">
        <v>12920</v>
      </c>
      <c r="U21" s="1">
        <v>367504848154</v>
      </c>
      <c r="W21" s="1">
        <v>1182414762415</v>
      </c>
      <c r="Y21" s="5">
        <v>1.2108109296947292E-2</v>
      </c>
    </row>
    <row r="22" spans="1:25" ht="21" x14ac:dyDescent="0.25">
      <c r="A22" s="2" t="s">
        <v>26</v>
      </c>
      <c r="C22" s="1">
        <v>20782126</v>
      </c>
      <c r="E22" s="1">
        <v>1200492176220</v>
      </c>
      <c r="G22" s="1">
        <v>632254581890</v>
      </c>
      <c r="I22" s="1">
        <v>0</v>
      </c>
      <c r="K22" s="1">
        <v>0</v>
      </c>
      <c r="M22" s="1">
        <v>0</v>
      </c>
      <c r="O22" s="1">
        <v>0</v>
      </c>
      <c r="Q22" s="1">
        <f t="shared" si="0"/>
        <v>20782126</v>
      </c>
      <c r="S22" s="1">
        <v>39250</v>
      </c>
      <c r="U22" s="1">
        <v>1200492176220</v>
      </c>
      <c r="W22" s="1">
        <v>809393096516</v>
      </c>
      <c r="Y22" s="5">
        <v>8.2883099808345323E-3</v>
      </c>
    </row>
    <row r="23" spans="1:25" ht="21" x14ac:dyDescent="0.25">
      <c r="A23" s="2" t="s">
        <v>27</v>
      </c>
      <c r="C23" s="1">
        <v>20841249</v>
      </c>
      <c r="E23" s="1">
        <v>696077060196</v>
      </c>
      <c r="G23" s="1">
        <v>941939296623</v>
      </c>
      <c r="I23" s="1">
        <v>0</v>
      </c>
      <c r="K23" s="1">
        <v>0</v>
      </c>
      <c r="M23" s="1">
        <v>0</v>
      </c>
      <c r="O23" s="1">
        <v>0</v>
      </c>
      <c r="Q23" s="1">
        <f t="shared" si="0"/>
        <v>20841249</v>
      </c>
      <c r="S23" s="1">
        <v>68850</v>
      </c>
      <c r="U23" s="1">
        <v>696077060196</v>
      </c>
      <c r="W23" s="1">
        <v>1423828062099</v>
      </c>
      <c r="Y23" s="5">
        <v>1.4580218671106678E-2</v>
      </c>
    </row>
    <row r="24" spans="1:25" ht="21" x14ac:dyDescent="0.25">
      <c r="A24" s="2" t="s">
        <v>28</v>
      </c>
      <c r="C24" s="1">
        <v>6481974</v>
      </c>
      <c r="E24" s="1">
        <v>44649791962</v>
      </c>
      <c r="G24" s="1">
        <v>18504485217</v>
      </c>
      <c r="I24" s="1">
        <v>0</v>
      </c>
      <c r="K24" s="1">
        <v>0</v>
      </c>
      <c r="M24" s="1">
        <v>0</v>
      </c>
      <c r="O24" s="1">
        <v>0</v>
      </c>
      <c r="Q24" s="1">
        <f t="shared" si="0"/>
        <v>6481974</v>
      </c>
      <c r="S24" s="1">
        <v>4623</v>
      </c>
      <c r="U24" s="1">
        <v>44649791962</v>
      </c>
      <c r="W24" s="1">
        <v>29734527340</v>
      </c>
      <c r="Y24" s="5">
        <v>3.0448614003300621E-4</v>
      </c>
    </row>
    <row r="25" spans="1:25" ht="21" x14ac:dyDescent="0.25">
      <c r="A25" s="2" t="s">
        <v>29</v>
      </c>
      <c r="C25" s="1">
        <v>79103012</v>
      </c>
      <c r="E25" s="1">
        <v>141874511130</v>
      </c>
      <c r="G25" s="1">
        <v>225035261571</v>
      </c>
      <c r="I25" s="1">
        <v>0</v>
      </c>
      <c r="K25" s="1">
        <v>0</v>
      </c>
      <c r="M25" s="1">
        <v>0</v>
      </c>
      <c r="O25" s="1">
        <v>0</v>
      </c>
      <c r="Q25" s="1">
        <f t="shared" si="0"/>
        <v>79103012</v>
      </c>
      <c r="S25" s="1">
        <v>4868</v>
      </c>
      <c r="U25" s="1">
        <v>141874511130</v>
      </c>
      <c r="W25" s="1">
        <v>382096844552</v>
      </c>
      <c r="Y25" s="5">
        <v>3.9127305433882195E-3</v>
      </c>
    </row>
    <row r="26" spans="1:25" ht="21" x14ac:dyDescent="0.25">
      <c r="A26" s="2" t="s">
        <v>30</v>
      </c>
      <c r="C26" s="1">
        <v>217447500</v>
      </c>
      <c r="E26" s="1">
        <v>944717045322</v>
      </c>
      <c r="G26" s="1">
        <v>1047331226025</v>
      </c>
      <c r="I26" s="1">
        <v>1200000</v>
      </c>
      <c r="K26" s="1">
        <v>8145642272</v>
      </c>
      <c r="M26" s="1">
        <v>0</v>
      </c>
      <c r="O26" s="1">
        <v>0</v>
      </c>
      <c r="Q26" s="1">
        <f t="shared" si="0"/>
        <v>218647500</v>
      </c>
      <c r="S26" s="1">
        <v>9130</v>
      </c>
      <c r="U26" s="1">
        <v>952862687594</v>
      </c>
      <c r="W26" s="1">
        <v>1980820649552</v>
      </c>
      <c r="Y26" s="5">
        <v>2.0283908561358036E-2</v>
      </c>
    </row>
    <row r="27" spans="1:25" ht="21" x14ac:dyDescent="0.25">
      <c r="A27" s="2" t="s">
        <v>31</v>
      </c>
      <c r="C27" s="1">
        <v>578411445</v>
      </c>
      <c r="E27" s="1">
        <v>1304383759747</v>
      </c>
      <c r="G27" s="1">
        <v>957332461316</v>
      </c>
      <c r="I27" s="1">
        <v>10000000</v>
      </c>
      <c r="K27" s="1">
        <v>20955677411</v>
      </c>
      <c r="M27" s="1">
        <v>0</v>
      </c>
      <c r="O27" s="1">
        <v>0</v>
      </c>
      <c r="Q27" s="1">
        <f t="shared" si="0"/>
        <v>588411445</v>
      </c>
      <c r="S27" s="1">
        <v>2553</v>
      </c>
      <c r="U27" s="1">
        <v>1325339437158</v>
      </c>
      <c r="W27" s="1">
        <v>1490602301625</v>
      </c>
      <c r="Y27" s="5">
        <v>1.5263997169228624E-2</v>
      </c>
    </row>
    <row r="28" spans="1:25" ht="21" x14ac:dyDescent="0.25">
      <c r="A28" s="2" t="s">
        <v>32</v>
      </c>
      <c r="C28" s="1">
        <v>65602103</v>
      </c>
      <c r="E28" s="1">
        <v>472099205448</v>
      </c>
      <c r="G28" s="1">
        <v>533778989699</v>
      </c>
      <c r="I28" s="1">
        <v>0</v>
      </c>
      <c r="K28" s="1">
        <v>0</v>
      </c>
      <c r="M28" s="1">
        <v>0</v>
      </c>
      <c r="O28" s="1">
        <v>0</v>
      </c>
      <c r="Q28" s="1">
        <f t="shared" si="0"/>
        <v>65602103</v>
      </c>
      <c r="S28" s="1">
        <v>13440</v>
      </c>
      <c r="U28" s="1">
        <v>472099205448</v>
      </c>
      <c r="W28" s="1">
        <v>874876783117</v>
      </c>
      <c r="Y28" s="5">
        <v>8.9588730182179124E-3</v>
      </c>
    </row>
    <row r="29" spans="1:25" ht="21" x14ac:dyDescent="0.25">
      <c r="A29" s="2" t="s">
        <v>33</v>
      </c>
      <c r="C29" s="1">
        <v>260484746</v>
      </c>
      <c r="E29" s="1">
        <v>1011361692767</v>
      </c>
      <c r="G29" s="1">
        <v>749308005650</v>
      </c>
      <c r="I29" s="1">
        <v>0</v>
      </c>
      <c r="K29" s="1">
        <v>0</v>
      </c>
      <c r="M29" s="1">
        <v>0</v>
      </c>
      <c r="O29" s="1">
        <v>0</v>
      </c>
      <c r="Q29" s="1">
        <f t="shared" si="0"/>
        <v>260484746</v>
      </c>
      <c r="S29" s="1">
        <v>3650</v>
      </c>
      <c r="U29" s="1">
        <v>1011361692767</v>
      </c>
      <c r="W29" s="1">
        <v>943419876034</v>
      </c>
      <c r="Y29" s="5">
        <v>9.6607648475238849E-3</v>
      </c>
    </row>
    <row r="30" spans="1:25" ht="21" x14ac:dyDescent="0.25">
      <c r="A30" s="2" t="s">
        <v>34</v>
      </c>
      <c r="C30" s="1">
        <v>4893837</v>
      </c>
      <c r="E30" s="1">
        <v>480879083410</v>
      </c>
      <c r="G30" s="1">
        <v>630552592053</v>
      </c>
      <c r="I30" s="1">
        <v>0</v>
      </c>
      <c r="K30" s="1">
        <v>0</v>
      </c>
      <c r="M30" s="1">
        <v>0</v>
      </c>
      <c r="O30" s="1">
        <v>0</v>
      </c>
      <c r="Q30" s="1">
        <f t="shared" si="0"/>
        <v>4893837</v>
      </c>
      <c r="S30" s="1">
        <v>180800</v>
      </c>
      <c r="U30" s="1">
        <v>480879083410</v>
      </c>
      <c r="W30" s="1">
        <v>877966181310</v>
      </c>
      <c r="Y30" s="5">
        <v>8.9905089315806958E-3</v>
      </c>
    </row>
    <row r="31" spans="1:25" ht="21" x14ac:dyDescent="0.25">
      <c r="A31" s="2" t="s">
        <v>35</v>
      </c>
      <c r="C31" s="1">
        <v>26082351</v>
      </c>
      <c r="E31" s="1">
        <v>167910054627</v>
      </c>
      <c r="G31" s="1">
        <v>174565553709</v>
      </c>
      <c r="I31" s="1">
        <v>0</v>
      </c>
      <c r="K31" s="1">
        <v>0</v>
      </c>
      <c r="M31" s="1">
        <v>0</v>
      </c>
      <c r="O31" s="1">
        <v>0</v>
      </c>
      <c r="Q31" s="1">
        <f t="shared" si="0"/>
        <v>26082351</v>
      </c>
      <c r="S31" s="1">
        <v>11490</v>
      </c>
      <c r="U31" s="1">
        <v>167910054627</v>
      </c>
      <c r="W31" s="1">
        <v>297369638564</v>
      </c>
      <c r="Y31" s="5">
        <v>3.0451109033624393E-3</v>
      </c>
    </row>
    <row r="32" spans="1:25" ht="21" x14ac:dyDescent="0.25">
      <c r="A32" s="2" t="s">
        <v>36</v>
      </c>
      <c r="C32" s="1">
        <v>15470408</v>
      </c>
      <c r="E32" s="1">
        <v>14279186584</v>
      </c>
      <c r="G32" s="1">
        <v>15274067637</v>
      </c>
      <c r="I32" s="1">
        <v>0</v>
      </c>
      <c r="K32" s="1">
        <v>0</v>
      </c>
      <c r="M32" s="1">
        <v>-15470408</v>
      </c>
      <c r="O32" s="1">
        <v>14941349002</v>
      </c>
      <c r="Q32" s="1">
        <f t="shared" si="0"/>
        <v>0</v>
      </c>
      <c r="S32" s="1">
        <v>0</v>
      </c>
      <c r="U32" s="1">
        <v>0</v>
      </c>
      <c r="W32" s="1">
        <v>0</v>
      </c>
      <c r="Y32" s="5">
        <v>0</v>
      </c>
    </row>
    <row r="33" spans="1:25" ht="21" x14ac:dyDescent="0.25">
      <c r="A33" s="2" t="s">
        <v>37</v>
      </c>
      <c r="C33" s="1">
        <v>47187349</v>
      </c>
      <c r="E33" s="1">
        <v>691870705152</v>
      </c>
      <c r="G33" s="1">
        <v>1049762485562</v>
      </c>
      <c r="I33" s="1">
        <v>100000</v>
      </c>
      <c r="K33" s="1">
        <v>3016013306</v>
      </c>
      <c r="M33" s="1">
        <v>0</v>
      </c>
      <c r="O33" s="1">
        <v>0</v>
      </c>
      <c r="Q33" s="1">
        <f t="shared" si="0"/>
        <v>47287349</v>
      </c>
      <c r="S33" s="1">
        <v>39190</v>
      </c>
      <c r="U33" s="1">
        <v>694886718458</v>
      </c>
      <c r="W33" s="1">
        <v>1838866039277</v>
      </c>
      <c r="Y33" s="5">
        <v>1.883027148657666E-2</v>
      </c>
    </row>
    <row r="34" spans="1:25" ht="21" x14ac:dyDescent="0.25">
      <c r="A34" s="2" t="s">
        <v>38</v>
      </c>
      <c r="C34" s="1">
        <v>8288198</v>
      </c>
      <c r="E34" s="1">
        <v>115216027029</v>
      </c>
      <c r="G34" s="1">
        <v>221969274893</v>
      </c>
      <c r="I34" s="1">
        <v>0</v>
      </c>
      <c r="K34" s="1">
        <v>0</v>
      </c>
      <c r="M34" s="1">
        <v>0</v>
      </c>
      <c r="O34" s="1">
        <v>0</v>
      </c>
      <c r="Q34" s="1">
        <f t="shared" si="0"/>
        <v>8288198</v>
      </c>
      <c r="S34" s="1">
        <v>39010</v>
      </c>
      <c r="U34" s="1">
        <v>115216027029</v>
      </c>
      <c r="W34" s="1">
        <v>320823320251</v>
      </c>
      <c r="Y34" s="5">
        <v>3.2852802164569394E-3</v>
      </c>
    </row>
    <row r="35" spans="1:25" ht="21" x14ac:dyDescent="0.25">
      <c r="A35" s="2" t="s">
        <v>39</v>
      </c>
      <c r="C35" s="1">
        <v>21011122</v>
      </c>
      <c r="E35" s="1">
        <v>121703970800</v>
      </c>
      <c r="G35" s="1">
        <v>168874518818</v>
      </c>
      <c r="I35" s="1">
        <v>0</v>
      </c>
      <c r="K35" s="1">
        <v>0</v>
      </c>
      <c r="M35" s="1">
        <v>0</v>
      </c>
      <c r="O35" s="1">
        <v>0</v>
      </c>
      <c r="Q35" s="1">
        <f t="shared" si="0"/>
        <v>21011122</v>
      </c>
      <c r="S35" s="1">
        <v>14080</v>
      </c>
      <c r="U35" s="1">
        <v>121703970800</v>
      </c>
      <c r="W35" s="1">
        <v>293549780859</v>
      </c>
      <c r="Y35" s="5">
        <v>3.0059949720825717E-3</v>
      </c>
    </row>
    <row r="36" spans="1:25" ht="21" x14ac:dyDescent="0.25">
      <c r="A36" s="2" t="s">
        <v>40</v>
      </c>
      <c r="C36" s="1">
        <v>35180424</v>
      </c>
      <c r="E36" s="1">
        <v>186504834907</v>
      </c>
      <c r="G36" s="1">
        <v>228999624355</v>
      </c>
      <c r="I36" s="1">
        <v>0</v>
      </c>
      <c r="K36" s="1">
        <v>0</v>
      </c>
      <c r="M36" s="1">
        <v>0</v>
      </c>
      <c r="O36" s="1">
        <v>0</v>
      </c>
      <c r="Q36" s="1">
        <f t="shared" si="0"/>
        <v>35180424</v>
      </c>
      <c r="S36" s="1">
        <v>11190</v>
      </c>
      <c r="U36" s="1">
        <v>186504834907</v>
      </c>
      <c r="W36" s="1">
        <v>390625883619</v>
      </c>
      <c r="Y36" s="5">
        <v>4.0000692171800172E-3</v>
      </c>
    </row>
    <row r="37" spans="1:25" ht="21" x14ac:dyDescent="0.25">
      <c r="A37" s="2" t="s">
        <v>41</v>
      </c>
      <c r="C37" s="1">
        <v>67210976</v>
      </c>
      <c r="E37" s="1">
        <v>503548724651</v>
      </c>
      <c r="G37" s="1">
        <v>584883886314</v>
      </c>
      <c r="I37" s="1">
        <v>0</v>
      </c>
      <c r="K37" s="1">
        <v>0</v>
      </c>
      <c r="M37" s="1">
        <v>-67210976</v>
      </c>
      <c r="O37" s="1">
        <v>1220070882835</v>
      </c>
      <c r="Q37" s="1">
        <f t="shared" si="0"/>
        <v>0</v>
      </c>
      <c r="S37" s="1">
        <v>0</v>
      </c>
      <c r="U37" s="1">
        <v>0</v>
      </c>
      <c r="W37" s="1">
        <v>0</v>
      </c>
      <c r="Y37" s="5">
        <v>0</v>
      </c>
    </row>
    <row r="38" spans="1:25" ht="21" x14ac:dyDescent="0.25">
      <c r="A38" s="2" t="s">
        <v>42</v>
      </c>
      <c r="C38" s="1">
        <v>69359284</v>
      </c>
      <c r="E38" s="1">
        <v>289022284444</v>
      </c>
      <c r="G38" s="1">
        <v>334755737077</v>
      </c>
      <c r="I38" s="1">
        <v>0</v>
      </c>
      <c r="K38" s="1">
        <v>0</v>
      </c>
      <c r="M38" s="1">
        <v>0</v>
      </c>
      <c r="O38" s="1">
        <v>0</v>
      </c>
      <c r="Q38" s="1">
        <f t="shared" si="0"/>
        <v>69359284</v>
      </c>
      <c r="S38" s="1">
        <v>8170</v>
      </c>
      <c r="U38" s="1">
        <v>289022284444</v>
      </c>
      <c r="W38" s="1">
        <v>562285027122</v>
      </c>
      <c r="Y38" s="5">
        <v>5.7578852876674644E-3</v>
      </c>
    </row>
    <row r="39" spans="1:25" ht="21" x14ac:dyDescent="0.25">
      <c r="A39" s="2" t="s">
        <v>43</v>
      </c>
      <c r="C39" s="1">
        <v>140675991</v>
      </c>
      <c r="E39" s="1">
        <v>1052711521778</v>
      </c>
      <c r="G39" s="1">
        <v>2061723113758</v>
      </c>
      <c r="I39" s="1">
        <v>200000</v>
      </c>
      <c r="K39" s="1">
        <v>4084853119</v>
      </c>
      <c r="M39" s="1">
        <v>-35000000</v>
      </c>
      <c r="O39" s="1">
        <v>933866359074</v>
      </c>
      <c r="Q39" s="1">
        <f t="shared" si="0"/>
        <v>105875991</v>
      </c>
      <c r="S39" s="1">
        <v>26890</v>
      </c>
      <c r="U39" s="1">
        <v>794240116318</v>
      </c>
      <c r="W39" s="1">
        <v>2824998046264</v>
      </c>
      <c r="Y39" s="5">
        <v>2.8928415134098082E-2</v>
      </c>
    </row>
    <row r="40" spans="1:25" ht="21" x14ac:dyDescent="0.25">
      <c r="A40" s="2" t="s">
        <v>44</v>
      </c>
      <c r="C40" s="1">
        <v>2218435</v>
      </c>
      <c r="E40" s="1">
        <v>45211528364</v>
      </c>
      <c r="G40" s="1">
        <v>65554311894</v>
      </c>
      <c r="I40" s="1">
        <v>0</v>
      </c>
      <c r="K40" s="1">
        <v>0</v>
      </c>
      <c r="M40" s="1">
        <v>0</v>
      </c>
      <c r="O40" s="1">
        <v>0</v>
      </c>
      <c r="Q40" s="1">
        <f t="shared" si="0"/>
        <v>2218435</v>
      </c>
      <c r="S40" s="1">
        <v>45340</v>
      </c>
      <c r="U40" s="1">
        <v>45211528364</v>
      </c>
      <c r="W40" s="1">
        <v>99806329794</v>
      </c>
      <c r="Y40" s="5">
        <v>1.0220321904681833E-3</v>
      </c>
    </row>
    <row r="41" spans="1:25" ht="21" x14ac:dyDescent="0.25">
      <c r="A41" s="2" t="s">
        <v>45</v>
      </c>
      <c r="C41" s="1">
        <v>46183742</v>
      </c>
      <c r="E41" s="1">
        <v>1018843432930</v>
      </c>
      <c r="G41" s="1">
        <v>1625016259772</v>
      </c>
      <c r="I41" s="1">
        <v>297490</v>
      </c>
      <c r="K41" s="1">
        <v>14719298056</v>
      </c>
      <c r="M41" s="1">
        <v>0</v>
      </c>
      <c r="O41" s="1">
        <v>0</v>
      </c>
      <c r="Q41" s="1">
        <f t="shared" si="0"/>
        <v>46481232</v>
      </c>
      <c r="S41" s="1">
        <v>62040</v>
      </c>
      <c r="U41" s="1">
        <v>1033562730986</v>
      </c>
      <c r="W41" s="1">
        <v>2861404666035</v>
      </c>
      <c r="Y41" s="5">
        <v>2.9301224528340875E-2</v>
      </c>
    </row>
    <row r="42" spans="1:25" ht="21" x14ac:dyDescent="0.25">
      <c r="A42" s="2" t="s">
        <v>46</v>
      </c>
      <c r="C42" s="1">
        <v>58801775</v>
      </c>
      <c r="E42" s="1">
        <v>164530648303</v>
      </c>
      <c r="G42" s="1">
        <v>343665227575</v>
      </c>
      <c r="I42" s="1">
        <v>0</v>
      </c>
      <c r="K42" s="1">
        <v>0</v>
      </c>
      <c r="M42" s="1">
        <v>0</v>
      </c>
      <c r="O42" s="1">
        <v>0</v>
      </c>
      <c r="Q42" s="1">
        <f t="shared" si="0"/>
        <v>58801775</v>
      </c>
      <c r="S42" s="1">
        <v>6870</v>
      </c>
      <c r="U42" s="1">
        <v>164530648303</v>
      </c>
      <c r="W42" s="1">
        <v>400845520108</v>
      </c>
      <c r="Y42" s="5">
        <v>4.10471986897935E-3</v>
      </c>
    </row>
    <row r="43" spans="1:25" ht="21" x14ac:dyDescent="0.25">
      <c r="A43" s="2" t="s">
        <v>47</v>
      </c>
      <c r="C43" s="1">
        <v>126637524</v>
      </c>
      <c r="E43" s="1">
        <v>268748739218</v>
      </c>
      <c r="G43" s="1">
        <v>503137098222</v>
      </c>
      <c r="I43" s="1">
        <v>0</v>
      </c>
      <c r="K43" s="1">
        <v>0</v>
      </c>
      <c r="M43" s="1">
        <v>-74463845</v>
      </c>
      <c r="O43" s="1">
        <v>404700133947</v>
      </c>
      <c r="Q43" s="1">
        <f t="shared" si="0"/>
        <v>52173679</v>
      </c>
      <c r="S43" s="1">
        <v>5080</v>
      </c>
      <c r="U43" s="1">
        <v>110722398961</v>
      </c>
      <c r="W43" s="1">
        <v>262993512424</v>
      </c>
      <c r="Y43" s="5">
        <v>2.6930940766622664E-3</v>
      </c>
    </row>
    <row r="44" spans="1:25" ht="21" x14ac:dyDescent="0.25">
      <c r="A44" s="2" t="s">
        <v>48</v>
      </c>
      <c r="C44" s="1">
        <v>40846218</v>
      </c>
      <c r="E44" s="1">
        <v>814900493248</v>
      </c>
      <c r="G44" s="1">
        <v>585341145005</v>
      </c>
      <c r="I44" s="1">
        <v>89098244</v>
      </c>
      <c r="K44" s="1">
        <v>1465318803371</v>
      </c>
      <c r="M44" s="1">
        <v>0</v>
      </c>
      <c r="O44" s="1">
        <v>0</v>
      </c>
      <c r="Q44" s="1">
        <f t="shared" si="0"/>
        <v>129944462</v>
      </c>
      <c r="S44" s="1">
        <v>17000</v>
      </c>
      <c r="U44" s="1">
        <v>2280219296619</v>
      </c>
      <c r="W44" s="1">
        <v>2191979852249</v>
      </c>
      <c r="Y44" s="5">
        <v>2.2446211322268737E-2</v>
      </c>
    </row>
    <row r="45" spans="1:25" ht="21" x14ac:dyDescent="0.25">
      <c r="A45" s="2" t="s">
        <v>49</v>
      </c>
      <c r="C45" s="1">
        <v>197184222</v>
      </c>
      <c r="E45" s="1">
        <v>1846498651815</v>
      </c>
      <c r="G45" s="1">
        <v>2203718444438</v>
      </c>
      <c r="I45" s="1">
        <v>0</v>
      </c>
      <c r="K45" s="1">
        <v>0</v>
      </c>
      <c r="M45" s="1">
        <v>-78997697</v>
      </c>
      <c r="O45" s="1">
        <v>1199510645477</v>
      </c>
      <c r="Q45" s="1">
        <f t="shared" si="0"/>
        <v>118186525</v>
      </c>
      <c r="S45" s="1">
        <v>15030</v>
      </c>
      <c r="U45" s="1">
        <v>1106737937024</v>
      </c>
      <c r="W45" s="1">
        <v>1762612335721</v>
      </c>
      <c r="Y45" s="5">
        <v>1.8049421816645851E-2</v>
      </c>
    </row>
    <row r="46" spans="1:25" ht="21" x14ac:dyDescent="0.25">
      <c r="A46" s="2" t="s">
        <v>50</v>
      </c>
      <c r="C46" s="1">
        <v>23163342</v>
      </c>
      <c r="E46" s="1">
        <v>1083640047654</v>
      </c>
      <c r="G46" s="1">
        <v>1008320774501</v>
      </c>
      <c r="I46" s="1">
        <v>3000000</v>
      </c>
      <c r="K46" s="1">
        <v>185468775597</v>
      </c>
      <c r="M46" s="1">
        <v>0</v>
      </c>
      <c r="O46" s="1">
        <v>0</v>
      </c>
      <c r="Q46" s="1">
        <f t="shared" si="0"/>
        <v>26163342</v>
      </c>
      <c r="S46" s="1">
        <v>67730</v>
      </c>
      <c r="U46" s="1">
        <v>1269108823251</v>
      </c>
      <c r="W46" s="1">
        <v>1758345260082</v>
      </c>
      <c r="Y46" s="5">
        <v>1.800572630483591E-2</v>
      </c>
    </row>
    <row r="47" spans="1:25" ht="21" x14ac:dyDescent="0.25">
      <c r="A47" s="2" t="s">
        <v>51</v>
      </c>
      <c r="C47" s="1">
        <v>3949846</v>
      </c>
      <c r="E47" s="1">
        <v>190910104999</v>
      </c>
      <c r="G47" s="1">
        <v>298534123799</v>
      </c>
      <c r="I47" s="1">
        <v>0</v>
      </c>
      <c r="K47" s="1">
        <v>0</v>
      </c>
      <c r="M47" s="1">
        <v>0</v>
      </c>
      <c r="O47" s="1">
        <v>0</v>
      </c>
      <c r="Q47" s="1">
        <f t="shared" si="0"/>
        <v>3949846</v>
      </c>
      <c r="S47" s="1">
        <v>111470</v>
      </c>
      <c r="U47" s="1">
        <v>190910104999</v>
      </c>
      <c r="W47" s="1">
        <v>436885897071</v>
      </c>
      <c r="Y47" s="5">
        <v>4.4737788804550755E-3</v>
      </c>
    </row>
    <row r="48" spans="1:25" ht="21" x14ac:dyDescent="0.25">
      <c r="A48" s="2" t="s">
        <v>52</v>
      </c>
      <c r="C48" s="1">
        <v>82387637</v>
      </c>
      <c r="E48" s="1">
        <v>321105776977</v>
      </c>
      <c r="G48" s="1">
        <v>660546306973</v>
      </c>
      <c r="I48" s="1">
        <v>0</v>
      </c>
      <c r="K48" s="1">
        <v>0</v>
      </c>
      <c r="M48" s="1">
        <v>0</v>
      </c>
      <c r="O48" s="1">
        <v>0</v>
      </c>
      <c r="Q48" s="1">
        <f t="shared" si="0"/>
        <v>82387637</v>
      </c>
      <c r="S48" s="1">
        <v>13910</v>
      </c>
      <c r="U48" s="1">
        <v>321105776977</v>
      </c>
      <c r="W48" s="1">
        <v>1137153357673</v>
      </c>
      <c r="Y48" s="5">
        <v>1.1644625540680421E-2</v>
      </c>
    </row>
    <row r="49" spans="1:25" ht="21" x14ac:dyDescent="0.25">
      <c r="A49" s="2" t="s">
        <v>53</v>
      </c>
      <c r="C49" s="1">
        <v>48336728</v>
      </c>
      <c r="E49" s="1">
        <v>736106356565</v>
      </c>
      <c r="G49" s="1">
        <v>798585366791</v>
      </c>
      <c r="I49" s="1">
        <v>0</v>
      </c>
      <c r="K49" s="1">
        <v>0</v>
      </c>
      <c r="M49" s="1">
        <v>0</v>
      </c>
      <c r="O49" s="1">
        <v>0</v>
      </c>
      <c r="Q49" s="1">
        <f t="shared" si="0"/>
        <v>48336728</v>
      </c>
      <c r="S49" s="1">
        <v>28970</v>
      </c>
      <c r="U49" s="1">
        <v>736106356565</v>
      </c>
      <c r="W49" s="1">
        <v>1389490575131</v>
      </c>
      <c r="Y49" s="5">
        <v>1.4228597515479457E-2</v>
      </c>
    </row>
    <row r="50" spans="1:25" ht="21" x14ac:dyDescent="0.25">
      <c r="A50" s="2" t="s">
        <v>54</v>
      </c>
      <c r="C50" s="1">
        <v>50639566</v>
      </c>
      <c r="E50" s="1">
        <v>465653479412</v>
      </c>
      <c r="G50" s="1">
        <v>416556932663</v>
      </c>
      <c r="I50" s="1">
        <v>0</v>
      </c>
      <c r="K50" s="1">
        <v>0</v>
      </c>
      <c r="M50" s="1">
        <v>0</v>
      </c>
      <c r="O50" s="1">
        <v>0</v>
      </c>
      <c r="Q50" s="1">
        <f t="shared" si="0"/>
        <v>50639566</v>
      </c>
      <c r="S50" s="1">
        <v>13920</v>
      </c>
      <c r="U50" s="1">
        <v>465653479412</v>
      </c>
      <c r="W50" s="1">
        <v>699453860395</v>
      </c>
      <c r="Y50" s="5">
        <v>7.1625152687851247E-3</v>
      </c>
    </row>
    <row r="51" spans="1:25" ht="21" x14ac:dyDescent="0.25">
      <c r="A51" s="2" t="s">
        <v>55</v>
      </c>
      <c r="C51" s="1">
        <v>9029253</v>
      </c>
      <c r="E51" s="1">
        <v>314326577909</v>
      </c>
      <c r="G51" s="1">
        <v>419302581718</v>
      </c>
      <c r="I51" s="1">
        <v>0</v>
      </c>
      <c r="K51" s="1">
        <v>0</v>
      </c>
      <c r="M51" s="1">
        <v>0</v>
      </c>
      <c r="O51" s="1">
        <v>0</v>
      </c>
      <c r="Q51" s="1">
        <f t="shared" si="0"/>
        <v>9029253</v>
      </c>
      <c r="S51" s="1">
        <v>65790</v>
      </c>
      <c r="U51" s="1">
        <v>314326577909</v>
      </c>
      <c r="W51" s="1">
        <v>589442667761</v>
      </c>
      <c r="Y51" s="5">
        <v>6.0359837109589852E-3</v>
      </c>
    </row>
    <row r="52" spans="1:25" ht="21" x14ac:dyDescent="0.25">
      <c r="A52" s="2" t="s">
        <v>56</v>
      </c>
      <c r="C52" s="1">
        <v>3468479</v>
      </c>
      <c r="E52" s="1">
        <v>126127578319</v>
      </c>
      <c r="G52" s="1">
        <v>173642458315</v>
      </c>
      <c r="I52" s="1">
        <v>0</v>
      </c>
      <c r="K52" s="1">
        <v>0</v>
      </c>
      <c r="M52" s="1">
        <v>0</v>
      </c>
      <c r="O52" s="1">
        <v>0</v>
      </c>
      <c r="Q52" s="1">
        <f t="shared" si="0"/>
        <v>3468479</v>
      </c>
      <c r="S52" s="1">
        <v>75680</v>
      </c>
      <c r="U52" s="1">
        <v>126127578319</v>
      </c>
      <c r="W52" s="1">
        <v>260465408307</v>
      </c>
      <c r="Y52" s="5">
        <v>2.6672059010950243E-3</v>
      </c>
    </row>
    <row r="53" spans="1:25" ht="21" x14ac:dyDescent="0.25">
      <c r="A53" s="2" t="s">
        <v>57</v>
      </c>
      <c r="C53" s="1">
        <v>7514971</v>
      </c>
      <c r="E53" s="1">
        <v>187316025147</v>
      </c>
      <c r="G53" s="1">
        <v>992063351676</v>
      </c>
      <c r="I53" s="1">
        <v>0</v>
      </c>
      <c r="K53" s="1">
        <v>0</v>
      </c>
      <c r="M53" s="1">
        <v>0</v>
      </c>
      <c r="O53" s="1">
        <v>0</v>
      </c>
      <c r="Q53" s="1">
        <f t="shared" si="0"/>
        <v>7514971</v>
      </c>
      <c r="S53" s="1">
        <v>173740</v>
      </c>
      <c r="U53" s="1">
        <v>187316025147</v>
      </c>
      <c r="W53" s="1">
        <v>1295558378834</v>
      </c>
      <c r="Y53" s="5">
        <v>1.3266717356825617E-2</v>
      </c>
    </row>
    <row r="54" spans="1:25" ht="21" x14ac:dyDescent="0.25">
      <c r="A54" s="2" t="s">
        <v>58</v>
      </c>
      <c r="C54" s="1">
        <v>5250407</v>
      </c>
      <c r="E54" s="1">
        <v>36567710177</v>
      </c>
      <c r="G54" s="1">
        <v>53140177810</v>
      </c>
      <c r="I54" s="1">
        <v>0</v>
      </c>
      <c r="K54" s="1">
        <v>0</v>
      </c>
      <c r="M54" s="1">
        <v>0</v>
      </c>
      <c r="O54" s="1">
        <v>0</v>
      </c>
      <c r="Q54" s="1">
        <f t="shared" si="0"/>
        <v>5250407</v>
      </c>
      <c r="S54" s="1">
        <v>16030</v>
      </c>
      <c r="U54" s="1">
        <v>36567710177</v>
      </c>
      <c r="W54" s="1">
        <v>83513436303</v>
      </c>
      <c r="Y54" s="5">
        <v>8.5519045149189859E-4</v>
      </c>
    </row>
    <row r="55" spans="1:25" ht="21" x14ac:dyDescent="0.25">
      <c r="A55" s="2" t="s">
        <v>59</v>
      </c>
      <c r="C55" s="1">
        <v>29187066</v>
      </c>
      <c r="E55" s="1">
        <v>1026527481219</v>
      </c>
      <c r="G55" s="1">
        <v>1079103626248</v>
      </c>
      <c r="I55" s="1">
        <v>0</v>
      </c>
      <c r="K55" s="1">
        <v>0</v>
      </c>
      <c r="M55" s="1">
        <v>0</v>
      </c>
      <c r="O55" s="1">
        <v>0</v>
      </c>
      <c r="Q55" s="1">
        <f t="shared" si="0"/>
        <v>29187066</v>
      </c>
      <c r="S55" s="1">
        <v>62990</v>
      </c>
      <c r="U55" s="1">
        <v>1026527481219</v>
      </c>
      <c r="W55" s="1">
        <v>1824281734229</v>
      </c>
      <c r="Y55" s="5">
        <v>1.8680925956434145E-2</v>
      </c>
    </row>
    <row r="56" spans="1:25" ht="21" x14ac:dyDescent="0.25">
      <c r="A56" s="2" t="s">
        <v>60</v>
      </c>
      <c r="C56" s="1">
        <v>9167325</v>
      </c>
      <c r="E56" s="1">
        <v>327676801728</v>
      </c>
      <c r="G56" s="1">
        <v>995061931990</v>
      </c>
      <c r="I56" s="1">
        <v>1050000</v>
      </c>
      <c r="K56" s="1">
        <v>157004648919</v>
      </c>
      <c r="M56" s="1">
        <v>0</v>
      </c>
      <c r="O56" s="1">
        <v>0</v>
      </c>
      <c r="Q56" s="1">
        <f t="shared" si="0"/>
        <v>10217325</v>
      </c>
      <c r="S56" s="1">
        <v>165790</v>
      </c>
      <c r="U56" s="1">
        <v>484681450647</v>
      </c>
      <c r="W56" s="1">
        <v>1680836230440</v>
      </c>
      <c r="Y56" s="5">
        <v>1.7212021902423963E-2</v>
      </c>
    </row>
    <row r="57" spans="1:25" ht="21" x14ac:dyDescent="0.25">
      <c r="A57" s="2" t="s">
        <v>61</v>
      </c>
      <c r="C57" s="1">
        <v>336881032</v>
      </c>
      <c r="E57" s="1">
        <v>560499939599</v>
      </c>
      <c r="G57" s="1">
        <v>716689762839</v>
      </c>
      <c r="I57" s="1">
        <v>0</v>
      </c>
      <c r="K57" s="1">
        <v>0</v>
      </c>
      <c r="M57" s="1">
        <v>0</v>
      </c>
      <c r="O57" s="1">
        <v>0</v>
      </c>
      <c r="Q57" s="1">
        <f t="shared" si="0"/>
        <v>336881032</v>
      </c>
      <c r="S57" s="1">
        <v>3260</v>
      </c>
      <c r="U57" s="1">
        <v>560499939599</v>
      </c>
      <c r="W57" s="1">
        <v>1089742829690</v>
      </c>
      <c r="Y57" s="5">
        <v>1.1159134431391764E-2</v>
      </c>
    </row>
    <row r="58" spans="1:25" ht="21" x14ac:dyDescent="0.25">
      <c r="A58" s="2" t="s">
        <v>62</v>
      </c>
      <c r="C58" s="1">
        <v>210363761</v>
      </c>
      <c r="E58" s="1">
        <v>1057591403854</v>
      </c>
      <c r="G58" s="1">
        <v>820965174018</v>
      </c>
      <c r="I58" s="1">
        <v>0</v>
      </c>
      <c r="K58" s="1">
        <v>0</v>
      </c>
      <c r="M58" s="1">
        <v>0</v>
      </c>
      <c r="O58" s="1">
        <v>0</v>
      </c>
      <c r="Q58" s="1">
        <f t="shared" si="0"/>
        <v>210363761</v>
      </c>
      <c r="S58" s="1">
        <v>5240</v>
      </c>
      <c r="U58" s="1">
        <v>1057591403854</v>
      </c>
      <c r="W58" s="1">
        <v>1093785281428</v>
      </c>
      <c r="Y58" s="5">
        <v>1.1200529759856177E-2</v>
      </c>
    </row>
    <row r="59" spans="1:25" ht="21" x14ac:dyDescent="0.25">
      <c r="A59" s="2" t="s">
        <v>63</v>
      </c>
      <c r="C59" s="1">
        <v>30000000</v>
      </c>
      <c r="E59" s="1">
        <v>200678849400</v>
      </c>
      <c r="G59" s="1">
        <v>362873139000</v>
      </c>
      <c r="I59" s="1">
        <v>0</v>
      </c>
      <c r="K59" s="1">
        <v>0</v>
      </c>
      <c r="M59" s="1">
        <v>0</v>
      </c>
      <c r="O59" s="1">
        <v>0</v>
      </c>
      <c r="Q59" s="1">
        <f t="shared" si="0"/>
        <v>30000000</v>
      </c>
      <c r="S59" s="1">
        <v>18930</v>
      </c>
      <c r="U59" s="1">
        <v>200678849400</v>
      </c>
      <c r="W59" s="1">
        <v>563510133000</v>
      </c>
      <c r="Y59" s="5">
        <v>5.7704305605638037E-3</v>
      </c>
    </row>
    <row r="60" spans="1:25" ht="21" x14ac:dyDescent="0.25">
      <c r="A60" s="2" t="s">
        <v>64</v>
      </c>
      <c r="C60" s="1">
        <v>84855799</v>
      </c>
      <c r="E60" s="1">
        <v>36876847481</v>
      </c>
      <c r="G60" s="1">
        <v>36542740834</v>
      </c>
      <c r="I60" s="1">
        <v>0</v>
      </c>
      <c r="K60" s="1">
        <v>0</v>
      </c>
      <c r="M60" s="1">
        <v>0</v>
      </c>
      <c r="O60" s="1">
        <v>0</v>
      </c>
      <c r="Q60" s="1">
        <f t="shared" si="0"/>
        <v>84855799</v>
      </c>
      <c r="S60" s="1">
        <v>434</v>
      </c>
      <c r="U60" s="1">
        <v>36876847481</v>
      </c>
      <c r="W60" s="1">
        <v>36542740834</v>
      </c>
      <c r="Y60" s="5">
        <v>3.7420329489492324E-4</v>
      </c>
    </row>
    <row r="61" spans="1:25" ht="21" x14ac:dyDescent="0.25">
      <c r="A61" s="2" t="s">
        <v>65</v>
      </c>
      <c r="C61" s="1">
        <v>44937</v>
      </c>
      <c r="E61" s="1">
        <v>99998245977</v>
      </c>
      <c r="G61" s="1">
        <v>236342871458</v>
      </c>
      <c r="I61" s="1">
        <v>55063</v>
      </c>
      <c r="K61" s="1">
        <v>226121010423</v>
      </c>
      <c r="M61" s="1">
        <v>0</v>
      </c>
      <c r="O61" s="1">
        <v>0</v>
      </c>
      <c r="Q61" s="1">
        <f t="shared" si="0"/>
        <v>100000</v>
      </c>
      <c r="S61" s="1">
        <v>3645000</v>
      </c>
      <c r="U61" s="1">
        <v>326119256400</v>
      </c>
      <c r="W61" s="1">
        <v>363625200000</v>
      </c>
      <c r="Y61" s="5">
        <v>3.7235780579497144E-3</v>
      </c>
    </row>
    <row r="62" spans="1:25" ht="21" x14ac:dyDescent="0.25">
      <c r="A62" s="2" t="s">
        <v>66</v>
      </c>
      <c r="C62" s="1">
        <v>14341118</v>
      </c>
      <c r="E62" s="1">
        <v>182614273181</v>
      </c>
      <c r="G62" s="1">
        <v>337257189441</v>
      </c>
      <c r="I62" s="1">
        <v>0</v>
      </c>
      <c r="K62" s="1">
        <v>0</v>
      </c>
      <c r="M62" s="1">
        <v>0</v>
      </c>
      <c r="O62" s="1">
        <v>0</v>
      </c>
      <c r="Q62" s="1">
        <f t="shared" si="0"/>
        <v>14341118</v>
      </c>
      <c r="S62" s="1">
        <v>32450</v>
      </c>
      <c r="U62" s="1">
        <v>182614273181</v>
      </c>
      <c r="W62" s="1">
        <v>461771974573</v>
      </c>
      <c r="Y62" s="5">
        <v>4.7286161473300975E-3</v>
      </c>
    </row>
    <row r="63" spans="1:25" ht="21" x14ac:dyDescent="0.25">
      <c r="A63" s="2" t="s">
        <v>67</v>
      </c>
      <c r="C63" s="1">
        <v>10321896</v>
      </c>
      <c r="E63" s="1">
        <v>321445781233</v>
      </c>
      <c r="G63" s="1">
        <v>189786256495</v>
      </c>
      <c r="I63" s="1">
        <v>0</v>
      </c>
      <c r="K63" s="1">
        <v>0</v>
      </c>
      <c r="M63" s="1">
        <v>0</v>
      </c>
      <c r="O63" s="1">
        <v>0</v>
      </c>
      <c r="Q63" s="1">
        <f t="shared" si="0"/>
        <v>10321896</v>
      </c>
      <c r="S63" s="1">
        <v>18100</v>
      </c>
      <c r="U63" s="1">
        <v>321445781233</v>
      </c>
      <c r="W63" s="1">
        <v>185382150165</v>
      </c>
      <c r="Y63" s="5">
        <v>1.8983417724897313E-3</v>
      </c>
    </row>
    <row r="64" spans="1:25" ht="21" x14ac:dyDescent="0.25">
      <c r="A64" s="2" t="s">
        <v>68</v>
      </c>
      <c r="C64" s="1">
        <v>33402794</v>
      </c>
      <c r="E64" s="1">
        <v>693087315306</v>
      </c>
      <c r="G64" s="1">
        <v>1257174313962</v>
      </c>
      <c r="I64" s="1">
        <v>32511813</v>
      </c>
      <c r="K64" s="1">
        <v>0</v>
      </c>
      <c r="M64" s="1">
        <v>0</v>
      </c>
      <c r="O64" s="1">
        <v>0</v>
      </c>
      <c r="Q64" s="1">
        <f t="shared" si="0"/>
        <v>65914607</v>
      </c>
      <c r="S64" s="1">
        <v>27355</v>
      </c>
      <c r="U64" s="1">
        <v>693087315306</v>
      </c>
      <c r="W64" s="1">
        <v>1789156157289</v>
      </c>
      <c r="Y64" s="5">
        <v>1.8321234638102497E-2</v>
      </c>
    </row>
    <row r="65" spans="1:25" ht="21" x14ac:dyDescent="0.25">
      <c r="A65" s="2" t="s">
        <v>69</v>
      </c>
      <c r="C65" s="1">
        <v>134000000</v>
      </c>
      <c r="E65" s="1">
        <v>451542070913</v>
      </c>
      <c r="G65" s="1">
        <v>511513200460</v>
      </c>
      <c r="I65" s="1">
        <v>0</v>
      </c>
      <c r="K65" s="1">
        <v>0</v>
      </c>
      <c r="M65" s="1">
        <v>0</v>
      </c>
      <c r="O65" s="1">
        <v>0</v>
      </c>
      <c r="Q65" s="1">
        <f t="shared" si="0"/>
        <v>134000000</v>
      </c>
      <c r="S65" s="1">
        <v>6380</v>
      </c>
      <c r="U65" s="1">
        <v>451542070913</v>
      </c>
      <c r="W65" s="1">
        <v>848311468400</v>
      </c>
      <c r="Y65" s="5">
        <v>8.6868401036048724E-3</v>
      </c>
    </row>
    <row r="66" spans="1:25" ht="21" x14ac:dyDescent="0.25">
      <c r="A66" s="2" t="s">
        <v>70</v>
      </c>
      <c r="C66" s="1">
        <v>81209709</v>
      </c>
      <c r="E66" s="1">
        <v>226981008883</v>
      </c>
      <c r="G66" s="1">
        <v>69300483837</v>
      </c>
      <c r="I66" s="1">
        <v>0</v>
      </c>
      <c r="K66" s="1">
        <v>0</v>
      </c>
      <c r="M66" s="1">
        <v>-81209709</v>
      </c>
      <c r="O66" s="1">
        <v>80057273581</v>
      </c>
      <c r="Q66" s="1">
        <f t="shared" si="0"/>
        <v>0</v>
      </c>
      <c r="S66" s="1">
        <v>0</v>
      </c>
      <c r="U66" s="1">
        <v>0</v>
      </c>
      <c r="W66" s="1">
        <v>0</v>
      </c>
      <c r="Y66" s="5">
        <v>0</v>
      </c>
    </row>
    <row r="67" spans="1:25" ht="21" x14ac:dyDescent="0.25">
      <c r="A67" s="2" t="s">
        <v>71</v>
      </c>
      <c r="C67" s="1">
        <v>11048646</v>
      </c>
      <c r="E67" s="1">
        <v>132055949158</v>
      </c>
      <c r="G67" s="1">
        <v>151731241135</v>
      </c>
      <c r="I67" s="1">
        <v>0</v>
      </c>
      <c r="K67" s="1">
        <v>0</v>
      </c>
      <c r="M67" s="1">
        <v>0</v>
      </c>
      <c r="O67" s="1">
        <v>0</v>
      </c>
      <c r="Q67" s="1">
        <f t="shared" si="0"/>
        <v>11048646</v>
      </c>
      <c r="S67" s="1">
        <v>21790</v>
      </c>
      <c r="U67" s="1">
        <v>132055949158</v>
      </c>
      <c r="W67" s="1">
        <v>238888998868</v>
      </c>
      <c r="Y67" s="5">
        <v>2.4462601449802132E-3</v>
      </c>
    </row>
    <row r="68" spans="1:25" ht="21" x14ac:dyDescent="0.25">
      <c r="A68" s="2" t="s">
        <v>72</v>
      </c>
      <c r="C68" s="1">
        <v>25664650</v>
      </c>
      <c r="E68" s="1">
        <v>499468457533</v>
      </c>
      <c r="G68" s="1">
        <v>617302197073</v>
      </c>
      <c r="I68" s="1">
        <v>0</v>
      </c>
      <c r="K68" s="1">
        <v>0</v>
      </c>
      <c r="M68" s="1">
        <v>0</v>
      </c>
      <c r="O68" s="1">
        <v>0</v>
      </c>
      <c r="Q68" s="1">
        <f t="shared" si="0"/>
        <v>25664650</v>
      </c>
      <c r="S68" s="1">
        <v>34700</v>
      </c>
      <c r="U68" s="1">
        <v>499468457533</v>
      </c>
      <c r="W68" s="1">
        <v>883679300266</v>
      </c>
      <c r="Y68" s="5">
        <v>9.0490121496937907E-3</v>
      </c>
    </row>
    <row r="69" spans="1:25" ht="21" x14ac:dyDescent="0.25">
      <c r="A69" s="2" t="s">
        <v>73</v>
      </c>
      <c r="C69" s="1">
        <v>167562593</v>
      </c>
      <c r="E69" s="1">
        <v>567789724774</v>
      </c>
      <c r="G69" s="1">
        <v>483837942394</v>
      </c>
      <c r="I69" s="1">
        <v>0</v>
      </c>
      <c r="K69" s="1">
        <v>0</v>
      </c>
      <c r="M69" s="1">
        <v>0</v>
      </c>
      <c r="O69" s="1">
        <v>0</v>
      </c>
      <c r="Q69" s="1">
        <f t="shared" si="0"/>
        <v>167562593</v>
      </c>
      <c r="S69" s="1">
        <v>4387</v>
      </c>
      <c r="U69" s="1">
        <v>567789724774</v>
      </c>
      <c r="W69" s="1">
        <v>729414794943</v>
      </c>
      <c r="Y69" s="5">
        <v>7.4693198535020263E-3</v>
      </c>
    </row>
    <row r="70" spans="1:25" ht="21" x14ac:dyDescent="0.25">
      <c r="A70" s="2" t="s">
        <v>74</v>
      </c>
      <c r="C70" s="1">
        <v>87342888</v>
      </c>
      <c r="E70" s="1">
        <v>1162103372882</v>
      </c>
      <c r="G70" s="1">
        <v>553806778570</v>
      </c>
      <c r="I70" s="1">
        <v>0</v>
      </c>
      <c r="K70" s="1">
        <v>0</v>
      </c>
      <c r="M70" s="1">
        <v>0</v>
      </c>
      <c r="O70" s="1">
        <v>0</v>
      </c>
      <c r="Q70" s="1">
        <f t="shared" si="0"/>
        <v>87342888</v>
      </c>
      <c r="S70" s="1">
        <v>11502</v>
      </c>
      <c r="U70" s="1">
        <v>1162103372882</v>
      </c>
      <c r="W70" s="1">
        <v>996852201426</v>
      </c>
      <c r="Y70" s="5">
        <v>1.0207920089830744E-2</v>
      </c>
    </row>
    <row r="71" spans="1:25" ht="21" x14ac:dyDescent="0.25">
      <c r="A71" s="2" t="s">
        <v>75</v>
      </c>
      <c r="C71" s="1">
        <v>119640598</v>
      </c>
      <c r="E71" s="1">
        <v>538020230399</v>
      </c>
      <c r="G71" s="1">
        <v>614472857495</v>
      </c>
      <c r="I71" s="1">
        <v>0</v>
      </c>
      <c r="K71" s="1">
        <v>0</v>
      </c>
      <c r="M71" s="1">
        <v>0</v>
      </c>
      <c r="O71" s="1">
        <v>0</v>
      </c>
      <c r="Q71" s="1">
        <f t="shared" si="0"/>
        <v>119640598</v>
      </c>
      <c r="S71" s="1">
        <v>7750</v>
      </c>
      <c r="U71" s="1">
        <v>538020230399</v>
      </c>
      <c r="W71" s="1">
        <v>920047265375</v>
      </c>
      <c r="Y71" s="5">
        <v>9.421425714243644E-3</v>
      </c>
    </row>
    <row r="72" spans="1:25" ht="21" x14ac:dyDescent="0.25">
      <c r="A72" s="2" t="s">
        <v>76</v>
      </c>
      <c r="C72" s="1">
        <v>2400000</v>
      </c>
      <c r="E72" s="1">
        <v>7355140884</v>
      </c>
      <c r="G72" s="1">
        <v>5829784704</v>
      </c>
      <c r="I72" s="1">
        <v>0</v>
      </c>
      <c r="K72" s="1">
        <v>0</v>
      </c>
      <c r="M72" s="1">
        <v>-2400000</v>
      </c>
      <c r="O72" s="1">
        <v>7564465067</v>
      </c>
      <c r="Q72" s="1">
        <f t="shared" si="0"/>
        <v>0</v>
      </c>
      <c r="S72" s="1">
        <v>0</v>
      </c>
      <c r="U72" s="1">
        <v>0</v>
      </c>
      <c r="W72" s="1">
        <v>0</v>
      </c>
      <c r="Y72" s="5">
        <v>0</v>
      </c>
    </row>
    <row r="73" spans="1:25" ht="21" x14ac:dyDescent="0.25">
      <c r="A73" s="2" t="s">
        <v>77</v>
      </c>
      <c r="C73" s="1">
        <v>469574647</v>
      </c>
      <c r="E73" s="1">
        <v>810694387663</v>
      </c>
      <c r="G73" s="1">
        <v>662573555340</v>
      </c>
      <c r="I73" s="1">
        <v>0</v>
      </c>
      <c r="K73" s="1">
        <v>0</v>
      </c>
      <c r="M73" s="1">
        <v>0</v>
      </c>
      <c r="O73" s="1">
        <v>0</v>
      </c>
      <c r="Q73" s="1">
        <f t="shared" si="0"/>
        <v>469574647</v>
      </c>
      <c r="S73" s="1">
        <v>1978</v>
      </c>
      <c r="U73" s="1">
        <v>810694387663</v>
      </c>
      <c r="W73" s="1">
        <v>921638883588</v>
      </c>
      <c r="Y73" s="5">
        <v>9.4377241299050448E-3</v>
      </c>
    </row>
    <row r="74" spans="1:25" ht="21" x14ac:dyDescent="0.25">
      <c r="A74" s="2" t="s">
        <v>78</v>
      </c>
      <c r="C74" s="1">
        <v>573863800</v>
      </c>
      <c r="E74" s="1">
        <v>803854215446</v>
      </c>
      <c r="G74" s="1">
        <v>477749951741</v>
      </c>
      <c r="I74" s="1">
        <v>0</v>
      </c>
      <c r="K74" s="1">
        <v>0</v>
      </c>
      <c r="M74" s="1">
        <v>0</v>
      </c>
      <c r="O74" s="1">
        <v>0</v>
      </c>
      <c r="Q74" s="1">
        <f t="shared" si="0"/>
        <v>573863800</v>
      </c>
      <c r="S74" s="1">
        <v>1023</v>
      </c>
      <c r="U74" s="1">
        <v>803854215446</v>
      </c>
      <c r="W74" s="1">
        <v>582524672981</v>
      </c>
      <c r="Y74" s="5">
        <v>5.9651423788185873E-3</v>
      </c>
    </row>
    <row r="75" spans="1:25" ht="21" x14ac:dyDescent="0.25">
      <c r="A75" s="2" t="s">
        <v>79</v>
      </c>
      <c r="C75" s="1">
        <v>117621308</v>
      </c>
      <c r="E75" s="1">
        <v>1760180481185</v>
      </c>
      <c r="G75" s="1">
        <v>2553427220736</v>
      </c>
      <c r="I75" s="1">
        <v>0</v>
      </c>
      <c r="K75" s="1">
        <v>0</v>
      </c>
      <c r="M75" s="1">
        <v>-13079686</v>
      </c>
      <c r="O75" s="1">
        <v>376010838809</v>
      </c>
      <c r="Q75" s="1">
        <f t="shared" ref="Q75:Q97" si="1">C75+I75+M75</f>
        <v>104541622</v>
      </c>
      <c r="S75" s="1">
        <v>28950</v>
      </c>
      <c r="U75" s="1">
        <v>1564445470326</v>
      </c>
      <c r="W75" s="1">
        <v>3003085266833</v>
      </c>
      <c r="Y75" s="5">
        <v>3.075205570387152E-2</v>
      </c>
    </row>
    <row r="76" spans="1:25" ht="21" x14ac:dyDescent="0.25">
      <c r="A76" s="2" t="s">
        <v>80</v>
      </c>
      <c r="C76" s="1">
        <v>166110245</v>
      </c>
      <c r="E76" s="1">
        <v>1232306345197</v>
      </c>
      <c r="G76" s="1">
        <v>1382891925444</v>
      </c>
      <c r="I76" s="1">
        <v>300000</v>
      </c>
      <c r="K76" s="1">
        <v>4165066233</v>
      </c>
      <c r="M76" s="1">
        <v>0</v>
      </c>
      <c r="O76" s="1">
        <v>0</v>
      </c>
      <c r="Q76" s="1">
        <f t="shared" si="1"/>
        <v>166410245</v>
      </c>
      <c r="S76" s="1">
        <v>14820</v>
      </c>
      <c r="U76" s="1">
        <v>1236471411430</v>
      </c>
      <c r="W76" s="1">
        <v>2447136106207</v>
      </c>
      <c r="Y76" s="5">
        <v>2.5059050665049855E-2</v>
      </c>
    </row>
    <row r="77" spans="1:25" ht="21" x14ac:dyDescent="0.25">
      <c r="A77" s="2" t="s">
        <v>81</v>
      </c>
      <c r="C77" s="1">
        <v>16748397</v>
      </c>
      <c r="E77" s="1">
        <v>150698020810</v>
      </c>
      <c r="G77" s="1">
        <v>138435702654</v>
      </c>
      <c r="I77" s="1">
        <v>0</v>
      </c>
      <c r="K77" s="1">
        <v>0</v>
      </c>
      <c r="M77" s="1">
        <v>0</v>
      </c>
      <c r="O77" s="1">
        <v>0</v>
      </c>
      <c r="Q77" s="1">
        <f t="shared" si="1"/>
        <v>16748397</v>
      </c>
      <c r="S77" s="1">
        <v>10770</v>
      </c>
      <c r="U77" s="1">
        <v>150698020810</v>
      </c>
      <c r="W77" s="1">
        <v>178985896468</v>
      </c>
      <c r="Y77" s="5">
        <v>1.832843149404123E-3</v>
      </c>
    </row>
    <row r="78" spans="1:25" ht="21" x14ac:dyDescent="0.25">
      <c r="A78" s="2" t="s">
        <v>82</v>
      </c>
      <c r="C78" s="1">
        <v>114198708</v>
      </c>
      <c r="E78" s="1">
        <v>1276466058188</v>
      </c>
      <c r="G78" s="1">
        <v>841937523265</v>
      </c>
      <c r="I78" s="1">
        <v>0</v>
      </c>
      <c r="K78" s="1">
        <v>0</v>
      </c>
      <c r="M78" s="1">
        <v>0</v>
      </c>
      <c r="O78" s="1">
        <v>0</v>
      </c>
      <c r="Q78" s="1">
        <f t="shared" si="1"/>
        <v>114198708</v>
      </c>
      <c r="S78" s="1">
        <v>13374</v>
      </c>
      <c r="U78" s="1">
        <v>1276466058188</v>
      </c>
      <c r="W78" s="1">
        <v>1515487541876</v>
      </c>
      <c r="Y78" s="5">
        <v>1.5518825862524441E-2</v>
      </c>
    </row>
    <row r="79" spans="1:25" ht="21" x14ac:dyDescent="0.25">
      <c r="A79" s="2" t="s">
        <v>83</v>
      </c>
      <c r="C79" s="1">
        <v>189268219</v>
      </c>
      <c r="E79" s="1">
        <v>495490631459</v>
      </c>
      <c r="G79" s="1">
        <v>471954406451</v>
      </c>
      <c r="I79" s="1">
        <v>0</v>
      </c>
      <c r="K79" s="1">
        <v>0</v>
      </c>
      <c r="M79" s="1">
        <v>0</v>
      </c>
      <c r="O79" s="1">
        <v>0</v>
      </c>
      <c r="Q79" s="1">
        <f t="shared" si="1"/>
        <v>189268219</v>
      </c>
      <c r="S79" s="1">
        <v>3226</v>
      </c>
      <c r="U79" s="1">
        <v>495490631459</v>
      </c>
      <c r="W79" s="1">
        <v>605859496702</v>
      </c>
      <c r="Y79" s="5">
        <v>6.2040945680333064E-3</v>
      </c>
    </row>
    <row r="80" spans="1:25" ht="21" x14ac:dyDescent="0.25">
      <c r="A80" s="2" t="s">
        <v>84</v>
      </c>
      <c r="C80" s="1">
        <v>66020364</v>
      </c>
      <c r="E80" s="1">
        <v>726995080139</v>
      </c>
      <c r="G80" s="1">
        <v>927752996515</v>
      </c>
      <c r="I80" s="1">
        <v>10000000</v>
      </c>
      <c r="K80" s="1">
        <v>150296333502</v>
      </c>
      <c r="M80" s="1">
        <v>0</v>
      </c>
      <c r="O80" s="1">
        <v>0</v>
      </c>
      <c r="Q80" s="1">
        <f t="shared" si="1"/>
        <v>76020364</v>
      </c>
      <c r="S80" s="1">
        <v>15340</v>
      </c>
      <c r="U80" s="1">
        <v>877291413641</v>
      </c>
      <c r="W80" s="1">
        <v>1157138025834</v>
      </c>
      <c r="Y80" s="5">
        <v>1.1849271620929277E-2</v>
      </c>
    </row>
    <row r="81" spans="1:25" ht="21" x14ac:dyDescent="0.25">
      <c r="A81" s="2" t="s">
        <v>85</v>
      </c>
      <c r="C81" s="1">
        <v>147966990</v>
      </c>
      <c r="E81" s="1">
        <v>284703706642</v>
      </c>
      <c r="G81" s="1">
        <v>251214504041</v>
      </c>
      <c r="I81" s="1">
        <v>0</v>
      </c>
      <c r="K81" s="1">
        <v>0</v>
      </c>
      <c r="M81" s="1">
        <v>-147966990</v>
      </c>
      <c r="O81" s="1">
        <v>310457564702</v>
      </c>
      <c r="Q81" s="1">
        <f t="shared" si="1"/>
        <v>0</v>
      </c>
      <c r="S81" s="1">
        <v>0</v>
      </c>
      <c r="U81" s="1">
        <v>0</v>
      </c>
      <c r="W81" s="1">
        <v>0</v>
      </c>
      <c r="Y81" s="5">
        <v>0</v>
      </c>
    </row>
    <row r="82" spans="1:25" ht="21" x14ac:dyDescent="0.25">
      <c r="A82" s="2" t="s">
        <v>86</v>
      </c>
      <c r="C82" s="1">
        <v>180225567</v>
      </c>
      <c r="E82" s="1">
        <v>552101056805</v>
      </c>
      <c r="G82" s="1">
        <v>557957160905</v>
      </c>
      <c r="I82" s="1">
        <v>0</v>
      </c>
      <c r="K82" s="1">
        <v>0</v>
      </c>
      <c r="M82" s="1">
        <v>0</v>
      </c>
      <c r="O82" s="1">
        <v>0</v>
      </c>
      <c r="Q82" s="1">
        <f t="shared" si="1"/>
        <v>180225567</v>
      </c>
      <c r="S82" s="1">
        <v>2967</v>
      </c>
      <c r="U82" s="1">
        <v>458363806805</v>
      </c>
      <c r="W82" s="1">
        <v>530595800130</v>
      </c>
      <c r="Y82" s="5">
        <v>5.4333827221115048E-3</v>
      </c>
    </row>
    <row r="83" spans="1:25" ht="21" x14ac:dyDescent="0.25">
      <c r="A83" s="2" t="s">
        <v>87</v>
      </c>
      <c r="C83" s="1">
        <v>34680966</v>
      </c>
      <c r="E83" s="1">
        <v>732151051140</v>
      </c>
      <c r="G83" s="1">
        <v>629067485388</v>
      </c>
      <c r="I83" s="1">
        <v>0</v>
      </c>
      <c r="K83" s="1">
        <v>0</v>
      </c>
      <c r="M83" s="1">
        <v>0</v>
      </c>
      <c r="O83" s="1">
        <v>0</v>
      </c>
      <c r="Q83" s="1">
        <f t="shared" si="1"/>
        <v>34680966</v>
      </c>
      <c r="S83" s="1">
        <v>20850</v>
      </c>
      <c r="U83" s="1">
        <v>732151051140</v>
      </c>
      <c r="W83" s="1">
        <v>717508592469</v>
      </c>
      <c r="Y83" s="5">
        <v>7.3473985062310091E-3</v>
      </c>
    </row>
    <row r="84" spans="1:25" ht="21" x14ac:dyDescent="0.25">
      <c r="A84" s="2" t="s">
        <v>88</v>
      </c>
      <c r="C84" s="1">
        <v>37166504</v>
      </c>
      <c r="E84" s="1">
        <v>408859209610</v>
      </c>
      <c r="G84" s="1">
        <v>776307305752</v>
      </c>
      <c r="I84" s="1">
        <v>2900000</v>
      </c>
      <c r="K84" s="1">
        <v>71064813477</v>
      </c>
      <c r="M84" s="1">
        <v>0</v>
      </c>
      <c r="O84" s="1">
        <v>0</v>
      </c>
      <c r="Q84" s="1">
        <f t="shared" si="1"/>
        <v>40066504</v>
      </c>
      <c r="S84" s="1">
        <v>30050</v>
      </c>
      <c r="U84" s="1">
        <v>479924023087</v>
      </c>
      <c r="W84" s="1">
        <v>1194691537219</v>
      </c>
      <c r="Y84" s="5">
        <v>1.2233825361957541E-2</v>
      </c>
    </row>
    <row r="85" spans="1:25" ht="21" x14ac:dyDescent="0.25">
      <c r="A85" s="2" t="s">
        <v>89</v>
      </c>
      <c r="C85" s="1">
        <v>12821313</v>
      </c>
      <c r="E85" s="1">
        <v>208098305818</v>
      </c>
      <c r="G85" s="1">
        <v>690179580590</v>
      </c>
      <c r="I85" s="1">
        <v>333003</v>
      </c>
      <c r="K85" s="1">
        <v>21568871423</v>
      </c>
      <c r="M85" s="1">
        <v>0</v>
      </c>
      <c r="O85" s="1">
        <v>0</v>
      </c>
      <c r="Q85" s="1">
        <f t="shared" si="1"/>
        <v>13154316</v>
      </c>
      <c r="S85" s="1">
        <v>83600</v>
      </c>
      <c r="U85" s="1">
        <v>229667177241</v>
      </c>
      <c r="W85" s="1">
        <v>1091200130280</v>
      </c>
      <c r="Y85" s="5">
        <v>1.1174057413904421E-2</v>
      </c>
    </row>
    <row r="86" spans="1:25" ht="21" x14ac:dyDescent="0.25">
      <c r="A86" s="2" t="s">
        <v>90</v>
      </c>
      <c r="C86" s="1">
        <v>181791807</v>
      </c>
      <c r="E86" s="1">
        <v>952417725569</v>
      </c>
      <c r="G86" s="1">
        <v>1486385224175</v>
      </c>
      <c r="I86" s="1">
        <v>200000</v>
      </c>
      <c r="K86" s="1">
        <v>2083535785</v>
      </c>
      <c r="M86" s="1">
        <v>-30000000</v>
      </c>
      <c r="O86" s="1">
        <v>439972518137</v>
      </c>
      <c r="Q86" s="1">
        <f t="shared" si="1"/>
        <v>151991807</v>
      </c>
      <c r="S86" s="1">
        <v>14780</v>
      </c>
      <c r="U86" s="1">
        <v>797158805598</v>
      </c>
      <c r="W86" s="1">
        <v>2229073934705</v>
      </c>
      <c r="Y86" s="5">
        <v>2.2826060440297242E-2</v>
      </c>
    </row>
    <row r="87" spans="1:25" ht="21" x14ac:dyDescent="0.25">
      <c r="A87" s="2" t="s">
        <v>91</v>
      </c>
      <c r="C87" s="1">
        <v>101290026</v>
      </c>
      <c r="E87" s="1">
        <v>527958988749</v>
      </c>
      <c r="G87" s="1">
        <v>777924598726</v>
      </c>
      <c r="I87" s="1">
        <v>200000</v>
      </c>
      <c r="K87" s="1">
        <v>1846907081</v>
      </c>
      <c r="M87" s="1">
        <v>0</v>
      </c>
      <c r="O87" s="1">
        <v>0</v>
      </c>
      <c r="Q87" s="1">
        <f t="shared" si="1"/>
        <v>101490026</v>
      </c>
      <c r="S87" s="1">
        <v>10440</v>
      </c>
      <c r="U87" s="1">
        <v>529805895830</v>
      </c>
      <c r="W87" s="1">
        <v>1051365504554</v>
      </c>
      <c r="Y87" s="5">
        <v>1.0766144710659505E-2</v>
      </c>
    </row>
    <row r="88" spans="1:25" ht="21" x14ac:dyDescent="0.25">
      <c r="A88" s="2" t="s">
        <v>92</v>
      </c>
      <c r="C88" s="1">
        <v>284616494</v>
      </c>
      <c r="E88" s="1">
        <v>270799754764</v>
      </c>
      <c r="G88" s="1">
        <v>721009090904</v>
      </c>
      <c r="I88" s="1">
        <v>0</v>
      </c>
      <c r="K88" s="1">
        <v>0</v>
      </c>
      <c r="M88" s="1">
        <v>0</v>
      </c>
      <c r="O88" s="1">
        <v>0</v>
      </c>
      <c r="Q88" s="1">
        <f t="shared" si="1"/>
        <v>284616494</v>
      </c>
      <c r="S88" s="1">
        <v>3940</v>
      </c>
      <c r="U88" s="1">
        <v>270799754764</v>
      </c>
      <c r="W88" s="1">
        <v>1112720649495</v>
      </c>
      <c r="Y88" s="5">
        <v>1.1394430845516584E-2</v>
      </c>
    </row>
    <row r="89" spans="1:25" ht="21" x14ac:dyDescent="0.25">
      <c r="A89" s="2" t="s">
        <v>93</v>
      </c>
      <c r="C89" s="1">
        <v>69409442</v>
      </c>
      <c r="E89" s="1">
        <v>260491256191</v>
      </c>
      <c r="G89" s="1">
        <v>259857478161</v>
      </c>
      <c r="I89" s="1">
        <v>7742338</v>
      </c>
      <c r="K89" s="1">
        <v>33644683985</v>
      </c>
      <c r="M89" s="1">
        <v>0</v>
      </c>
      <c r="O89" s="1">
        <v>0</v>
      </c>
      <c r="Q89" s="1">
        <f t="shared" si="1"/>
        <v>77151780</v>
      </c>
      <c r="S89" s="1">
        <v>5380</v>
      </c>
      <c r="U89" s="1">
        <v>294135940176</v>
      </c>
      <c r="W89" s="1">
        <v>411868034464</v>
      </c>
      <c r="Y89" s="5">
        <v>4.2175921138057184E-3</v>
      </c>
    </row>
    <row r="90" spans="1:25" ht="21" x14ac:dyDescent="0.25">
      <c r="A90" s="2" t="s">
        <v>94</v>
      </c>
      <c r="C90" s="1">
        <v>23423147</v>
      </c>
      <c r="E90" s="1">
        <v>135389502253</v>
      </c>
      <c r="G90" s="1">
        <v>186866372032</v>
      </c>
      <c r="I90" s="1">
        <v>0</v>
      </c>
      <c r="K90" s="1">
        <v>0</v>
      </c>
      <c r="M90" s="1">
        <v>0</v>
      </c>
      <c r="O90" s="1">
        <v>0</v>
      </c>
      <c r="Q90" s="1">
        <f t="shared" si="1"/>
        <v>23423147</v>
      </c>
      <c r="S90" s="1">
        <v>9720</v>
      </c>
      <c r="U90" s="1">
        <v>135389502253</v>
      </c>
      <c r="W90" s="1">
        <v>225913076636</v>
      </c>
      <c r="Y90" s="5">
        <v>2.3133847026161054E-3</v>
      </c>
    </row>
    <row r="91" spans="1:25" ht="21" x14ac:dyDescent="0.25">
      <c r="A91" s="2" t="s">
        <v>95</v>
      </c>
      <c r="C91" s="1">
        <v>64046860</v>
      </c>
      <c r="E91" s="1">
        <v>267103845343</v>
      </c>
      <c r="G91" s="1">
        <v>359703062191</v>
      </c>
      <c r="I91" s="1">
        <v>0</v>
      </c>
      <c r="K91" s="1">
        <v>0</v>
      </c>
      <c r="M91" s="1">
        <v>0</v>
      </c>
      <c r="O91" s="1">
        <v>0</v>
      </c>
      <c r="Q91" s="1">
        <f t="shared" si="1"/>
        <v>64046860</v>
      </c>
      <c r="S91" s="1">
        <v>9500</v>
      </c>
      <c r="U91" s="1">
        <v>267103845343</v>
      </c>
      <c r="W91" s="1">
        <v>603741888836</v>
      </c>
      <c r="Y91" s="5">
        <v>6.1824099373058994E-3</v>
      </c>
    </row>
    <row r="92" spans="1:25" ht="21" x14ac:dyDescent="0.25">
      <c r="A92" s="2" t="s">
        <v>96</v>
      </c>
      <c r="C92" s="1">
        <v>44411857</v>
      </c>
      <c r="E92" s="1">
        <v>119956668288</v>
      </c>
      <c r="G92" s="1">
        <v>248546640868</v>
      </c>
      <c r="I92" s="1">
        <v>0</v>
      </c>
      <c r="K92" s="1">
        <v>0</v>
      </c>
      <c r="M92" s="1">
        <v>0</v>
      </c>
      <c r="O92" s="1">
        <v>0</v>
      </c>
      <c r="Q92" s="1">
        <f t="shared" si="1"/>
        <v>44411857</v>
      </c>
      <c r="S92" s="1">
        <v>7700</v>
      </c>
      <c r="U92" s="1">
        <v>119956668288</v>
      </c>
      <c r="W92" s="1">
        <v>339327860760</v>
      </c>
      <c r="Y92" s="5">
        <v>3.4747695615621578E-3</v>
      </c>
    </row>
    <row r="93" spans="1:25" ht="21" x14ac:dyDescent="0.25">
      <c r="A93" s="2" t="s">
        <v>97</v>
      </c>
      <c r="C93" s="1">
        <v>31464377</v>
      </c>
      <c r="E93" s="1">
        <v>226182464698</v>
      </c>
      <c r="G93" s="1">
        <v>395259852251</v>
      </c>
      <c r="I93" s="1">
        <v>0</v>
      </c>
      <c r="K93" s="1">
        <v>0</v>
      </c>
      <c r="M93" s="1">
        <v>0</v>
      </c>
      <c r="O93" s="1">
        <v>0</v>
      </c>
      <c r="Q93" s="1">
        <f t="shared" si="1"/>
        <v>31464377</v>
      </c>
      <c r="S93" s="1">
        <v>15330</v>
      </c>
      <c r="U93" s="1">
        <v>226182464698</v>
      </c>
      <c r="W93" s="1">
        <v>478620342418</v>
      </c>
      <c r="Y93" s="5">
        <v>4.9011460292522182E-3</v>
      </c>
    </row>
    <row r="94" spans="1:25" ht="21" x14ac:dyDescent="0.25">
      <c r="A94" s="2" t="s">
        <v>98</v>
      </c>
      <c r="C94" s="1">
        <v>0</v>
      </c>
      <c r="E94" s="1">
        <v>0</v>
      </c>
      <c r="G94" s="1">
        <v>0</v>
      </c>
      <c r="I94" s="1">
        <v>123045</v>
      </c>
      <c r="K94" s="1">
        <v>2916479757179</v>
      </c>
      <c r="M94" s="1">
        <v>0</v>
      </c>
      <c r="O94" s="1">
        <v>0</v>
      </c>
      <c r="Q94" s="1">
        <f t="shared" si="1"/>
        <v>123045</v>
      </c>
      <c r="S94" s="1">
        <v>20989980</v>
      </c>
      <c r="U94" s="1">
        <v>2916479757179</v>
      </c>
      <c r="W94" s="1">
        <v>2576513580086</v>
      </c>
      <c r="Y94" s="5">
        <v>2.6383895925853582E-2</v>
      </c>
    </row>
    <row r="95" spans="1:25" ht="21" x14ac:dyDescent="0.25">
      <c r="A95" s="2" t="s">
        <v>99</v>
      </c>
      <c r="C95" s="1">
        <v>0</v>
      </c>
      <c r="E95" s="1">
        <v>0</v>
      </c>
      <c r="G95" s="1">
        <v>0</v>
      </c>
      <c r="I95" s="1">
        <v>331983553</v>
      </c>
      <c r="K95" s="1">
        <v>800574580472</v>
      </c>
      <c r="M95" s="1">
        <v>0</v>
      </c>
      <c r="O95" s="1">
        <v>0</v>
      </c>
      <c r="Q95" s="1">
        <f t="shared" si="1"/>
        <v>331983553</v>
      </c>
      <c r="S95" s="1">
        <v>2227</v>
      </c>
      <c r="U95" s="1">
        <v>800574580472</v>
      </c>
      <c r="W95" s="1">
        <v>733612371941</v>
      </c>
      <c r="Y95" s="5">
        <v>7.5123036885231063E-3</v>
      </c>
    </row>
    <row r="96" spans="1:25" ht="21" x14ac:dyDescent="0.25">
      <c r="A96" s="2" t="s">
        <v>100</v>
      </c>
      <c r="C96" s="1">
        <v>0</v>
      </c>
      <c r="E96" s="1">
        <v>0</v>
      </c>
      <c r="G96" s="1">
        <v>0</v>
      </c>
      <c r="I96" s="1">
        <v>80400000</v>
      </c>
      <c r="K96" s="1">
        <v>543283912354</v>
      </c>
      <c r="M96" s="1">
        <v>0</v>
      </c>
      <c r="O96" s="1">
        <v>0</v>
      </c>
      <c r="Q96" s="1">
        <f t="shared" si="1"/>
        <v>80400000</v>
      </c>
      <c r="S96" s="1">
        <v>6700</v>
      </c>
      <c r="U96" s="1">
        <v>543283912354</v>
      </c>
      <c r="W96" s="1">
        <v>534516003600</v>
      </c>
      <c r="Y96" s="5">
        <v>5.4735262094814403E-3</v>
      </c>
    </row>
    <row r="97" spans="1:25" ht="21" x14ac:dyDescent="0.25">
      <c r="A97" s="2" t="s">
        <v>101</v>
      </c>
      <c r="C97" s="1">
        <v>0</v>
      </c>
      <c r="E97" s="1">
        <v>0</v>
      </c>
      <c r="G97" s="1">
        <v>0</v>
      </c>
      <c r="I97" s="1">
        <v>60750000</v>
      </c>
      <c r="K97" s="1">
        <v>0</v>
      </c>
      <c r="M97" s="1">
        <v>-1</v>
      </c>
      <c r="O97" s="1">
        <v>1</v>
      </c>
      <c r="Q97" s="1">
        <f t="shared" si="1"/>
        <v>60749999</v>
      </c>
      <c r="S97" s="1">
        <v>1967</v>
      </c>
      <c r="U97" s="1">
        <v>93737248457</v>
      </c>
      <c r="W97" s="1">
        <v>118571549766</v>
      </c>
      <c r="Y97" s="5">
        <v>1.2141909334275243E-3</v>
      </c>
    </row>
    <row r="98" spans="1:25" s="3" customFormat="1" ht="27" thickBot="1" x14ac:dyDescent="0.3">
      <c r="A98" s="3" t="s">
        <v>102</v>
      </c>
      <c r="C98" s="3" t="s">
        <v>102</v>
      </c>
      <c r="E98" s="4">
        <f>SUM(E10:E97)</f>
        <v>44847318278757</v>
      </c>
      <c r="G98" s="4">
        <f>SUM(G10:G97)</f>
        <v>58280464375807</v>
      </c>
      <c r="I98" s="3" t="s">
        <v>102</v>
      </c>
      <c r="K98" s="4">
        <f>SUM(K10:K97)</f>
        <v>8664777397266</v>
      </c>
      <c r="M98" s="3" t="s">
        <v>102</v>
      </c>
      <c r="O98" s="4">
        <f>SUM(O10:O97)</f>
        <v>7602202821586</v>
      </c>
      <c r="Q98" s="3" t="s">
        <v>102</v>
      </c>
      <c r="S98" s="3" t="s">
        <v>102</v>
      </c>
      <c r="U98" s="4">
        <f>SUM(U10:U97)</f>
        <v>50190967183240</v>
      </c>
      <c r="W98" s="4">
        <f>SUM(W10:W97)</f>
        <v>88397397990837</v>
      </c>
      <c r="Y98" s="7">
        <f>SUM(Y10:Y97)</f>
        <v>0.9052029714621781</v>
      </c>
    </row>
    <row r="99" spans="1:25" ht="19.5" thickTop="1" x14ac:dyDescent="0.25"/>
    <row r="101" spans="1:25" x14ac:dyDescent="0.25">
      <c r="Y101" s="16"/>
    </row>
  </sheetData>
  <mergeCells count="23">
    <mergeCell ref="O9"/>
    <mergeCell ref="M8:O8"/>
    <mergeCell ref="A7:A9"/>
    <mergeCell ref="C8:C9"/>
    <mergeCell ref="E8:E9"/>
    <mergeCell ref="G8:G9"/>
    <mergeCell ref="C7:G7"/>
    <mergeCell ref="A5:Y5"/>
    <mergeCell ref="A6:Y6"/>
    <mergeCell ref="Y8:Y9"/>
    <mergeCell ref="Q7:Y7"/>
    <mergeCell ref="A2:Y2"/>
    <mergeCell ref="A3:Y3"/>
    <mergeCell ref="A4:Y4"/>
    <mergeCell ref="I7:O7"/>
    <mergeCell ref="Q8:Q9"/>
    <mergeCell ref="S8:S9"/>
    <mergeCell ref="U8:U9"/>
    <mergeCell ref="W8:W9"/>
    <mergeCell ref="I9"/>
    <mergeCell ref="K9"/>
    <mergeCell ref="I8:K8"/>
    <mergeCell ref="M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7"/>
  <sheetViews>
    <sheetView rightToLeft="1" topLeftCell="A31" workbookViewId="0">
      <selection activeCell="G52" sqref="G52"/>
    </sheetView>
  </sheetViews>
  <sheetFormatPr defaultRowHeight="18.75" x14ac:dyDescent="0.25"/>
  <cols>
    <col min="1" max="1" width="29" style="1" bestFit="1" customWidth="1"/>
    <col min="2" max="2" width="1" style="1" customWidth="1"/>
    <col min="3" max="3" width="19" style="1" customWidth="1"/>
    <col min="4" max="4" width="1" style="1" customWidth="1"/>
    <col min="5" max="5" width="24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5.4257812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28" style="1" customWidth="1"/>
    <col min="18" max="18" width="1" style="1" customWidth="1"/>
    <col min="19" max="19" width="15.28515625" style="1" bestFit="1" customWidth="1"/>
    <col min="20" max="16384" width="9.140625" style="1"/>
  </cols>
  <sheetData>
    <row r="2" spans="1:17" ht="26.25" x14ac:dyDescent="0.2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</row>
    <row r="3" spans="1:17" ht="26.25" x14ac:dyDescent="0.25">
      <c r="A3" s="19" t="s">
        <v>118</v>
      </c>
      <c r="B3" s="19" t="s">
        <v>118</v>
      </c>
      <c r="C3" s="19" t="s">
        <v>118</v>
      </c>
      <c r="D3" s="19" t="s">
        <v>118</v>
      </c>
      <c r="E3" s="19" t="s">
        <v>118</v>
      </c>
      <c r="F3" s="19" t="s">
        <v>118</v>
      </c>
      <c r="G3" s="19" t="s">
        <v>118</v>
      </c>
      <c r="H3" s="19" t="s">
        <v>118</v>
      </c>
      <c r="I3" s="19" t="s">
        <v>118</v>
      </c>
      <c r="J3" s="19" t="s">
        <v>118</v>
      </c>
      <c r="K3" s="19" t="s">
        <v>118</v>
      </c>
      <c r="L3" s="19" t="s">
        <v>118</v>
      </c>
      <c r="M3" s="19" t="s">
        <v>118</v>
      </c>
      <c r="N3" s="19" t="s">
        <v>118</v>
      </c>
      <c r="O3" s="19" t="s">
        <v>118</v>
      </c>
      <c r="P3" s="19" t="s">
        <v>118</v>
      </c>
      <c r="Q3" s="19" t="s">
        <v>118</v>
      </c>
    </row>
    <row r="4" spans="1:17" ht="26.25" x14ac:dyDescent="0.2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</row>
    <row r="5" spans="1:17" s="15" customFormat="1" ht="28.5" x14ac:dyDescent="0.3">
      <c r="A5" s="17" t="s">
        <v>200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</row>
    <row r="6" spans="1:17" ht="27" thickBot="1" x14ac:dyDescent="0.3">
      <c r="A6" s="18" t="s">
        <v>3</v>
      </c>
      <c r="C6" s="18" t="s">
        <v>182</v>
      </c>
      <c r="D6" s="18" t="s">
        <v>120</v>
      </c>
      <c r="E6" s="18" t="s">
        <v>120</v>
      </c>
      <c r="F6" s="18" t="s">
        <v>120</v>
      </c>
      <c r="G6" s="18" t="s">
        <v>120</v>
      </c>
      <c r="H6" s="18" t="s">
        <v>120</v>
      </c>
      <c r="I6" s="18" t="s">
        <v>120</v>
      </c>
      <c r="K6" s="18" t="s">
        <v>183</v>
      </c>
      <c r="L6" s="18" t="s">
        <v>121</v>
      </c>
      <c r="M6" s="18" t="s">
        <v>121</v>
      </c>
      <c r="N6" s="18" t="s">
        <v>121</v>
      </c>
      <c r="O6" s="18" t="s">
        <v>121</v>
      </c>
      <c r="P6" s="18" t="s">
        <v>121</v>
      </c>
      <c r="Q6" s="18" t="s">
        <v>121</v>
      </c>
    </row>
    <row r="7" spans="1:17" ht="26.25" x14ac:dyDescent="0.25">
      <c r="A7" s="18" t="s">
        <v>3</v>
      </c>
      <c r="C7" s="18" t="s">
        <v>7</v>
      </c>
      <c r="E7" s="18" t="s">
        <v>152</v>
      </c>
      <c r="G7" s="18" t="s">
        <v>153</v>
      </c>
      <c r="I7" s="18" t="s">
        <v>155</v>
      </c>
      <c r="K7" s="18" t="s">
        <v>7</v>
      </c>
      <c r="M7" s="18" t="s">
        <v>152</v>
      </c>
      <c r="O7" s="18" t="s">
        <v>153</v>
      </c>
      <c r="Q7" s="18" t="s">
        <v>155</v>
      </c>
    </row>
    <row r="8" spans="1:17" ht="21" x14ac:dyDescent="0.25">
      <c r="A8" s="2" t="s">
        <v>47</v>
      </c>
      <c r="C8" s="1">
        <v>74463845</v>
      </c>
      <c r="E8" s="1">
        <v>404700133947</v>
      </c>
      <c r="G8" s="1">
        <v>332772160928</v>
      </c>
      <c r="I8" s="1">
        <f>E8-G8</f>
        <v>71927973019</v>
      </c>
      <c r="K8" s="1">
        <v>74463846</v>
      </c>
      <c r="M8" s="1">
        <v>404700133948</v>
      </c>
      <c r="O8" s="1">
        <v>332772166681</v>
      </c>
      <c r="Q8" s="1">
        <f>M8-O8</f>
        <v>71927967267</v>
      </c>
    </row>
    <row r="9" spans="1:17" ht="21" x14ac:dyDescent="0.25">
      <c r="A9" s="2" t="s">
        <v>90</v>
      </c>
      <c r="C9" s="1">
        <v>30000000</v>
      </c>
      <c r="E9" s="1">
        <v>439972518137</v>
      </c>
      <c r="G9" s="1">
        <v>210949759875</v>
      </c>
      <c r="I9" s="1">
        <f t="shared" ref="I9:I41" si="0">E9-G9</f>
        <v>229022758262</v>
      </c>
      <c r="K9" s="1">
        <v>30000000</v>
      </c>
      <c r="M9" s="1">
        <v>439972518137</v>
      </c>
      <c r="O9" s="1">
        <v>210949759875</v>
      </c>
      <c r="Q9" s="1">
        <f t="shared" ref="Q9:Q41" si="1">M9-O9</f>
        <v>229022758262</v>
      </c>
    </row>
    <row r="10" spans="1:17" ht="21" x14ac:dyDescent="0.25">
      <c r="A10" s="2" t="s">
        <v>85</v>
      </c>
      <c r="C10" s="1">
        <v>147966990</v>
      </c>
      <c r="E10" s="1">
        <v>310457564702</v>
      </c>
      <c r="G10" s="1">
        <v>265310583607</v>
      </c>
      <c r="I10" s="1">
        <f t="shared" si="0"/>
        <v>45146981095</v>
      </c>
      <c r="K10" s="1">
        <v>262989930</v>
      </c>
      <c r="M10" s="1">
        <v>556040161958</v>
      </c>
      <c r="O10" s="1">
        <v>497532186048</v>
      </c>
      <c r="Q10" s="1">
        <f t="shared" si="1"/>
        <v>58507975910</v>
      </c>
    </row>
    <row r="11" spans="1:17" ht="21" x14ac:dyDescent="0.25">
      <c r="A11" s="2" t="s">
        <v>43</v>
      </c>
      <c r="C11" s="1">
        <v>35000000</v>
      </c>
      <c r="E11" s="1">
        <v>933866359074</v>
      </c>
      <c r="G11" s="1">
        <v>242987999394</v>
      </c>
      <c r="I11" s="1">
        <f t="shared" si="0"/>
        <v>690878359680</v>
      </c>
      <c r="K11" s="1">
        <v>35000000</v>
      </c>
      <c r="M11" s="1">
        <v>933866359074</v>
      </c>
      <c r="O11" s="1">
        <v>242987999394</v>
      </c>
      <c r="Q11" s="1">
        <f t="shared" si="1"/>
        <v>690878359680</v>
      </c>
    </row>
    <row r="12" spans="1:17" ht="21" x14ac:dyDescent="0.25">
      <c r="A12" s="2" t="s">
        <v>79</v>
      </c>
      <c r="C12" s="1">
        <v>13079686</v>
      </c>
      <c r="E12" s="1">
        <v>376010838809</v>
      </c>
      <c r="G12" s="1">
        <v>295432056613</v>
      </c>
      <c r="I12" s="1">
        <f t="shared" si="0"/>
        <v>80578782196</v>
      </c>
      <c r="K12" s="1">
        <v>13079686</v>
      </c>
      <c r="M12" s="1">
        <v>376010838809</v>
      </c>
      <c r="O12" s="1">
        <v>295432056613</v>
      </c>
      <c r="Q12" s="1">
        <f t="shared" si="1"/>
        <v>80578782196</v>
      </c>
    </row>
    <row r="13" spans="1:17" ht="21" x14ac:dyDescent="0.25">
      <c r="A13" s="2" t="s">
        <v>41</v>
      </c>
      <c r="C13" s="1">
        <v>67210976</v>
      </c>
      <c r="E13" s="1">
        <v>1220070882835</v>
      </c>
      <c r="G13" s="1">
        <v>567728213439</v>
      </c>
      <c r="I13" s="1">
        <f t="shared" si="0"/>
        <v>652342669396</v>
      </c>
      <c r="K13" s="1">
        <v>77614856</v>
      </c>
      <c r="M13" s="1">
        <v>1685083388524</v>
      </c>
      <c r="O13" s="1">
        <v>965778013802</v>
      </c>
      <c r="Q13" s="1">
        <f t="shared" si="1"/>
        <v>719305374722</v>
      </c>
    </row>
    <row r="14" spans="1:17" ht="21" x14ac:dyDescent="0.25">
      <c r="A14" s="2" t="s">
        <v>25</v>
      </c>
      <c r="C14" s="1">
        <v>199671768</v>
      </c>
      <c r="E14" s="1">
        <v>2615050790954</v>
      </c>
      <c r="G14" s="1">
        <v>1486993890071</v>
      </c>
      <c r="I14" s="1">
        <f t="shared" si="0"/>
        <v>1128056900883</v>
      </c>
      <c r="K14" s="1">
        <v>199671769</v>
      </c>
      <c r="M14" s="1">
        <v>2615050790955</v>
      </c>
      <c r="O14" s="1">
        <v>1486993897442</v>
      </c>
      <c r="Q14" s="1">
        <f t="shared" si="1"/>
        <v>1128056893513</v>
      </c>
    </row>
    <row r="15" spans="1:17" ht="21" x14ac:dyDescent="0.25">
      <c r="A15" s="2" t="s">
        <v>70</v>
      </c>
      <c r="C15" s="1">
        <v>81209709</v>
      </c>
      <c r="E15" s="1">
        <v>80057273581</v>
      </c>
      <c r="G15" s="1">
        <v>70877876795</v>
      </c>
      <c r="I15" s="1">
        <f t="shared" si="0"/>
        <v>9179396786</v>
      </c>
      <c r="K15" s="1">
        <v>93806374</v>
      </c>
      <c r="M15" s="1">
        <v>94292524271</v>
      </c>
      <c r="O15" s="1">
        <v>81871942493</v>
      </c>
      <c r="Q15" s="1">
        <f t="shared" si="1"/>
        <v>12420581778</v>
      </c>
    </row>
    <row r="16" spans="1:17" ht="21" x14ac:dyDescent="0.25">
      <c r="A16" s="2" t="s">
        <v>36</v>
      </c>
      <c r="C16" s="1">
        <v>15470408</v>
      </c>
      <c r="E16" s="1">
        <v>14941349002</v>
      </c>
      <c r="G16" s="1">
        <v>14279186584</v>
      </c>
      <c r="I16" s="1">
        <f t="shared" si="0"/>
        <v>662162418</v>
      </c>
      <c r="K16" s="1">
        <v>15470410</v>
      </c>
      <c r="M16" s="1">
        <v>14941349004</v>
      </c>
      <c r="O16" s="1">
        <v>14279188430</v>
      </c>
      <c r="Q16" s="1">
        <f t="shared" si="1"/>
        <v>662160574</v>
      </c>
    </row>
    <row r="17" spans="1:17" ht="21" x14ac:dyDescent="0.25">
      <c r="A17" s="2" t="s">
        <v>49</v>
      </c>
      <c r="C17" s="1">
        <v>78997697</v>
      </c>
      <c r="E17" s="1">
        <v>1199510645477</v>
      </c>
      <c r="G17" s="1">
        <v>964360501727</v>
      </c>
      <c r="I17" s="1">
        <f t="shared" si="0"/>
        <v>235150143750</v>
      </c>
      <c r="K17" s="1">
        <v>89441111</v>
      </c>
      <c r="M17" s="1">
        <v>1346769437952</v>
      </c>
      <c r="O17" s="1">
        <v>1091641836672</v>
      </c>
      <c r="Q17" s="1">
        <f t="shared" si="1"/>
        <v>255127601280</v>
      </c>
    </row>
    <row r="18" spans="1:17" ht="21" x14ac:dyDescent="0.25">
      <c r="A18" s="2" t="s">
        <v>76</v>
      </c>
      <c r="C18" s="1">
        <v>2400000</v>
      </c>
      <c r="E18" s="1">
        <v>7564465067</v>
      </c>
      <c r="G18" s="1">
        <v>7355140884</v>
      </c>
      <c r="I18" s="1">
        <f t="shared" si="0"/>
        <v>209324183</v>
      </c>
      <c r="K18" s="1">
        <v>2400000</v>
      </c>
      <c r="M18" s="1">
        <v>7564465067</v>
      </c>
      <c r="O18" s="1">
        <v>7355140884</v>
      </c>
      <c r="Q18" s="1">
        <f t="shared" si="1"/>
        <v>209324183</v>
      </c>
    </row>
    <row r="19" spans="1:17" ht="21" x14ac:dyDescent="0.25">
      <c r="A19" s="2" t="s">
        <v>101</v>
      </c>
      <c r="C19" s="1">
        <v>1</v>
      </c>
      <c r="E19" s="1">
        <v>1</v>
      </c>
      <c r="G19" s="1">
        <v>1543</v>
      </c>
      <c r="I19" s="1">
        <f t="shared" si="0"/>
        <v>-1542</v>
      </c>
      <c r="K19" s="1">
        <v>1</v>
      </c>
      <c r="M19" s="1">
        <v>1</v>
      </c>
      <c r="O19" s="1">
        <v>1543</v>
      </c>
      <c r="Q19" s="1">
        <f t="shared" si="1"/>
        <v>-1542</v>
      </c>
    </row>
    <row r="20" spans="1:17" ht="21" x14ac:dyDescent="0.25">
      <c r="A20" s="2" t="s">
        <v>48</v>
      </c>
      <c r="C20" s="1" t="s">
        <v>185</v>
      </c>
      <c r="E20" s="1">
        <v>0</v>
      </c>
      <c r="G20" s="1">
        <v>0</v>
      </c>
      <c r="I20" s="1">
        <f t="shared" si="0"/>
        <v>0</v>
      </c>
      <c r="K20" s="1">
        <v>800000</v>
      </c>
      <c r="M20" s="1">
        <v>13042396938</v>
      </c>
      <c r="O20" s="1">
        <v>12167172000</v>
      </c>
      <c r="Q20" s="1">
        <f t="shared" si="1"/>
        <v>875224938</v>
      </c>
    </row>
    <row r="21" spans="1:17" ht="21" x14ac:dyDescent="0.25">
      <c r="A21" s="2" t="s">
        <v>156</v>
      </c>
      <c r="C21" s="1" t="s">
        <v>185</v>
      </c>
      <c r="E21" s="1">
        <v>0</v>
      </c>
      <c r="G21" s="1">
        <v>0</v>
      </c>
      <c r="I21" s="1">
        <f t="shared" si="0"/>
        <v>0</v>
      </c>
      <c r="K21" s="1">
        <v>9143022</v>
      </c>
      <c r="M21" s="1">
        <v>129189221448</v>
      </c>
      <c r="O21" s="1">
        <v>121878407866</v>
      </c>
      <c r="Q21" s="1">
        <f t="shared" si="1"/>
        <v>7310813582</v>
      </c>
    </row>
    <row r="22" spans="1:17" ht="21" x14ac:dyDescent="0.25">
      <c r="A22" s="2" t="s">
        <v>157</v>
      </c>
      <c r="C22" s="1" t="s">
        <v>185</v>
      </c>
      <c r="E22" s="1">
        <v>0</v>
      </c>
      <c r="G22" s="1">
        <v>0</v>
      </c>
      <c r="I22" s="1">
        <f t="shared" si="0"/>
        <v>0</v>
      </c>
      <c r="K22" s="1">
        <v>1011122</v>
      </c>
      <c r="M22" s="1">
        <v>4845296624</v>
      </c>
      <c r="O22" s="1">
        <v>4845296624</v>
      </c>
      <c r="Q22" s="1">
        <f t="shared" si="1"/>
        <v>0</v>
      </c>
    </row>
    <row r="23" spans="1:17" ht="21" x14ac:dyDescent="0.25">
      <c r="A23" s="2" t="s">
        <v>158</v>
      </c>
      <c r="C23" s="1" t="s">
        <v>185</v>
      </c>
      <c r="E23" s="1">
        <v>0</v>
      </c>
      <c r="G23" s="1">
        <v>0</v>
      </c>
      <c r="I23" s="1">
        <f t="shared" si="0"/>
        <v>0</v>
      </c>
      <c r="K23" s="1">
        <v>532000</v>
      </c>
      <c r="M23" s="1">
        <v>660207336620</v>
      </c>
      <c r="O23" s="1">
        <v>600328849750</v>
      </c>
      <c r="Q23" s="1">
        <f t="shared" si="1"/>
        <v>59878486870</v>
      </c>
    </row>
    <row r="24" spans="1:17" ht="21" x14ac:dyDescent="0.25">
      <c r="A24" s="2" t="s">
        <v>159</v>
      </c>
      <c r="C24" s="1" t="s">
        <v>185</v>
      </c>
      <c r="E24" s="1">
        <v>0</v>
      </c>
      <c r="G24" s="1">
        <v>0</v>
      </c>
      <c r="I24" s="1">
        <f t="shared" si="0"/>
        <v>0</v>
      </c>
      <c r="K24" s="1">
        <v>26869217</v>
      </c>
      <c r="M24" s="1">
        <v>1480898149358</v>
      </c>
      <c r="O24" s="1">
        <v>1362176603101</v>
      </c>
      <c r="Q24" s="1">
        <f t="shared" si="1"/>
        <v>118721546257</v>
      </c>
    </row>
    <row r="25" spans="1:17" ht="21" x14ac:dyDescent="0.25">
      <c r="A25" s="2" t="s">
        <v>160</v>
      </c>
      <c r="C25" s="1" t="s">
        <v>185</v>
      </c>
      <c r="E25" s="1">
        <v>0</v>
      </c>
      <c r="G25" s="1">
        <v>0</v>
      </c>
      <c r="I25" s="1">
        <f t="shared" si="0"/>
        <v>0</v>
      </c>
      <c r="K25" s="1">
        <v>11510556</v>
      </c>
      <c r="M25" s="1">
        <v>85963178819</v>
      </c>
      <c r="O25" s="1">
        <v>84213621891</v>
      </c>
      <c r="Q25" s="1">
        <f t="shared" si="1"/>
        <v>1749556928</v>
      </c>
    </row>
    <row r="26" spans="1:17" ht="21" x14ac:dyDescent="0.25">
      <c r="A26" s="2" t="s">
        <v>20</v>
      </c>
      <c r="C26" s="1" t="s">
        <v>185</v>
      </c>
      <c r="E26" s="1">
        <v>0</v>
      </c>
      <c r="G26" s="1">
        <v>0</v>
      </c>
      <c r="I26" s="1">
        <f t="shared" si="0"/>
        <v>0</v>
      </c>
      <c r="K26" s="1">
        <v>181550861</v>
      </c>
      <c r="M26" s="1">
        <v>884780325211</v>
      </c>
      <c r="O26" s="1">
        <v>745524186496</v>
      </c>
      <c r="Q26" s="1">
        <f t="shared" si="1"/>
        <v>139256138715</v>
      </c>
    </row>
    <row r="27" spans="1:17" ht="21" x14ac:dyDescent="0.25">
      <c r="A27" s="2" t="s">
        <v>80</v>
      </c>
      <c r="C27" s="1" t="s">
        <v>185</v>
      </c>
      <c r="E27" s="1">
        <v>0</v>
      </c>
      <c r="G27" s="1">
        <v>0</v>
      </c>
      <c r="I27" s="1">
        <f t="shared" si="0"/>
        <v>0</v>
      </c>
      <c r="K27" s="1">
        <v>9565431</v>
      </c>
      <c r="M27" s="1">
        <v>94653508327</v>
      </c>
      <c r="O27" s="1">
        <v>70962157194</v>
      </c>
      <c r="Q27" s="1">
        <f t="shared" si="1"/>
        <v>23691351133</v>
      </c>
    </row>
    <row r="28" spans="1:17" ht="21" x14ac:dyDescent="0.25">
      <c r="A28" s="2" t="s">
        <v>31</v>
      </c>
      <c r="C28" s="1" t="s">
        <v>185</v>
      </c>
      <c r="E28" s="1">
        <v>0</v>
      </c>
      <c r="G28" s="1">
        <v>0</v>
      </c>
      <c r="I28" s="1">
        <f t="shared" si="0"/>
        <v>0</v>
      </c>
      <c r="K28" s="1">
        <v>3</v>
      </c>
      <c r="M28" s="1">
        <v>3</v>
      </c>
      <c r="O28" s="1">
        <v>6728</v>
      </c>
      <c r="Q28" s="1">
        <f t="shared" si="1"/>
        <v>-6725</v>
      </c>
    </row>
    <row r="29" spans="1:17" ht="21" x14ac:dyDescent="0.25">
      <c r="A29" s="2" t="s">
        <v>161</v>
      </c>
      <c r="C29" s="1" t="s">
        <v>185</v>
      </c>
      <c r="E29" s="1">
        <v>0</v>
      </c>
      <c r="G29" s="1">
        <v>0</v>
      </c>
      <c r="I29" s="1">
        <f t="shared" si="0"/>
        <v>0</v>
      </c>
      <c r="K29" s="1">
        <v>44825275</v>
      </c>
      <c r="M29" s="1">
        <v>50293957429</v>
      </c>
      <c r="O29" s="1">
        <v>50293958550</v>
      </c>
      <c r="Q29" s="1">
        <f t="shared" si="1"/>
        <v>-1121</v>
      </c>
    </row>
    <row r="30" spans="1:17" ht="21" x14ac:dyDescent="0.25">
      <c r="A30" s="2" t="s">
        <v>17</v>
      </c>
      <c r="C30" s="1" t="s">
        <v>185</v>
      </c>
      <c r="E30" s="1">
        <v>0</v>
      </c>
      <c r="G30" s="1">
        <v>0</v>
      </c>
      <c r="I30" s="1">
        <f t="shared" si="0"/>
        <v>0</v>
      </c>
      <c r="K30" s="1">
        <v>2</v>
      </c>
      <c r="M30" s="1">
        <v>2</v>
      </c>
      <c r="O30" s="1">
        <v>5993</v>
      </c>
      <c r="Q30" s="1">
        <f t="shared" si="1"/>
        <v>-5991</v>
      </c>
    </row>
    <row r="31" spans="1:17" ht="21" x14ac:dyDescent="0.25">
      <c r="A31" s="2" t="s">
        <v>19</v>
      </c>
      <c r="C31" s="1" t="s">
        <v>185</v>
      </c>
      <c r="E31" s="1">
        <v>0</v>
      </c>
      <c r="G31" s="1">
        <v>0</v>
      </c>
      <c r="I31" s="1">
        <f t="shared" si="0"/>
        <v>0</v>
      </c>
      <c r="K31" s="1">
        <v>30000002</v>
      </c>
      <c r="M31" s="1">
        <v>157334776546</v>
      </c>
      <c r="O31" s="1">
        <v>146125358867</v>
      </c>
      <c r="Q31" s="1">
        <f t="shared" si="1"/>
        <v>11209417679</v>
      </c>
    </row>
    <row r="32" spans="1:17" ht="21" x14ac:dyDescent="0.25">
      <c r="A32" s="2" t="s">
        <v>58</v>
      </c>
      <c r="C32" s="1" t="s">
        <v>185</v>
      </c>
      <c r="E32" s="1">
        <v>0</v>
      </c>
      <c r="G32" s="1">
        <v>0</v>
      </c>
      <c r="I32" s="1">
        <f t="shared" si="0"/>
        <v>0</v>
      </c>
      <c r="K32" s="1">
        <v>1</v>
      </c>
      <c r="M32" s="1">
        <v>1</v>
      </c>
      <c r="O32" s="1">
        <v>13953</v>
      </c>
      <c r="Q32" s="1">
        <f t="shared" si="1"/>
        <v>-13952</v>
      </c>
    </row>
    <row r="33" spans="1:17" ht="21" x14ac:dyDescent="0.25">
      <c r="A33" s="2" t="s">
        <v>162</v>
      </c>
      <c r="C33" s="1" t="s">
        <v>185</v>
      </c>
      <c r="E33" s="1">
        <v>0</v>
      </c>
      <c r="G33" s="1">
        <v>0</v>
      </c>
      <c r="I33" s="1">
        <f t="shared" si="0"/>
        <v>0</v>
      </c>
      <c r="K33" s="1">
        <v>182500831</v>
      </c>
      <c r="M33" s="1">
        <v>283761146291</v>
      </c>
      <c r="O33" s="1">
        <v>252529611869</v>
      </c>
      <c r="Q33" s="1">
        <f t="shared" si="1"/>
        <v>31231534422</v>
      </c>
    </row>
    <row r="34" spans="1:17" ht="21" x14ac:dyDescent="0.25">
      <c r="A34" s="2" t="s">
        <v>35</v>
      </c>
      <c r="C34" s="1" t="s">
        <v>185</v>
      </c>
      <c r="E34" s="1">
        <v>0</v>
      </c>
      <c r="G34" s="1">
        <v>0</v>
      </c>
      <c r="I34" s="1">
        <f t="shared" si="0"/>
        <v>0</v>
      </c>
      <c r="K34" s="1">
        <v>1</v>
      </c>
      <c r="M34" s="1">
        <v>1</v>
      </c>
      <c r="O34" s="1">
        <v>6438</v>
      </c>
      <c r="Q34" s="1">
        <f t="shared" si="1"/>
        <v>-6437</v>
      </c>
    </row>
    <row r="35" spans="1:17" ht="21" x14ac:dyDescent="0.25">
      <c r="A35" s="2" t="s">
        <v>34</v>
      </c>
      <c r="C35" s="1" t="s">
        <v>185</v>
      </c>
      <c r="E35" s="1">
        <v>0</v>
      </c>
      <c r="G35" s="1">
        <v>0</v>
      </c>
      <c r="I35" s="1">
        <f t="shared" si="0"/>
        <v>0</v>
      </c>
      <c r="K35" s="1">
        <v>1838965</v>
      </c>
      <c r="M35" s="1">
        <v>232573579652</v>
      </c>
      <c r="O35" s="1">
        <v>218357366244</v>
      </c>
      <c r="Q35" s="1">
        <f t="shared" si="1"/>
        <v>14216213408</v>
      </c>
    </row>
    <row r="36" spans="1:17" ht="21" x14ac:dyDescent="0.25">
      <c r="A36" s="2" t="s">
        <v>163</v>
      </c>
      <c r="C36" s="1" t="s">
        <v>185</v>
      </c>
      <c r="E36" s="1">
        <v>0</v>
      </c>
      <c r="G36" s="1">
        <v>0</v>
      </c>
      <c r="I36" s="1">
        <f t="shared" si="0"/>
        <v>0</v>
      </c>
      <c r="K36" s="1">
        <v>63773149</v>
      </c>
      <c r="M36" s="1">
        <v>311621625150</v>
      </c>
      <c r="O36" s="1">
        <v>312087179012</v>
      </c>
      <c r="Q36" s="1">
        <f t="shared" si="1"/>
        <v>-465553862</v>
      </c>
    </row>
    <row r="37" spans="1:17" ht="21" x14ac:dyDescent="0.25">
      <c r="A37" s="2" t="s">
        <v>98</v>
      </c>
      <c r="C37" s="1" t="s">
        <v>185</v>
      </c>
      <c r="E37" s="1">
        <v>0</v>
      </c>
      <c r="G37" s="1">
        <v>0</v>
      </c>
      <c r="I37" s="1">
        <f t="shared" si="0"/>
        <v>0</v>
      </c>
      <c r="K37" s="1">
        <v>84728</v>
      </c>
      <c r="M37" s="1">
        <v>1264796276068</v>
      </c>
      <c r="O37" s="1">
        <v>1191797604480</v>
      </c>
      <c r="Q37" s="1">
        <f t="shared" si="1"/>
        <v>72998671588</v>
      </c>
    </row>
    <row r="38" spans="1:17" ht="21" x14ac:dyDescent="0.25">
      <c r="A38" s="2" t="s">
        <v>16</v>
      </c>
      <c r="C38" s="1" t="s">
        <v>185</v>
      </c>
      <c r="E38" s="1">
        <v>0</v>
      </c>
      <c r="G38" s="1">
        <v>0</v>
      </c>
      <c r="I38" s="1">
        <f t="shared" si="0"/>
        <v>0</v>
      </c>
      <c r="K38" s="1">
        <v>119640</v>
      </c>
      <c r="M38" s="1">
        <v>142338325</v>
      </c>
      <c r="O38" s="1">
        <v>145567786</v>
      </c>
      <c r="Q38" s="1">
        <f t="shared" si="1"/>
        <v>-3229461</v>
      </c>
    </row>
    <row r="39" spans="1:17" ht="21" x14ac:dyDescent="0.25">
      <c r="A39" s="2" t="s">
        <v>22</v>
      </c>
      <c r="C39" s="1" t="s">
        <v>185</v>
      </c>
      <c r="E39" s="1">
        <v>0</v>
      </c>
      <c r="G39" s="1">
        <v>0</v>
      </c>
      <c r="I39" s="1">
        <f t="shared" si="0"/>
        <v>0</v>
      </c>
      <c r="K39" s="1">
        <v>2</v>
      </c>
      <c r="M39" s="1">
        <v>2</v>
      </c>
      <c r="O39" s="1">
        <v>5405</v>
      </c>
      <c r="Q39" s="1">
        <f t="shared" si="1"/>
        <v>-5403</v>
      </c>
    </row>
    <row r="40" spans="1:17" ht="21" x14ac:dyDescent="0.25">
      <c r="A40" s="2" t="s">
        <v>165</v>
      </c>
      <c r="C40" s="1" t="s">
        <v>185</v>
      </c>
      <c r="E40" s="1">
        <v>0</v>
      </c>
      <c r="G40" s="1">
        <v>0</v>
      </c>
      <c r="I40" s="1">
        <f t="shared" si="0"/>
        <v>0</v>
      </c>
      <c r="K40" s="1">
        <v>16395148</v>
      </c>
      <c r="M40" s="1">
        <v>43922601492</v>
      </c>
      <c r="O40" s="1">
        <v>43351607672</v>
      </c>
      <c r="Q40" s="1">
        <f t="shared" si="1"/>
        <v>570993820</v>
      </c>
    </row>
    <row r="41" spans="1:17" ht="21" x14ac:dyDescent="0.25">
      <c r="A41" s="2" t="s">
        <v>73</v>
      </c>
      <c r="C41" s="1" t="s">
        <v>185</v>
      </c>
      <c r="E41" s="1">
        <v>0</v>
      </c>
      <c r="G41" s="1">
        <v>0</v>
      </c>
      <c r="I41" s="1">
        <f t="shared" si="0"/>
        <v>0</v>
      </c>
      <c r="K41" s="1">
        <v>2</v>
      </c>
      <c r="M41" s="1">
        <v>2</v>
      </c>
      <c r="O41" s="1">
        <v>4671</v>
      </c>
      <c r="Q41" s="1">
        <f t="shared" si="1"/>
        <v>-4669</v>
      </c>
    </row>
    <row r="42" spans="1:17" ht="21" x14ac:dyDescent="0.25">
      <c r="A42" s="2" t="s">
        <v>164</v>
      </c>
      <c r="C42" s="1" t="s">
        <v>185</v>
      </c>
      <c r="E42" s="1">
        <v>0</v>
      </c>
      <c r="G42" s="1">
        <v>0</v>
      </c>
      <c r="I42" s="1">
        <f>E42-G42</f>
        <v>0</v>
      </c>
      <c r="K42" s="1" t="s">
        <v>185</v>
      </c>
      <c r="M42" s="1">
        <v>0</v>
      </c>
      <c r="O42" s="1">
        <v>0</v>
      </c>
      <c r="Q42" s="1">
        <v>3137985869</v>
      </c>
    </row>
    <row r="43" spans="1:17" ht="21" x14ac:dyDescent="0.25">
      <c r="A43" s="2" t="s">
        <v>186</v>
      </c>
      <c r="C43" s="1" t="s">
        <v>185</v>
      </c>
      <c r="E43" s="1">
        <v>0</v>
      </c>
      <c r="G43" s="1">
        <v>0</v>
      </c>
      <c r="I43" s="1">
        <f t="shared" ref="I43:I45" si="2">E43-G43</f>
        <v>0</v>
      </c>
      <c r="K43" s="1" t="s">
        <v>185</v>
      </c>
      <c r="M43" s="1">
        <v>0</v>
      </c>
      <c r="O43" s="1">
        <v>0</v>
      </c>
      <c r="Q43" s="1">
        <v>-1558590874</v>
      </c>
    </row>
    <row r="44" spans="1:17" ht="21" x14ac:dyDescent="0.25">
      <c r="A44" s="2" t="s">
        <v>187</v>
      </c>
      <c r="C44" s="1" t="s">
        <v>185</v>
      </c>
      <c r="E44" s="1">
        <v>0</v>
      </c>
      <c r="G44" s="1">
        <v>0</v>
      </c>
      <c r="I44" s="1">
        <f t="shared" si="2"/>
        <v>0</v>
      </c>
      <c r="K44" s="1" t="s">
        <v>185</v>
      </c>
      <c r="M44" s="1">
        <v>0</v>
      </c>
      <c r="O44" s="1">
        <v>0</v>
      </c>
      <c r="Q44" s="1">
        <v>-6464635025</v>
      </c>
    </row>
    <row r="45" spans="1:17" ht="21.75" thickBot="1" x14ac:dyDescent="0.3">
      <c r="A45" s="2" t="s">
        <v>188</v>
      </c>
      <c r="C45" s="1" t="s">
        <v>185</v>
      </c>
      <c r="E45" s="1">
        <v>0</v>
      </c>
      <c r="G45" s="1">
        <v>0</v>
      </c>
      <c r="I45" s="1">
        <f t="shared" si="2"/>
        <v>0</v>
      </c>
      <c r="K45" s="1" t="s">
        <v>185</v>
      </c>
      <c r="M45" s="1">
        <v>0</v>
      </c>
      <c r="O45" s="1">
        <v>0</v>
      </c>
      <c r="Q45" s="1">
        <v>4452637030</v>
      </c>
    </row>
    <row r="46" spans="1:17" s="3" customFormat="1" ht="27" thickBot="1" x14ac:dyDescent="0.3">
      <c r="A46" s="3" t="s">
        <v>102</v>
      </c>
      <c r="C46" s="3" t="s">
        <v>102</v>
      </c>
      <c r="E46" s="4">
        <f>SUM(E8:E45)</f>
        <v>7602202821586</v>
      </c>
      <c r="G46" s="4">
        <f>SUM(G8:G45)</f>
        <v>4459047371460</v>
      </c>
      <c r="I46" s="4">
        <f>SUM(I8:I45)</f>
        <v>3143155450126</v>
      </c>
      <c r="K46" s="3" t="s">
        <v>102</v>
      </c>
      <c r="M46" s="4">
        <f>SUM(M8:M45)</f>
        <v>14172317682009</v>
      </c>
      <c r="O46" s="4">
        <f>SUM(O8:O45)</f>
        <v>10444378782467</v>
      </c>
      <c r="Q46" s="4">
        <f>SUM(Q8:Q45)</f>
        <v>3727506296542</v>
      </c>
    </row>
    <row r="47" spans="1:17" ht="19.5" thickTop="1" x14ac:dyDescent="0.25"/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Q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92"/>
  <sheetViews>
    <sheetView rightToLeft="1" tabSelected="1" topLeftCell="A79" workbookViewId="0">
      <selection activeCell="G100" sqref="G100"/>
    </sheetView>
  </sheetViews>
  <sheetFormatPr defaultRowHeight="18.75" x14ac:dyDescent="0.25"/>
  <cols>
    <col min="1" max="1" width="37.85546875" style="1" bestFit="1" customWidth="1"/>
    <col min="2" max="2" width="1" style="1" customWidth="1"/>
    <col min="3" max="3" width="19" style="1" customWidth="1"/>
    <col min="4" max="4" width="1" style="1" customWidth="1"/>
    <col min="5" max="5" width="27.5703125" style="1" bestFit="1" customWidth="1"/>
    <col min="6" max="6" width="1" style="1" customWidth="1"/>
    <col min="7" max="7" width="27.7109375" style="1" bestFit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7.57031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</row>
    <row r="3" spans="1:17" ht="26.25" x14ac:dyDescent="0.25">
      <c r="A3" s="19" t="s">
        <v>118</v>
      </c>
      <c r="B3" s="19" t="s">
        <v>118</v>
      </c>
      <c r="C3" s="19" t="s">
        <v>118</v>
      </c>
      <c r="D3" s="19" t="s">
        <v>118</v>
      </c>
      <c r="E3" s="19" t="s">
        <v>118</v>
      </c>
      <c r="F3" s="19" t="s">
        <v>118</v>
      </c>
      <c r="G3" s="19" t="s">
        <v>118</v>
      </c>
      <c r="H3" s="19" t="s">
        <v>118</v>
      </c>
      <c r="I3" s="19" t="s">
        <v>118</v>
      </c>
      <c r="J3" s="19" t="s">
        <v>118</v>
      </c>
      <c r="K3" s="19" t="s">
        <v>118</v>
      </c>
      <c r="L3" s="19" t="s">
        <v>118</v>
      </c>
      <c r="M3" s="19" t="s">
        <v>118</v>
      </c>
      <c r="N3" s="19" t="s">
        <v>118</v>
      </c>
      <c r="O3" s="19" t="s">
        <v>118</v>
      </c>
      <c r="P3" s="19" t="s">
        <v>118</v>
      </c>
      <c r="Q3" s="19" t="s">
        <v>118</v>
      </c>
    </row>
    <row r="4" spans="1:17" ht="26.25" x14ac:dyDescent="0.2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</row>
    <row r="5" spans="1:17" customFormat="1" ht="28.5" x14ac:dyDescent="0.25">
      <c r="A5" s="17" t="s">
        <v>201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</row>
    <row r="6" spans="1:17" ht="27" thickBot="1" x14ac:dyDescent="0.3">
      <c r="A6" s="18" t="s">
        <v>3</v>
      </c>
      <c r="C6" s="18" t="s">
        <v>182</v>
      </c>
      <c r="D6" s="18" t="s">
        <v>120</v>
      </c>
      <c r="E6" s="18" t="s">
        <v>120</v>
      </c>
      <c r="F6" s="18" t="s">
        <v>120</v>
      </c>
      <c r="G6" s="18" t="s">
        <v>120</v>
      </c>
      <c r="H6" s="18" t="s">
        <v>120</v>
      </c>
      <c r="I6" s="18" t="s">
        <v>120</v>
      </c>
      <c r="K6" s="18" t="s">
        <v>183</v>
      </c>
      <c r="L6" s="18" t="s">
        <v>121</v>
      </c>
      <c r="M6" s="18" t="s">
        <v>121</v>
      </c>
      <c r="N6" s="18" t="s">
        <v>121</v>
      </c>
      <c r="O6" s="18" t="s">
        <v>121</v>
      </c>
      <c r="P6" s="18" t="s">
        <v>121</v>
      </c>
      <c r="Q6" s="18" t="s">
        <v>121</v>
      </c>
    </row>
    <row r="7" spans="1:17" ht="26.25" x14ac:dyDescent="0.25">
      <c r="A7" s="18" t="s">
        <v>3</v>
      </c>
      <c r="C7" s="18" t="s">
        <v>7</v>
      </c>
      <c r="E7" s="18" t="s">
        <v>152</v>
      </c>
      <c r="G7" s="18" t="s">
        <v>153</v>
      </c>
      <c r="I7" s="18" t="s">
        <v>154</v>
      </c>
      <c r="K7" s="18" t="s">
        <v>7</v>
      </c>
      <c r="M7" s="18" t="s">
        <v>152</v>
      </c>
      <c r="O7" s="18" t="s">
        <v>153</v>
      </c>
      <c r="Q7" s="18" t="s">
        <v>154</v>
      </c>
    </row>
    <row r="8" spans="1:17" ht="21" x14ac:dyDescent="0.25">
      <c r="A8" s="2" t="s">
        <v>47</v>
      </c>
      <c r="C8" s="1">
        <v>52173679</v>
      </c>
      <c r="E8" s="1">
        <v>262993512423</v>
      </c>
      <c r="G8" s="1">
        <v>170364937293</v>
      </c>
      <c r="I8" s="1">
        <f>E8-G8</f>
        <v>92628575130</v>
      </c>
      <c r="K8" s="1">
        <v>52173679</v>
      </c>
      <c r="M8" s="1">
        <v>262993512423</v>
      </c>
      <c r="O8" s="1">
        <v>233159433457</v>
      </c>
      <c r="Q8" s="1">
        <f>M8-O8</f>
        <v>29834078966</v>
      </c>
    </row>
    <row r="9" spans="1:17" ht="21" x14ac:dyDescent="0.25">
      <c r="A9" s="2" t="s">
        <v>94</v>
      </c>
      <c r="C9" s="1">
        <v>23423147</v>
      </c>
      <c r="E9" s="1">
        <v>225913076636</v>
      </c>
      <c r="G9" s="1">
        <v>186866372032</v>
      </c>
      <c r="I9" s="1">
        <f t="shared" ref="I9:I72" si="0">E9-G9</f>
        <v>39046704604</v>
      </c>
      <c r="K9" s="1">
        <v>23423147</v>
      </c>
      <c r="M9" s="1">
        <v>225913076636</v>
      </c>
      <c r="O9" s="1">
        <v>142496729165</v>
      </c>
      <c r="Q9" s="1">
        <f t="shared" ref="Q9:Q72" si="1">M9-O9</f>
        <v>83416347471</v>
      </c>
    </row>
    <row r="10" spans="1:17" ht="21" x14ac:dyDescent="0.25">
      <c r="A10" s="2" t="s">
        <v>90</v>
      </c>
      <c r="C10" s="1">
        <v>151991807</v>
      </c>
      <c r="E10" s="1">
        <v>2229073934705</v>
      </c>
      <c r="G10" s="1">
        <v>1277519000084</v>
      </c>
      <c r="I10" s="1">
        <f t="shared" si="0"/>
        <v>951554934621</v>
      </c>
      <c r="K10" s="1">
        <v>151991807</v>
      </c>
      <c r="M10" s="1">
        <v>2229073934705</v>
      </c>
      <c r="O10" s="1">
        <v>1068754506350</v>
      </c>
      <c r="Q10" s="1">
        <f t="shared" si="1"/>
        <v>1160319428355</v>
      </c>
    </row>
    <row r="11" spans="1:17" ht="21" x14ac:dyDescent="0.25">
      <c r="A11" s="2" t="s">
        <v>37</v>
      </c>
      <c r="C11" s="1">
        <v>47287349</v>
      </c>
      <c r="E11" s="1">
        <v>1838866039277</v>
      </c>
      <c r="G11" s="1">
        <v>1052778498867</v>
      </c>
      <c r="I11" s="1">
        <f t="shared" si="0"/>
        <v>786087540410</v>
      </c>
      <c r="K11" s="1">
        <v>47287349</v>
      </c>
      <c r="M11" s="1">
        <v>1838866039277</v>
      </c>
      <c r="O11" s="1">
        <v>798082616740</v>
      </c>
      <c r="Q11" s="1">
        <f t="shared" si="1"/>
        <v>1040783422537</v>
      </c>
    </row>
    <row r="12" spans="1:17" ht="21" x14ac:dyDescent="0.25">
      <c r="A12" s="2" t="s">
        <v>100</v>
      </c>
      <c r="C12" s="1">
        <v>80400000</v>
      </c>
      <c r="E12" s="1">
        <v>534516003600</v>
      </c>
      <c r="G12" s="1">
        <v>543283912354</v>
      </c>
      <c r="I12" s="1">
        <f t="shared" si="0"/>
        <v>-8767908754</v>
      </c>
      <c r="K12" s="1">
        <v>80400000</v>
      </c>
      <c r="M12" s="1">
        <v>534516003600</v>
      </c>
      <c r="O12" s="1">
        <v>543283912354</v>
      </c>
      <c r="Q12" s="1">
        <f t="shared" si="1"/>
        <v>-8767908754</v>
      </c>
    </row>
    <row r="13" spans="1:17" ht="21" x14ac:dyDescent="0.25">
      <c r="A13" s="2" t="s">
        <v>51</v>
      </c>
      <c r="C13" s="1">
        <v>3949846</v>
      </c>
      <c r="E13" s="1">
        <v>436885897071</v>
      </c>
      <c r="G13" s="1">
        <v>298534123799</v>
      </c>
      <c r="I13" s="1">
        <f t="shared" si="0"/>
        <v>138351773272</v>
      </c>
      <c r="K13" s="1">
        <v>3949846</v>
      </c>
      <c r="M13" s="1">
        <v>436885897071</v>
      </c>
      <c r="O13" s="1">
        <v>301975149057</v>
      </c>
      <c r="Q13" s="1">
        <f t="shared" si="1"/>
        <v>134910748014</v>
      </c>
    </row>
    <row r="14" spans="1:17" ht="21" x14ac:dyDescent="0.25">
      <c r="A14" s="2" t="s">
        <v>48</v>
      </c>
      <c r="C14" s="1">
        <v>129944462</v>
      </c>
      <c r="E14" s="1">
        <v>2191979852248</v>
      </c>
      <c r="G14" s="1">
        <v>2050659948375</v>
      </c>
      <c r="I14" s="1">
        <f t="shared" si="0"/>
        <v>141319903873</v>
      </c>
      <c r="K14" s="1">
        <v>129944462</v>
      </c>
      <c r="M14" s="1">
        <v>2191979852248</v>
      </c>
      <c r="O14" s="1">
        <v>2086547503315</v>
      </c>
      <c r="Q14" s="1">
        <f t="shared" si="1"/>
        <v>105432348933</v>
      </c>
    </row>
    <row r="15" spans="1:17" ht="21" x14ac:dyDescent="0.25">
      <c r="A15" s="2" t="s">
        <v>26</v>
      </c>
      <c r="C15" s="1">
        <v>20782126</v>
      </c>
      <c r="E15" s="1">
        <v>809393096516</v>
      </c>
      <c r="G15" s="1">
        <v>632254581890</v>
      </c>
      <c r="I15" s="1">
        <f t="shared" si="0"/>
        <v>177138514626</v>
      </c>
      <c r="K15" s="1">
        <v>20782126</v>
      </c>
      <c r="M15" s="1">
        <v>809393096516</v>
      </c>
      <c r="O15" s="1">
        <v>1130656064382</v>
      </c>
      <c r="Q15" s="1">
        <f t="shared" si="1"/>
        <v>-321262967866</v>
      </c>
    </row>
    <row r="16" spans="1:17" ht="21" x14ac:dyDescent="0.25">
      <c r="A16" s="2" t="s">
        <v>33</v>
      </c>
      <c r="C16" s="1">
        <v>260484746</v>
      </c>
      <c r="E16" s="1">
        <v>943419876033</v>
      </c>
      <c r="G16" s="1">
        <v>749308005650</v>
      </c>
      <c r="I16" s="1">
        <f t="shared" si="0"/>
        <v>194111870383</v>
      </c>
      <c r="K16" s="1">
        <v>260484746</v>
      </c>
      <c r="M16" s="1">
        <v>943419876033</v>
      </c>
      <c r="O16" s="1">
        <v>755830861481</v>
      </c>
      <c r="Q16" s="1">
        <f t="shared" si="1"/>
        <v>187589014552</v>
      </c>
    </row>
    <row r="17" spans="1:17" ht="21" x14ac:dyDescent="0.25">
      <c r="A17" s="2" t="s">
        <v>75</v>
      </c>
      <c r="C17" s="1">
        <v>119640598</v>
      </c>
      <c r="E17" s="1">
        <v>920047265375</v>
      </c>
      <c r="G17" s="1">
        <v>614472857494</v>
      </c>
      <c r="I17" s="1">
        <f t="shared" si="0"/>
        <v>305574407881</v>
      </c>
      <c r="K17" s="1">
        <v>119640598</v>
      </c>
      <c r="M17" s="1">
        <v>920047265375</v>
      </c>
      <c r="O17" s="1">
        <v>666000924074</v>
      </c>
      <c r="Q17" s="1">
        <f t="shared" si="1"/>
        <v>254046341301</v>
      </c>
    </row>
    <row r="18" spans="1:17" ht="21" x14ac:dyDescent="0.25">
      <c r="A18" s="2" t="s">
        <v>86</v>
      </c>
      <c r="C18" s="1">
        <v>180225567</v>
      </c>
      <c r="E18" s="1">
        <v>530595800130</v>
      </c>
      <c r="G18" s="1">
        <v>464219910905</v>
      </c>
      <c r="I18" s="1">
        <f t="shared" si="0"/>
        <v>66375889225</v>
      </c>
      <c r="K18" s="1">
        <v>180225567</v>
      </c>
      <c r="M18" s="1">
        <v>530595800130</v>
      </c>
      <c r="O18" s="1">
        <v>482594865785</v>
      </c>
      <c r="Q18" s="1">
        <f t="shared" si="1"/>
        <v>48000934345</v>
      </c>
    </row>
    <row r="19" spans="1:17" ht="21" x14ac:dyDescent="0.25">
      <c r="A19" s="2" t="s">
        <v>91</v>
      </c>
      <c r="C19" s="1">
        <v>101490026</v>
      </c>
      <c r="E19" s="1">
        <v>1051365504553</v>
      </c>
      <c r="G19" s="1">
        <v>779771505807</v>
      </c>
      <c r="I19" s="1">
        <f t="shared" si="0"/>
        <v>271593998746</v>
      </c>
      <c r="K19" s="1">
        <v>101490026</v>
      </c>
      <c r="M19" s="1">
        <v>1051365504553</v>
      </c>
      <c r="O19" s="1">
        <v>685970899048</v>
      </c>
      <c r="Q19" s="1">
        <f t="shared" si="1"/>
        <v>365394605505</v>
      </c>
    </row>
    <row r="20" spans="1:17" ht="21" x14ac:dyDescent="0.25">
      <c r="A20" s="2" t="s">
        <v>71</v>
      </c>
      <c r="C20" s="1">
        <v>11048646</v>
      </c>
      <c r="E20" s="1">
        <v>238888998868</v>
      </c>
      <c r="G20" s="1">
        <v>151731241135</v>
      </c>
      <c r="I20" s="1">
        <f t="shared" si="0"/>
        <v>87157757733</v>
      </c>
      <c r="K20" s="1">
        <v>11048646</v>
      </c>
      <c r="M20" s="1">
        <v>238888998868</v>
      </c>
      <c r="O20" s="1">
        <v>120702143053</v>
      </c>
      <c r="Q20" s="1">
        <f t="shared" si="1"/>
        <v>118186855815</v>
      </c>
    </row>
    <row r="21" spans="1:17" ht="21" x14ac:dyDescent="0.25">
      <c r="A21" s="2" t="s">
        <v>21</v>
      </c>
      <c r="C21" s="1">
        <v>38324652</v>
      </c>
      <c r="E21" s="1">
        <v>1657277778336</v>
      </c>
      <c r="G21" s="1">
        <v>988001850533</v>
      </c>
      <c r="I21" s="1">
        <f t="shared" si="0"/>
        <v>669275927803</v>
      </c>
      <c r="K21" s="1">
        <v>38324652</v>
      </c>
      <c r="M21" s="1">
        <v>1657277778336</v>
      </c>
      <c r="O21" s="1">
        <v>934463806930</v>
      </c>
      <c r="Q21" s="1">
        <f t="shared" si="1"/>
        <v>722813971406</v>
      </c>
    </row>
    <row r="22" spans="1:17" ht="21" x14ac:dyDescent="0.25">
      <c r="A22" s="2" t="s">
        <v>81</v>
      </c>
      <c r="C22" s="1">
        <v>16748397</v>
      </c>
      <c r="E22" s="1">
        <v>178985896468</v>
      </c>
      <c r="G22" s="1">
        <v>138435702653</v>
      </c>
      <c r="I22" s="1">
        <f t="shared" si="0"/>
        <v>40550193815</v>
      </c>
      <c r="K22" s="1">
        <v>16748397</v>
      </c>
      <c r="M22" s="1">
        <v>178985896468</v>
      </c>
      <c r="O22" s="1">
        <v>139516475037</v>
      </c>
      <c r="Q22" s="1">
        <f t="shared" si="1"/>
        <v>39469421431</v>
      </c>
    </row>
    <row r="23" spans="1:17" ht="21" x14ac:dyDescent="0.25">
      <c r="A23" s="2" t="s">
        <v>42</v>
      </c>
      <c r="C23" s="1">
        <v>69359284</v>
      </c>
      <c r="E23" s="1">
        <v>562285027122</v>
      </c>
      <c r="G23" s="1">
        <v>334755737077</v>
      </c>
      <c r="I23" s="1">
        <f t="shared" si="0"/>
        <v>227529290045</v>
      </c>
      <c r="K23" s="1">
        <v>69359284</v>
      </c>
      <c r="M23" s="1">
        <v>562285027122</v>
      </c>
      <c r="O23" s="1">
        <v>269443298184</v>
      </c>
      <c r="Q23" s="1">
        <f t="shared" si="1"/>
        <v>292841728938</v>
      </c>
    </row>
    <row r="24" spans="1:17" ht="21" x14ac:dyDescent="0.25">
      <c r="A24" s="2" t="s">
        <v>58</v>
      </c>
      <c r="C24" s="1">
        <v>5250407</v>
      </c>
      <c r="E24" s="1">
        <v>83513436302</v>
      </c>
      <c r="G24" s="1">
        <v>53140177809</v>
      </c>
      <c r="I24" s="1">
        <f t="shared" si="0"/>
        <v>30373258493</v>
      </c>
      <c r="K24" s="1">
        <v>5250407</v>
      </c>
      <c r="M24" s="1">
        <v>83513436302</v>
      </c>
      <c r="O24" s="1">
        <v>73261639488</v>
      </c>
      <c r="Q24" s="1">
        <f t="shared" si="1"/>
        <v>10251796814</v>
      </c>
    </row>
    <row r="25" spans="1:17" ht="21" x14ac:dyDescent="0.25">
      <c r="A25" s="2" t="s">
        <v>87</v>
      </c>
      <c r="C25" s="1">
        <v>34680966</v>
      </c>
      <c r="E25" s="1">
        <v>717508592469</v>
      </c>
      <c r="G25" s="1">
        <v>629067485387</v>
      </c>
      <c r="I25" s="1">
        <f t="shared" si="0"/>
        <v>88441107082</v>
      </c>
      <c r="K25" s="1">
        <v>34680966</v>
      </c>
      <c r="M25" s="1">
        <v>717508592469</v>
      </c>
      <c r="O25" s="1">
        <v>687423808190</v>
      </c>
      <c r="Q25" s="1">
        <f t="shared" si="1"/>
        <v>30084784279</v>
      </c>
    </row>
    <row r="26" spans="1:17" ht="21" x14ac:dyDescent="0.25">
      <c r="A26" s="2" t="s">
        <v>32</v>
      </c>
      <c r="C26" s="1">
        <v>65602103</v>
      </c>
      <c r="E26" s="1">
        <v>874876783116</v>
      </c>
      <c r="G26" s="1">
        <v>533778989699</v>
      </c>
      <c r="I26" s="1">
        <f t="shared" si="0"/>
        <v>341097793417</v>
      </c>
      <c r="K26" s="1">
        <v>65602103</v>
      </c>
      <c r="M26" s="1">
        <v>874876783116</v>
      </c>
      <c r="O26" s="1">
        <v>378228268825</v>
      </c>
      <c r="Q26" s="1">
        <f t="shared" si="1"/>
        <v>496648514291</v>
      </c>
    </row>
    <row r="27" spans="1:17" ht="21" x14ac:dyDescent="0.25">
      <c r="A27" s="2" t="s">
        <v>43</v>
      </c>
      <c r="C27" s="1">
        <v>105875991</v>
      </c>
      <c r="E27" s="1">
        <v>2824998046263</v>
      </c>
      <c r="G27" s="1">
        <v>1822819967482</v>
      </c>
      <c r="I27" s="1">
        <f t="shared" si="0"/>
        <v>1002178078781</v>
      </c>
      <c r="K27" s="1">
        <v>105875991</v>
      </c>
      <c r="M27" s="1">
        <v>2824998046263</v>
      </c>
      <c r="O27" s="1">
        <v>735045578236</v>
      </c>
      <c r="Q27" s="1">
        <f t="shared" si="1"/>
        <v>2089952468027</v>
      </c>
    </row>
    <row r="28" spans="1:17" ht="21" x14ac:dyDescent="0.25">
      <c r="A28" s="2" t="s">
        <v>31</v>
      </c>
      <c r="C28" s="1">
        <v>588411445</v>
      </c>
      <c r="E28" s="1">
        <v>1490602301625</v>
      </c>
      <c r="G28" s="1">
        <v>978288138727</v>
      </c>
      <c r="I28" s="1">
        <f t="shared" si="0"/>
        <v>512314162898</v>
      </c>
      <c r="K28" s="1">
        <v>588411445</v>
      </c>
      <c r="M28" s="1">
        <v>1490602301625</v>
      </c>
      <c r="O28" s="1">
        <v>1318356579615</v>
      </c>
      <c r="Q28" s="1">
        <f t="shared" si="1"/>
        <v>172245722010</v>
      </c>
    </row>
    <row r="29" spans="1:17" ht="21" x14ac:dyDescent="0.25">
      <c r="A29" s="2" t="s">
        <v>53</v>
      </c>
      <c r="C29" s="1">
        <v>48336728</v>
      </c>
      <c r="E29" s="1">
        <v>1389490575131</v>
      </c>
      <c r="G29" s="1">
        <v>798585366791</v>
      </c>
      <c r="I29" s="1">
        <f t="shared" si="0"/>
        <v>590905208340</v>
      </c>
      <c r="K29" s="1">
        <v>48336728</v>
      </c>
      <c r="M29" s="1">
        <v>1389490575131</v>
      </c>
      <c r="O29" s="1">
        <v>846692724871</v>
      </c>
      <c r="Q29" s="1">
        <f t="shared" si="1"/>
        <v>542797850260</v>
      </c>
    </row>
    <row r="30" spans="1:17" ht="21" x14ac:dyDescent="0.25">
      <c r="A30" s="2" t="s">
        <v>38</v>
      </c>
      <c r="C30" s="1">
        <v>8288198</v>
      </c>
      <c r="E30" s="1">
        <v>320823320251</v>
      </c>
      <c r="G30" s="1">
        <v>221969274893</v>
      </c>
      <c r="I30" s="1">
        <f t="shared" si="0"/>
        <v>98854045358</v>
      </c>
      <c r="K30" s="1">
        <v>8288198</v>
      </c>
      <c r="M30" s="1">
        <v>320823320251</v>
      </c>
      <c r="O30" s="1">
        <v>202676527258</v>
      </c>
      <c r="Q30" s="1">
        <f t="shared" si="1"/>
        <v>118146792993</v>
      </c>
    </row>
    <row r="31" spans="1:17" ht="21" x14ac:dyDescent="0.25">
      <c r="A31" s="2" t="s">
        <v>17</v>
      </c>
      <c r="C31" s="1">
        <v>134385844</v>
      </c>
      <c r="E31" s="1">
        <v>684070322514</v>
      </c>
      <c r="G31" s="1">
        <v>397107489366</v>
      </c>
      <c r="I31" s="1">
        <f t="shared" si="0"/>
        <v>286962833148</v>
      </c>
      <c r="K31" s="1">
        <v>134385844</v>
      </c>
      <c r="M31" s="1">
        <v>684070322514</v>
      </c>
      <c r="O31" s="1">
        <v>402749178927</v>
      </c>
      <c r="Q31" s="1">
        <f t="shared" si="1"/>
        <v>281321143587</v>
      </c>
    </row>
    <row r="32" spans="1:17" ht="21" x14ac:dyDescent="0.25">
      <c r="A32" s="2" t="s">
        <v>93</v>
      </c>
      <c r="C32" s="1">
        <v>77151780</v>
      </c>
      <c r="E32" s="1">
        <v>411868034464</v>
      </c>
      <c r="G32" s="1">
        <v>293502162146</v>
      </c>
      <c r="I32" s="1">
        <f t="shared" si="0"/>
        <v>118365872318</v>
      </c>
      <c r="K32" s="1">
        <v>77151780</v>
      </c>
      <c r="M32" s="1">
        <v>411868034464</v>
      </c>
      <c r="O32" s="1">
        <v>303224536413</v>
      </c>
      <c r="Q32" s="1">
        <f t="shared" si="1"/>
        <v>108643498051</v>
      </c>
    </row>
    <row r="33" spans="1:17" ht="21" x14ac:dyDescent="0.25">
      <c r="A33" s="2" t="s">
        <v>79</v>
      </c>
      <c r="C33" s="1">
        <v>104541622</v>
      </c>
      <c r="E33" s="1">
        <v>3003085266833</v>
      </c>
      <c r="G33" s="1">
        <v>2257995164123</v>
      </c>
      <c r="I33" s="1">
        <f t="shared" si="0"/>
        <v>745090102710</v>
      </c>
      <c r="K33" s="1">
        <v>104541622</v>
      </c>
      <c r="M33" s="1">
        <v>3003085266833</v>
      </c>
      <c r="O33" s="1">
        <v>2361291118793</v>
      </c>
      <c r="Q33" s="1">
        <f t="shared" si="1"/>
        <v>641794148040</v>
      </c>
    </row>
    <row r="34" spans="1:17" ht="21" x14ac:dyDescent="0.25">
      <c r="A34" s="2" t="s">
        <v>52</v>
      </c>
      <c r="C34" s="1">
        <v>82387637</v>
      </c>
      <c r="E34" s="1">
        <v>1137153357672</v>
      </c>
      <c r="G34" s="1">
        <v>660546306973</v>
      </c>
      <c r="I34" s="1">
        <f t="shared" si="0"/>
        <v>476607050699</v>
      </c>
      <c r="K34" s="1">
        <v>82387637</v>
      </c>
      <c r="M34" s="1">
        <v>1137153357672</v>
      </c>
      <c r="O34" s="1">
        <v>719059440315</v>
      </c>
      <c r="Q34" s="1">
        <f t="shared" si="1"/>
        <v>418093917357</v>
      </c>
    </row>
    <row r="35" spans="1:17" ht="21" x14ac:dyDescent="0.25">
      <c r="A35" s="2" t="s">
        <v>62</v>
      </c>
      <c r="C35" s="1">
        <v>210363761</v>
      </c>
      <c r="E35" s="1">
        <v>1093785281427</v>
      </c>
      <c r="G35" s="1">
        <v>820965174018</v>
      </c>
      <c r="I35" s="1">
        <f t="shared" si="0"/>
        <v>272820107409</v>
      </c>
      <c r="K35" s="1">
        <v>210363761</v>
      </c>
      <c r="M35" s="1">
        <v>1093785281427</v>
      </c>
      <c r="O35" s="1">
        <v>973625921872</v>
      </c>
      <c r="Q35" s="1">
        <f t="shared" si="1"/>
        <v>120159359555</v>
      </c>
    </row>
    <row r="36" spans="1:17" ht="21" x14ac:dyDescent="0.25">
      <c r="A36" s="2" t="s">
        <v>67</v>
      </c>
      <c r="C36" s="1">
        <v>10321896</v>
      </c>
      <c r="E36" s="1">
        <v>185382150164</v>
      </c>
      <c r="G36" s="1">
        <v>189786256494</v>
      </c>
      <c r="I36" s="1">
        <f t="shared" si="0"/>
        <v>-4404106330</v>
      </c>
      <c r="K36" s="1">
        <v>10321896</v>
      </c>
      <c r="M36" s="1">
        <v>185382150164</v>
      </c>
      <c r="O36" s="1">
        <v>246969770901</v>
      </c>
      <c r="Q36" s="1">
        <f t="shared" si="1"/>
        <v>-61587620737</v>
      </c>
    </row>
    <row r="37" spans="1:17" ht="21" x14ac:dyDescent="0.25">
      <c r="A37" s="2" t="s">
        <v>40</v>
      </c>
      <c r="C37" s="1">
        <v>35180424</v>
      </c>
      <c r="E37" s="1">
        <v>390625883618</v>
      </c>
      <c r="G37" s="1">
        <v>228999624355</v>
      </c>
      <c r="I37" s="1">
        <f t="shared" si="0"/>
        <v>161626259263</v>
      </c>
      <c r="K37" s="1">
        <v>35180424</v>
      </c>
      <c r="M37" s="1">
        <v>390625883618</v>
      </c>
      <c r="O37" s="1">
        <v>170309259323</v>
      </c>
      <c r="Q37" s="1">
        <f t="shared" si="1"/>
        <v>220316624295</v>
      </c>
    </row>
    <row r="38" spans="1:17" ht="21" x14ac:dyDescent="0.25">
      <c r="A38" s="2" t="s">
        <v>56</v>
      </c>
      <c r="C38" s="1">
        <v>3468479</v>
      </c>
      <c r="E38" s="1">
        <v>260465408306</v>
      </c>
      <c r="G38" s="1">
        <v>173642458315</v>
      </c>
      <c r="I38" s="1">
        <f t="shared" si="0"/>
        <v>86822949991</v>
      </c>
      <c r="K38" s="1">
        <v>3468479</v>
      </c>
      <c r="M38" s="1">
        <v>260465408306</v>
      </c>
      <c r="O38" s="1">
        <v>154670171930</v>
      </c>
      <c r="Q38" s="1">
        <f t="shared" si="1"/>
        <v>105795236376</v>
      </c>
    </row>
    <row r="39" spans="1:17" ht="21" x14ac:dyDescent="0.25">
      <c r="A39" s="2" t="s">
        <v>19</v>
      </c>
      <c r="C39" s="1">
        <v>423837197</v>
      </c>
      <c r="E39" s="1">
        <v>3852338168879</v>
      </c>
      <c r="G39" s="1">
        <v>2267458576123</v>
      </c>
      <c r="I39" s="1">
        <f t="shared" si="0"/>
        <v>1584879592756</v>
      </c>
      <c r="K39" s="1">
        <v>423837197</v>
      </c>
      <c r="M39" s="1">
        <v>3852338168879</v>
      </c>
      <c r="O39" s="1">
        <v>1998427727265</v>
      </c>
      <c r="Q39" s="1">
        <f t="shared" si="1"/>
        <v>1853910441614</v>
      </c>
    </row>
    <row r="40" spans="1:17" ht="21" x14ac:dyDescent="0.25">
      <c r="A40" s="2" t="s">
        <v>30</v>
      </c>
      <c r="C40" s="1">
        <v>218647500</v>
      </c>
      <c r="E40" s="1">
        <v>1980820649552</v>
      </c>
      <c r="G40" s="1">
        <v>1055476868296</v>
      </c>
      <c r="I40" s="1">
        <f t="shared" si="0"/>
        <v>925343781256</v>
      </c>
      <c r="K40" s="1">
        <v>218647500</v>
      </c>
      <c r="M40" s="1">
        <v>1980820649552</v>
      </c>
      <c r="O40" s="1">
        <v>1183063806404</v>
      </c>
      <c r="Q40" s="1">
        <f t="shared" si="1"/>
        <v>797756843148</v>
      </c>
    </row>
    <row r="41" spans="1:17" ht="21" x14ac:dyDescent="0.25">
      <c r="A41" s="2" t="s">
        <v>24</v>
      </c>
      <c r="C41" s="1">
        <v>100000</v>
      </c>
      <c r="E41" s="1">
        <v>6616456360</v>
      </c>
      <c r="G41" s="1">
        <v>3921947175</v>
      </c>
      <c r="I41" s="1">
        <f t="shared" si="0"/>
        <v>2694509185</v>
      </c>
      <c r="K41" s="1">
        <v>100000</v>
      </c>
      <c r="M41" s="1">
        <v>6616456360</v>
      </c>
      <c r="O41" s="1">
        <v>4355572416</v>
      </c>
      <c r="Q41" s="1">
        <f t="shared" si="1"/>
        <v>2260883944</v>
      </c>
    </row>
    <row r="42" spans="1:17" ht="21" x14ac:dyDescent="0.25">
      <c r="A42" s="2" t="s">
        <v>49</v>
      </c>
      <c r="C42" s="1">
        <v>118186525</v>
      </c>
      <c r="E42" s="1">
        <v>1762612335721</v>
      </c>
      <c r="G42" s="1">
        <v>1239357942710</v>
      </c>
      <c r="I42" s="1">
        <f t="shared" si="0"/>
        <v>523254393011</v>
      </c>
      <c r="K42" s="1">
        <v>118186525</v>
      </c>
      <c r="M42" s="1">
        <v>1762612335721</v>
      </c>
      <c r="O42" s="1">
        <v>1442756192546</v>
      </c>
      <c r="Q42" s="1">
        <f t="shared" si="1"/>
        <v>319856143175</v>
      </c>
    </row>
    <row r="43" spans="1:17" ht="21" x14ac:dyDescent="0.25">
      <c r="A43" s="2" t="s">
        <v>98</v>
      </c>
      <c r="C43" s="1">
        <v>123045</v>
      </c>
      <c r="E43" s="1">
        <v>2576513580086</v>
      </c>
      <c r="G43" s="1">
        <v>2916479757179</v>
      </c>
      <c r="I43" s="1">
        <f t="shared" si="0"/>
        <v>-339966177093</v>
      </c>
      <c r="K43" s="1">
        <v>123045</v>
      </c>
      <c r="M43" s="1">
        <v>2576513580086</v>
      </c>
      <c r="O43" s="1">
        <v>2916479757179</v>
      </c>
      <c r="Q43" s="1">
        <f t="shared" si="1"/>
        <v>-339966177093</v>
      </c>
    </row>
    <row r="44" spans="1:17" ht="21" x14ac:dyDescent="0.25">
      <c r="A44" s="2" t="s">
        <v>89</v>
      </c>
      <c r="C44" s="1">
        <v>13154316</v>
      </c>
      <c r="E44" s="1">
        <v>1091200130279</v>
      </c>
      <c r="G44" s="1">
        <v>711748452013</v>
      </c>
      <c r="I44" s="1">
        <f t="shared" si="0"/>
        <v>379451678266</v>
      </c>
      <c r="K44" s="1">
        <v>13154316</v>
      </c>
      <c r="M44" s="1">
        <v>1091200130279</v>
      </c>
      <c r="O44" s="1">
        <v>444066489543</v>
      </c>
      <c r="Q44" s="1">
        <f t="shared" si="1"/>
        <v>647133640736</v>
      </c>
    </row>
    <row r="45" spans="1:17" ht="21" x14ac:dyDescent="0.25">
      <c r="A45" s="2" t="s">
        <v>44</v>
      </c>
      <c r="C45" s="1">
        <v>2218435</v>
      </c>
      <c r="E45" s="1">
        <v>99806329794</v>
      </c>
      <c r="G45" s="1">
        <v>65554311894</v>
      </c>
      <c r="I45" s="1">
        <f t="shared" si="0"/>
        <v>34252017900</v>
      </c>
      <c r="K45" s="1">
        <v>2218435</v>
      </c>
      <c r="M45" s="1">
        <v>99806329794</v>
      </c>
      <c r="O45" s="1">
        <v>73787173531</v>
      </c>
      <c r="Q45" s="1">
        <f t="shared" si="1"/>
        <v>26019156263</v>
      </c>
    </row>
    <row r="46" spans="1:17" ht="21" x14ac:dyDescent="0.25">
      <c r="A46" s="2" t="s">
        <v>59</v>
      </c>
      <c r="C46" s="1">
        <v>29187066</v>
      </c>
      <c r="E46" s="1">
        <v>1824281734228</v>
      </c>
      <c r="G46" s="1">
        <v>1079103626248</v>
      </c>
      <c r="I46" s="1">
        <f t="shared" si="0"/>
        <v>745178107980</v>
      </c>
      <c r="K46" s="1">
        <v>29187066</v>
      </c>
      <c r="M46" s="1">
        <v>1824281734228</v>
      </c>
      <c r="O46" s="1">
        <v>1374875057000</v>
      </c>
      <c r="Q46" s="1">
        <f t="shared" si="1"/>
        <v>449406677228</v>
      </c>
    </row>
    <row r="47" spans="1:17" ht="21" x14ac:dyDescent="0.25">
      <c r="A47" s="2" t="s">
        <v>69</v>
      </c>
      <c r="C47" s="1">
        <v>134000000</v>
      </c>
      <c r="E47" s="1">
        <v>848311468400</v>
      </c>
      <c r="G47" s="1">
        <v>511513200460</v>
      </c>
      <c r="I47" s="1">
        <f t="shared" si="0"/>
        <v>336798267940</v>
      </c>
      <c r="K47" s="1">
        <v>134000000</v>
      </c>
      <c r="M47" s="1">
        <v>848311468400</v>
      </c>
      <c r="O47" s="1">
        <v>451542070913</v>
      </c>
      <c r="Q47" s="1">
        <f t="shared" si="1"/>
        <v>396769397487</v>
      </c>
    </row>
    <row r="48" spans="1:17" ht="21" x14ac:dyDescent="0.25">
      <c r="A48" s="2" t="s">
        <v>65</v>
      </c>
      <c r="C48" s="1">
        <v>100000</v>
      </c>
      <c r="E48" s="1">
        <v>363625200000</v>
      </c>
      <c r="G48" s="1">
        <v>462463881881</v>
      </c>
      <c r="I48" s="1">
        <f t="shared" si="0"/>
        <v>-98838681881</v>
      </c>
      <c r="K48" s="1">
        <v>100000</v>
      </c>
      <c r="M48" s="1">
        <v>363625200000</v>
      </c>
      <c r="O48" s="1">
        <v>326119256400</v>
      </c>
      <c r="Q48" s="1">
        <f t="shared" si="1"/>
        <v>37505943600</v>
      </c>
    </row>
    <row r="49" spans="1:17" ht="21" x14ac:dyDescent="0.25">
      <c r="A49" s="2" t="s">
        <v>92</v>
      </c>
      <c r="C49" s="1">
        <v>284616494</v>
      </c>
      <c r="E49" s="1">
        <v>1112720649495</v>
      </c>
      <c r="G49" s="1">
        <v>721009090904</v>
      </c>
      <c r="I49" s="1">
        <f t="shared" si="0"/>
        <v>391711558591</v>
      </c>
      <c r="K49" s="1">
        <v>284616494</v>
      </c>
      <c r="M49" s="1">
        <v>1112720649495</v>
      </c>
      <c r="O49" s="1">
        <v>550002362273</v>
      </c>
      <c r="Q49" s="1">
        <f t="shared" si="1"/>
        <v>562718287222</v>
      </c>
    </row>
    <row r="50" spans="1:17" ht="21" x14ac:dyDescent="0.25">
      <c r="A50" s="2" t="s">
        <v>23</v>
      </c>
      <c r="C50" s="1">
        <v>5582269</v>
      </c>
      <c r="E50" s="1">
        <v>257568989819</v>
      </c>
      <c r="G50" s="1">
        <v>149002275830</v>
      </c>
      <c r="I50" s="1">
        <f t="shared" si="0"/>
        <v>108566713989</v>
      </c>
      <c r="K50" s="1">
        <v>5582269</v>
      </c>
      <c r="M50" s="1">
        <v>257568989819</v>
      </c>
      <c r="O50" s="1">
        <v>150656829660</v>
      </c>
      <c r="Q50" s="1">
        <f t="shared" si="1"/>
        <v>106912160159</v>
      </c>
    </row>
    <row r="51" spans="1:17" ht="21" x14ac:dyDescent="0.25">
      <c r="A51" s="2" t="s">
        <v>95</v>
      </c>
      <c r="C51" s="1">
        <v>64046860</v>
      </c>
      <c r="E51" s="1">
        <v>603741888835</v>
      </c>
      <c r="G51" s="1">
        <v>359703062190</v>
      </c>
      <c r="I51" s="1">
        <f t="shared" si="0"/>
        <v>244038826645</v>
      </c>
      <c r="K51" s="1">
        <v>64046860</v>
      </c>
      <c r="M51" s="1">
        <v>603741888835</v>
      </c>
      <c r="O51" s="1">
        <v>289679304382</v>
      </c>
      <c r="Q51" s="1">
        <f t="shared" si="1"/>
        <v>314062584453</v>
      </c>
    </row>
    <row r="52" spans="1:17" ht="21" x14ac:dyDescent="0.25">
      <c r="A52" s="2" t="s">
        <v>57</v>
      </c>
      <c r="C52" s="1">
        <v>7514971</v>
      </c>
      <c r="E52" s="1">
        <v>1295558378834</v>
      </c>
      <c r="G52" s="1">
        <v>992063351675</v>
      </c>
      <c r="I52" s="1">
        <f t="shared" si="0"/>
        <v>303495027159</v>
      </c>
      <c r="K52" s="1">
        <v>7514971</v>
      </c>
      <c r="M52" s="1">
        <v>1295558378834</v>
      </c>
      <c r="O52" s="1">
        <v>1013713864390</v>
      </c>
      <c r="Q52" s="1">
        <f t="shared" si="1"/>
        <v>281844514444</v>
      </c>
    </row>
    <row r="53" spans="1:17" ht="21" x14ac:dyDescent="0.25">
      <c r="A53" s="2" t="s">
        <v>66</v>
      </c>
      <c r="C53" s="1">
        <v>14341118</v>
      </c>
      <c r="E53" s="1">
        <v>461771974572</v>
      </c>
      <c r="G53" s="1">
        <v>337257189441</v>
      </c>
      <c r="I53" s="1">
        <f t="shared" si="0"/>
        <v>124514785131</v>
      </c>
      <c r="K53" s="1">
        <v>14341118</v>
      </c>
      <c r="M53" s="1">
        <v>461771974572</v>
      </c>
      <c r="O53" s="1">
        <v>198155458035</v>
      </c>
      <c r="Q53" s="1">
        <f t="shared" si="1"/>
        <v>263616516537</v>
      </c>
    </row>
    <row r="54" spans="1:17" ht="21" x14ac:dyDescent="0.25">
      <c r="A54" s="2" t="s">
        <v>50</v>
      </c>
      <c r="C54" s="1">
        <v>26163342</v>
      </c>
      <c r="E54" s="1">
        <v>1758345260082</v>
      </c>
      <c r="G54" s="1">
        <v>1193789550098</v>
      </c>
      <c r="I54" s="1">
        <f t="shared" si="0"/>
        <v>564555709984</v>
      </c>
      <c r="K54" s="1">
        <v>26163342</v>
      </c>
      <c r="M54" s="1">
        <v>1758345260082</v>
      </c>
      <c r="O54" s="1">
        <v>1411650294397</v>
      </c>
      <c r="Q54" s="1">
        <f t="shared" si="1"/>
        <v>346694965685</v>
      </c>
    </row>
    <row r="55" spans="1:17" ht="21" x14ac:dyDescent="0.25">
      <c r="A55" s="2" t="s">
        <v>18</v>
      </c>
      <c r="C55" s="1">
        <v>10959306</v>
      </c>
      <c r="E55" s="1">
        <v>473588419089</v>
      </c>
      <c r="G55" s="1">
        <v>265774993399</v>
      </c>
      <c r="I55" s="1">
        <f t="shared" si="0"/>
        <v>207813425690</v>
      </c>
      <c r="K55" s="1">
        <v>10959306</v>
      </c>
      <c r="M55" s="1">
        <v>473588419089</v>
      </c>
      <c r="O55" s="1">
        <v>279105140508</v>
      </c>
      <c r="Q55" s="1">
        <f t="shared" si="1"/>
        <v>194483278581</v>
      </c>
    </row>
    <row r="56" spans="1:17" ht="21" x14ac:dyDescent="0.25">
      <c r="A56" s="2" t="s">
        <v>16</v>
      </c>
      <c r="C56" s="1">
        <v>73940</v>
      </c>
      <c r="E56" s="1">
        <v>97286556</v>
      </c>
      <c r="G56" s="1">
        <v>69039705</v>
      </c>
      <c r="I56" s="1">
        <f t="shared" si="0"/>
        <v>28246851</v>
      </c>
      <c r="K56" s="1">
        <v>73940</v>
      </c>
      <c r="M56" s="1">
        <v>97286556</v>
      </c>
      <c r="O56" s="1">
        <v>70750243</v>
      </c>
      <c r="Q56" s="1">
        <f t="shared" si="1"/>
        <v>26536313</v>
      </c>
    </row>
    <row r="57" spans="1:17" ht="21" x14ac:dyDescent="0.25">
      <c r="A57" s="2" t="s">
        <v>22</v>
      </c>
      <c r="C57" s="1">
        <v>419469500</v>
      </c>
      <c r="E57" s="1">
        <v>2156055863962</v>
      </c>
      <c r="G57" s="1">
        <v>1469533555323</v>
      </c>
      <c r="I57" s="1">
        <f t="shared" si="0"/>
        <v>686522308639</v>
      </c>
      <c r="K57" s="1">
        <v>419469500</v>
      </c>
      <c r="M57" s="1">
        <v>2156055863962</v>
      </c>
      <c r="O57" s="1">
        <v>1368981827839</v>
      </c>
      <c r="Q57" s="1">
        <f t="shared" si="1"/>
        <v>787074036123</v>
      </c>
    </row>
    <row r="58" spans="1:17" ht="21" x14ac:dyDescent="0.25">
      <c r="A58" s="2" t="s">
        <v>15</v>
      </c>
      <c r="C58" s="1">
        <v>425756315</v>
      </c>
      <c r="E58" s="1">
        <v>1941227679857</v>
      </c>
      <c r="G58" s="1">
        <v>1161554119242</v>
      </c>
      <c r="I58" s="1">
        <f t="shared" si="0"/>
        <v>779673560615</v>
      </c>
      <c r="K58" s="1">
        <v>425756315</v>
      </c>
      <c r="M58" s="1">
        <v>1941227679857</v>
      </c>
      <c r="O58" s="1">
        <v>1092258931557</v>
      </c>
      <c r="Q58" s="1">
        <f t="shared" si="1"/>
        <v>848968748300</v>
      </c>
    </row>
    <row r="59" spans="1:17" ht="21" x14ac:dyDescent="0.25">
      <c r="A59" s="2" t="s">
        <v>179</v>
      </c>
      <c r="C59" s="1">
        <v>1483</v>
      </c>
      <c r="E59" s="1">
        <v>2366131134375</v>
      </c>
      <c r="G59" s="1">
        <v>2848690804344</v>
      </c>
      <c r="I59" s="1">
        <f t="shared" si="0"/>
        <v>-482559669969</v>
      </c>
      <c r="K59" s="1">
        <v>1483</v>
      </c>
      <c r="M59" s="1">
        <v>2366131134375</v>
      </c>
      <c r="O59" s="1">
        <v>1715632578219</v>
      </c>
      <c r="Q59" s="1">
        <f t="shared" si="1"/>
        <v>650498556156</v>
      </c>
    </row>
    <row r="60" spans="1:17" ht="21" x14ac:dyDescent="0.25">
      <c r="A60" s="2" t="s">
        <v>29</v>
      </c>
      <c r="C60" s="1">
        <v>79103012</v>
      </c>
      <c r="E60" s="1">
        <v>382096844551</v>
      </c>
      <c r="G60" s="1">
        <v>225035261571</v>
      </c>
      <c r="I60" s="1">
        <f t="shared" si="0"/>
        <v>157061582980</v>
      </c>
      <c r="K60" s="1">
        <v>79103012</v>
      </c>
      <c r="M60" s="1">
        <v>382096844551</v>
      </c>
      <c r="O60" s="1">
        <v>151839066070</v>
      </c>
      <c r="Q60" s="1">
        <f t="shared" si="1"/>
        <v>230257778481</v>
      </c>
    </row>
    <row r="61" spans="1:17" ht="21" x14ac:dyDescent="0.25">
      <c r="A61" s="2" t="s">
        <v>73</v>
      </c>
      <c r="C61" s="1">
        <v>167562593</v>
      </c>
      <c r="E61" s="1">
        <v>729414794942</v>
      </c>
      <c r="G61" s="1">
        <v>483837942394</v>
      </c>
      <c r="I61" s="1">
        <f t="shared" si="0"/>
        <v>245576852548</v>
      </c>
      <c r="K61" s="1">
        <v>167562593</v>
      </c>
      <c r="M61" s="1">
        <v>729414794942</v>
      </c>
      <c r="O61" s="1">
        <v>391313488858</v>
      </c>
      <c r="Q61" s="1">
        <f t="shared" si="1"/>
        <v>338101306084</v>
      </c>
    </row>
    <row r="62" spans="1:17" ht="21" x14ac:dyDescent="0.25">
      <c r="A62" s="2" t="s">
        <v>101</v>
      </c>
      <c r="C62" s="1">
        <v>60749999</v>
      </c>
      <c r="E62" s="1">
        <v>118571549765</v>
      </c>
      <c r="G62" s="1">
        <v>93737248457</v>
      </c>
      <c r="I62" s="1">
        <f t="shared" si="0"/>
        <v>24834301308</v>
      </c>
      <c r="K62" s="1">
        <v>60749999</v>
      </c>
      <c r="M62" s="1">
        <v>118571549765</v>
      </c>
      <c r="O62" s="1">
        <v>93737248457</v>
      </c>
      <c r="Q62" s="1">
        <f t="shared" si="1"/>
        <v>24834301308</v>
      </c>
    </row>
    <row r="63" spans="1:17" ht="21" x14ac:dyDescent="0.25">
      <c r="A63" s="2" t="s">
        <v>54</v>
      </c>
      <c r="C63" s="1">
        <v>50639566</v>
      </c>
      <c r="E63" s="1">
        <v>699453860395</v>
      </c>
      <c r="G63" s="1">
        <v>416556932663</v>
      </c>
      <c r="I63" s="1">
        <f t="shared" si="0"/>
        <v>282896927732</v>
      </c>
      <c r="K63" s="1">
        <v>50639566</v>
      </c>
      <c r="M63" s="1">
        <v>699453860395</v>
      </c>
      <c r="O63" s="1">
        <v>465653479412</v>
      </c>
      <c r="Q63" s="1">
        <f t="shared" si="1"/>
        <v>233800380983</v>
      </c>
    </row>
    <row r="64" spans="1:17" ht="21" x14ac:dyDescent="0.25">
      <c r="A64" s="2" t="s">
        <v>39</v>
      </c>
      <c r="C64" s="1">
        <v>21011122</v>
      </c>
      <c r="E64" s="1">
        <v>293549780859</v>
      </c>
      <c r="G64" s="1">
        <v>168874518818</v>
      </c>
      <c r="I64" s="1">
        <f t="shared" si="0"/>
        <v>124675262041</v>
      </c>
      <c r="K64" s="1">
        <v>21011122</v>
      </c>
      <c r="M64" s="1">
        <v>293549780859</v>
      </c>
      <c r="O64" s="1">
        <v>151709102000</v>
      </c>
      <c r="Q64" s="1">
        <f t="shared" si="1"/>
        <v>141840678859</v>
      </c>
    </row>
    <row r="65" spans="1:17" ht="21" x14ac:dyDescent="0.25">
      <c r="A65" s="2" t="s">
        <v>97</v>
      </c>
      <c r="C65" s="1">
        <v>31464377</v>
      </c>
      <c r="E65" s="1">
        <v>478620342417</v>
      </c>
      <c r="G65" s="1">
        <v>395259852250</v>
      </c>
      <c r="I65" s="1">
        <f t="shared" si="0"/>
        <v>83360490167</v>
      </c>
      <c r="K65" s="1">
        <v>31464377</v>
      </c>
      <c r="M65" s="1">
        <v>478620342417</v>
      </c>
      <c r="O65" s="1">
        <v>232389328199</v>
      </c>
      <c r="Q65" s="1">
        <f t="shared" si="1"/>
        <v>246231014218</v>
      </c>
    </row>
    <row r="66" spans="1:17" ht="21" x14ac:dyDescent="0.25">
      <c r="A66" s="2" t="s">
        <v>72</v>
      </c>
      <c r="C66" s="1">
        <v>25664650</v>
      </c>
      <c r="E66" s="1">
        <v>883679300265</v>
      </c>
      <c r="G66" s="1">
        <v>617302197073</v>
      </c>
      <c r="I66" s="1">
        <f t="shared" si="0"/>
        <v>266377103192</v>
      </c>
      <c r="K66" s="1">
        <v>25664650</v>
      </c>
      <c r="M66" s="1">
        <v>883679300265</v>
      </c>
      <c r="O66" s="1">
        <v>499468457533</v>
      </c>
      <c r="Q66" s="1">
        <f t="shared" si="1"/>
        <v>384210842732</v>
      </c>
    </row>
    <row r="67" spans="1:17" ht="21" x14ac:dyDescent="0.25">
      <c r="A67" s="2" t="s">
        <v>61</v>
      </c>
      <c r="C67" s="1">
        <v>336881032</v>
      </c>
      <c r="E67" s="1">
        <v>1089742829689</v>
      </c>
      <c r="G67" s="1">
        <v>716689762838</v>
      </c>
      <c r="I67" s="1">
        <f t="shared" si="0"/>
        <v>373053066851</v>
      </c>
      <c r="K67" s="1">
        <v>336881032</v>
      </c>
      <c r="M67" s="1">
        <v>1089742829689</v>
      </c>
      <c r="O67" s="1">
        <v>559578781655</v>
      </c>
      <c r="Q67" s="1">
        <f t="shared" si="1"/>
        <v>530164048034</v>
      </c>
    </row>
    <row r="68" spans="1:17" ht="21" x14ac:dyDescent="0.25">
      <c r="A68" s="2" t="s">
        <v>78</v>
      </c>
      <c r="C68" s="1">
        <v>573863800</v>
      </c>
      <c r="E68" s="1">
        <v>582524672980</v>
      </c>
      <c r="G68" s="1">
        <v>477749951741</v>
      </c>
      <c r="I68" s="1">
        <f t="shared" si="0"/>
        <v>104774721239</v>
      </c>
      <c r="K68" s="1">
        <v>573863800</v>
      </c>
      <c r="M68" s="1">
        <v>582524672980</v>
      </c>
      <c r="O68" s="1">
        <v>503136291763</v>
      </c>
      <c r="Q68" s="1">
        <f t="shared" si="1"/>
        <v>79388381217</v>
      </c>
    </row>
    <row r="69" spans="1:17" ht="21" x14ac:dyDescent="0.25">
      <c r="A69" s="2" t="s">
        <v>84</v>
      </c>
      <c r="C69" s="1">
        <v>76020364</v>
      </c>
      <c r="E69" s="1">
        <v>1157138025833</v>
      </c>
      <c r="G69" s="1">
        <v>1078049330016</v>
      </c>
      <c r="I69" s="1">
        <f t="shared" si="0"/>
        <v>79088695817</v>
      </c>
      <c r="K69" s="1">
        <v>76020364</v>
      </c>
      <c r="M69" s="1">
        <v>1157138025833</v>
      </c>
      <c r="O69" s="1">
        <v>929623404658</v>
      </c>
      <c r="Q69" s="1">
        <f t="shared" si="1"/>
        <v>227514621175</v>
      </c>
    </row>
    <row r="70" spans="1:17" ht="21" x14ac:dyDescent="0.25">
      <c r="A70" s="2" t="s">
        <v>25</v>
      </c>
      <c r="C70" s="1">
        <v>92231117</v>
      </c>
      <c r="E70" s="1">
        <v>1182414762415</v>
      </c>
      <c r="G70" s="1">
        <v>1361744485343</v>
      </c>
      <c r="I70" s="1">
        <f t="shared" si="0"/>
        <v>-179329722928</v>
      </c>
      <c r="K70" s="1">
        <v>92231117</v>
      </c>
      <c r="M70" s="1">
        <v>1182414762415</v>
      </c>
      <c r="O70" s="1">
        <v>693932684653</v>
      </c>
      <c r="Q70" s="1">
        <f t="shared" si="1"/>
        <v>488482077762</v>
      </c>
    </row>
    <row r="71" spans="1:17" ht="21" x14ac:dyDescent="0.25">
      <c r="A71" s="2" t="s">
        <v>99</v>
      </c>
      <c r="C71" s="1">
        <v>331983553</v>
      </c>
      <c r="E71" s="1">
        <v>733612371941</v>
      </c>
      <c r="G71" s="1">
        <v>800574580472</v>
      </c>
      <c r="I71" s="1">
        <f t="shared" si="0"/>
        <v>-66962208531</v>
      </c>
      <c r="K71" s="1">
        <v>331983553</v>
      </c>
      <c r="M71" s="1">
        <v>733612371941</v>
      </c>
      <c r="O71" s="1">
        <v>800574580472</v>
      </c>
      <c r="Q71" s="1">
        <f t="shared" si="1"/>
        <v>-66962208531</v>
      </c>
    </row>
    <row r="72" spans="1:17" ht="21" x14ac:dyDescent="0.25">
      <c r="A72" s="2" t="s">
        <v>96</v>
      </c>
      <c r="C72" s="1">
        <v>44411857</v>
      </c>
      <c r="E72" s="1">
        <v>339327860759</v>
      </c>
      <c r="G72" s="1">
        <v>248546640867</v>
      </c>
      <c r="I72" s="1">
        <f t="shared" si="0"/>
        <v>90781219892</v>
      </c>
      <c r="K72" s="1">
        <v>44411857</v>
      </c>
      <c r="M72" s="1">
        <v>339327860759</v>
      </c>
      <c r="O72" s="1">
        <v>173235207713</v>
      </c>
      <c r="Q72" s="1">
        <f t="shared" si="1"/>
        <v>166092653046</v>
      </c>
    </row>
    <row r="73" spans="1:17" ht="21" x14ac:dyDescent="0.25">
      <c r="A73" s="2" t="s">
        <v>77</v>
      </c>
      <c r="C73" s="1">
        <v>469574647</v>
      </c>
      <c r="E73" s="1">
        <v>921638883587</v>
      </c>
      <c r="G73" s="1">
        <v>662573555339</v>
      </c>
      <c r="I73" s="1">
        <f t="shared" ref="I73:I90" si="2">E73-G73</f>
        <v>259065328248</v>
      </c>
      <c r="K73" s="1">
        <v>469574647</v>
      </c>
      <c r="M73" s="1">
        <v>921638883587</v>
      </c>
      <c r="O73" s="1">
        <v>810694387663</v>
      </c>
      <c r="Q73" s="1">
        <f t="shared" ref="Q73:Q90" si="3">M73-O73</f>
        <v>110944495924</v>
      </c>
    </row>
    <row r="74" spans="1:17" ht="21" x14ac:dyDescent="0.25">
      <c r="A74" s="2" t="s">
        <v>83</v>
      </c>
      <c r="C74" s="1">
        <v>189268219</v>
      </c>
      <c r="E74" s="1">
        <v>605859496702</v>
      </c>
      <c r="G74" s="1">
        <v>471954406451</v>
      </c>
      <c r="I74" s="1">
        <f t="shared" si="2"/>
        <v>133905090251</v>
      </c>
      <c r="K74" s="1">
        <v>189268219</v>
      </c>
      <c r="M74" s="1">
        <v>605859496702</v>
      </c>
      <c r="O74" s="1">
        <v>439123598608</v>
      </c>
      <c r="Q74" s="1">
        <f t="shared" si="3"/>
        <v>166735898094</v>
      </c>
    </row>
    <row r="75" spans="1:17" ht="21" x14ac:dyDescent="0.25">
      <c r="A75" s="2" t="s">
        <v>82</v>
      </c>
      <c r="C75" s="1">
        <v>114198708</v>
      </c>
      <c r="E75" s="1">
        <v>1515487541876</v>
      </c>
      <c r="G75" s="1">
        <v>841937523264</v>
      </c>
      <c r="I75" s="1">
        <f t="shared" si="2"/>
        <v>673550018612</v>
      </c>
      <c r="K75" s="1">
        <v>114198708</v>
      </c>
      <c r="M75" s="1">
        <v>1515487541876</v>
      </c>
      <c r="O75" s="1">
        <v>1544887263314</v>
      </c>
      <c r="Q75" s="1">
        <f t="shared" si="3"/>
        <v>-29399721438</v>
      </c>
    </row>
    <row r="76" spans="1:17" ht="21" x14ac:dyDescent="0.25">
      <c r="A76" s="2" t="s">
        <v>46</v>
      </c>
      <c r="C76" s="1">
        <v>58801775</v>
      </c>
      <c r="E76" s="1">
        <v>400845520108</v>
      </c>
      <c r="G76" s="1">
        <v>343665227574</v>
      </c>
      <c r="I76" s="1">
        <f t="shared" si="2"/>
        <v>57180292534</v>
      </c>
      <c r="K76" s="1">
        <v>58801775</v>
      </c>
      <c r="M76" s="1">
        <v>400845520108</v>
      </c>
      <c r="O76" s="1">
        <v>319731917279</v>
      </c>
      <c r="Q76" s="1">
        <f t="shared" si="3"/>
        <v>81113602829</v>
      </c>
    </row>
    <row r="77" spans="1:17" ht="21" x14ac:dyDescent="0.25">
      <c r="A77" s="2" t="s">
        <v>88</v>
      </c>
      <c r="C77" s="1">
        <v>40066504</v>
      </c>
      <c r="E77" s="1">
        <v>1194691537218</v>
      </c>
      <c r="G77" s="1">
        <v>847372119228</v>
      </c>
      <c r="I77" s="1">
        <f t="shared" si="2"/>
        <v>347319417990</v>
      </c>
      <c r="K77" s="1">
        <v>40066504</v>
      </c>
      <c r="M77" s="1">
        <v>1194691537218</v>
      </c>
      <c r="O77" s="1">
        <v>668840791690</v>
      </c>
      <c r="Q77" s="1">
        <f t="shared" si="3"/>
        <v>525850745528</v>
      </c>
    </row>
    <row r="78" spans="1:17" ht="21" x14ac:dyDescent="0.25">
      <c r="A78" s="2" t="s">
        <v>74</v>
      </c>
      <c r="C78" s="1">
        <v>87342888</v>
      </c>
      <c r="E78" s="1">
        <v>996852201426</v>
      </c>
      <c r="G78" s="1">
        <v>553806778570</v>
      </c>
      <c r="I78" s="1">
        <f t="shared" si="2"/>
        <v>443045422856</v>
      </c>
      <c r="K78" s="1">
        <v>87342888</v>
      </c>
      <c r="M78" s="1">
        <v>996852201426</v>
      </c>
      <c r="O78" s="1">
        <v>1336890709657</v>
      </c>
      <c r="Q78" s="1">
        <f t="shared" si="3"/>
        <v>-340038508231</v>
      </c>
    </row>
    <row r="79" spans="1:17" ht="21" x14ac:dyDescent="0.25">
      <c r="A79" s="2" t="s">
        <v>27</v>
      </c>
      <c r="C79" s="1">
        <v>20841249</v>
      </c>
      <c r="E79" s="1">
        <v>1423828062099</v>
      </c>
      <c r="G79" s="1">
        <v>941939296622</v>
      </c>
      <c r="I79" s="1">
        <f t="shared" si="2"/>
        <v>481888765477</v>
      </c>
      <c r="K79" s="1">
        <v>20841249</v>
      </c>
      <c r="M79" s="1">
        <v>1423828062099</v>
      </c>
      <c r="O79" s="1">
        <v>825666383467</v>
      </c>
      <c r="Q79" s="1">
        <f t="shared" si="3"/>
        <v>598161678632</v>
      </c>
    </row>
    <row r="80" spans="1:17" ht="21" x14ac:dyDescent="0.25">
      <c r="A80" s="2" t="s">
        <v>28</v>
      </c>
      <c r="C80" s="1">
        <v>6481974</v>
      </c>
      <c r="E80" s="1">
        <v>29734527340</v>
      </c>
      <c r="G80" s="1">
        <v>18504485216</v>
      </c>
      <c r="I80" s="1">
        <f t="shared" si="2"/>
        <v>11230042124</v>
      </c>
      <c r="K80" s="1">
        <v>6481974</v>
      </c>
      <c r="M80" s="1">
        <v>29734527340</v>
      </c>
      <c r="O80" s="1">
        <v>44649791962</v>
      </c>
      <c r="Q80" s="1">
        <f t="shared" si="3"/>
        <v>-14915264622</v>
      </c>
    </row>
    <row r="81" spans="1:17" ht="21" x14ac:dyDescent="0.25">
      <c r="A81" s="2" t="s">
        <v>64</v>
      </c>
      <c r="C81" s="1">
        <v>84855799</v>
      </c>
      <c r="E81" s="1">
        <v>36542740834</v>
      </c>
      <c r="G81" s="1">
        <v>36542740834</v>
      </c>
      <c r="I81" s="1">
        <f t="shared" si="2"/>
        <v>0</v>
      </c>
      <c r="K81" s="1">
        <v>84855799</v>
      </c>
      <c r="M81" s="1">
        <v>36542740834</v>
      </c>
      <c r="O81" s="1">
        <v>36608293636</v>
      </c>
      <c r="Q81" s="1">
        <f t="shared" si="3"/>
        <v>-65552802</v>
      </c>
    </row>
    <row r="82" spans="1:17" ht="21" x14ac:dyDescent="0.25">
      <c r="A82" s="2" t="s">
        <v>35</v>
      </c>
      <c r="C82" s="1">
        <v>26082351</v>
      </c>
      <c r="E82" s="1">
        <v>297369638563</v>
      </c>
      <c r="G82" s="1">
        <v>174565553708</v>
      </c>
      <c r="I82" s="1">
        <f t="shared" si="2"/>
        <v>122804084855</v>
      </c>
      <c r="K82" s="1">
        <v>26082351</v>
      </c>
      <c r="M82" s="1">
        <v>297369638563</v>
      </c>
      <c r="O82" s="1">
        <v>167910054627</v>
      </c>
      <c r="Q82" s="1">
        <f t="shared" si="3"/>
        <v>129459583936</v>
      </c>
    </row>
    <row r="83" spans="1:17" ht="21" x14ac:dyDescent="0.25">
      <c r="A83" s="2" t="s">
        <v>60</v>
      </c>
      <c r="C83" s="1">
        <v>10217325</v>
      </c>
      <c r="E83" s="1">
        <v>1680836230440</v>
      </c>
      <c r="G83" s="1">
        <v>1152066580909</v>
      </c>
      <c r="I83" s="1">
        <f t="shared" si="2"/>
        <v>528769649531</v>
      </c>
      <c r="K83" s="1">
        <v>10217325</v>
      </c>
      <c r="M83" s="1">
        <v>1680836230440</v>
      </c>
      <c r="O83" s="1">
        <v>1337656350088</v>
      </c>
      <c r="Q83" s="1">
        <f t="shared" si="3"/>
        <v>343179880352</v>
      </c>
    </row>
    <row r="84" spans="1:17" ht="21" x14ac:dyDescent="0.25">
      <c r="A84" s="2" t="s">
        <v>34</v>
      </c>
      <c r="C84" s="1">
        <v>4893837</v>
      </c>
      <c r="E84" s="1">
        <v>877966181310</v>
      </c>
      <c r="G84" s="1">
        <v>630552592052</v>
      </c>
      <c r="I84" s="1">
        <f t="shared" si="2"/>
        <v>247413589258</v>
      </c>
      <c r="K84" s="1">
        <v>4893837</v>
      </c>
      <c r="M84" s="1">
        <v>877966181310</v>
      </c>
      <c r="O84" s="1">
        <v>581090645122</v>
      </c>
      <c r="Q84" s="1">
        <f t="shared" si="3"/>
        <v>296875536188</v>
      </c>
    </row>
    <row r="85" spans="1:17" ht="21" x14ac:dyDescent="0.25">
      <c r="A85" s="2" t="s">
        <v>68</v>
      </c>
      <c r="C85" s="1">
        <v>65914607</v>
      </c>
      <c r="E85" s="1">
        <v>1789156157289</v>
      </c>
      <c r="G85" s="1">
        <v>1257174313962</v>
      </c>
      <c r="I85" s="1">
        <f t="shared" si="2"/>
        <v>531981843327</v>
      </c>
      <c r="K85" s="1">
        <v>65914607</v>
      </c>
      <c r="M85" s="1">
        <v>1789156157289</v>
      </c>
      <c r="O85" s="1">
        <v>799338816712</v>
      </c>
      <c r="Q85" s="1">
        <f t="shared" si="3"/>
        <v>989817340577</v>
      </c>
    </row>
    <row r="86" spans="1:17" ht="21" x14ac:dyDescent="0.25">
      <c r="A86" s="2" t="s">
        <v>20</v>
      </c>
      <c r="C86" s="1">
        <v>450529948</v>
      </c>
      <c r="E86" s="1">
        <v>5181278803907</v>
      </c>
      <c r="G86" s="1">
        <v>3354982709245</v>
      </c>
      <c r="I86" s="1">
        <f t="shared" si="2"/>
        <v>1826296094662</v>
      </c>
      <c r="K86" s="1">
        <v>450529948</v>
      </c>
      <c r="M86" s="1">
        <v>5181278803907</v>
      </c>
      <c r="O86" s="1">
        <v>2439180249350</v>
      </c>
      <c r="Q86" s="1">
        <f t="shared" si="3"/>
        <v>2742098554557</v>
      </c>
    </row>
    <row r="87" spans="1:17" ht="21" x14ac:dyDescent="0.25">
      <c r="A87" s="2" t="s">
        <v>80</v>
      </c>
      <c r="C87" s="1">
        <v>166410245</v>
      </c>
      <c r="E87" s="1">
        <v>2447136106207</v>
      </c>
      <c r="G87" s="1">
        <v>1387056991676</v>
      </c>
      <c r="I87" s="1">
        <f t="shared" si="2"/>
        <v>1060079114531</v>
      </c>
      <c r="K87" s="1">
        <v>166410245</v>
      </c>
      <c r="M87" s="1">
        <v>2447136106207</v>
      </c>
      <c r="O87" s="1">
        <v>1236471411430</v>
      </c>
      <c r="Q87" s="1">
        <f t="shared" si="3"/>
        <v>1210664694777</v>
      </c>
    </row>
    <row r="88" spans="1:17" ht="21" x14ac:dyDescent="0.25">
      <c r="A88" s="2" t="s">
        <v>55</v>
      </c>
      <c r="C88" s="1">
        <v>9029253</v>
      </c>
      <c r="E88" s="1">
        <v>589442667760</v>
      </c>
      <c r="G88" s="1">
        <v>419302581717</v>
      </c>
      <c r="I88" s="1">
        <f t="shared" si="2"/>
        <v>170140086043</v>
      </c>
      <c r="K88" s="1">
        <v>9029253</v>
      </c>
      <c r="M88" s="1">
        <v>589442667760</v>
      </c>
      <c r="O88" s="1">
        <v>401206143825</v>
      </c>
      <c r="Q88" s="1">
        <f t="shared" si="3"/>
        <v>188236523935</v>
      </c>
    </row>
    <row r="89" spans="1:17" ht="21" x14ac:dyDescent="0.25">
      <c r="A89" s="2" t="s">
        <v>45</v>
      </c>
      <c r="C89" s="1">
        <v>46481232</v>
      </c>
      <c r="E89" s="1">
        <v>2861404666034</v>
      </c>
      <c r="G89" s="1">
        <v>1639735557828</v>
      </c>
      <c r="I89" s="1">
        <f t="shared" si="2"/>
        <v>1221669108206</v>
      </c>
      <c r="K89" s="1">
        <v>46481232</v>
      </c>
      <c r="M89" s="1">
        <v>2861404666034</v>
      </c>
      <c r="O89" s="1">
        <v>1220288291839</v>
      </c>
      <c r="Q89" s="1">
        <f t="shared" si="3"/>
        <v>1641116374195</v>
      </c>
    </row>
    <row r="90" spans="1:17" ht="21.75" thickBot="1" x14ac:dyDescent="0.3">
      <c r="A90" s="2" t="s">
        <v>63</v>
      </c>
      <c r="C90" s="1">
        <v>30000000</v>
      </c>
      <c r="E90" s="1">
        <v>563510133000</v>
      </c>
      <c r="G90" s="1">
        <v>362873139000</v>
      </c>
      <c r="I90" s="1">
        <f t="shared" si="2"/>
        <v>200636994000</v>
      </c>
      <c r="K90" s="1">
        <v>30000000</v>
      </c>
      <c r="M90" s="1">
        <v>563510133000</v>
      </c>
      <c r="O90" s="1">
        <v>254675610000</v>
      </c>
      <c r="Q90" s="1">
        <f t="shared" si="3"/>
        <v>308834523000</v>
      </c>
    </row>
    <row r="91" spans="1:17" s="3" customFormat="1" ht="27" thickBot="1" x14ac:dyDescent="0.3">
      <c r="A91" s="3" t="s">
        <v>102</v>
      </c>
      <c r="C91" s="3" t="s">
        <v>102</v>
      </c>
      <c r="E91" s="4">
        <f>SUM(E8:E90)</f>
        <v>88397397990802</v>
      </c>
      <c r="G91" s="4">
        <f>SUM(G8:G90)</f>
        <v>62485242676354</v>
      </c>
      <c r="I91" s="4">
        <f>SUM(I8:I90)</f>
        <v>25912155314448</v>
      </c>
      <c r="K91" s="3" t="s">
        <v>102</v>
      </c>
      <c r="M91" s="4">
        <f>SUM(M8:M90)</f>
        <v>88397397990802</v>
      </c>
      <c r="O91" s="4">
        <f>SUM(O8:O90)</f>
        <v>58329545989781</v>
      </c>
      <c r="Q91" s="4">
        <f>SUM(Q8:Q90)</f>
        <v>30067852001021</v>
      </c>
    </row>
    <row r="92" spans="1:17" ht="19.5" thickTop="1" x14ac:dyDescent="0.25"/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Q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Y10"/>
  <sheetViews>
    <sheetView rightToLeft="1" workbookViewId="0">
      <selection activeCell="B7" sqref="A7:XFD7"/>
    </sheetView>
  </sheetViews>
  <sheetFormatPr defaultRowHeight="18.75" x14ac:dyDescent="0.25"/>
  <cols>
    <col min="1" max="1" width="20.140625" style="1" bestFit="1" customWidth="1"/>
    <col min="2" max="2" width="1" style="1" customWidth="1"/>
    <col min="3" max="3" width="19" style="1" customWidth="1"/>
    <col min="4" max="4" width="1" style="1" customWidth="1"/>
    <col min="5" max="5" width="16" style="1" customWidth="1"/>
    <col min="6" max="6" width="1" style="1" customWidth="1"/>
    <col min="7" max="7" width="21" style="1" customWidth="1"/>
    <col min="8" max="8" width="1" style="1" customWidth="1"/>
    <col min="9" max="9" width="17" style="1" customWidth="1"/>
    <col min="10" max="10" width="1" style="1" customWidth="1"/>
    <col min="11" max="11" width="29.570312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25" ht="26.25" x14ac:dyDescent="0.2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</row>
    <row r="3" spans="1:25" ht="26.25" x14ac:dyDescent="0.25">
      <c r="A3" s="19" t="s">
        <v>1</v>
      </c>
      <c r="B3" s="19" t="s">
        <v>1</v>
      </c>
      <c r="C3" s="19" t="s">
        <v>1</v>
      </c>
      <c r="D3" s="19" t="s">
        <v>1</v>
      </c>
      <c r="E3" s="19" t="s">
        <v>1</v>
      </c>
      <c r="F3" s="19" t="s">
        <v>1</v>
      </c>
      <c r="G3" s="19" t="s">
        <v>1</v>
      </c>
      <c r="H3" s="19" t="s">
        <v>1</v>
      </c>
      <c r="I3" s="19" t="s">
        <v>1</v>
      </c>
      <c r="J3" s="19" t="s">
        <v>1</v>
      </c>
      <c r="K3" s="19" t="s">
        <v>1</v>
      </c>
      <c r="L3" s="19" t="s">
        <v>1</v>
      </c>
      <c r="M3" s="19" t="s">
        <v>1</v>
      </c>
    </row>
    <row r="4" spans="1:25" ht="26.25" x14ac:dyDescent="0.2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</row>
    <row r="5" spans="1:25" ht="26.25" customHeight="1" x14ac:dyDescent="0.25">
      <c r="A5" s="17" t="s">
        <v>192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ht="26.25" customHeight="1" x14ac:dyDescent="0.25">
      <c r="A6" s="17" t="s">
        <v>193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ht="26.25" x14ac:dyDescent="0.25">
      <c r="A7" s="18" t="s">
        <v>3</v>
      </c>
      <c r="C7" s="18" t="s">
        <v>6</v>
      </c>
      <c r="D7" s="18" t="s">
        <v>6</v>
      </c>
      <c r="E7" s="18" t="s">
        <v>6</v>
      </c>
      <c r="F7" s="18" t="s">
        <v>6</v>
      </c>
      <c r="G7" s="18" t="s">
        <v>6</v>
      </c>
      <c r="H7" s="18" t="s">
        <v>6</v>
      </c>
      <c r="I7" s="18" t="s">
        <v>6</v>
      </c>
      <c r="J7" s="18" t="s">
        <v>6</v>
      </c>
      <c r="K7" s="18" t="s">
        <v>6</v>
      </c>
      <c r="L7" s="18" t="s">
        <v>6</v>
      </c>
      <c r="M7" s="18" t="s">
        <v>6</v>
      </c>
    </row>
    <row r="8" spans="1:25" ht="26.25" x14ac:dyDescent="0.25">
      <c r="A8" s="18" t="s">
        <v>3</v>
      </c>
      <c r="C8" s="18" t="s">
        <v>7</v>
      </c>
      <c r="E8" s="18" t="s">
        <v>103</v>
      </c>
      <c r="G8" s="18" t="s">
        <v>104</v>
      </c>
      <c r="I8" s="18" t="s">
        <v>105</v>
      </c>
      <c r="K8" s="18" t="s">
        <v>106</v>
      </c>
      <c r="M8" s="18" t="s">
        <v>107</v>
      </c>
    </row>
    <row r="9" spans="1:25" ht="21" x14ac:dyDescent="0.25">
      <c r="A9" s="2" t="s">
        <v>82</v>
      </c>
      <c r="C9" s="1">
        <v>114198708</v>
      </c>
      <c r="E9" s="1">
        <v>14860</v>
      </c>
      <c r="G9" s="1">
        <v>13374</v>
      </c>
      <c r="I9" s="5">
        <f>(G9-E9)/E9</f>
        <v>-0.1</v>
      </c>
      <c r="K9" s="1">
        <v>1527293520792</v>
      </c>
      <c r="M9" s="1" t="s">
        <v>181</v>
      </c>
      <c r="O9" s="5"/>
    </row>
    <row r="10" spans="1:25" ht="21" x14ac:dyDescent="0.25">
      <c r="A10" s="2" t="s">
        <v>74</v>
      </c>
      <c r="C10" s="1">
        <v>87342888</v>
      </c>
      <c r="E10" s="1">
        <v>12780</v>
      </c>
      <c r="G10" s="1">
        <v>11502</v>
      </c>
      <c r="I10" s="5">
        <f>(G10-E10)/E10</f>
        <v>-0.1</v>
      </c>
      <c r="K10" s="1">
        <v>1004617897776</v>
      </c>
      <c r="M10" s="1" t="s">
        <v>181</v>
      </c>
      <c r="O10" s="5"/>
    </row>
  </sheetData>
  <mergeCells count="13">
    <mergeCell ref="K8"/>
    <mergeCell ref="M8"/>
    <mergeCell ref="C7:M7"/>
    <mergeCell ref="A2:M2"/>
    <mergeCell ref="A3:M3"/>
    <mergeCell ref="A4:M4"/>
    <mergeCell ref="A7:A8"/>
    <mergeCell ref="C8"/>
    <mergeCell ref="E8"/>
    <mergeCell ref="G8"/>
    <mergeCell ref="I8"/>
    <mergeCell ref="A5:Y5"/>
    <mergeCell ref="A6:Y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5"/>
  <sheetViews>
    <sheetView rightToLeft="1" workbookViewId="0">
      <selection activeCell="I17" sqref="I17"/>
    </sheetView>
  </sheetViews>
  <sheetFormatPr defaultRowHeight="18.75" x14ac:dyDescent="0.25"/>
  <cols>
    <col min="1" max="1" width="25.28515625" style="1" bestFit="1" customWidth="1"/>
    <col min="2" max="2" width="1" style="1" customWidth="1"/>
    <col min="3" max="3" width="25.85546875" style="1" bestFit="1" customWidth="1"/>
    <col min="4" max="4" width="1" style="1" customWidth="1"/>
    <col min="5" max="5" width="28.28515625" style="1" bestFit="1" customWidth="1"/>
    <col min="6" max="6" width="1" style="1" customWidth="1"/>
    <col min="7" max="7" width="29.42578125" style="1" bestFit="1" customWidth="1"/>
    <col min="8" max="8" width="1" style="1" customWidth="1"/>
    <col min="9" max="9" width="30.42578125" style="1" bestFit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6.25" x14ac:dyDescent="0.2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</row>
    <row r="3" spans="1:11" ht="26.25" x14ac:dyDescent="0.25">
      <c r="A3" s="19" t="s">
        <v>1</v>
      </c>
      <c r="B3" s="19" t="s">
        <v>1</v>
      </c>
      <c r="C3" s="19" t="s">
        <v>1</v>
      </c>
      <c r="D3" s="19" t="s">
        <v>1</v>
      </c>
      <c r="E3" s="19" t="s">
        <v>1</v>
      </c>
      <c r="F3" s="19" t="s">
        <v>1</v>
      </c>
      <c r="G3" s="19" t="s">
        <v>1</v>
      </c>
      <c r="H3" s="19" t="s">
        <v>1</v>
      </c>
      <c r="I3" s="19" t="s">
        <v>1</v>
      </c>
      <c r="J3" s="19" t="s">
        <v>1</v>
      </c>
      <c r="K3" s="19" t="s">
        <v>1</v>
      </c>
    </row>
    <row r="4" spans="1:11" ht="26.25" x14ac:dyDescent="0.2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</row>
    <row r="5" spans="1:11" ht="28.5" x14ac:dyDescent="0.25">
      <c r="A5" s="17" t="s">
        <v>194</v>
      </c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ht="27" thickBot="1" x14ac:dyDescent="0.3">
      <c r="A6" s="18" t="s">
        <v>109</v>
      </c>
      <c r="C6" s="18" t="s">
        <v>180</v>
      </c>
      <c r="E6" s="18" t="s">
        <v>5</v>
      </c>
      <c r="F6" s="18" t="s">
        <v>5</v>
      </c>
      <c r="G6" s="18" t="s">
        <v>5</v>
      </c>
      <c r="I6" s="18" t="s">
        <v>6</v>
      </c>
      <c r="J6" s="18" t="s">
        <v>6</v>
      </c>
      <c r="K6" s="18" t="s">
        <v>6</v>
      </c>
    </row>
    <row r="7" spans="1:11" ht="27" thickBot="1" x14ac:dyDescent="0.3">
      <c r="A7" s="18" t="s">
        <v>109</v>
      </c>
      <c r="C7" s="18" t="s">
        <v>110</v>
      </c>
      <c r="E7" s="18" t="s">
        <v>111</v>
      </c>
      <c r="G7" s="18" t="s">
        <v>112</v>
      </c>
      <c r="I7" s="18" t="s">
        <v>110</v>
      </c>
      <c r="K7" s="18" t="s">
        <v>108</v>
      </c>
    </row>
    <row r="8" spans="1:11" ht="21" x14ac:dyDescent="0.25">
      <c r="A8" s="2" t="s">
        <v>113</v>
      </c>
      <c r="C8" s="1">
        <v>21343822</v>
      </c>
      <c r="E8" s="1">
        <v>90573</v>
      </c>
      <c r="G8" s="1">
        <v>0</v>
      </c>
      <c r="I8" s="1">
        <f>C8+E8-G8</f>
        <v>21434395</v>
      </c>
      <c r="K8" s="5">
        <v>2.1949150638467046E-7</v>
      </c>
    </row>
    <row r="9" spans="1:11" ht="21" x14ac:dyDescent="0.25">
      <c r="A9" s="2" t="s">
        <v>114</v>
      </c>
      <c r="C9" s="1">
        <v>10760428</v>
      </c>
      <c r="E9" s="1">
        <v>2824698841</v>
      </c>
      <c r="G9" s="1">
        <v>1976375000</v>
      </c>
      <c r="I9" s="1">
        <f t="shared" ref="I9:I12" si="0">C9+E9-G9</f>
        <v>859084269</v>
      </c>
      <c r="K9" s="5">
        <v>8.7971552411058698E-6</v>
      </c>
    </row>
    <row r="10" spans="1:11" ht="21" x14ac:dyDescent="0.25">
      <c r="A10" s="2" t="s">
        <v>115</v>
      </c>
      <c r="C10" s="1">
        <v>852007058274</v>
      </c>
      <c r="E10" s="1">
        <v>11043466825303</v>
      </c>
      <c r="G10" s="1">
        <v>7321000000000</v>
      </c>
      <c r="I10" s="1">
        <f t="shared" si="0"/>
        <v>4574473883577</v>
      </c>
      <c r="K10" s="5">
        <v>4.6843317183603704E-2</v>
      </c>
    </row>
    <row r="11" spans="1:11" ht="21" x14ac:dyDescent="0.25">
      <c r="A11" s="2" t="s">
        <v>116</v>
      </c>
      <c r="C11" s="1">
        <v>38084</v>
      </c>
      <c r="E11" s="1">
        <v>0</v>
      </c>
      <c r="G11" s="1">
        <v>0</v>
      </c>
      <c r="I11" s="1">
        <f t="shared" si="0"/>
        <v>38084</v>
      </c>
      <c r="K11" s="5">
        <v>3.8998602615813458E-10</v>
      </c>
    </row>
    <row r="12" spans="1:11" ht="21.75" thickBot="1" x14ac:dyDescent="0.3">
      <c r="A12" s="2" t="s">
        <v>114</v>
      </c>
      <c r="C12" s="1">
        <v>100000000000</v>
      </c>
      <c r="E12" s="1">
        <v>0</v>
      </c>
      <c r="G12" s="1">
        <v>0</v>
      </c>
      <c r="I12" s="1">
        <f t="shared" si="0"/>
        <v>100000000000</v>
      </c>
      <c r="K12" s="5">
        <v>1.02401540320905E-3</v>
      </c>
    </row>
    <row r="13" spans="1:11" s="3" customFormat="1" ht="27" thickBot="1" x14ac:dyDescent="0.3">
      <c r="A13" s="3" t="s">
        <v>102</v>
      </c>
      <c r="C13" s="4">
        <f>SUM(C8:C12)</f>
        <v>952039200608</v>
      </c>
      <c r="E13" s="4">
        <f>SUM(E8:E12)</f>
        <v>11046291614717</v>
      </c>
      <c r="G13" s="4">
        <f>SUM(G8:G12)</f>
        <v>7322976375000</v>
      </c>
      <c r="I13" s="4">
        <f>SUM(I8:I12)</f>
        <v>4675354440325</v>
      </c>
      <c r="K13" s="7">
        <f>SUM(K8:K12)</f>
        <v>4.7876349623546276E-2</v>
      </c>
    </row>
    <row r="14" spans="1:11" ht="19.5" thickTop="1" x14ac:dyDescent="0.25"/>
    <row r="15" spans="1:11" x14ac:dyDescent="0.25">
      <c r="K15" s="5"/>
    </row>
  </sheetData>
  <mergeCells count="13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  <mergeCell ref="A5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4"/>
  <sheetViews>
    <sheetView rightToLeft="1" workbookViewId="0">
      <selection activeCell="G19" sqref="G19"/>
    </sheetView>
  </sheetViews>
  <sheetFormatPr defaultRowHeight="18.75" x14ac:dyDescent="0.25"/>
  <cols>
    <col min="1" max="1" width="24" style="1" bestFit="1" customWidth="1"/>
    <col min="2" max="2" width="1" style="1" customWidth="1"/>
    <col min="3" max="3" width="26.5703125" style="1" bestFit="1" customWidth="1"/>
    <col min="4" max="4" width="1" style="1" customWidth="1"/>
    <col min="5" max="5" width="23" style="1" customWidth="1"/>
    <col min="6" max="6" width="1" style="1" customWidth="1"/>
    <col min="7" max="7" width="34.28515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9" ht="26.25" x14ac:dyDescent="0.2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</row>
    <row r="3" spans="1:9" ht="26.25" x14ac:dyDescent="0.25">
      <c r="A3" s="19" t="s">
        <v>118</v>
      </c>
      <c r="B3" s="19" t="s">
        <v>118</v>
      </c>
      <c r="C3" s="19" t="s">
        <v>118</v>
      </c>
      <c r="D3" s="19" t="s">
        <v>118</v>
      </c>
      <c r="E3" s="19" t="s">
        <v>118</v>
      </c>
      <c r="F3" s="19" t="s">
        <v>118</v>
      </c>
      <c r="G3" s="19" t="s">
        <v>118</v>
      </c>
    </row>
    <row r="4" spans="1:9" ht="26.25" x14ac:dyDescent="0.2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</row>
    <row r="5" spans="1:9" ht="28.5" x14ac:dyDescent="0.25">
      <c r="A5" s="17" t="s">
        <v>195</v>
      </c>
      <c r="B5" s="17"/>
      <c r="C5" s="17"/>
      <c r="D5" s="17"/>
      <c r="E5" s="17"/>
      <c r="F5" s="17"/>
      <c r="G5" s="17"/>
      <c r="H5" s="11"/>
      <c r="I5" s="11"/>
    </row>
    <row r="6" spans="1:9" ht="27" thickBot="1" x14ac:dyDescent="0.3">
      <c r="A6" s="18" t="s">
        <v>122</v>
      </c>
      <c r="C6" s="18" t="s">
        <v>110</v>
      </c>
      <c r="E6" s="18" t="s">
        <v>169</v>
      </c>
      <c r="G6" s="18" t="s">
        <v>13</v>
      </c>
    </row>
    <row r="7" spans="1:9" ht="21" x14ac:dyDescent="0.25">
      <c r="A7" s="2" t="s">
        <v>177</v>
      </c>
      <c r="C7" s="1">
        <f>'سرمایه‌گذاری در سهام'!I109</f>
        <v>30803427356788</v>
      </c>
      <c r="E7" s="5">
        <f>C7/$C$10</f>
        <v>0.99845072148927805</v>
      </c>
      <c r="G7" s="5">
        <v>0.31543184084981946</v>
      </c>
    </row>
    <row r="8" spans="1:9" ht="21" x14ac:dyDescent="0.25">
      <c r="A8" s="2" t="s">
        <v>178</v>
      </c>
      <c r="C8" s="1">
        <f>'درآمد سپرده بانکی'!C16</f>
        <v>47798447463</v>
      </c>
      <c r="E8" s="5">
        <f t="shared" ref="E8:E9" si="0">C8/$C$10</f>
        <v>1.549320918179675E-3</v>
      </c>
      <c r="G8" s="5">
        <v>4.8946346451590533E-4</v>
      </c>
    </row>
    <row r="9" spans="1:9" ht="21" x14ac:dyDescent="0.25">
      <c r="A9" s="2" t="s">
        <v>189</v>
      </c>
      <c r="C9" s="1">
        <f>'سایر درآمدها'!C10</f>
        <v>-1308322</v>
      </c>
      <c r="E9" s="5">
        <f t="shared" si="0"/>
        <v>-4.2407457771170176E-8</v>
      </c>
      <c r="G9" s="5">
        <v>-1.3397418803572707E-8</v>
      </c>
    </row>
    <row r="10" spans="1:9" s="3" customFormat="1" ht="27" thickBot="1" x14ac:dyDescent="0.3">
      <c r="A10" s="3" t="s">
        <v>102</v>
      </c>
      <c r="C10" s="4">
        <f>SUM(C7:C9)</f>
        <v>30851224495929</v>
      </c>
      <c r="E10" s="7">
        <f>SUM(E7:E9)</f>
        <v>1</v>
      </c>
      <c r="G10" s="7">
        <f>SUM(G7:G9)</f>
        <v>0.31592129091691656</v>
      </c>
    </row>
    <row r="11" spans="1:9" ht="19.5" thickTop="1" x14ac:dyDescent="0.25"/>
    <row r="14" spans="1:9" x14ac:dyDescent="0.25">
      <c r="G14" s="5"/>
    </row>
  </sheetData>
  <mergeCells count="8">
    <mergeCell ref="A6"/>
    <mergeCell ref="C6"/>
    <mergeCell ref="E6"/>
    <mergeCell ref="G6"/>
    <mergeCell ref="A2:G2"/>
    <mergeCell ref="A3:G3"/>
    <mergeCell ref="A4:G4"/>
    <mergeCell ref="A5:G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0"/>
  <sheetViews>
    <sheetView rightToLeft="1" topLeftCell="A94" workbookViewId="0">
      <selection activeCell="C114" sqref="C114"/>
    </sheetView>
  </sheetViews>
  <sheetFormatPr defaultRowHeight="18.75" x14ac:dyDescent="0.25"/>
  <cols>
    <col min="1" max="1" width="37.8554687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5" style="1" bestFit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3" style="1" customWidth="1"/>
    <col min="18" max="18" width="1" style="1" customWidth="1"/>
    <col min="19" max="19" width="25.28515625" style="1" bestFit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6.25" x14ac:dyDescent="0.2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  <c r="T2" s="19" t="s">
        <v>0</v>
      </c>
      <c r="U2" s="19" t="s">
        <v>0</v>
      </c>
    </row>
    <row r="3" spans="1:21" ht="26.25" x14ac:dyDescent="0.25">
      <c r="A3" s="19" t="s">
        <v>118</v>
      </c>
      <c r="B3" s="19" t="s">
        <v>118</v>
      </c>
      <c r="C3" s="19" t="s">
        <v>118</v>
      </c>
      <c r="D3" s="19" t="s">
        <v>118</v>
      </c>
      <c r="E3" s="19" t="s">
        <v>118</v>
      </c>
      <c r="F3" s="19" t="s">
        <v>118</v>
      </c>
      <c r="G3" s="19" t="s">
        <v>118</v>
      </c>
      <c r="H3" s="19" t="s">
        <v>118</v>
      </c>
      <c r="I3" s="19" t="s">
        <v>118</v>
      </c>
      <c r="J3" s="19" t="s">
        <v>118</v>
      </c>
      <c r="K3" s="19" t="s">
        <v>118</v>
      </c>
      <c r="L3" s="19" t="s">
        <v>118</v>
      </c>
      <c r="M3" s="19" t="s">
        <v>118</v>
      </c>
      <c r="N3" s="19" t="s">
        <v>118</v>
      </c>
      <c r="O3" s="19" t="s">
        <v>118</v>
      </c>
      <c r="P3" s="19" t="s">
        <v>118</v>
      </c>
      <c r="Q3" s="19" t="s">
        <v>118</v>
      </c>
      <c r="R3" s="19" t="s">
        <v>118</v>
      </c>
      <c r="S3" s="19" t="s">
        <v>118</v>
      </c>
      <c r="T3" s="19" t="s">
        <v>118</v>
      </c>
      <c r="U3" s="19" t="s">
        <v>118</v>
      </c>
    </row>
    <row r="4" spans="1:21" ht="26.25" x14ac:dyDescent="0.2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  <c r="T4" s="19" t="s">
        <v>2</v>
      </c>
      <c r="U4" s="19" t="s">
        <v>2</v>
      </c>
    </row>
    <row r="5" spans="1:21" s="12" customFormat="1" ht="28.5" x14ac:dyDescent="0.55000000000000004">
      <c r="A5" s="17" t="s">
        <v>196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26.25" x14ac:dyDescent="0.25">
      <c r="A6" s="18" t="s">
        <v>3</v>
      </c>
      <c r="C6" s="18" t="s">
        <v>182</v>
      </c>
      <c r="D6" s="18" t="s">
        <v>120</v>
      </c>
      <c r="E6" s="18" t="s">
        <v>120</v>
      </c>
      <c r="F6" s="18" t="s">
        <v>120</v>
      </c>
      <c r="G6" s="18" t="s">
        <v>120</v>
      </c>
      <c r="H6" s="18" t="s">
        <v>120</v>
      </c>
      <c r="I6" s="18" t="s">
        <v>120</v>
      </c>
      <c r="J6" s="18" t="s">
        <v>120</v>
      </c>
      <c r="K6" s="18" t="s">
        <v>120</v>
      </c>
      <c r="M6" s="18" t="s">
        <v>183</v>
      </c>
      <c r="N6" s="18" t="s">
        <v>121</v>
      </c>
      <c r="O6" s="18" t="s">
        <v>121</v>
      </c>
      <c r="P6" s="18" t="s">
        <v>121</v>
      </c>
      <c r="Q6" s="18" t="s">
        <v>121</v>
      </c>
      <c r="R6" s="18" t="s">
        <v>121</v>
      </c>
      <c r="S6" s="18" t="s">
        <v>121</v>
      </c>
      <c r="T6" s="18" t="s">
        <v>121</v>
      </c>
      <c r="U6" s="18" t="s">
        <v>121</v>
      </c>
    </row>
    <row r="7" spans="1:21" ht="26.25" x14ac:dyDescent="0.25">
      <c r="A7" s="18" t="s">
        <v>3</v>
      </c>
      <c r="C7" s="18" t="s">
        <v>166</v>
      </c>
      <c r="E7" s="18" t="s">
        <v>167</v>
      </c>
      <c r="G7" s="18" t="s">
        <v>168</v>
      </c>
      <c r="I7" s="18" t="s">
        <v>110</v>
      </c>
      <c r="K7" s="18" t="s">
        <v>169</v>
      </c>
      <c r="M7" s="18" t="s">
        <v>166</v>
      </c>
      <c r="O7" s="18" t="s">
        <v>167</v>
      </c>
      <c r="Q7" s="18" t="s">
        <v>168</v>
      </c>
      <c r="S7" s="18" t="s">
        <v>110</v>
      </c>
      <c r="U7" s="18" t="s">
        <v>169</v>
      </c>
    </row>
    <row r="8" spans="1:21" ht="21" x14ac:dyDescent="0.25">
      <c r="A8" s="2" t="s">
        <v>47</v>
      </c>
      <c r="C8" s="1">
        <v>0</v>
      </c>
      <c r="E8" s="1">
        <v>92628575130</v>
      </c>
      <c r="G8" s="1">
        <v>71927973019</v>
      </c>
      <c r="I8" s="1">
        <f>C8+E8+G8</f>
        <v>164556548149</v>
      </c>
      <c r="K8" s="5">
        <f>I8/$I$109</f>
        <v>5.3421506069108726E-3</v>
      </c>
      <c r="M8" s="1">
        <v>122865344250</v>
      </c>
      <c r="O8" s="1">
        <v>29834078966</v>
      </c>
      <c r="Q8" s="1">
        <v>71927967267</v>
      </c>
      <c r="S8" s="1">
        <f>M8+O8+Q8</f>
        <v>224627390483</v>
      </c>
      <c r="U8" s="5">
        <f>S8/$S$109</f>
        <v>6.1042284478530244E-3</v>
      </c>
    </row>
    <row r="9" spans="1:21" ht="21" x14ac:dyDescent="0.25">
      <c r="A9" s="2" t="s">
        <v>90</v>
      </c>
      <c r="C9" s="1">
        <v>0</v>
      </c>
      <c r="E9" s="1">
        <v>951554934621</v>
      </c>
      <c r="G9" s="1">
        <v>229022758262</v>
      </c>
      <c r="I9" s="1">
        <f t="shared" ref="I9:I71" si="0">C9+E9+G9</f>
        <v>1180577692883</v>
      </c>
      <c r="K9" s="5">
        <f t="shared" ref="K9:K72" si="1">I9/$I$109</f>
        <v>3.8326179720479768E-2</v>
      </c>
      <c r="M9" s="1">
        <v>0</v>
      </c>
      <c r="O9" s="1">
        <v>1160319428355</v>
      </c>
      <c r="Q9" s="1">
        <v>229022758262</v>
      </c>
      <c r="S9" s="1">
        <f t="shared" ref="S9:S72" si="2">M9+O9+Q9</f>
        <v>1389342186617</v>
      </c>
      <c r="U9" s="5">
        <f t="shared" ref="U9:U72" si="3">S9/$S$109</f>
        <v>3.7755244723780272E-2</v>
      </c>
    </row>
    <row r="10" spans="1:21" ht="21" x14ac:dyDescent="0.25">
      <c r="A10" s="2" t="s">
        <v>85</v>
      </c>
      <c r="C10" s="1">
        <v>0</v>
      </c>
      <c r="E10" s="1">
        <v>0</v>
      </c>
      <c r="G10" s="1">
        <v>45146981095</v>
      </c>
      <c r="I10" s="1">
        <f t="shared" si="0"/>
        <v>45146981095</v>
      </c>
      <c r="K10" s="5">
        <f t="shared" si="1"/>
        <v>1.4656479804040761E-3</v>
      </c>
      <c r="M10" s="1">
        <v>24534395114</v>
      </c>
      <c r="O10" s="1">
        <v>0</v>
      </c>
      <c r="Q10" s="1">
        <v>58507975910</v>
      </c>
      <c r="S10" s="1">
        <f t="shared" si="2"/>
        <v>83042371024</v>
      </c>
      <c r="U10" s="5">
        <f t="shared" si="3"/>
        <v>2.2566687103113092E-3</v>
      </c>
    </row>
    <row r="11" spans="1:21" ht="21" x14ac:dyDescent="0.25">
      <c r="A11" s="2" t="s">
        <v>43</v>
      </c>
      <c r="C11" s="1">
        <v>199430135934</v>
      </c>
      <c r="E11" s="1">
        <v>1002178078781</v>
      </c>
      <c r="G11" s="1">
        <v>690878359680</v>
      </c>
      <c r="I11" s="1">
        <f t="shared" si="0"/>
        <v>1892486574395</v>
      </c>
      <c r="K11" s="5">
        <f t="shared" si="1"/>
        <v>6.1437532663973574E-2</v>
      </c>
      <c r="M11" s="1">
        <v>199430135934</v>
      </c>
      <c r="O11" s="1">
        <v>2089952468027</v>
      </c>
      <c r="Q11" s="1">
        <v>690878359680</v>
      </c>
      <c r="S11" s="1">
        <f t="shared" si="2"/>
        <v>2980260963641</v>
      </c>
      <c r="U11" s="5">
        <f t="shared" si="3"/>
        <v>8.0988314546885418E-2</v>
      </c>
    </row>
    <row r="12" spans="1:21" ht="21" x14ac:dyDescent="0.25">
      <c r="A12" s="2" t="s">
        <v>79</v>
      </c>
      <c r="C12" s="1">
        <v>0</v>
      </c>
      <c r="E12" s="1">
        <v>745090102710</v>
      </c>
      <c r="G12" s="1">
        <v>80578782196</v>
      </c>
      <c r="I12" s="1">
        <f t="shared" si="0"/>
        <v>825668884906</v>
      </c>
      <c r="K12" s="5">
        <f t="shared" si="1"/>
        <v>2.6804448587570934E-2</v>
      </c>
      <c r="M12" s="1">
        <v>326601793200</v>
      </c>
      <c r="O12" s="1">
        <v>641794148040</v>
      </c>
      <c r="Q12" s="1">
        <v>80578782196</v>
      </c>
      <c r="S12" s="1">
        <f t="shared" si="2"/>
        <v>1048974723436</v>
      </c>
      <c r="U12" s="5">
        <f t="shared" si="3"/>
        <v>2.8505790563245616E-2</v>
      </c>
    </row>
    <row r="13" spans="1:21" ht="21" x14ac:dyDescent="0.25">
      <c r="A13" s="2" t="s">
        <v>41</v>
      </c>
      <c r="C13" s="1">
        <v>0</v>
      </c>
      <c r="E13" s="1">
        <v>0</v>
      </c>
      <c r="G13" s="1">
        <v>652342669396</v>
      </c>
      <c r="I13" s="1">
        <f t="shared" si="0"/>
        <v>652342669396</v>
      </c>
      <c r="K13" s="5">
        <f t="shared" si="1"/>
        <v>2.1177600201434936E-2</v>
      </c>
      <c r="M13" s="1">
        <v>0</v>
      </c>
      <c r="O13" s="1">
        <v>0</v>
      </c>
      <c r="Q13" s="1">
        <v>719305374722</v>
      </c>
      <c r="S13" s="1">
        <f t="shared" si="2"/>
        <v>719305374722</v>
      </c>
      <c r="U13" s="5">
        <f t="shared" si="3"/>
        <v>1.9547056668513949E-2</v>
      </c>
    </row>
    <row r="14" spans="1:21" ht="21" x14ac:dyDescent="0.25">
      <c r="A14" s="2" t="s">
        <v>25</v>
      </c>
      <c r="C14" s="1">
        <v>0</v>
      </c>
      <c r="E14" s="1">
        <v>-179329722927</v>
      </c>
      <c r="G14" s="1">
        <v>1128056900883</v>
      </c>
      <c r="I14" s="1">
        <f t="shared" si="0"/>
        <v>948727177956</v>
      </c>
      <c r="K14" s="5">
        <f t="shared" si="1"/>
        <v>3.0799403162743631E-2</v>
      </c>
      <c r="M14" s="1">
        <v>79910963000</v>
      </c>
      <c r="O14" s="1">
        <v>488482077762</v>
      </c>
      <c r="Q14" s="1">
        <v>1128056893513</v>
      </c>
      <c r="S14" s="1">
        <f t="shared" si="2"/>
        <v>1696449934275</v>
      </c>
      <c r="U14" s="5">
        <f t="shared" si="3"/>
        <v>4.6100869207860752E-2</v>
      </c>
    </row>
    <row r="15" spans="1:21" ht="21" x14ac:dyDescent="0.25">
      <c r="A15" s="2" t="s">
        <v>70</v>
      </c>
      <c r="C15" s="1">
        <v>0</v>
      </c>
      <c r="E15" s="1">
        <v>0</v>
      </c>
      <c r="G15" s="1">
        <v>9179396786</v>
      </c>
      <c r="I15" s="1">
        <f t="shared" si="0"/>
        <v>9179396786</v>
      </c>
      <c r="K15" s="5">
        <f t="shared" si="1"/>
        <v>2.9799920248086228E-4</v>
      </c>
      <c r="M15" s="1">
        <v>0</v>
      </c>
      <c r="O15" s="1">
        <v>0</v>
      </c>
      <c r="Q15" s="1">
        <v>12420581778</v>
      </c>
      <c r="S15" s="1">
        <f t="shared" si="2"/>
        <v>12420581778</v>
      </c>
      <c r="U15" s="5">
        <f t="shared" si="3"/>
        <v>3.3752815480394622E-4</v>
      </c>
    </row>
    <row r="16" spans="1:21" ht="21" x14ac:dyDescent="0.25">
      <c r="A16" s="2" t="s">
        <v>36</v>
      </c>
      <c r="C16" s="1">
        <v>0</v>
      </c>
      <c r="E16" s="1">
        <v>0</v>
      </c>
      <c r="G16" s="1">
        <v>662162418</v>
      </c>
      <c r="I16" s="1">
        <f t="shared" si="0"/>
        <v>662162418</v>
      </c>
      <c r="K16" s="5">
        <f t="shared" si="1"/>
        <v>2.149638773407734E-5</v>
      </c>
      <c r="M16" s="1">
        <v>0</v>
      </c>
      <c r="O16" s="1">
        <v>0</v>
      </c>
      <c r="Q16" s="1">
        <v>662160574</v>
      </c>
      <c r="S16" s="1">
        <f t="shared" si="2"/>
        <v>662160574</v>
      </c>
      <c r="U16" s="5">
        <f t="shared" si="3"/>
        <v>1.7994152022895836E-5</v>
      </c>
    </row>
    <row r="17" spans="1:21" ht="21" x14ac:dyDescent="0.25">
      <c r="A17" s="2" t="s">
        <v>49</v>
      </c>
      <c r="C17" s="1">
        <v>0</v>
      </c>
      <c r="E17" s="1">
        <v>523254393011</v>
      </c>
      <c r="G17" s="1">
        <v>235150143750</v>
      </c>
      <c r="I17" s="1">
        <f t="shared" si="0"/>
        <v>758404536761</v>
      </c>
      <c r="K17" s="5">
        <f t="shared" si="1"/>
        <v>2.462078417367651E-2</v>
      </c>
      <c r="M17" s="1">
        <v>295776333000</v>
      </c>
      <c r="O17" s="1">
        <v>319856143175</v>
      </c>
      <c r="Q17" s="1">
        <v>255127601280</v>
      </c>
      <c r="S17" s="1">
        <f t="shared" si="2"/>
        <v>870760077455</v>
      </c>
      <c r="U17" s="5">
        <f t="shared" si="3"/>
        <v>2.3662824131226248E-2</v>
      </c>
    </row>
    <row r="18" spans="1:21" ht="21" x14ac:dyDescent="0.25">
      <c r="A18" s="2" t="s">
        <v>76</v>
      </c>
      <c r="C18" s="1">
        <v>0</v>
      </c>
      <c r="E18" s="1">
        <v>0</v>
      </c>
      <c r="G18" s="1">
        <v>209324183</v>
      </c>
      <c r="I18" s="1">
        <f t="shared" si="0"/>
        <v>209324183</v>
      </c>
      <c r="K18" s="5">
        <f t="shared" si="1"/>
        <v>6.7954835212151237E-6</v>
      </c>
      <c r="M18" s="1">
        <v>1440000000</v>
      </c>
      <c r="O18" s="1">
        <v>0</v>
      </c>
      <c r="Q18" s="1">
        <v>209324183</v>
      </c>
      <c r="S18" s="1">
        <f t="shared" si="2"/>
        <v>1649324183</v>
      </c>
      <c r="U18" s="5">
        <f t="shared" si="3"/>
        <v>4.4820231299274656E-5</v>
      </c>
    </row>
    <row r="19" spans="1:21" ht="21" x14ac:dyDescent="0.25">
      <c r="A19" s="2" t="s">
        <v>101</v>
      </c>
      <c r="C19" s="1">
        <v>0</v>
      </c>
      <c r="E19" s="1">
        <v>24834301308</v>
      </c>
      <c r="G19" s="1">
        <v>-1542</v>
      </c>
      <c r="I19" s="1">
        <f t="shared" si="0"/>
        <v>24834299766</v>
      </c>
      <c r="K19" s="5">
        <f t="shared" si="1"/>
        <v>8.0621871970124742E-4</v>
      </c>
      <c r="M19" s="1">
        <v>0</v>
      </c>
      <c r="O19" s="1">
        <v>24834301308</v>
      </c>
      <c r="Q19" s="1">
        <v>-1542</v>
      </c>
      <c r="S19" s="1">
        <f t="shared" si="2"/>
        <v>24834299766</v>
      </c>
      <c r="U19" s="5">
        <f t="shared" si="3"/>
        <v>6.7486978675291914E-4</v>
      </c>
    </row>
    <row r="20" spans="1:21" ht="21" x14ac:dyDescent="0.25">
      <c r="A20" s="2" t="s">
        <v>48</v>
      </c>
      <c r="C20" s="1">
        <v>0</v>
      </c>
      <c r="E20" s="1">
        <v>141319903873</v>
      </c>
      <c r="G20" s="1">
        <v>0</v>
      </c>
      <c r="I20" s="1">
        <f t="shared" si="0"/>
        <v>141319903873</v>
      </c>
      <c r="K20" s="5">
        <f t="shared" si="1"/>
        <v>4.5877980471500362E-3</v>
      </c>
      <c r="M20" s="1">
        <v>0</v>
      </c>
      <c r="O20" s="1">
        <v>105432348933</v>
      </c>
      <c r="Q20" s="1">
        <v>875224938</v>
      </c>
      <c r="S20" s="1">
        <f t="shared" si="2"/>
        <v>106307573871</v>
      </c>
      <c r="U20" s="5">
        <f t="shared" si="3"/>
        <v>2.88889843420367E-3</v>
      </c>
    </row>
    <row r="21" spans="1:21" ht="21" x14ac:dyDescent="0.25">
      <c r="A21" s="2" t="s">
        <v>156</v>
      </c>
      <c r="C21" s="1">
        <v>0</v>
      </c>
      <c r="E21" s="1">
        <v>0</v>
      </c>
      <c r="G21" s="1">
        <v>0</v>
      </c>
      <c r="I21" s="1">
        <f t="shared" si="0"/>
        <v>0</v>
      </c>
      <c r="K21" s="5">
        <f t="shared" si="1"/>
        <v>0</v>
      </c>
      <c r="M21" s="1">
        <v>0</v>
      </c>
      <c r="O21" s="1">
        <v>0</v>
      </c>
      <c r="Q21" s="1">
        <v>7310813582</v>
      </c>
      <c r="S21" s="1">
        <f t="shared" si="2"/>
        <v>7310813582</v>
      </c>
      <c r="U21" s="5">
        <f t="shared" si="3"/>
        <v>1.98670679244578E-4</v>
      </c>
    </row>
    <row r="22" spans="1:21" ht="21" x14ac:dyDescent="0.25">
      <c r="A22" s="2" t="s">
        <v>157</v>
      </c>
      <c r="C22" s="1">
        <v>0</v>
      </c>
      <c r="E22" s="1">
        <v>0</v>
      </c>
      <c r="G22" s="1">
        <v>0</v>
      </c>
      <c r="I22" s="1">
        <f t="shared" si="0"/>
        <v>0</v>
      </c>
      <c r="K22" s="5">
        <f t="shared" si="1"/>
        <v>0</v>
      </c>
      <c r="M22" s="1">
        <v>0</v>
      </c>
      <c r="O22" s="1">
        <v>0</v>
      </c>
      <c r="Q22" s="1">
        <v>0</v>
      </c>
      <c r="S22" s="1">
        <f t="shared" si="2"/>
        <v>0</v>
      </c>
      <c r="U22" s="5">
        <f t="shared" si="3"/>
        <v>0</v>
      </c>
    </row>
    <row r="23" spans="1:21" ht="21" x14ac:dyDescent="0.25">
      <c r="A23" s="2" t="s">
        <v>158</v>
      </c>
      <c r="C23" s="1">
        <v>0</v>
      </c>
      <c r="E23" s="1">
        <v>0</v>
      </c>
      <c r="G23" s="1">
        <v>0</v>
      </c>
      <c r="I23" s="1">
        <f t="shared" si="0"/>
        <v>0</v>
      </c>
      <c r="K23" s="5">
        <f t="shared" si="1"/>
        <v>0</v>
      </c>
      <c r="M23" s="1">
        <v>0</v>
      </c>
      <c r="O23" s="1">
        <v>0</v>
      </c>
      <c r="Q23" s="1">
        <v>59878486870</v>
      </c>
      <c r="S23" s="1">
        <f t="shared" si="2"/>
        <v>59878486870</v>
      </c>
      <c r="U23" s="5">
        <f t="shared" si="3"/>
        <v>1.6271923124794082E-3</v>
      </c>
    </row>
    <row r="24" spans="1:21" ht="21" x14ac:dyDescent="0.25">
      <c r="A24" s="2" t="s">
        <v>159</v>
      </c>
      <c r="C24" s="1">
        <v>0</v>
      </c>
      <c r="E24" s="1">
        <v>0</v>
      </c>
      <c r="G24" s="1">
        <v>0</v>
      </c>
      <c r="I24" s="1">
        <f t="shared" si="0"/>
        <v>0</v>
      </c>
      <c r="K24" s="5">
        <f t="shared" si="1"/>
        <v>0</v>
      </c>
      <c r="M24" s="1">
        <v>0</v>
      </c>
      <c r="O24" s="1">
        <v>0</v>
      </c>
      <c r="Q24" s="1">
        <v>118721546257</v>
      </c>
      <c r="S24" s="1">
        <f t="shared" si="2"/>
        <v>118721546257</v>
      </c>
      <c r="U24" s="5">
        <f t="shared" si="3"/>
        <v>3.2262469793946356E-3</v>
      </c>
    </row>
    <row r="25" spans="1:21" ht="21" x14ac:dyDescent="0.25">
      <c r="A25" s="2" t="s">
        <v>160</v>
      </c>
      <c r="C25" s="1">
        <v>0</v>
      </c>
      <c r="E25" s="1">
        <v>0</v>
      </c>
      <c r="G25" s="1">
        <v>0</v>
      </c>
      <c r="I25" s="1">
        <f t="shared" si="0"/>
        <v>0</v>
      </c>
      <c r="K25" s="5">
        <f t="shared" si="1"/>
        <v>0</v>
      </c>
      <c r="M25" s="1">
        <v>0</v>
      </c>
      <c r="O25" s="1">
        <v>0</v>
      </c>
      <c r="Q25" s="1">
        <v>1749556928</v>
      </c>
      <c r="S25" s="1">
        <f t="shared" si="2"/>
        <v>1749556928</v>
      </c>
      <c r="U25" s="5">
        <f t="shared" si="3"/>
        <v>4.7544046823818637E-5</v>
      </c>
    </row>
    <row r="26" spans="1:21" ht="21" x14ac:dyDescent="0.25">
      <c r="A26" s="2" t="s">
        <v>20</v>
      </c>
      <c r="C26" s="1">
        <v>0</v>
      </c>
      <c r="E26" s="1">
        <v>1826296094662</v>
      </c>
      <c r="G26" s="1">
        <v>0</v>
      </c>
      <c r="I26" s="1">
        <f t="shared" si="0"/>
        <v>1826296094662</v>
      </c>
      <c r="K26" s="5">
        <f t="shared" si="1"/>
        <v>5.9288730228246767E-2</v>
      </c>
      <c r="M26" s="1">
        <v>0</v>
      </c>
      <c r="O26" s="1">
        <v>2742098554557</v>
      </c>
      <c r="Q26" s="1">
        <v>139256138715</v>
      </c>
      <c r="S26" s="1">
        <f t="shared" si="2"/>
        <v>2881354693272</v>
      </c>
      <c r="U26" s="5">
        <f t="shared" si="3"/>
        <v>7.8300545847087497E-2</v>
      </c>
    </row>
    <row r="27" spans="1:21" ht="21" x14ac:dyDescent="0.25">
      <c r="A27" s="2" t="s">
        <v>80</v>
      </c>
      <c r="C27" s="1">
        <v>0</v>
      </c>
      <c r="E27" s="1">
        <v>1060079114531</v>
      </c>
      <c r="G27" s="1">
        <v>0</v>
      </c>
      <c r="I27" s="1">
        <f t="shared" si="0"/>
        <v>1060079114531</v>
      </c>
      <c r="K27" s="5">
        <f t="shared" si="1"/>
        <v>3.4414323518366395E-2</v>
      </c>
      <c r="M27" s="1">
        <v>47501063491</v>
      </c>
      <c r="O27" s="1">
        <v>1210664694777</v>
      </c>
      <c r="Q27" s="1">
        <v>23691351133</v>
      </c>
      <c r="S27" s="1">
        <f t="shared" si="2"/>
        <v>1281857109401</v>
      </c>
      <c r="U27" s="5">
        <f t="shared" si="3"/>
        <v>3.4834347745674468E-2</v>
      </c>
    </row>
    <row r="28" spans="1:21" ht="21" x14ac:dyDescent="0.25">
      <c r="A28" s="2" t="s">
        <v>31</v>
      </c>
      <c r="C28" s="1">
        <v>0</v>
      </c>
      <c r="E28" s="1">
        <v>512314162898</v>
      </c>
      <c r="G28" s="1">
        <v>0</v>
      </c>
      <c r="I28" s="1">
        <f t="shared" si="0"/>
        <v>512314162898</v>
      </c>
      <c r="K28" s="5">
        <f t="shared" si="1"/>
        <v>1.6631725975294883E-2</v>
      </c>
      <c r="M28" s="1">
        <v>0</v>
      </c>
      <c r="O28" s="1">
        <v>172245722010</v>
      </c>
      <c r="Q28" s="1">
        <v>-6725</v>
      </c>
      <c r="S28" s="1">
        <f t="shared" si="2"/>
        <v>172245715285</v>
      </c>
      <c r="U28" s="5">
        <f t="shared" si="3"/>
        <v>4.6807612954176325E-3</v>
      </c>
    </row>
    <row r="29" spans="1:21" ht="21" x14ac:dyDescent="0.25">
      <c r="A29" s="2" t="s">
        <v>161</v>
      </c>
      <c r="C29" s="1">
        <v>0</v>
      </c>
      <c r="E29" s="1">
        <v>0</v>
      </c>
      <c r="G29" s="1">
        <v>0</v>
      </c>
      <c r="I29" s="1">
        <f t="shared" si="0"/>
        <v>0</v>
      </c>
      <c r="K29" s="5">
        <f t="shared" si="1"/>
        <v>0</v>
      </c>
      <c r="M29" s="1">
        <v>0</v>
      </c>
      <c r="O29" s="1">
        <v>0</v>
      </c>
      <c r="Q29" s="1">
        <v>-1121</v>
      </c>
      <c r="S29" s="1">
        <f t="shared" si="2"/>
        <v>-1121</v>
      </c>
      <c r="U29" s="5">
        <f t="shared" si="3"/>
        <v>-3.0463070756106707E-11</v>
      </c>
    </row>
    <row r="30" spans="1:21" ht="21" x14ac:dyDescent="0.25">
      <c r="A30" s="2" t="s">
        <v>17</v>
      </c>
      <c r="C30" s="1">
        <v>0</v>
      </c>
      <c r="E30" s="1">
        <v>286962833148</v>
      </c>
      <c r="G30" s="1">
        <v>0</v>
      </c>
      <c r="I30" s="1">
        <f t="shared" si="0"/>
        <v>286962833148</v>
      </c>
      <c r="K30" s="5">
        <f t="shared" si="1"/>
        <v>9.3159384449069561E-3</v>
      </c>
      <c r="M30" s="1">
        <v>0</v>
      </c>
      <c r="O30" s="1">
        <v>281321143587</v>
      </c>
      <c r="Q30" s="1">
        <v>-5991</v>
      </c>
      <c r="S30" s="1">
        <f t="shared" si="2"/>
        <v>281321137596</v>
      </c>
      <c r="U30" s="5">
        <f t="shared" si="3"/>
        <v>7.644875753590883E-3</v>
      </c>
    </row>
    <row r="31" spans="1:21" ht="21" x14ac:dyDescent="0.25">
      <c r="A31" s="2" t="s">
        <v>19</v>
      </c>
      <c r="C31" s="1">
        <v>0</v>
      </c>
      <c r="E31" s="1">
        <v>1584879592756</v>
      </c>
      <c r="G31" s="1">
        <v>0</v>
      </c>
      <c r="I31" s="1">
        <f t="shared" si="0"/>
        <v>1584879592756</v>
      </c>
      <c r="K31" s="5">
        <f t="shared" si="1"/>
        <v>5.1451404234949455E-2</v>
      </c>
      <c r="M31" s="1">
        <v>0</v>
      </c>
      <c r="O31" s="1">
        <v>1853910441614</v>
      </c>
      <c r="Q31" s="1">
        <v>11209417679</v>
      </c>
      <c r="S31" s="1">
        <f t="shared" si="2"/>
        <v>1865119859293</v>
      </c>
      <c r="U31" s="5">
        <f t="shared" si="3"/>
        <v>5.0684458735292107E-2</v>
      </c>
    </row>
    <row r="32" spans="1:21" ht="21" x14ac:dyDescent="0.25">
      <c r="A32" s="2" t="s">
        <v>58</v>
      </c>
      <c r="C32" s="1">
        <v>0</v>
      </c>
      <c r="E32" s="1">
        <v>30373258493</v>
      </c>
      <c r="G32" s="1">
        <v>0</v>
      </c>
      <c r="I32" s="1">
        <f t="shared" si="0"/>
        <v>30373258493</v>
      </c>
      <c r="K32" s="5">
        <f t="shared" si="1"/>
        <v>9.8603503243955724E-4</v>
      </c>
      <c r="M32" s="1">
        <v>9135708180</v>
      </c>
      <c r="O32" s="1">
        <v>10251796814</v>
      </c>
      <c r="Q32" s="1">
        <v>-13952</v>
      </c>
      <c r="S32" s="1">
        <f t="shared" si="2"/>
        <v>19387491042</v>
      </c>
      <c r="U32" s="5">
        <f t="shared" si="3"/>
        <v>5.2685326618718198E-4</v>
      </c>
    </row>
    <row r="33" spans="1:21" ht="21" x14ac:dyDescent="0.25">
      <c r="A33" s="2" t="s">
        <v>162</v>
      </c>
      <c r="C33" s="1">
        <v>0</v>
      </c>
      <c r="E33" s="1">
        <v>0</v>
      </c>
      <c r="G33" s="1">
        <v>0</v>
      </c>
      <c r="I33" s="1">
        <f t="shared" si="0"/>
        <v>0</v>
      </c>
      <c r="K33" s="5">
        <f t="shared" si="1"/>
        <v>0</v>
      </c>
      <c r="M33" s="1">
        <v>0</v>
      </c>
      <c r="O33" s="1">
        <v>0</v>
      </c>
      <c r="Q33" s="1">
        <v>31231534422</v>
      </c>
      <c r="S33" s="1">
        <f t="shared" si="2"/>
        <v>31231534422</v>
      </c>
      <c r="U33" s="5">
        <f t="shared" si="3"/>
        <v>8.487140436388655E-4</v>
      </c>
    </row>
    <row r="34" spans="1:21" ht="21" x14ac:dyDescent="0.25">
      <c r="A34" s="2" t="s">
        <v>35</v>
      </c>
      <c r="C34" s="1">
        <v>0</v>
      </c>
      <c r="E34" s="1">
        <v>122804084855</v>
      </c>
      <c r="G34" s="1">
        <v>0</v>
      </c>
      <c r="I34" s="1">
        <f t="shared" si="0"/>
        <v>122804084855</v>
      </c>
      <c r="K34" s="5">
        <f t="shared" si="1"/>
        <v>3.9867019806787271E-3</v>
      </c>
      <c r="M34" s="1">
        <v>7068317121</v>
      </c>
      <c r="O34" s="1">
        <v>129459583936</v>
      </c>
      <c r="Q34" s="1">
        <v>-6437</v>
      </c>
      <c r="S34" s="1">
        <f t="shared" si="2"/>
        <v>136527894620</v>
      </c>
      <c r="U34" s="5">
        <f t="shared" si="3"/>
        <v>3.710132840313417E-3</v>
      </c>
    </row>
    <row r="35" spans="1:21" ht="21" x14ac:dyDescent="0.25">
      <c r="A35" s="2" t="s">
        <v>34</v>
      </c>
      <c r="C35" s="1">
        <v>0</v>
      </c>
      <c r="E35" s="1">
        <v>247413589258</v>
      </c>
      <c r="G35" s="1">
        <v>0</v>
      </c>
      <c r="I35" s="1">
        <f t="shared" si="0"/>
        <v>247413589258</v>
      </c>
      <c r="K35" s="5">
        <f t="shared" si="1"/>
        <v>8.0320149570459621E-3</v>
      </c>
      <c r="M35" s="1">
        <v>0</v>
      </c>
      <c r="O35" s="1">
        <v>296875536188</v>
      </c>
      <c r="Q35" s="1">
        <v>14216213408</v>
      </c>
      <c r="S35" s="1">
        <f t="shared" si="2"/>
        <v>311091749596</v>
      </c>
      <c r="U35" s="5">
        <f t="shared" si="3"/>
        <v>8.4538893662658154E-3</v>
      </c>
    </row>
    <row r="36" spans="1:21" ht="21" x14ac:dyDescent="0.25">
      <c r="A36" s="2" t="s">
        <v>163</v>
      </c>
      <c r="C36" s="1">
        <v>0</v>
      </c>
      <c r="E36" s="1">
        <v>0</v>
      </c>
      <c r="G36" s="1">
        <v>0</v>
      </c>
      <c r="I36" s="1">
        <f t="shared" si="0"/>
        <v>0</v>
      </c>
      <c r="K36" s="5">
        <f t="shared" si="1"/>
        <v>0</v>
      </c>
      <c r="M36" s="1">
        <v>0</v>
      </c>
      <c r="O36" s="1">
        <v>0</v>
      </c>
      <c r="Q36" s="1">
        <v>-465553862</v>
      </c>
      <c r="S36" s="1">
        <f t="shared" si="2"/>
        <v>-465553862</v>
      </c>
      <c r="U36" s="5">
        <f t="shared" si="3"/>
        <v>-1.2651382907122872E-5</v>
      </c>
    </row>
    <row r="37" spans="1:21" ht="21" x14ac:dyDescent="0.25">
      <c r="A37" s="2" t="s">
        <v>98</v>
      </c>
      <c r="C37" s="1">
        <v>0</v>
      </c>
      <c r="E37" s="1">
        <v>-339966177092</v>
      </c>
      <c r="G37" s="1">
        <v>0</v>
      </c>
      <c r="I37" s="1">
        <f t="shared" si="0"/>
        <v>-339966177092</v>
      </c>
      <c r="K37" s="5">
        <f t="shared" si="1"/>
        <v>-1.1036634759965544E-2</v>
      </c>
      <c r="M37" s="1">
        <v>0</v>
      </c>
      <c r="O37" s="1">
        <v>-339966177092</v>
      </c>
      <c r="Q37" s="1">
        <v>72998671588</v>
      </c>
      <c r="S37" s="1">
        <f t="shared" si="2"/>
        <v>-266967505504</v>
      </c>
      <c r="U37" s="5">
        <f t="shared" si="3"/>
        <v>-7.254817136261962E-3</v>
      </c>
    </row>
    <row r="38" spans="1:21" ht="21" x14ac:dyDescent="0.25">
      <c r="A38" s="2" t="s">
        <v>16</v>
      </c>
      <c r="C38" s="1">
        <v>0</v>
      </c>
      <c r="E38" s="1">
        <v>28246851</v>
      </c>
      <c r="G38" s="1">
        <v>0</v>
      </c>
      <c r="I38" s="1">
        <f t="shared" si="0"/>
        <v>28246851</v>
      </c>
      <c r="K38" s="5">
        <f t="shared" si="1"/>
        <v>9.1700350979857376E-7</v>
      </c>
      <c r="M38" s="1">
        <v>0</v>
      </c>
      <c r="O38" s="1">
        <v>26536313</v>
      </c>
      <c r="Q38" s="1">
        <v>-3229461</v>
      </c>
      <c r="S38" s="1">
        <f t="shared" si="2"/>
        <v>23306852</v>
      </c>
      <c r="U38" s="5">
        <f t="shared" si="3"/>
        <v>6.3336153575210275E-7</v>
      </c>
    </row>
    <row r="39" spans="1:21" ht="21" x14ac:dyDescent="0.25">
      <c r="A39" s="2" t="s">
        <v>22</v>
      </c>
      <c r="C39" s="1">
        <v>0</v>
      </c>
      <c r="E39" s="1">
        <v>686522308639</v>
      </c>
      <c r="G39" s="1">
        <v>0</v>
      </c>
      <c r="I39" s="1">
        <f t="shared" si="0"/>
        <v>686522308639</v>
      </c>
      <c r="K39" s="5">
        <f t="shared" si="1"/>
        <v>2.2287205273854516E-2</v>
      </c>
      <c r="M39" s="1">
        <v>0</v>
      </c>
      <c r="O39" s="1">
        <v>787074036123</v>
      </c>
      <c r="Q39" s="1">
        <v>-5403</v>
      </c>
      <c r="S39" s="1">
        <f t="shared" si="2"/>
        <v>787074030720</v>
      </c>
      <c r="U39" s="5">
        <f t="shared" si="3"/>
        <v>2.1388663593325127E-2</v>
      </c>
    </row>
    <row r="40" spans="1:21" ht="21" x14ac:dyDescent="0.25">
      <c r="A40" s="2" t="s">
        <v>165</v>
      </c>
      <c r="C40" s="1">
        <v>0</v>
      </c>
      <c r="E40" s="1">
        <v>0</v>
      </c>
      <c r="G40" s="1">
        <v>0</v>
      </c>
      <c r="I40" s="1">
        <f t="shared" si="0"/>
        <v>0</v>
      </c>
      <c r="K40" s="5">
        <f t="shared" si="1"/>
        <v>0</v>
      </c>
      <c r="M40" s="1">
        <v>0</v>
      </c>
      <c r="O40" s="1">
        <v>0</v>
      </c>
      <c r="Q40" s="1">
        <v>570993820</v>
      </c>
      <c r="S40" s="1">
        <f t="shared" si="2"/>
        <v>570993820</v>
      </c>
      <c r="U40" s="5">
        <f t="shared" si="3"/>
        <v>1.5516703960713342E-5</v>
      </c>
    </row>
    <row r="41" spans="1:21" ht="21" x14ac:dyDescent="0.25">
      <c r="A41" s="2" t="s">
        <v>73</v>
      </c>
      <c r="C41" s="1">
        <v>0</v>
      </c>
      <c r="E41" s="1">
        <v>245576852548</v>
      </c>
      <c r="G41" s="1">
        <v>0</v>
      </c>
      <c r="I41" s="1">
        <f t="shared" si="0"/>
        <v>245576852548</v>
      </c>
      <c r="K41" s="5">
        <f t="shared" si="1"/>
        <v>7.9723872835171187E-3</v>
      </c>
      <c r="M41" s="1">
        <v>0</v>
      </c>
      <c r="O41" s="1">
        <v>338101306084</v>
      </c>
      <c r="Q41" s="1">
        <v>-4669</v>
      </c>
      <c r="S41" s="1">
        <f t="shared" si="2"/>
        <v>338101301415</v>
      </c>
      <c r="U41" s="5">
        <f t="shared" si="3"/>
        <v>9.1878714252782399E-3</v>
      </c>
    </row>
    <row r="42" spans="1:21" ht="21" x14ac:dyDescent="0.25">
      <c r="A42" s="2" t="s">
        <v>27</v>
      </c>
      <c r="C42" s="1">
        <v>124003960403</v>
      </c>
      <c r="E42" s="1">
        <v>481888765477</v>
      </c>
      <c r="G42" s="1">
        <v>0</v>
      </c>
      <c r="I42" s="1">
        <f t="shared" si="0"/>
        <v>605892725880</v>
      </c>
      <c r="K42" s="5">
        <f t="shared" si="1"/>
        <v>1.9669652953293277E-2</v>
      </c>
      <c r="M42" s="1">
        <v>124003960403</v>
      </c>
      <c r="O42" s="1">
        <v>598161678632</v>
      </c>
      <c r="Q42" s="1">
        <v>0</v>
      </c>
      <c r="S42" s="1">
        <f t="shared" si="2"/>
        <v>722165639035</v>
      </c>
      <c r="U42" s="5">
        <f t="shared" si="3"/>
        <v>1.9624784085238378E-2</v>
      </c>
    </row>
    <row r="43" spans="1:21" ht="21" x14ac:dyDescent="0.25">
      <c r="A43" s="2" t="s">
        <v>92</v>
      </c>
      <c r="C43" s="1">
        <v>68250423956</v>
      </c>
      <c r="E43" s="1">
        <v>391711558591</v>
      </c>
      <c r="G43" s="1">
        <v>0</v>
      </c>
      <c r="I43" s="1">
        <f t="shared" si="0"/>
        <v>459961982547</v>
      </c>
      <c r="K43" s="5">
        <f t="shared" si="1"/>
        <v>1.4932168982995993E-2</v>
      </c>
      <c r="M43" s="1">
        <v>68250423956</v>
      </c>
      <c r="O43" s="1">
        <v>562718287222</v>
      </c>
      <c r="Q43" s="1">
        <v>0</v>
      </c>
      <c r="S43" s="1">
        <f t="shared" si="2"/>
        <v>630968711178</v>
      </c>
      <c r="U43" s="5">
        <f t="shared" si="3"/>
        <v>1.7146516051297835E-2</v>
      </c>
    </row>
    <row r="44" spans="1:21" ht="21" x14ac:dyDescent="0.25">
      <c r="A44" s="2" t="s">
        <v>60</v>
      </c>
      <c r="C44" s="1">
        <v>218607220884</v>
      </c>
      <c r="E44" s="1">
        <v>528769649531</v>
      </c>
      <c r="G44" s="1">
        <v>0</v>
      </c>
      <c r="I44" s="1">
        <f t="shared" si="0"/>
        <v>747376870415</v>
      </c>
      <c r="K44" s="5">
        <f t="shared" si="1"/>
        <v>2.4262782896147569E-2</v>
      </c>
      <c r="M44" s="1">
        <v>218607220884</v>
      </c>
      <c r="O44" s="1">
        <v>343179880352</v>
      </c>
      <c r="Q44" s="1">
        <v>0</v>
      </c>
      <c r="S44" s="1">
        <f t="shared" si="2"/>
        <v>561787101236</v>
      </c>
      <c r="U44" s="5">
        <f t="shared" si="3"/>
        <v>1.5266512234451695E-2</v>
      </c>
    </row>
    <row r="45" spans="1:21" ht="21" x14ac:dyDescent="0.25">
      <c r="A45" s="2" t="s">
        <v>59</v>
      </c>
      <c r="C45" s="1">
        <v>0</v>
      </c>
      <c r="E45" s="1">
        <v>745178107980</v>
      </c>
      <c r="G45" s="1">
        <v>0</v>
      </c>
      <c r="I45" s="1">
        <f t="shared" si="0"/>
        <v>745178107980</v>
      </c>
      <c r="K45" s="5">
        <f t="shared" si="1"/>
        <v>2.4191402448461265E-2</v>
      </c>
      <c r="M45" s="1">
        <v>242252647800</v>
      </c>
      <c r="O45" s="1">
        <v>449406677228</v>
      </c>
      <c r="Q45" s="1">
        <v>0</v>
      </c>
      <c r="S45" s="1">
        <f t="shared" si="2"/>
        <v>691659325028</v>
      </c>
      <c r="U45" s="5">
        <f t="shared" si="3"/>
        <v>1.879577783893753E-2</v>
      </c>
    </row>
    <row r="46" spans="1:21" ht="21" x14ac:dyDescent="0.25">
      <c r="A46" s="2" t="s">
        <v>57</v>
      </c>
      <c r="C46" s="1">
        <v>214780622424</v>
      </c>
      <c r="E46" s="1">
        <v>303495027159</v>
      </c>
      <c r="G46" s="1">
        <v>0</v>
      </c>
      <c r="I46" s="1">
        <f t="shared" si="0"/>
        <v>518275649583</v>
      </c>
      <c r="K46" s="5">
        <f t="shared" si="1"/>
        <v>1.6825259201839762E-2</v>
      </c>
      <c r="M46" s="1">
        <v>214780622424</v>
      </c>
      <c r="O46" s="1">
        <v>281844514444</v>
      </c>
      <c r="Q46" s="1">
        <v>0</v>
      </c>
      <c r="S46" s="1">
        <f t="shared" si="2"/>
        <v>496625136868</v>
      </c>
      <c r="U46" s="5">
        <f t="shared" si="3"/>
        <v>1.3495741912284623E-2</v>
      </c>
    </row>
    <row r="47" spans="1:21" ht="21" x14ac:dyDescent="0.25">
      <c r="A47" s="2" t="s">
        <v>94</v>
      </c>
      <c r="C47" s="1">
        <v>18532998375</v>
      </c>
      <c r="E47" s="1">
        <v>39046704604</v>
      </c>
      <c r="G47" s="1">
        <v>0</v>
      </c>
      <c r="I47" s="1">
        <f t="shared" si="0"/>
        <v>57579702979</v>
      </c>
      <c r="K47" s="5">
        <f t="shared" si="1"/>
        <v>1.8692628684486776E-3</v>
      </c>
      <c r="M47" s="1">
        <v>18532998375</v>
      </c>
      <c r="O47" s="1">
        <v>83416347471</v>
      </c>
      <c r="Q47" s="1">
        <v>0</v>
      </c>
      <c r="S47" s="1">
        <f t="shared" si="2"/>
        <v>101949345846</v>
      </c>
      <c r="U47" s="5">
        <f t="shared" si="3"/>
        <v>2.7704639929040961E-3</v>
      </c>
    </row>
    <row r="48" spans="1:21" ht="21" x14ac:dyDescent="0.25">
      <c r="A48" s="2" t="s">
        <v>56</v>
      </c>
      <c r="C48" s="1">
        <v>0</v>
      </c>
      <c r="E48" s="1">
        <v>86822949991</v>
      </c>
      <c r="G48" s="1">
        <v>0</v>
      </c>
      <c r="I48" s="1">
        <f t="shared" si="0"/>
        <v>86822949991</v>
      </c>
      <c r="K48" s="5">
        <f t="shared" si="1"/>
        <v>2.8186132986226693E-3</v>
      </c>
      <c r="M48" s="1">
        <v>21674353299</v>
      </c>
      <c r="O48" s="1">
        <v>105795236376</v>
      </c>
      <c r="Q48" s="1">
        <v>0</v>
      </c>
      <c r="S48" s="1">
        <f t="shared" si="2"/>
        <v>127469589675</v>
      </c>
      <c r="U48" s="5">
        <f t="shared" si="3"/>
        <v>3.4639742457818149E-3</v>
      </c>
    </row>
    <row r="49" spans="1:21" ht="21" x14ac:dyDescent="0.25">
      <c r="A49" s="2" t="s">
        <v>91</v>
      </c>
      <c r="C49" s="1">
        <v>120142246995</v>
      </c>
      <c r="E49" s="1">
        <v>271593998746</v>
      </c>
      <c r="G49" s="1">
        <v>0</v>
      </c>
      <c r="I49" s="1">
        <f t="shared" si="0"/>
        <v>391736245741</v>
      </c>
      <c r="K49" s="5">
        <f t="shared" si="1"/>
        <v>1.2717294124566791E-2</v>
      </c>
      <c r="M49" s="1">
        <v>120142246995</v>
      </c>
      <c r="O49" s="1">
        <v>365394605505</v>
      </c>
      <c r="Q49" s="1">
        <v>0</v>
      </c>
      <c r="S49" s="1">
        <f t="shared" si="2"/>
        <v>485536852500</v>
      </c>
      <c r="U49" s="5">
        <f t="shared" si="3"/>
        <v>1.3194418815704592E-2</v>
      </c>
    </row>
    <row r="50" spans="1:21" ht="21" x14ac:dyDescent="0.25">
      <c r="A50" s="2" t="s">
        <v>50</v>
      </c>
      <c r="C50" s="1">
        <v>251373981957</v>
      </c>
      <c r="E50" s="1">
        <v>564555709984</v>
      </c>
      <c r="G50" s="1">
        <v>0</v>
      </c>
      <c r="I50" s="1">
        <f t="shared" si="0"/>
        <v>815929691941</v>
      </c>
      <c r="K50" s="5">
        <f t="shared" si="1"/>
        <v>2.6488276206744817E-2</v>
      </c>
      <c r="M50" s="1">
        <v>251373981957</v>
      </c>
      <c r="O50" s="1">
        <v>346694965685</v>
      </c>
      <c r="Q50" s="1">
        <v>0</v>
      </c>
      <c r="S50" s="1">
        <f t="shared" si="2"/>
        <v>598068947642</v>
      </c>
      <c r="U50" s="5">
        <f t="shared" si="3"/>
        <v>1.6252468036617774E-2</v>
      </c>
    </row>
    <row r="51" spans="1:21" ht="21" x14ac:dyDescent="0.25">
      <c r="A51" s="2" t="s">
        <v>67</v>
      </c>
      <c r="C51" s="1">
        <v>27849844571</v>
      </c>
      <c r="E51" s="1">
        <v>-4404106329</v>
      </c>
      <c r="G51" s="1">
        <v>0</v>
      </c>
      <c r="I51" s="1">
        <f t="shared" si="0"/>
        <v>23445738242</v>
      </c>
      <c r="K51" s="5">
        <f t="shared" si="1"/>
        <v>7.6114056953579157E-4</v>
      </c>
      <c r="M51" s="1">
        <v>27849844571</v>
      </c>
      <c r="O51" s="1">
        <v>-61587620736</v>
      </c>
      <c r="Q51" s="1">
        <v>0</v>
      </c>
      <c r="S51" s="1">
        <f t="shared" si="2"/>
        <v>-33737776165</v>
      </c>
      <c r="U51" s="5">
        <f t="shared" si="3"/>
        <v>-9.1682092994476848E-4</v>
      </c>
    </row>
    <row r="52" spans="1:21" ht="21" x14ac:dyDescent="0.25">
      <c r="A52" s="2" t="s">
        <v>62</v>
      </c>
      <c r="C52" s="1">
        <v>163776289505</v>
      </c>
      <c r="E52" s="1">
        <v>272820107409</v>
      </c>
      <c r="G52" s="1">
        <v>0</v>
      </c>
      <c r="I52" s="1">
        <f t="shared" si="0"/>
        <v>436596396914</v>
      </c>
      <c r="K52" s="5">
        <f t="shared" si="1"/>
        <v>1.417363048134283E-2</v>
      </c>
      <c r="M52" s="1">
        <v>163776289505</v>
      </c>
      <c r="O52" s="1">
        <v>120159359555</v>
      </c>
      <c r="Q52" s="1">
        <v>0</v>
      </c>
      <c r="S52" s="1">
        <f t="shared" si="2"/>
        <v>283935649060</v>
      </c>
      <c r="U52" s="5">
        <f t="shared" si="3"/>
        <v>7.7159248594967558E-3</v>
      </c>
    </row>
    <row r="53" spans="1:21" ht="21" x14ac:dyDescent="0.25">
      <c r="A53" s="2" t="s">
        <v>33</v>
      </c>
      <c r="C53" s="1">
        <v>151354307878</v>
      </c>
      <c r="E53" s="1">
        <v>194111870383</v>
      </c>
      <c r="G53" s="1">
        <v>0</v>
      </c>
      <c r="I53" s="1">
        <f t="shared" si="0"/>
        <v>345466178261</v>
      </c>
      <c r="K53" s="5">
        <f t="shared" si="1"/>
        <v>1.1215186357659364E-2</v>
      </c>
      <c r="M53" s="1">
        <v>151354307878</v>
      </c>
      <c r="O53" s="1">
        <v>187589014552</v>
      </c>
      <c r="Q53" s="1">
        <v>0</v>
      </c>
      <c r="S53" s="1">
        <f t="shared" si="2"/>
        <v>338943322430</v>
      </c>
      <c r="U53" s="5">
        <f t="shared" si="3"/>
        <v>9.2107532680597501E-3</v>
      </c>
    </row>
    <row r="54" spans="1:21" ht="21" x14ac:dyDescent="0.25">
      <c r="A54" s="2" t="s">
        <v>32</v>
      </c>
      <c r="C54" s="1">
        <v>0</v>
      </c>
      <c r="E54" s="1">
        <v>341097793417</v>
      </c>
      <c r="G54" s="1">
        <v>0</v>
      </c>
      <c r="I54" s="1">
        <f t="shared" si="0"/>
        <v>341097793417</v>
      </c>
      <c r="K54" s="5">
        <f t="shared" si="1"/>
        <v>1.1073371461758262E-2</v>
      </c>
      <c r="M54" s="1">
        <v>69210218665</v>
      </c>
      <c r="O54" s="1">
        <v>496648514291</v>
      </c>
      <c r="Q54" s="1">
        <v>0</v>
      </c>
      <c r="S54" s="1">
        <f t="shared" si="2"/>
        <v>565858732956</v>
      </c>
      <c r="U54" s="5">
        <f t="shared" si="3"/>
        <v>1.5377158447814022E-2</v>
      </c>
    </row>
    <row r="55" spans="1:21" ht="21" x14ac:dyDescent="0.25">
      <c r="A55" s="2" t="s">
        <v>97</v>
      </c>
      <c r="C55" s="1">
        <v>54799576959</v>
      </c>
      <c r="E55" s="1">
        <v>83360490167</v>
      </c>
      <c r="G55" s="1">
        <v>0</v>
      </c>
      <c r="I55" s="1">
        <f t="shared" si="0"/>
        <v>138160067126</v>
      </c>
      <c r="K55" s="5">
        <f t="shared" si="1"/>
        <v>4.4852173599297333E-3</v>
      </c>
      <c r="M55" s="1">
        <v>54799576959</v>
      </c>
      <c r="O55" s="1">
        <v>246231014218</v>
      </c>
      <c r="Q55" s="1">
        <v>0</v>
      </c>
      <c r="S55" s="1">
        <f t="shared" si="2"/>
        <v>301030591177</v>
      </c>
      <c r="U55" s="5">
        <f t="shared" si="3"/>
        <v>8.1804783218354885E-3</v>
      </c>
    </row>
    <row r="56" spans="1:21" ht="21" x14ac:dyDescent="0.25">
      <c r="A56" s="2" t="s">
        <v>52</v>
      </c>
      <c r="C56" s="1">
        <v>100302588214</v>
      </c>
      <c r="E56" s="1">
        <v>476607050699</v>
      </c>
      <c r="G56" s="1">
        <v>0</v>
      </c>
      <c r="I56" s="1">
        <f t="shared" si="0"/>
        <v>576909638913</v>
      </c>
      <c r="K56" s="5">
        <f t="shared" si="1"/>
        <v>1.8728748337995229E-2</v>
      </c>
      <c r="M56" s="1">
        <v>100302588214</v>
      </c>
      <c r="O56" s="1">
        <v>418093917357</v>
      </c>
      <c r="Q56" s="1">
        <v>0</v>
      </c>
      <c r="S56" s="1">
        <f t="shared" si="2"/>
        <v>518396505571</v>
      </c>
      <c r="U56" s="5">
        <f t="shared" si="3"/>
        <v>1.4087376832228224E-2</v>
      </c>
    </row>
    <row r="57" spans="1:21" ht="21" x14ac:dyDescent="0.25">
      <c r="A57" s="2" t="s">
        <v>83</v>
      </c>
      <c r="C57" s="1">
        <v>34912394155</v>
      </c>
      <c r="E57" s="1">
        <v>133905090251</v>
      </c>
      <c r="G57" s="1">
        <v>0</v>
      </c>
      <c r="I57" s="1">
        <f t="shared" si="0"/>
        <v>168817484406</v>
      </c>
      <c r="K57" s="5">
        <f t="shared" si="1"/>
        <v>5.4804773004845037E-3</v>
      </c>
      <c r="M57" s="1">
        <v>34912394155</v>
      </c>
      <c r="O57" s="1">
        <v>166735898094</v>
      </c>
      <c r="Q57" s="1">
        <v>0</v>
      </c>
      <c r="S57" s="1">
        <f t="shared" si="2"/>
        <v>201648292249</v>
      </c>
      <c r="U57" s="5">
        <f t="shared" si="3"/>
        <v>5.4797735902135337E-3</v>
      </c>
    </row>
    <row r="58" spans="1:21" ht="21" x14ac:dyDescent="0.25">
      <c r="A58" s="2" t="s">
        <v>37</v>
      </c>
      <c r="C58" s="1">
        <v>0</v>
      </c>
      <c r="E58" s="1">
        <v>786087540410</v>
      </c>
      <c r="G58" s="1">
        <v>0</v>
      </c>
      <c r="I58" s="1">
        <f t="shared" si="0"/>
        <v>786087540410</v>
      </c>
      <c r="K58" s="5">
        <f t="shared" si="1"/>
        <v>2.5519482988206301E-2</v>
      </c>
      <c r="M58" s="1">
        <v>0</v>
      </c>
      <c r="O58" s="1">
        <v>1040783422537</v>
      </c>
      <c r="Q58" s="1">
        <v>0</v>
      </c>
      <c r="S58" s="1">
        <f t="shared" si="2"/>
        <v>1040783422537</v>
      </c>
      <c r="U58" s="5">
        <f t="shared" si="3"/>
        <v>2.8283192723039731E-2</v>
      </c>
    </row>
    <row r="59" spans="1:21" ht="21" x14ac:dyDescent="0.25">
      <c r="A59" s="2" t="s">
        <v>100</v>
      </c>
      <c r="C59" s="1">
        <v>0</v>
      </c>
      <c r="E59" s="1">
        <v>-8767908754</v>
      </c>
      <c r="G59" s="1">
        <v>0</v>
      </c>
      <c r="I59" s="1">
        <f t="shared" si="0"/>
        <v>-8767908754</v>
      </c>
      <c r="K59" s="5">
        <f t="shared" si="1"/>
        <v>-2.8464068794824737E-4</v>
      </c>
      <c r="M59" s="1">
        <v>0</v>
      </c>
      <c r="O59" s="1">
        <v>-8767908754</v>
      </c>
      <c r="Q59" s="1">
        <v>0</v>
      </c>
      <c r="S59" s="1">
        <f t="shared" si="2"/>
        <v>-8767908754</v>
      </c>
      <c r="U59" s="5">
        <f t="shared" si="3"/>
        <v>-2.3826710504566408E-4</v>
      </c>
    </row>
    <row r="60" spans="1:21" ht="21" x14ac:dyDescent="0.25">
      <c r="A60" s="2" t="s">
        <v>51</v>
      </c>
      <c r="C60" s="1">
        <v>0</v>
      </c>
      <c r="E60" s="1">
        <v>138351773272</v>
      </c>
      <c r="G60" s="1">
        <v>0</v>
      </c>
      <c r="I60" s="1">
        <f t="shared" si="0"/>
        <v>138351773272</v>
      </c>
      <c r="K60" s="5">
        <f t="shared" si="1"/>
        <v>4.4914408929080454E-3</v>
      </c>
      <c r="M60" s="1">
        <v>0</v>
      </c>
      <c r="O60" s="1">
        <v>134910748014</v>
      </c>
      <c r="Q60" s="1">
        <v>0</v>
      </c>
      <c r="S60" s="1">
        <f t="shared" si="2"/>
        <v>134910748014</v>
      </c>
      <c r="U60" s="5">
        <f t="shared" si="3"/>
        <v>3.6661870316768643E-3</v>
      </c>
    </row>
    <row r="61" spans="1:21" ht="21" x14ac:dyDescent="0.25">
      <c r="A61" s="2" t="s">
        <v>26</v>
      </c>
      <c r="C61" s="1">
        <v>0</v>
      </c>
      <c r="E61" s="1">
        <v>177138514626</v>
      </c>
      <c r="G61" s="1">
        <v>0</v>
      </c>
      <c r="I61" s="1">
        <f t="shared" si="0"/>
        <v>177138514626</v>
      </c>
      <c r="K61" s="5">
        <f t="shared" si="1"/>
        <v>5.7506105594760989E-3</v>
      </c>
      <c r="M61" s="1">
        <v>0</v>
      </c>
      <c r="O61" s="1">
        <v>-321262967865</v>
      </c>
      <c r="Q61" s="1">
        <v>0</v>
      </c>
      <c r="S61" s="1">
        <f t="shared" si="2"/>
        <v>-321262967865</v>
      </c>
      <c r="U61" s="5">
        <f t="shared" si="3"/>
        <v>-8.730291276885219E-3</v>
      </c>
    </row>
    <row r="62" spans="1:21" ht="21" x14ac:dyDescent="0.25">
      <c r="A62" s="2" t="s">
        <v>75</v>
      </c>
      <c r="C62" s="1">
        <v>0</v>
      </c>
      <c r="E62" s="1">
        <v>305574407881</v>
      </c>
      <c r="G62" s="1">
        <v>0</v>
      </c>
      <c r="I62" s="1">
        <f t="shared" si="0"/>
        <v>305574407881</v>
      </c>
      <c r="K62" s="5">
        <f t="shared" si="1"/>
        <v>9.9201431172451036E-3</v>
      </c>
      <c r="M62" s="1">
        <v>0</v>
      </c>
      <c r="O62" s="1">
        <v>254046341301</v>
      </c>
      <c r="Q62" s="1">
        <v>0</v>
      </c>
      <c r="S62" s="1">
        <f t="shared" si="2"/>
        <v>254046341301</v>
      </c>
      <c r="U62" s="5">
        <f t="shared" si="3"/>
        <v>6.90368570060874E-3</v>
      </c>
    </row>
    <row r="63" spans="1:21" ht="21" x14ac:dyDescent="0.25">
      <c r="A63" s="2" t="s">
        <v>86</v>
      </c>
      <c r="C63" s="1">
        <v>0</v>
      </c>
      <c r="E63" s="1">
        <v>66375889225</v>
      </c>
      <c r="G63" s="1">
        <v>0</v>
      </c>
      <c r="I63" s="1">
        <f t="shared" si="0"/>
        <v>66375889225</v>
      </c>
      <c r="K63" s="5">
        <f t="shared" si="1"/>
        <v>2.1548215546336948E-3</v>
      </c>
      <c r="M63" s="1">
        <v>0</v>
      </c>
      <c r="O63" s="1">
        <v>48000934345</v>
      </c>
      <c r="Q63" s="1">
        <v>0</v>
      </c>
      <c r="S63" s="1">
        <f t="shared" si="2"/>
        <v>48000934345</v>
      </c>
      <c r="U63" s="5">
        <f t="shared" si="3"/>
        <v>1.304420927128428E-3</v>
      </c>
    </row>
    <row r="64" spans="1:21" ht="21" x14ac:dyDescent="0.25">
      <c r="A64" s="2" t="s">
        <v>71</v>
      </c>
      <c r="C64" s="1">
        <v>0</v>
      </c>
      <c r="E64" s="1">
        <v>87157757733</v>
      </c>
      <c r="G64" s="1">
        <v>0</v>
      </c>
      <c r="I64" s="1">
        <f t="shared" si="0"/>
        <v>87157757733</v>
      </c>
      <c r="K64" s="5">
        <f t="shared" si="1"/>
        <v>2.8294824703587237E-3</v>
      </c>
      <c r="M64" s="1">
        <v>0</v>
      </c>
      <c r="O64" s="1">
        <v>118186855815</v>
      </c>
      <c r="Q64" s="1">
        <v>0</v>
      </c>
      <c r="S64" s="1">
        <f t="shared" si="2"/>
        <v>118186855815</v>
      </c>
      <c r="U64" s="5">
        <f t="shared" si="3"/>
        <v>3.2117168163551531E-3</v>
      </c>
    </row>
    <row r="65" spans="1:21" ht="21" x14ac:dyDescent="0.25">
      <c r="A65" s="2" t="s">
        <v>21</v>
      </c>
      <c r="C65" s="1">
        <v>0</v>
      </c>
      <c r="E65" s="1">
        <v>669275927803</v>
      </c>
      <c r="G65" s="1">
        <v>0</v>
      </c>
      <c r="I65" s="1">
        <f t="shared" si="0"/>
        <v>669275927803</v>
      </c>
      <c r="K65" s="5">
        <f t="shared" si="1"/>
        <v>2.1727320146909396E-2</v>
      </c>
      <c r="M65" s="1">
        <v>0</v>
      </c>
      <c r="O65" s="1">
        <v>722813971406</v>
      </c>
      <c r="Q65" s="1">
        <v>0</v>
      </c>
      <c r="S65" s="1">
        <f t="shared" si="2"/>
        <v>722813971406</v>
      </c>
      <c r="U65" s="5">
        <f t="shared" si="3"/>
        <v>1.9642402457130659E-2</v>
      </c>
    </row>
    <row r="66" spans="1:21" ht="21" x14ac:dyDescent="0.25">
      <c r="A66" s="2" t="s">
        <v>81</v>
      </c>
      <c r="C66" s="1">
        <v>0</v>
      </c>
      <c r="E66" s="1">
        <v>40550193815</v>
      </c>
      <c r="G66" s="1">
        <v>0</v>
      </c>
      <c r="I66" s="1">
        <f t="shared" si="0"/>
        <v>40550193815</v>
      </c>
      <c r="K66" s="5">
        <f t="shared" si="1"/>
        <v>1.3164182461035186E-3</v>
      </c>
      <c r="M66" s="1">
        <v>0</v>
      </c>
      <c r="O66" s="1">
        <v>39469421431</v>
      </c>
      <c r="Q66" s="1">
        <v>0</v>
      </c>
      <c r="S66" s="1">
        <f t="shared" si="2"/>
        <v>39469421431</v>
      </c>
      <c r="U66" s="5">
        <f t="shared" si="3"/>
        <v>1.0725778570518712E-3</v>
      </c>
    </row>
    <row r="67" spans="1:21" ht="21" x14ac:dyDescent="0.25">
      <c r="A67" s="2" t="s">
        <v>42</v>
      </c>
      <c r="C67" s="1">
        <v>0</v>
      </c>
      <c r="E67" s="1">
        <v>227529290045</v>
      </c>
      <c r="G67" s="1">
        <v>0</v>
      </c>
      <c r="I67" s="1">
        <f t="shared" si="0"/>
        <v>227529290045</v>
      </c>
      <c r="K67" s="5">
        <f t="shared" si="1"/>
        <v>7.3864926590664105E-3</v>
      </c>
      <c r="M67" s="1">
        <v>0</v>
      </c>
      <c r="O67" s="1">
        <v>292841728938</v>
      </c>
      <c r="Q67" s="1">
        <v>0</v>
      </c>
      <c r="S67" s="1">
        <f t="shared" si="2"/>
        <v>292841728938</v>
      </c>
      <c r="U67" s="5">
        <f t="shared" si="3"/>
        <v>7.957946751988328E-3</v>
      </c>
    </row>
    <row r="68" spans="1:21" ht="21" x14ac:dyDescent="0.25">
      <c r="A68" s="2" t="s">
        <v>87</v>
      </c>
      <c r="C68" s="1">
        <v>0</v>
      </c>
      <c r="E68" s="1">
        <v>88441107082</v>
      </c>
      <c r="G68" s="1">
        <v>0</v>
      </c>
      <c r="I68" s="1">
        <f t="shared" si="0"/>
        <v>88441107082</v>
      </c>
      <c r="K68" s="5">
        <f t="shared" si="1"/>
        <v>2.8711450208968605E-3</v>
      </c>
      <c r="M68" s="1">
        <v>0</v>
      </c>
      <c r="O68" s="1">
        <v>30084784279</v>
      </c>
      <c r="Q68" s="1">
        <v>0</v>
      </c>
      <c r="S68" s="1">
        <f t="shared" si="2"/>
        <v>30084784279</v>
      </c>
      <c r="U68" s="5">
        <f t="shared" si="3"/>
        <v>8.1755121514128794E-4</v>
      </c>
    </row>
    <row r="69" spans="1:21" ht="21" x14ac:dyDescent="0.25">
      <c r="A69" s="2" t="s">
        <v>53</v>
      </c>
      <c r="C69" s="1">
        <v>0</v>
      </c>
      <c r="E69" s="1">
        <v>590905208340</v>
      </c>
      <c r="G69" s="1">
        <v>0</v>
      </c>
      <c r="I69" s="1">
        <f t="shared" si="0"/>
        <v>590905208340</v>
      </c>
      <c r="K69" s="5">
        <f t="shared" si="1"/>
        <v>1.918309938357509E-2</v>
      </c>
      <c r="M69" s="1">
        <v>0</v>
      </c>
      <c r="O69" s="1">
        <v>542797850260</v>
      </c>
      <c r="Q69" s="1">
        <v>0</v>
      </c>
      <c r="S69" s="1">
        <f t="shared" si="2"/>
        <v>542797850260</v>
      </c>
      <c r="U69" s="5">
        <f t="shared" si="3"/>
        <v>1.4750481105024972E-2</v>
      </c>
    </row>
    <row r="70" spans="1:21" ht="21" x14ac:dyDescent="0.25">
      <c r="A70" s="2" t="s">
        <v>38</v>
      </c>
      <c r="C70" s="1">
        <v>0</v>
      </c>
      <c r="E70" s="1">
        <v>98854045358</v>
      </c>
      <c r="G70" s="1">
        <v>0</v>
      </c>
      <c r="I70" s="1">
        <f t="shared" si="0"/>
        <v>98854045358</v>
      </c>
      <c r="K70" s="5">
        <f t="shared" si="1"/>
        <v>3.2091898155682348E-3</v>
      </c>
      <c r="M70" s="1">
        <v>0</v>
      </c>
      <c r="O70" s="1">
        <v>118146792993</v>
      </c>
      <c r="Q70" s="1">
        <v>0</v>
      </c>
      <c r="S70" s="1">
        <f t="shared" si="2"/>
        <v>118146792993</v>
      </c>
      <c r="U70" s="5">
        <f t="shared" si="3"/>
        <v>3.2106281128928202E-3</v>
      </c>
    </row>
    <row r="71" spans="1:21" ht="21" x14ac:dyDescent="0.25">
      <c r="A71" s="2" t="s">
        <v>93</v>
      </c>
      <c r="C71" s="1">
        <v>0</v>
      </c>
      <c r="E71" s="1">
        <v>118365872318</v>
      </c>
      <c r="G71" s="1">
        <v>0</v>
      </c>
      <c r="I71" s="1">
        <f t="shared" si="0"/>
        <v>118365872318</v>
      </c>
      <c r="K71" s="5">
        <f t="shared" si="1"/>
        <v>3.8426202041415463E-3</v>
      </c>
      <c r="M71" s="1">
        <v>0</v>
      </c>
      <c r="O71" s="1">
        <v>108643498051</v>
      </c>
      <c r="Q71" s="1">
        <v>0</v>
      </c>
      <c r="S71" s="1">
        <f t="shared" si="2"/>
        <v>108643498051</v>
      </c>
      <c r="U71" s="5">
        <f t="shared" si="3"/>
        <v>2.9523769565731974E-3</v>
      </c>
    </row>
    <row r="72" spans="1:21" ht="21" x14ac:dyDescent="0.25">
      <c r="A72" s="2" t="s">
        <v>40</v>
      </c>
      <c r="C72" s="1">
        <v>0</v>
      </c>
      <c r="E72" s="1">
        <v>161626259263</v>
      </c>
      <c r="G72" s="1">
        <v>0</v>
      </c>
      <c r="I72" s="1">
        <f t="shared" ref="I72:I108" si="4">C72+E72+G72</f>
        <v>161626259263</v>
      </c>
      <c r="K72" s="5">
        <f t="shared" si="1"/>
        <v>5.2470219430755397E-3</v>
      </c>
      <c r="M72" s="1">
        <v>0</v>
      </c>
      <c r="O72" s="1">
        <v>220316624295</v>
      </c>
      <c r="Q72" s="1">
        <v>0</v>
      </c>
      <c r="S72" s="1">
        <f t="shared" si="2"/>
        <v>220316624295</v>
      </c>
      <c r="U72" s="5">
        <f t="shared" si="3"/>
        <v>5.9870837775603597E-3</v>
      </c>
    </row>
    <row r="73" spans="1:21" ht="21" x14ac:dyDescent="0.25">
      <c r="A73" s="2" t="s">
        <v>30</v>
      </c>
      <c r="C73" s="1">
        <v>0</v>
      </c>
      <c r="E73" s="1">
        <v>925343781256</v>
      </c>
      <c r="G73" s="1">
        <v>0</v>
      </c>
      <c r="I73" s="1">
        <f t="shared" si="4"/>
        <v>925343781256</v>
      </c>
      <c r="K73" s="5">
        <f t="shared" ref="K73:K108" si="5">I73/$I$109</f>
        <v>3.0040286444037095E-2</v>
      </c>
      <c r="M73" s="1">
        <v>0</v>
      </c>
      <c r="O73" s="1">
        <v>797756843148</v>
      </c>
      <c r="Q73" s="1">
        <v>0</v>
      </c>
      <c r="S73" s="1">
        <f t="shared" ref="S73:S108" si="6">M73+O73+Q73</f>
        <v>797756843148</v>
      </c>
      <c r="U73" s="5">
        <f t="shared" ref="U73:U108" si="7">S73/$S$109</f>
        <v>2.1678968027641254E-2</v>
      </c>
    </row>
    <row r="74" spans="1:21" ht="21" x14ac:dyDescent="0.25">
      <c r="A74" s="2" t="s">
        <v>24</v>
      </c>
      <c r="C74" s="1">
        <v>0</v>
      </c>
      <c r="E74" s="1">
        <v>2694509185</v>
      </c>
      <c r="G74" s="1">
        <v>0</v>
      </c>
      <c r="I74" s="1">
        <f t="shared" si="4"/>
        <v>2694509185</v>
      </c>
      <c r="K74" s="5">
        <f t="shared" si="5"/>
        <v>8.7474330495441584E-5</v>
      </c>
      <c r="M74" s="1">
        <v>0</v>
      </c>
      <c r="O74" s="1">
        <v>2260883944</v>
      </c>
      <c r="Q74" s="1">
        <v>0</v>
      </c>
      <c r="S74" s="1">
        <f t="shared" si="6"/>
        <v>2260883944</v>
      </c>
      <c r="U74" s="5">
        <f t="shared" si="7"/>
        <v>6.1439310934360039E-5</v>
      </c>
    </row>
    <row r="75" spans="1:21" ht="21" x14ac:dyDescent="0.25">
      <c r="A75" s="2" t="s">
        <v>89</v>
      </c>
      <c r="C75" s="1">
        <v>0</v>
      </c>
      <c r="E75" s="1">
        <v>379451678266</v>
      </c>
      <c r="G75" s="1">
        <v>0</v>
      </c>
      <c r="I75" s="1">
        <f t="shared" si="4"/>
        <v>379451678266</v>
      </c>
      <c r="K75" s="5">
        <f t="shared" si="5"/>
        <v>1.2318488909396704E-2</v>
      </c>
      <c r="M75" s="1">
        <v>0</v>
      </c>
      <c r="O75" s="1">
        <v>647133640736</v>
      </c>
      <c r="Q75" s="1">
        <v>0</v>
      </c>
      <c r="S75" s="1">
        <f t="shared" si="6"/>
        <v>647133640736</v>
      </c>
      <c r="U75" s="5">
        <f t="shared" si="7"/>
        <v>1.7585796508829354E-2</v>
      </c>
    </row>
    <row r="76" spans="1:21" ht="21" x14ac:dyDescent="0.25">
      <c r="A76" s="2" t="s">
        <v>44</v>
      </c>
      <c r="C76" s="1">
        <v>0</v>
      </c>
      <c r="E76" s="1">
        <v>34252017900</v>
      </c>
      <c r="G76" s="1">
        <v>0</v>
      </c>
      <c r="I76" s="1">
        <f t="shared" si="4"/>
        <v>34252017900</v>
      </c>
      <c r="K76" s="5">
        <f t="shared" si="5"/>
        <v>1.1119547673467593E-3</v>
      </c>
      <c r="M76" s="1">
        <v>0</v>
      </c>
      <c r="O76" s="1">
        <v>26019156263</v>
      </c>
      <c r="Q76" s="1">
        <v>0</v>
      </c>
      <c r="S76" s="1">
        <f t="shared" si="6"/>
        <v>26019156263</v>
      </c>
      <c r="U76" s="5">
        <f t="shared" si="7"/>
        <v>7.0706815187686529E-4</v>
      </c>
    </row>
    <row r="77" spans="1:21" ht="21" x14ac:dyDescent="0.25">
      <c r="A77" s="2" t="s">
        <v>69</v>
      </c>
      <c r="C77" s="1">
        <v>0</v>
      </c>
      <c r="E77" s="1">
        <v>336798267940</v>
      </c>
      <c r="G77" s="1">
        <v>0</v>
      </c>
      <c r="I77" s="1">
        <f t="shared" si="4"/>
        <v>336798267940</v>
      </c>
      <c r="K77" s="5">
        <f t="shared" si="5"/>
        <v>1.093379201083549E-2</v>
      </c>
      <c r="M77" s="1">
        <v>0</v>
      </c>
      <c r="O77" s="1">
        <v>396769397487</v>
      </c>
      <c r="Q77" s="1">
        <v>0</v>
      </c>
      <c r="S77" s="1">
        <f t="shared" si="6"/>
        <v>396769397487</v>
      </c>
      <c r="U77" s="5">
        <f t="shared" si="7"/>
        <v>1.078217148037851E-2</v>
      </c>
    </row>
    <row r="78" spans="1:21" ht="21" x14ac:dyDescent="0.25">
      <c r="A78" s="2" t="s">
        <v>65</v>
      </c>
      <c r="C78" s="1">
        <v>0</v>
      </c>
      <c r="E78" s="1">
        <v>-98838681881</v>
      </c>
      <c r="G78" s="1">
        <v>0</v>
      </c>
      <c r="I78" s="1">
        <f t="shared" si="4"/>
        <v>-98838681881</v>
      </c>
      <c r="K78" s="5">
        <f t="shared" si="5"/>
        <v>-3.2086910568807016E-3</v>
      </c>
      <c r="M78" s="1">
        <v>0</v>
      </c>
      <c r="O78" s="1">
        <v>37505943600</v>
      </c>
      <c r="Q78" s="1">
        <v>0</v>
      </c>
      <c r="S78" s="1">
        <f t="shared" si="6"/>
        <v>37505943600</v>
      </c>
      <c r="U78" s="5">
        <f t="shared" si="7"/>
        <v>1.0192205295819336E-3</v>
      </c>
    </row>
    <row r="79" spans="1:21" ht="21" x14ac:dyDescent="0.25">
      <c r="A79" s="2" t="s">
        <v>23</v>
      </c>
      <c r="C79" s="1">
        <v>0</v>
      </c>
      <c r="E79" s="1">
        <v>108566713989</v>
      </c>
      <c r="G79" s="1">
        <v>0</v>
      </c>
      <c r="I79" s="1">
        <f t="shared" si="4"/>
        <v>108566713989</v>
      </c>
      <c r="K79" s="5">
        <f t="shared" si="5"/>
        <v>3.5245011125385594E-3</v>
      </c>
      <c r="M79" s="1">
        <v>0</v>
      </c>
      <c r="O79" s="1">
        <v>106912160159</v>
      </c>
      <c r="Q79" s="1">
        <v>0</v>
      </c>
      <c r="S79" s="1">
        <f t="shared" si="6"/>
        <v>106912160159</v>
      </c>
      <c r="U79" s="5">
        <f t="shared" si="7"/>
        <v>2.9053280103584567E-3</v>
      </c>
    </row>
    <row r="80" spans="1:21" ht="21" x14ac:dyDescent="0.25">
      <c r="A80" s="2" t="s">
        <v>95</v>
      </c>
      <c r="C80" s="1">
        <v>0</v>
      </c>
      <c r="E80" s="1">
        <v>244038826645</v>
      </c>
      <c r="G80" s="1">
        <v>0</v>
      </c>
      <c r="I80" s="1">
        <f t="shared" si="4"/>
        <v>244038826645</v>
      </c>
      <c r="K80" s="5">
        <f t="shared" si="5"/>
        <v>7.9224569337159288E-3</v>
      </c>
      <c r="M80" s="1">
        <v>0</v>
      </c>
      <c r="O80" s="1">
        <v>314062584453</v>
      </c>
      <c r="Q80" s="1">
        <v>0</v>
      </c>
      <c r="S80" s="1">
        <f t="shared" si="6"/>
        <v>314062584453</v>
      </c>
      <c r="U80" s="5">
        <f t="shared" si="7"/>
        <v>8.5346215272412828E-3</v>
      </c>
    </row>
    <row r="81" spans="1:21" ht="21" x14ac:dyDescent="0.25">
      <c r="A81" s="2" t="s">
        <v>66</v>
      </c>
      <c r="C81" s="1">
        <v>0</v>
      </c>
      <c r="E81" s="1">
        <v>124514785131</v>
      </c>
      <c r="G81" s="1">
        <v>0</v>
      </c>
      <c r="I81" s="1">
        <f t="shared" si="4"/>
        <v>124514785131</v>
      </c>
      <c r="K81" s="5">
        <f t="shared" si="5"/>
        <v>4.042238017502987E-3</v>
      </c>
      <c r="M81" s="1">
        <v>0</v>
      </c>
      <c r="O81" s="1">
        <v>263616516537</v>
      </c>
      <c r="Q81" s="1">
        <v>0</v>
      </c>
      <c r="S81" s="1">
        <f t="shared" si="6"/>
        <v>263616516537</v>
      </c>
      <c r="U81" s="5">
        <f t="shared" si="7"/>
        <v>7.1637543226984882E-3</v>
      </c>
    </row>
    <row r="82" spans="1:21" ht="21" x14ac:dyDescent="0.25">
      <c r="A82" s="2" t="s">
        <v>18</v>
      </c>
      <c r="C82" s="1">
        <v>0</v>
      </c>
      <c r="E82" s="1">
        <v>207813425690</v>
      </c>
      <c r="G82" s="1">
        <v>0</v>
      </c>
      <c r="I82" s="1">
        <f t="shared" si="4"/>
        <v>207813425690</v>
      </c>
      <c r="K82" s="5">
        <f t="shared" si="5"/>
        <v>6.7464384168343262E-3</v>
      </c>
      <c r="M82" s="1">
        <v>0</v>
      </c>
      <c r="O82" s="1">
        <v>194483278581</v>
      </c>
      <c r="Q82" s="1">
        <v>0</v>
      </c>
      <c r="S82" s="1">
        <f t="shared" si="6"/>
        <v>194483278581</v>
      </c>
      <c r="U82" s="5">
        <f t="shared" si="7"/>
        <v>5.2850650100736982E-3</v>
      </c>
    </row>
    <row r="83" spans="1:21" ht="21" x14ac:dyDescent="0.25">
      <c r="A83" s="2" t="s">
        <v>15</v>
      </c>
      <c r="C83" s="1">
        <v>0</v>
      </c>
      <c r="E83" s="1">
        <v>779673560615</v>
      </c>
      <c r="G83" s="1">
        <v>0</v>
      </c>
      <c r="I83" s="1">
        <f t="shared" si="4"/>
        <v>779673560615</v>
      </c>
      <c r="K83" s="5">
        <f t="shared" si="5"/>
        <v>2.5311260061558934E-2</v>
      </c>
      <c r="M83" s="1">
        <v>0</v>
      </c>
      <c r="O83" s="1">
        <v>848968748300</v>
      </c>
      <c r="Q83" s="1">
        <v>0</v>
      </c>
      <c r="S83" s="1">
        <f t="shared" si="6"/>
        <v>848968748300</v>
      </c>
      <c r="U83" s="5">
        <f t="shared" si="7"/>
        <v>2.3070646787855708E-2</v>
      </c>
    </row>
    <row r="84" spans="1:21" ht="21" x14ac:dyDescent="0.25">
      <c r="A84" s="2" t="s">
        <v>179</v>
      </c>
      <c r="C84" s="1">
        <v>0</v>
      </c>
      <c r="E84" s="1">
        <v>-482559669969</v>
      </c>
      <c r="G84" s="1">
        <v>0</v>
      </c>
      <c r="I84" s="1">
        <f t="shared" si="4"/>
        <v>-482559669969</v>
      </c>
      <c r="K84" s="5">
        <f t="shared" si="5"/>
        <v>-1.5665778498594921E-2</v>
      </c>
      <c r="M84" s="1">
        <v>0</v>
      </c>
      <c r="O84" s="1">
        <v>650498556156</v>
      </c>
      <c r="Q84" s="1">
        <v>0</v>
      </c>
      <c r="S84" s="1">
        <f t="shared" si="6"/>
        <v>650498556156</v>
      </c>
      <c r="U84" s="5">
        <f t="shared" si="7"/>
        <v>1.7677237772458058E-2</v>
      </c>
    </row>
    <row r="85" spans="1:21" ht="21" x14ac:dyDescent="0.25">
      <c r="A85" s="2" t="s">
        <v>29</v>
      </c>
      <c r="C85" s="1">
        <v>0</v>
      </c>
      <c r="E85" s="1">
        <v>157061582980</v>
      </c>
      <c r="G85" s="1">
        <v>0</v>
      </c>
      <c r="I85" s="1">
        <f t="shared" si="4"/>
        <v>157061582980</v>
      </c>
      <c r="K85" s="5">
        <f t="shared" si="5"/>
        <v>5.0988346576112129E-3</v>
      </c>
      <c r="M85" s="1">
        <v>0</v>
      </c>
      <c r="O85" s="1">
        <v>230257778481</v>
      </c>
      <c r="Q85" s="1">
        <v>0</v>
      </c>
      <c r="S85" s="1">
        <f t="shared" si="6"/>
        <v>230257778481</v>
      </c>
      <c r="U85" s="5">
        <f t="shared" si="7"/>
        <v>6.2572337181183296E-3</v>
      </c>
    </row>
    <row r="86" spans="1:21" ht="21" x14ac:dyDescent="0.25">
      <c r="A86" s="2" t="s">
        <v>54</v>
      </c>
      <c r="C86" s="1">
        <v>0</v>
      </c>
      <c r="E86" s="1">
        <v>282896927732</v>
      </c>
      <c r="G86" s="1">
        <v>0</v>
      </c>
      <c r="I86" s="1">
        <f t="shared" si="4"/>
        <v>282896927732</v>
      </c>
      <c r="K86" s="5">
        <f t="shared" si="5"/>
        <v>9.183943216943987E-3</v>
      </c>
      <c r="M86" s="1">
        <v>0</v>
      </c>
      <c r="O86" s="1">
        <v>233800380983</v>
      </c>
      <c r="Q86" s="1">
        <v>0</v>
      </c>
      <c r="S86" s="1">
        <f t="shared" si="6"/>
        <v>233800380983</v>
      </c>
      <c r="U86" s="5">
        <f t="shared" si="7"/>
        <v>6.3535036116769261E-3</v>
      </c>
    </row>
    <row r="87" spans="1:21" ht="21" x14ac:dyDescent="0.25">
      <c r="A87" s="2" t="s">
        <v>39</v>
      </c>
      <c r="C87" s="1">
        <v>0</v>
      </c>
      <c r="E87" s="1">
        <v>124675262041</v>
      </c>
      <c r="G87" s="1">
        <v>0</v>
      </c>
      <c r="I87" s="1">
        <f t="shared" si="4"/>
        <v>124675262041</v>
      </c>
      <c r="K87" s="5">
        <f t="shared" si="5"/>
        <v>4.0474477270635899E-3</v>
      </c>
      <c r="M87" s="1">
        <v>0</v>
      </c>
      <c r="O87" s="1">
        <v>141840678859</v>
      </c>
      <c r="Q87" s="1">
        <v>0</v>
      </c>
      <c r="S87" s="1">
        <f t="shared" si="6"/>
        <v>141840678859</v>
      </c>
      <c r="U87" s="5">
        <f t="shared" si="7"/>
        <v>3.8545072579624674E-3</v>
      </c>
    </row>
    <row r="88" spans="1:21" ht="21" x14ac:dyDescent="0.25">
      <c r="A88" s="2" t="s">
        <v>72</v>
      </c>
      <c r="C88" s="1">
        <v>0</v>
      </c>
      <c r="E88" s="1">
        <v>266377103192</v>
      </c>
      <c r="G88" s="1">
        <v>0</v>
      </c>
      <c r="I88" s="1">
        <f t="shared" si="4"/>
        <v>266377103192</v>
      </c>
      <c r="K88" s="5">
        <f t="shared" si="5"/>
        <v>8.6476449554338235E-3</v>
      </c>
      <c r="M88" s="1">
        <v>0</v>
      </c>
      <c r="O88" s="1">
        <v>384210842732</v>
      </c>
      <c r="Q88" s="1">
        <v>0</v>
      </c>
      <c r="S88" s="1">
        <f t="shared" si="6"/>
        <v>384210842732</v>
      </c>
      <c r="U88" s="5">
        <f t="shared" si="7"/>
        <v>1.0440893922754954E-2</v>
      </c>
    </row>
    <row r="89" spans="1:21" ht="21" x14ac:dyDescent="0.25">
      <c r="A89" s="2" t="s">
        <v>61</v>
      </c>
      <c r="C89" s="1">
        <v>0</v>
      </c>
      <c r="E89" s="1">
        <v>373053066851</v>
      </c>
      <c r="G89" s="1">
        <v>0</v>
      </c>
      <c r="I89" s="1">
        <f t="shared" si="4"/>
        <v>373053066851</v>
      </c>
      <c r="K89" s="5">
        <f t="shared" si="5"/>
        <v>1.2110764900607468E-2</v>
      </c>
      <c r="M89" s="1">
        <v>0</v>
      </c>
      <c r="O89" s="1">
        <v>530164048034</v>
      </c>
      <c r="Q89" s="1">
        <v>0</v>
      </c>
      <c r="S89" s="1">
        <f t="shared" si="6"/>
        <v>530164048034</v>
      </c>
      <c r="U89" s="5">
        <f t="shared" si="7"/>
        <v>1.4407158704374397E-2</v>
      </c>
    </row>
    <row r="90" spans="1:21" ht="21" x14ac:dyDescent="0.25">
      <c r="A90" s="2" t="s">
        <v>78</v>
      </c>
      <c r="C90" s="1">
        <v>0</v>
      </c>
      <c r="E90" s="1">
        <v>104774721239</v>
      </c>
      <c r="G90" s="1">
        <v>0</v>
      </c>
      <c r="I90" s="1">
        <f t="shared" si="4"/>
        <v>104774721239</v>
      </c>
      <c r="K90" s="5">
        <f t="shared" si="5"/>
        <v>3.4013981634388262E-3</v>
      </c>
      <c r="M90" s="1">
        <v>0</v>
      </c>
      <c r="O90" s="1">
        <v>79388381217</v>
      </c>
      <c r="Q90" s="1">
        <v>0</v>
      </c>
      <c r="S90" s="1">
        <f t="shared" si="6"/>
        <v>79388381217</v>
      </c>
      <c r="U90" s="5">
        <f t="shared" si="7"/>
        <v>2.1573718770974523E-3</v>
      </c>
    </row>
    <row r="91" spans="1:21" ht="21" x14ac:dyDescent="0.25">
      <c r="A91" s="2" t="s">
        <v>84</v>
      </c>
      <c r="C91" s="1">
        <v>0</v>
      </c>
      <c r="E91" s="1">
        <v>79088695817</v>
      </c>
      <c r="G91" s="1">
        <v>0</v>
      </c>
      <c r="I91" s="1">
        <f t="shared" si="4"/>
        <v>79088695817</v>
      </c>
      <c r="K91" s="5">
        <f t="shared" si="5"/>
        <v>2.5675290902189693E-3</v>
      </c>
      <c r="M91" s="1">
        <v>0</v>
      </c>
      <c r="O91" s="1">
        <v>227514621175</v>
      </c>
      <c r="Q91" s="1">
        <v>0</v>
      </c>
      <c r="S91" s="1">
        <f t="shared" si="6"/>
        <v>227514621175</v>
      </c>
      <c r="U91" s="5">
        <f t="shared" si="7"/>
        <v>6.1826886734191247E-3</v>
      </c>
    </row>
    <row r="92" spans="1:21" ht="21" x14ac:dyDescent="0.25">
      <c r="A92" s="2" t="s">
        <v>99</v>
      </c>
      <c r="C92" s="1">
        <v>0</v>
      </c>
      <c r="E92" s="1">
        <v>-66962208530</v>
      </c>
      <c r="G92" s="1">
        <v>0</v>
      </c>
      <c r="I92" s="1">
        <f t="shared" si="4"/>
        <v>-66962208530</v>
      </c>
      <c r="K92" s="5">
        <f t="shared" si="5"/>
        <v>-2.1738557776183262E-3</v>
      </c>
      <c r="M92" s="1">
        <v>0</v>
      </c>
      <c r="O92" s="1">
        <v>-66962208530</v>
      </c>
      <c r="Q92" s="1">
        <v>0</v>
      </c>
      <c r="S92" s="1">
        <f t="shared" si="6"/>
        <v>-66962208530</v>
      </c>
      <c r="U92" s="5">
        <f t="shared" si="7"/>
        <v>-1.8196917898613402E-3</v>
      </c>
    </row>
    <row r="93" spans="1:21" ht="21" x14ac:dyDescent="0.25">
      <c r="A93" s="2" t="s">
        <v>96</v>
      </c>
      <c r="C93" s="1">
        <v>0</v>
      </c>
      <c r="E93" s="1">
        <v>90781219892</v>
      </c>
      <c r="G93" s="1">
        <v>0</v>
      </c>
      <c r="I93" s="1">
        <f t="shared" si="4"/>
        <v>90781219892</v>
      </c>
      <c r="K93" s="5">
        <f t="shared" si="5"/>
        <v>2.9471142558425397E-3</v>
      </c>
      <c r="M93" s="1">
        <v>0</v>
      </c>
      <c r="O93" s="1">
        <v>166092653046</v>
      </c>
      <c r="Q93" s="1">
        <v>0</v>
      </c>
      <c r="S93" s="1">
        <f t="shared" si="6"/>
        <v>166092653046</v>
      </c>
      <c r="U93" s="5">
        <f t="shared" si="7"/>
        <v>4.5135524012576101E-3</v>
      </c>
    </row>
    <row r="94" spans="1:21" ht="21" x14ac:dyDescent="0.25">
      <c r="A94" s="2" t="s">
        <v>77</v>
      </c>
      <c r="C94" s="1">
        <v>0</v>
      </c>
      <c r="E94" s="1">
        <v>259065328248</v>
      </c>
      <c r="G94" s="1">
        <v>0</v>
      </c>
      <c r="I94" s="1">
        <f t="shared" si="4"/>
        <v>259065328248</v>
      </c>
      <c r="K94" s="5">
        <f t="shared" si="5"/>
        <v>8.4102760789348027E-3</v>
      </c>
      <c r="M94" s="1">
        <v>0</v>
      </c>
      <c r="O94" s="1">
        <v>110944495924</v>
      </c>
      <c r="Q94" s="1">
        <v>0</v>
      </c>
      <c r="S94" s="1">
        <f t="shared" si="6"/>
        <v>110944495924</v>
      </c>
      <c r="U94" s="5">
        <f t="shared" si="7"/>
        <v>3.0149063597978629E-3</v>
      </c>
    </row>
    <row r="95" spans="1:21" ht="21" x14ac:dyDescent="0.25">
      <c r="A95" s="2" t="s">
        <v>82</v>
      </c>
      <c r="C95" s="1">
        <v>0</v>
      </c>
      <c r="E95" s="1">
        <v>673550018612</v>
      </c>
      <c r="G95" s="1">
        <v>0</v>
      </c>
      <c r="I95" s="1">
        <f t="shared" si="4"/>
        <v>673550018612</v>
      </c>
      <c r="K95" s="5">
        <f t="shared" si="5"/>
        <v>2.1866073888806178E-2</v>
      </c>
      <c r="M95" s="1">
        <v>0</v>
      </c>
      <c r="O95" s="1">
        <v>-29399721437</v>
      </c>
      <c r="Q95" s="1">
        <v>0</v>
      </c>
      <c r="S95" s="1">
        <f t="shared" si="6"/>
        <v>-29399721437</v>
      </c>
      <c r="U95" s="5">
        <f t="shared" si="7"/>
        <v>-7.9893469611521696E-4</v>
      </c>
    </row>
    <row r="96" spans="1:21" ht="21" x14ac:dyDescent="0.25">
      <c r="A96" s="2" t="s">
        <v>46</v>
      </c>
      <c r="C96" s="1">
        <v>0</v>
      </c>
      <c r="E96" s="1">
        <v>57180292534</v>
      </c>
      <c r="G96" s="1">
        <v>0</v>
      </c>
      <c r="I96" s="1">
        <f t="shared" si="4"/>
        <v>57180292534</v>
      </c>
      <c r="K96" s="5">
        <f t="shared" si="5"/>
        <v>1.8562964397336604E-3</v>
      </c>
      <c r="M96" s="1">
        <v>0</v>
      </c>
      <c r="O96" s="1">
        <v>81113602829</v>
      </c>
      <c r="Q96" s="1">
        <v>0</v>
      </c>
      <c r="S96" s="1">
        <f t="shared" si="6"/>
        <v>81113602829</v>
      </c>
      <c r="U96" s="5">
        <f t="shared" si="7"/>
        <v>2.2042546139719576E-3</v>
      </c>
    </row>
    <row r="97" spans="1:21" ht="21" x14ac:dyDescent="0.25">
      <c r="A97" s="2" t="s">
        <v>88</v>
      </c>
      <c r="C97" s="1">
        <v>0</v>
      </c>
      <c r="E97" s="1">
        <v>347319417990</v>
      </c>
      <c r="G97" s="1">
        <v>0</v>
      </c>
      <c r="I97" s="1">
        <f t="shared" si="4"/>
        <v>347319417990</v>
      </c>
      <c r="K97" s="5">
        <f t="shared" si="5"/>
        <v>1.1275349783876011E-2</v>
      </c>
      <c r="M97" s="1">
        <v>0</v>
      </c>
      <c r="O97" s="1">
        <v>525850745528</v>
      </c>
      <c r="Q97" s="1">
        <v>0</v>
      </c>
      <c r="S97" s="1">
        <f t="shared" si="6"/>
        <v>525850745528</v>
      </c>
      <c r="U97" s="5">
        <f t="shared" si="7"/>
        <v>1.428994510987594E-2</v>
      </c>
    </row>
    <row r="98" spans="1:21" ht="21" x14ac:dyDescent="0.25">
      <c r="A98" s="2" t="s">
        <v>74</v>
      </c>
      <c r="C98" s="1">
        <v>0</v>
      </c>
      <c r="E98" s="1">
        <v>443045422856</v>
      </c>
      <c r="G98" s="1">
        <v>0</v>
      </c>
      <c r="I98" s="1">
        <f t="shared" si="4"/>
        <v>443045422856</v>
      </c>
      <c r="K98" s="5">
        <f t="shared" si="5"/>
        <v>1.4382991143301081E-2</v>
      </c>
      <c r="M98" s="1">
        <v>0</v>
      </c>
      <c r="O98" s="1">
        <v>-340038508230</v>
      </c>
      <c r="Q98" s="1">
        <v>0</v>
      </c>
      <c r="S98" s="1">
        <f t="shared" si="6"/>
        <v>-340038508230</v>
      </c>
      <c r="U98" s="5">
        <f t="shared" si="7"/>
        <v>-9.2405148403313687E-3</v>
      </c>
    </row>
    <row r="99" spans="1:21" ht="21" x14ac:dyDescent="0.25">
      <c r="A99" s="2" t="s">
        <v>28</v>
      </c>
      <c r="C99" s="1">
        <v>0</v>
      </c>
      <c r="E99" s="1">
        <v>11230042124</v>
      </c>
      <c r="G99" s="1">
        <v>0</v>
      </c>
      <c r="I99" s="1">
        <f t="shared" si="4"/>
        <v>11230042124</v>
      </c>
      <c r="K99" s="5">
        <f t="shared" si="5"/>
        <v>3.6457118858643147E-4</v>
      </c>
      <c r="M99" s="1">
        <v>0</v>
      </c>
      <c r="O99" s="1">
        <v>-14915264621</v>
      </c>
      <c r="Q99" s="1">
        <v>0</v>
      </c>
      <c r="S99" s="1">
        <f t="shared" si="6"/>
        <v>-14915264621</v>
      </c>
      <c r="U99" s="5">
        <f t="shared" si="7"/>
        <v>-4.0532092907723293E-4</v>
      </c>
    </row>
    <row r="100" spans="1:21" ht="21" x14ac:dyDescent="0.25">
      <c r="A100" s="2" t="s">
        <v>64</v>
      </c>
      <c r="C100" s="1">
        <v>0</v>
      </c>
      <c r="E100" s="1">
        <v>0</v>
      </c>
      <c r="G100" s="1">
        <v>0</v>
      </c>
      <c r="I100" s="1">
        <f t="shared" si="4"/>
        <v>0</v>
      </c>
      <c r="K100" s="5">
        <f t="shared" si="5"/>
        <v>0</v>
      </c>
      <c r="M100" s="1">
        <v>7207955652</v>
      </c>
      <c r="O100" s="1">
        <v>-65552801</v>
      </c>
      <c r="Q100" s="1">
        <v>0</v>
      </c>
      <c r="S100" s="1">
        <f t="shared" si="6"/>
        <v>7142402851</v>
      </c>
      <c r="U100" s="5">
        <f t="shared" si="7"/>
        <v>1.9409413329048286E-4</v>
      </c>
    </row>
    <row r="101" spans="1:21" ht="21" x14ac:dyDescent="0.25">
      <c r="A101" s="2" t="s">
        <v>68</v>
      </c>
      <c r="C101" s="1">
        <v>0</v>
      </c>
      <c r="E101" s="1">
        <v>531981843327</v>
      </c>
      <c r="G101" s="1">
        <v>0</v>
      </c>
      <c r="I101" s="1">
        <f t="shared" si="4"/>
        <v>531981843327</v>
      </c>
      <c r="K101" s="5">
        <f t="shared" si="5"/>
        <v>1.7270215978410264E-2</v>
      </c>
      <c r="M101" s="1">
        <v>0</v>
      </c>
      <c r="O101" s="1">
        <v>989817340577</v>
      </c>
      <c r="Q101" s="1">
        <v>0</v>
      </c>
      <c r="S101" s="1">
        <f t="shared" si="6"/>
        <v>989817340577</v>
      </c>
      <c r="U101" s="5">
        <f t="shared" si="7"/>
        <v>2.6898194185208318E-2</v>
      </c>
    </row>
    <row r="102" spans="1:21" ht="21" x14ac:dyDescent="0.25">
      <c r="A102" s="2" t="s">
        <v>55</v>
      </c>
      <c r="C102" s="1">
        <v>0</v>
      </c>
      <c r="E102" s="1">
        <v>170140086043</v>
      </c>
      <c r="G102" s="1">
        <v>0</v>
      </c>
      <c r="I102" s="1">
        <f t="shared" si="4"/>
        <v>170140086043</v>
      </c>
      <c r="K102" s="5">
        <f t="shared" si="5"/>
        <v>5.5234141341582582E-3</v>
      </c>
      <c r="M102" s="1">
        <v>0</v>
      </c>
      <c r="O102" s="1">
        <v>188236523935</v>
      </c>
      <c r="Q102" s="1">
        <v>0</v>
      </c>
      <c r="S102" s="1">
        <f t="shared" si="6"/>
        <v>188236523935</v>
      </c>
      <c r="U102" s="5">
        <f t="shared" si="7"/>
        <v>5.1153100334660829E-3</v>
      </c>
    </row>
    <row r="103" spans="1:21" ht="21" x14ac:dyDescent="0.25">
      <c r="A103" s="2" t="s">
        <v>45</v>
      </c>
      <c r="C103" s="1">
        <v>0</v>
      </c>
      <c r="E103" s="1">
        <v>1221669108206</v>
      </c>
      <c r="G103" s="1">
        <v>0</v>
      </c>
      <c r="I103" s="1">
        <f t="shared" si="4"/>
        <v>1221669108206</v>
      </c>
      <c r="K103" s="5">
        <f t="shared" si="5"/>
        <v>3.9660168138296037E-2</v>
      </c>
      <c r="M103" s="1">
        <v>0</v>
      </c>
      <c r="O103" s="1">
        <v>1641116374195</v>
      </c>
      <c r="Q103" s="1">
        <v>0</v>
      </c>
      <c r="S103" s="1">
        <f t="shared" si="6"/>
        <v>1641116374195</v>
      </c>
      <c r="U103" s="5">
        <f t="shared" si="7"/>
        <v>4.4597184858258324E-2</v>
      </c>
    </row>
    <row r="104" spans="1:21" ht="21" x14ac:dyDescent="0.25">
      <c r="A104" s="2" t="s">
        <v>63</v>
      </c>
      <c r="C104" s="1">
        <v>0</v>
      </c>
      <c r="E104" s="1">
        <v>200636994000</v>
      </c>
      <c r="G104" s="1">
        <v>0</v>
      </c>
      <c r="I104" s="1">
        <f t="shared" si="4"/>
        <v>200636994000</v>
      </c>
      <c r="K104" s="5">
        <f t="shared" si="5"/>
        <v>6.5134633128993875E-3</v>
      </c>
      <c r="M104" s="1">
        <v>0</v>
      </c>
      <c r="O104" s="1">
        <v>308834523000</v>
      </c>
      <c r="Q104" s="1">
        <v>0</v>
      </c>
      <c r="S104" s="1">
        <f t="shared" si="6"/>
        <v>308834523000</v>
      </c>
      <c r="U104" s="5">
        <f t="shared" si="7"/>
        <v>8.3925494434232521E-3</v>
      </c>
    </row>
    <row r="105" spans="1:21" ht="21" x14ac:dyDescent="0.25">
      <c r="A105" s="2" t="s">
        <v>164</v>
      </c>
      <c r="C105" s="1">
        <v>0</v>
      </c>
      <c r="E105" s="1">
        <v>0</v>
      </c>
      <c r="G105" s="1">
        <v>0</v>
      </c>
      <c r="I105" s="1">
        <f t="shared" si="4"/>
        <v>0</v>
      </c>
      <c r="K105" s="5">
        <f t="shared" si="5"/>
        <v>0</v>
      </c>
      <c r="M105" s="1">
        <v>0</v>
      </c>
      <c r="O105" s="1">
        <v>0</v>
      </c>
      <c r="Q105" s="1">
        <v>3137985869</v>
      </c>
      <c r="S105" s="1">
        <f t="shared" si="6"/>
        <v>3137985869</v>
      </c>
      <c r="U105" s="5">
        <f t="shared" si="7"/>
        <v>8.5274474182881353E-5</v>
      </c>
    </row>
    <row r="106" spans="1:21" ht="21" x14ac:dyDescent="0.25">
      <c r="A106" s="2" t="s">
        <v>186</v>
      </c>
      <c r="C106" s="1">
        <v>0</v>
      </c>
      <c r="E106" s="1">
        <v>0</v>
      </c>
      <c r="G106" s="1">
        <v>0</v>
      </c>
      <c r="I106" s="1">
        <f t="shared" si="4"/>
        <v>0</v>
      </c>
      <c r="K106" s="5">
        <f t="shared" si="5"/>
        <v>0</v>
      </c>
      <c r="M106" s="1">
        <v>0</v>
      </c>
      <c r="O106" s="1">
        <v>0</v>
      </c>
      <c r="Q106" s="1">
        <v>-1558590874</v>
      </c>
      <c r="S106" s="1">
        <f t="shared" si="6"/>
        <v>-1558590874</v>
      </c>
      <c r="U106" s="5">
        <f t="shared" si="7"/>
        <v>-4.2354562064660298E-5</v>
      </c>
    </row>
    <row r="107" spans="1:21" ht="21" x14ac:dyDescent="0.25">
      <c r="A107" s="2" t="s">
        <v>187</v>
      </c>
      <c r="C107" s="1">
        <v>0</v>
      </c>
      <c r="E107" s="1">
        <v>0</v>
      </c>
      <c r="G107" s="1">
        <v>0</v>
      </c>
      <c r="I107" s="1">
        <f t="shared" si="4"/>
        <v>0</v>
      </c>
      <c r="K107" s="5">
        <f t="shared" si="5"/>
        <v>0</v>
      </c>
      <c r="M107" s="1">
        <v>0</v>
      </c>
      <c r="O107" s="1">
        <v>0</v>
      </c>
      <c r="Q107" s="1">
        <v>-6464635025</v>
      </c>
      <c r="S107" s="1">
        <f t="shared" si="6"/>
        <v>-6464635025</v>
      </c>
      <c r="U107" s="5">
        <f t="shared" si="7"/>
        <v>-1.7567585564583468E-4</v>
      </c>
    </row>
    <row r="108" spans="1:21" ht="21" x14ac:dyDescent="0.25">
      <c r="A108" s="2" t="s">
        <v>188</v>
      </c>
      <c r="C108" s="1">
        <v>0</v>
      </c>
      <c r="E108" s="1">
        <v>0</v>
      </c>
      <c r="G108" s="1">
        <v>0</v>
      </c>
      <c r="I108" s="1">
        <f t="shared" si="4"/>
        <v>0</v>
      </c>
      <c r="K108" s="5">
        <f t="shared" si="5"/>
        <v>0</v>
      </c>
      <c r="M108" s="1">
        <v>0</v>
      </c>
      <c r="O108" s="1">
        <v>0</v>
      </c>
      <c r="Q108" s="1">
        <v>4452637030</v>
      </c>
      <c r="S108" s="1">
        <f t="shared" si="6"/>
        <v>4452637030</v>
      </c>
      <c r="U108" s="5">
        <f t="shared" si="7"/>
        <v>1.2099999723117826E-4</v>
      </c>
    </row>
    <row r="109" spans="1:21" s="8" customFormat="1" ht="24.75" thickBot="1" x14ac:dyDescent="0.3">
      <c r="A109" s="8" t="s">
        <v>102</v>
      </c>
      <c r="C109" s="9">
        <f>SUM(C8:C108)</f>
        <v>1748116592210</v>
      </c>
      <c r="E109" s="9">
        <f>SUM(E8:E108)</f>
        <v>25912155314452</v>
      </c>
      <c r="G109" s="9">
        <f>SUM(G8:G108)</f>
        <v>3143155450126</v>
      </c>
      <c r="I109" s="9">
        <f>SUM(I8:I108)</f>
        <v>30803427356788</v>
      </c>
      <c r="K109" s="10">
        <f>SUM(K8:K108)</f>
        <v>0.99999999999999978</v>
      </c>
      <c r="M109" s="9">
        <f>SUM(M8:M108)</f>
        <v>3003295684982</v>
      </c>
      <c r="O109" s="9">
        <f>SUM(O8:O108)</f>
        <v>30067852001029</v>
      </c>
      <c r="Q109" s="9">
        <f>SUM(Q8:Q108)</f>
        <v>3727506296542</v>
      </c>
      <c r="S109" s="9">
        <f>SUM(S8:S108)</f>
        <v>36798653982553</v>
      </c>
      <c r="U109" s="10">
        <f>SUM(U8:U108)</f>
        <v>1.0000000000000002</v>
      </c>
    </row>
    <row r="110" spans="1:21" ht="19.5" thickTop="1" x14ac:dyDescent="0.25"/>
  </sheetData>
  <mergeCells count="17">
    <mergeCell ref="I7"/>
    <mergeCell ref="A5:U5"/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17"/>
  <sheetViews>
    <sheetView rightToLeft="1" workbookViewId="0">
      <selection activeCell="C26" sqref="C26"/>
    </sheetView>
  </sheetViews>
  <sheetFormatPr defaultRowHeight="18.75" x14ac:dyDescent="0.25"/>
  <cols>
    <col min="1" max="1" width="25.28515625" style="1" bestFit="1" customWidth="1"/>
    <col min="2" max="2" width="1" style="1" customWidth="1"/>
    <col min="3" max="3" width="36.85546875" style="1" bestFit="1" customWidth="1"/>
    <col min="4" max="4" width="1" style="1" customWidth="1"/>
    <col min="5" max="5" width="32" style="1" bestFit="1" customWidth="1"/>
    <col min="6" max="6" width="1" style="1" customWidth="1"/>
    <col min="7" max="7" width="36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9.140625" style="1" customWidth="1"/>
    <col min="12" max="16384" width="9.140625" style="1"/>
  </cols>
  <sheetData>
    <row r="2" spans="1:10" ht="26.25" x14ac:dyDescent="0.2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</row>
    <row r="3" spans="1:10" ht="26.25" x14ac:dyDescent="0.25">
      <c r="A3" s="19" t="s">
        <v>118</v>
      </c>
      <c r="B3" s="19" t="s">
        <v>118</v>
      </c>
      <c r="C3" s="19" t="s">
        <v>118</v>
      </c>
      <c r="D3" s="19" t="s">
        <v>118</v>
      </c>
      <c r="E3" s="19" t="s">
        <v>118</v>
      </c>
      <c r="F3" s="19" t="s">
        <v>118</v>
      </c>
      <c r="G3" s="19" t="s">
        <v>118</v>
      </c>
      <c r="H3" s="19" t="s">
        <v>118</v>
      </c>
      <c r="I3" s="19" t="s">
        <v>118</v>
      </c>
    </row>
    <row r="4" spans="1:10" ht="26.25" x14ac:dyDescent="0.2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</row>
    <row r="5" spans="1:10" s="13" customFormat="1" ht="28.5" x14ac:dyDescent="0.4">
      <c r="A5" s="17" t="s">
        <v>197</v>
      </c>
      <c r="B5" s="17"/>
      <c r="C5" s="17"/>
      <c r="D5" s="17"/>
      <c r="E5" s="17"/>
      <c r="F5" s="17"/>
      <c r="G5" s="17"/>
      <c r="H5" s="17"/>
      <c r="I5" s="17"/>
      <c r="J5" s="11"/>
    </row>
    <row r="6" spans="1:10" ht="27" thickBot="1" x14ac:dyDescent="0.3">
      <c r="A6" s="6" t="s">
        <v>170</v>
      </c>
      <c r="C6" s="18" t="s">
        <v>182</v>
      </c>
      <c r="D6" s="18" t="s">
        <v>120</v>
      </c>
      <c r="E6" s="18" t="s">
        <v>120</v>
      </c>
      <c r="G6" s="18" t="s">
        <v>183</v>
      </c>
      <c r="H6" s="18" t="s">
        <v>121</v>
      </c>
      <c r="I6" s="18" t="s">
        <v>121</v>
      </c>
    </row>
    <row r="7" spans="1:10" ht="27" thickBot="1" x14ac:dyDescent="0.3">
      <c r="A7" s="18" t="s">
        <v>171</v>
      </c>
      <c r="C7" s="18" t="s">
        <v>172</v>
      </c>
      <c r="E7" s="18" t="s">
        <v>173</v>
      </c>
      <c r="G7" s="18" t="s">
        <v>172</v>
      </c>
      <c r="I7" s="18" t="s">
        <v>173</v>
      </c>
    </row>
    <row r="8" spans="1:10" ht="21" x14ac:dyDescent="0.25">
      <c r="A8" s="2" t="s">
        <v>113</v>
      </c>
      <c r="C8" s="1">
        <v>90573</v>
      </c>
      <c r="E8" s="5">
        <f>C8/$C$16</f>
        <v>1.8948941818687958E-6</v>
      </c>
      <c r="G8" s="1">
        <v>384707</v>
      </c>
      <c r="I8" s="5">
        <f>G8/$G$16</f>
        <v>8.9321801842565535E-7</v>
      </c>
    </row>
    <row r="9" spans="1:10" ht="21" x14ac:dyDescent="0.25">
      <c r="A9" s="2" t="s">
        <v>114</v>
      </c>
      <c r="C9" s="1">
        <v>41309</v>
      </c>
      <c r="E9" s="5">
        <f t="shared" ref="E9:E15" si="0">C9/$C$16</f>
        <v>8.6423309108473918E-7</v>
      </c>
      <c r="G9" s="1">
        <v>131573</v>
      </c>
      <c r="I9" s="5">
        <f t="shared" ref="I9:I15" si="1">G9/$G$16</f>
        <v>3.0548800603659085E-7</v>
      </c>
    </row>
    <row r="10" spans="1:10" ht="21" x14ac:dyDescent="0.25">
      <c r="A10" s="2" t="s">
        <v>115</v>
      </c>
      <c r="C10" s="1">
        <v>44961808182</v>
      </c>
      <c r="E10" s="5">
        <f t="shared" si="0"/>
        <v>0.94065415444307487</v>
      </c>
      <c r="G10" s="1">
        <v>167116675690</v>
      </c>
      <c r="I10" s="5">
        <f t="shared" si="1"/>
        <v>0.38801380246708456</v>
      </c>
    </row>
    <row r="11" spans="1:10" ht="21" x14ac:dyDescent="0.25">
      <c r="A11" s="2" t="s">
        <v>126</v>
      </c>
      <c r="C11" s="1">
        <v>0</v>
      </c>
      <c r="E11" s="5">
        <f t="shared" si="0"/>
        <v>0</v>
      </c>
      <c r="G11" s="1">
        <v>71506849311</v>
      </c>
      <c r="I11" s="5">
        <f t="shared" si="1"/>
        <v>0.16602558894284056</v>
      </c>
    </row>
    <row r="12" spans="1:10" ht="21" x14ac:dyDescent="0.25">
      <c r="A12" s="2" t="s">
        <v>114</v>
      </c>
      <c r="C12" s="1">
        <v>0</v>
      </c>
      <c r="E12" s="5">
        <f t="shared" si="0"/>
        <v>0</v>
      </c>
      <c r="G12" s="1">
        <v>68295890422</v>
      </c>
      <c r="I12" s="5">
        <f t="shared" si="1"/>
        <v>0.15857034030926012</v>
      </c>
    </row>
    <row r="13" spans="1:10" ht="21" x14ac:dyDescent="0.25">
      <c r="A13" s="2" t="s">
        <v>126</v>
      </c>
      <c r="C13" s="1">
        <v>0</v>
      </c>
      <c r="E13" s="5">
        <f t="shared" si="0"/>
        <v>0</v>
      </c>
      <c r="G13" s="1">
        <v>35945205478</v>
      </c>
      <c r="I13" s="5">
        <f t="shared" si="1"/>
        <v>8.3458073830115317E-2</v>
      </c>
    </row>
    <row r="14" spans="1:10" ht="21" x14ac:dyDescent="0.25">
      <c r="A14" s="2" t="s">
        <v>127</v>
      </c>
      <c r="C14" s="1">
        <v>0</v>
      </c>
      <c r="E14" s="5">
        <f t="shared" si="0"/>
        <v>0</v>
      </c>
      <c r="G14" s="1">
        <v>41205479451</v>
      </c>
      <c r="I14" s="5">
        <f t="shared" si="1"/>
        <v>9.5671450489596715E-2</v>
      </c>
    </row>
    <row r="15" spans="1:10" ht="21.75" thickBot="1" x14ac:dyDescent="0.3">
      <c r="A15" s="2" t="s">
        <v>114</v>
      </c>
      <c r="C15" s="1">
        <v>2836507399</v>
      </c>
      <c r="E15" s="5">
        <f t="shared" si="0"/>
        <v>5.934308642965222E-2</v>
      </c>
      <c r="G15" s="1">
        <v>46627143673</v>
      </c>
      <c r="I15" s="5">
        <f t="shared" si="1"/>
        <v>0.10825954525507826</v>
      </c>
    </row>
    <row r="16" spans="1:10" s="3" customFormat="1" ht="27" thickBot="1" x14ac:dyDescent="0.3">
      <c r="A16" s="3" t="s">
        <v>102</v>
      </c>
      <c r="C16" s="4">
        <f>SUM(C8:C15)</f>
        <v>47798447463</v>
      </c>
      <c r="E16" s="7">
        <f>SUM(E8:E15)</f>
        <v>1</v>
      </c>
      <c r="G16" s="4">
        <f>SUM(G8:G15)</f>
        <v>430697760305</v>
      </c>
      <c r="I16" s="7">
        <f>SUM(I8:I15)</f>
        <v>0.99999999999999989</v>
      </c>
    </row>
    <row r="17" ht="19.5" thickTop="1" x14ac:dyDescent="0.25"/>
  </sheetData>
  <mergeCells count="11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  <mergeCell ref="A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E7" sqref="E7"/>
    </sheetView>
  </sheetViews>
  <sheetFormatPr defaultRowHeight="18.75" x14ac:dyDescent="0.25"/>
  <cols>
    <col min="1" max="1" width="35.7109375" style="1" bestFit="1" customWidth="1"/>
    <col min="2" max="2" width="1" style="1" customWidth="1"/>
    <col min="3" max="3" width="22" style="1" customWidth="1"/>
    <col min="4" max="4" width="1" style="1" customWidth="1"/>
    <col min="5" max="5" width="40.28515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6.25" x14ac:dyDescent="0.2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</row>
    <row r="3" spans="1:5" ht="26.25" x14ac:dyDescent="0.25">
      <c r="A3" s="19" t="s">
        <v>118</v>
      </c>
      <c r="B3" s="19" t="s">
        <v>118</v>
      </c>
      <c r="C3" s="19" t="s">
        <v>118</v>
      </c>
      <c r="D3" s="19" t="s">
        <v>118</v>
      </c>
      <c r="E3" s="19" t="s">
        <v>118</v>
      </c>
    </row>
    <row r="4" spans="1:5" ht="26.25" x14ac:dyDescent="0.2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</row>
    <row r="5" spans="1:5" customFormat="1" ht="28.5" x14ac:dyDescent="0.25">
      <c r="A5" s="17" t="s">
        <v>198</v>
      </c>
      <c r="B5" s="17"/>
      <c r="C5" s="17"/>
      <c r="D5" s="17"/>
      <c r="E5" s="17"/>
    </row>
    <row r="6" spans="1:5" ht="26.25" x14ac:dyDescent="0.25">
      <c r="A6" s="18" t="s">
        <v>174</v>
      </c>
      <c r="C6" s="18" t="s">
        <v>182</v>
      </c>
      <c r="E6" s="18" t="s">
        <v>183</v>
      </c>
    </row>
    <row r="7" spans="1:5" ht="26.25" x14ac:dyDescent="0.25">
      <c r="A7" s="18" t="s">
        <v>174</v>
      </c>
      <c r="C7" s="18" t="s">
        <v>110</v>
      </c>
      <c r="E7" s="18" t="s">
        <v>110</v>
      </c>
    </row>
    <row r="8" spans="1:5" ht="21" x14ac:dyDescent="0.25">
      <c r="A8" s="2" t="s">
        <v>175</v>
      </c>
      <c r="C8" s="1">
        <v>-1308322</v>
      </c>
      <c r="E8" s="1">
        <v>42727743020</v>
      </c>
    </row>
    <row r="9" spans="1:5" ht="21" x14ac:dyDescent="0.25">
      <c r="A9" s="2" t="s">
        <v>176</v>
      </c>
      <c r="C9" s="1">
        <v>0</v>
      </c>
      <c r="E9" s="1">
        <v>345259397</v>
      </c>
    </row>
    <row r="10" spans="1:5" s="3" customFormat="1" ht="26.25" x14ac:dyDescent="0.25">
      <c r="A10" s="3" t="s">
        <v>102</v>
      </c>
      <c r="C10" s="4">
        <f>SUM(C8:C9)</f>
        <v>-1308322</v>
      </c>
      <c r="E10" s="4">
        <f>SUM(E8:E9)</f>
        <v>43073002417</v>
      </c>
    </row>
  </sheetData>
  <mergeCells count="9">
    <mergeCell ref="A2:E2"/>
    <mergeCell ref="A3:E3"/>
    <mergeCell ref="A4:E4"/>
    <mergeCell ref="A6:A7"/>
    <mergeCell ref="C7"/>
    <mergeCell ref="C6"/>
    <mergeCell ref="E7"/>
    <mergeCell ref="E6"/>
    <mergeCell ref="A5:E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36"/>
  <sheetViews>
    <sheetView rightToLeft="1" topLeftCell="A25" workbookViewId="0">
      <selection activeCell="E10" sqref="E10"/>
    </sheetView>
  </sheetViews>
  <sheetFormatPr defaultRowHeight="18.75" x14ac:dyDescent="0.25"/>
  <cols>
    <col min="1" max="1" width="31.2851562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.855468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22" style="1" customWidth="1"/>
    <col min="12" max="12" width="1" style="1" customWidth="1"/>
    <col min="13" max="13" width="26.140625" style="1" bestFit="1" customWidth="1"/>
    <col min="14" max="14" width="1" style="1" customWidth="1"/>
    <col min="15" max="15" width="24.7109375" style="1" bestFit="1" customWidth="1"/>
    <col min="16" max="16" width="1" style="1" customWidth="1"/>
    <col min="17" max="17" width="22.7109375" style="1" bestFit="1" customWidth="1"/>
    <col min="18" max="18" width="1" style="1" customWidth="1"/>
    <col min="19" max="19" width="26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6.25" x14ac:dyDescent="0.2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</row>
    <row r="3" spans="1:22" ht="26.25" x14ac:dyDescent="0.25">
      <c r="A3" s="19" t="s">
        <v>118</v>
      </c>
      <c r="B3" s="19" t="s">
        <v>118</v>
      </c>
      <c r="C3" s="19" t="s">
        <v>118</v>
      </c>
      <c r="D3" s="19" t="s">
        <v>118</v>
      </c>
      <c r="E3" s="19" t="s">
        <v>118</v>
      </c>
      <c r="F3" s="19" t="s">
        <v>118</v>
      </c>
      <c r="G3" s="19" t="s">
        <v>118</v>
      </c>
      <c r="H3" s="19" t="s">
        <v>118</v>
      </c>
      <c r="I3" s="19" t="s">
        <v>118</v>
      </c>
      <c r="J3" s="19" t="s">
        <v>118</v>
      </c>
      <c r="K3" s="19" t="s">
        <v>118</v>
      </c>
      <c r="L3" s="19" t="s">
        <v>118</v>
      </c>
      <c r="M3" s="19" t="s">
        <v>118</v>
      </c>
      <c r="N3" s="19" t="s">
        <v>118</v>
      </c>
      <c r="O3" s="19" t="s">
        <v>118</v>
      </c>
      <c r="P3" s="19" t="s">
        <v>118</v>
      </c>
      <c r="Q3" s="19" t="s">
        <v>118</v>
      </c>
      <c r="R3" s="19" t="s">
        <v>118</v>
      </c>
      <c r="S3" s="19" t="s">
        <v>118</v>
      </c>
    </row>
    <row r="4" spans="1:22" ht="26.25" x14ac:dyDescent="0.2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</row>
    <row r="5" spans="1:22" s="14" customFormat="1" ht="28.5" x14ac:dyDescent="0.25">
      <c r="A5" s="17" t="s">
        <v>166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1"/>
      <c r="U5" s="11"/>
      <c r="V5" s="11"/>
    </row>
    <row r="6" spans="1:22" ht="27" thickBot="1" x14ac:dyDescent="0.3">
      <c r="A6" s="18" t="s">
        <v>3</v>
      </c>
      <c r="C6" s="18" t="s">
        <v>128</v>
      </c>
      <c r="D6" s="18" t="s">
        <v>128</v>
      </c>
      <c r="E6" s="18" t="s">
        <v>128</v>
      </c>
      <c r="F6" s="18" t="s">
        <v>128</v>
      </c>
      <c r="G6" s="18" t="s">
        <v>128</v>
      </c>
      <c r="I6" s="18" t="s">
        <v>182</v>
      </c>
      <c r="J6" s="18" t="s">
        <v>120</v>
      </c>
      <c r="K6" s="18" t="s">
        <v>120</v>
      </c>
      <c r="L6" s="18" t="s">
        <v>120</v>
      </c>
      <c r="M6" s="18" t="s">
        <v>120</v>
      </c>
      <c r="O6" s="18" t="s">
        <v>183</v>
      </c>
      <c r="P6" s="18" t="s">
        <v>121</v>
      </c>
      <c r="Q6" s="18" t="s">
        <v>121</v>
      </c>
      <c r="R6" s="18" t="s">
        <v>121</v>
      </c>
      <c r="S6" s="18" t="s">
        <v>121</v>
      </c>
    </row>
    <row r="7" spans="1:22" ht="27" thickBot="1" x14ac:dyDescent="0.3">
      <c r="A7" s="18" t="s">
        <v>3</v>
      </c>
      <c r="C7" s="18" t="s">
        <v>129</v>
      </c>
      <c r="E7" s="18" t="s">
        <v>130</v>
      </c>
      <c r="G7" s="18" t="s">
        <v>131</v>
      </c>
      <c r="I7" s="18" t="s">
        <v>132</v>
      </c>
      <c r="K7" s="18" t="s">
        <v>124</v>
      </c>
      <c r="M7" s="18" t="s">
        <v>133</v>
      </c>
      <c r="O7" s="18" t="s">
        <v>132</v>
      </c>
      <c r="Q7" s="18" t="s">
        <v>124</v>
      </c>
      <c r="S7" s="18" t="s">
        <v>133</v>
      </c>
    </row>
    <row r="8" spans="1:22" ht="21" x14ac:dyDescent="0.25">
      <c r="A8" s="2" t="s">
        <v>47</v>
      </c>
      <c r="C8" s="1" t="s">
        <v>134</v>
      </c>
      <c r="E8" s="1">
        <v>74463844</v>
      </c>
      <c r="G8" s="1">
        <v>1650</v>
      </c>
      <c r="I8" s="1">
        <v>0</v>
      </c>
      <c r="K8" s="1">
        <v>0</v>
      </c>
      <c r="M8" s="1">
        <f>I8-K8</f>
        <v>0</v>
      </c>
      <c r="O8" s="1">
        <v>122865344250</v>
      </c>
      <c r="Q8" s="1">
        <v>0</v>
      </c>
      <c r="S8" s="1">
        <f>O8-Q8</f>
        <v>122865344250</v>
      </c>
    </row>
    <row r="9" spans="1:22" ht="21" x14ac:dyDescent="0.25">
      <c r="A9" s="2" t="s">
        <v>49</v>
      </c>
      <c r="C9" s="1" t="s">
        <v>135</v>
      </c>
      <c r="E9" s="1">
        <v>197184222</v>
      </c>
      <c r="G9" s="1">
        <v>1500</v>
      </c>
      <c r="I9" s="1">
        <v>0</v>
      </c>
      <c r="K9" s="1">
        <v>0</v>
      </c>
      <c r="M9" s="1">
        <f t="shared" ref="M9:M33" si="0">I9-K9</f>
        <v>0</v>
      </c>
      <c r="O9" s="1">
        <v>295776333000</v>
      </c>
      <c r="Q9" s="1">
        <v>0</v>
      </c>
      <c r="S9" s="1">
        <f t="shared" ref="S9:S34" si="1">O9-Q9</f>
        <v>295776333000</v>
      </c>
    </row>
    <row r="10" spans="1:22" ht="21" x14ac:dyDescent="0.25">
      <c r="A10" s="2" t="s">
        <v>27</v>
      </c>
      <c r="C10" s="1" t="s">
        <v>136</v>
      </c>
      <c r="E10" s="1">
        <v>20841249</v>
      </c>
      <c r="G10" s="1">
        <v>6928</v>
      </c>
      <c r="I10" s="1">
        <v>144388173072</v>
      </c>
      <c r="K10" s="1">
        <v>20384212669</v>
      </c>
      <c r="M10" s="1">
        <f t="shared" si="0"/>
        <v>124003960403</v>
      </c>
      <c r="O10" s="1">
        <v>144388173072</v>
      </c>
      <c r="Q10" s="1">
        <v>20384212669</v>
      </c>
      <c r="S10" s="1">
        <f t="shared" si="1"/>
        <v>124003960403</v>
      </c>
    </row>
    <row r="11" spans="1:22" ht="21" x14ac:dyDescent="0.25">
      <c r="A11" s="2" t="s">
        <v>92</v>
      </c>
      <c r="C11" s="1" t="s">
        <v>136</v>
      </c>
      <c r="E11" s="1">
        <v>284616494</v>
      </c>
      <c r="G11" s="1">
        <v>260</v>
      </c>
      <c r="I11" s="1">
        <v>74000288440</v>
      </c>
      <c r="K11" s="1">
        <v>5749864484</v>
      </c>
      <c r="M11" s="1">
        <f t="shared" si="0"/>
        <v>68250423956</v>
      </c>
      <c r="O11" s="1">
        <v>74000288440</v>
      </c>
      <c r="Q11" s="1">
        <v>5749864484</v>
      </c>
      <c r="S11" s="1">
        <f t="shared" si="1"/>
        <v>68250423956</v>
      </c>
    </row>
    <row r="12" spans="1:22" ht="21" x14ac:dyDescent="0.25">
      <c r="A12" s="2" t="s">
        <v>60</v>
      </c>
      <c r="C12" s="1" t="s">
        <v>6</v>
      </c>
      <c r="E12" s="1">
        <v>10217325</v>
      </c>
      <c r="G12" s="1">
        <v>22700</v>
      </c>
      <c r="I12" s="1">
        <v>231933277500</v>
      </c>
      <c r="K12" s="1">
        <v>13326056616</v>
      </c>
      <c r="M12" s="1">
        <f t="shared" si="0"/>
        <v>218607220884</v>
      </c>
      <c r="O12" s="1">
        <v>231933277500</v>
      </c>
      <c r="Q12" s="1">
        <v>13326056616</v>
      </c>
      <c r="S12" s="1">
        <f t="shared" si="1"/>
        <v>218607220884</v>
      </c>
    </row>
    <row r="13" spans="1:22" ht="21" x14ac:dyDescent="0.25">
      <c r="A13" s="2" t="s">
        <v>59</v>
      </c>
      <c r="C13" s="1" t="s">
        <v>137</v>
      </c>
      <c r="E13" s="1">
        <v>29187066</v>
      </c>
      <c r="G13" s="1">
        <v>8300</v>
      </c>
      <c r="I13" s="1">
        <v>0</v>
      </c>
      <c r="K13" s="1">
        <v>0</v>
      </c>
      <c r="M13" s="1">
        <f t="shared" si="0"/>
        <v>0</v>
      </c>
      <c r="O13" s="1">
        <v>242252647800</v>
      </c>
      <c r="Q13" s="1">
        <v>0</v>
      </c>
      <c r="S13" s="1">
        <f t="shared" si="1"/>
        <v>242252647800</v>
      </c>
    </row>
    <row r="14" spans="1:22" ht="21" x14ac:dyDescent="0.25">
      <c r="A14" s="2" t="s">
        <v>57</v>
      </c>
      <c r="C14" s="1" t="s">
        <v>138</v>
      </c>
      <c r="E14" s="1">
        <v>7514971</v>
      </c>
      <c r="G14" s="1">
        <v>28874</v>
      </c>
      <c r="I14" s="1">
        <v>216987272654</v>
      </c>
      <c r="K14" s="1">
        <v>2206650230</v>
      </c>
      <c r="M14" s="1">
        <f t="shared" si="0"/>
        <v>214780622424</v>
      </c>
      <c r="O14" s="1">
        <v>216987272654</v>
      </c>
      <c r="Q14" s="1">
        <v>2206650230</v>
      </c>
      <c r="S14" s="1">
        <f t="shared" si="1"/>
        <v>214780622424</v>
      </c>
    </row>
    <row r="15" spans="1:22" ht="21" x14ac:dyDescent="0.25">
      <c r="A15" s="2" t="s">
        <v>94</v>
      </c>
      <c r="C15" s="1" t="s">
        <v>139</v>
      </c>
      <c r="E15" s="1">
        <v>23423147</v>
      </c>
      <c r="G15" s="1">
        <v>840</v>
      </c>
      <c r="I15" s="1">
        <v>19675443480</v>
      </c>
      <c r="K15" s="1">
        <v>1142445105</v>
      </c>
      <c r="M15" s="1">
        <f t="shared" si="0"/>
        <v>18532998375</v>
      </c>
      <c r="O15" s="1">
        <v>19675443480</v>
      </c>
      <c r="Q15" s="1">
        <v>1142445105</v>
      </c>
      <c r="S15" s="1">
        <f t="shared" si="1"/>
        <v>18532998375</v>
      </c>
    </row>
    <row r="16" spans="1:22" ht="21" x14ac:dyDescent="0.25">
      <c r="A16" s="2" t="s">
        <v>56</v>
      </c>
      <c r="C16" s="1" t="s">
        <v>140</v>
      </c>
      <c r="E16" s="1">
        <v>3468479</v>
      </c>
      <c r="G16" s="1">
        <v>6647</v>
      </c>
      <c r="I16" s="1">
        <v>0</v>
      </c>
      <c r="K16" s="1">
        <v>0</v>
      </c>
      <c r="M16" s="1">
        <f t="shared" si="0"/>
        <v>0</v>
      </c>
      <c r="O16" s="1">
        <v>23054979913</v>
      </c>
      <c r="Q16" s="1">
        <v>1380626614</v>
      </c>
      <c r="S16" s="1">
        <f t="shared" si="1"/>
        <v>21674353299</v>
      </c>
    </row>
    <row r="17" spans="1:19" ht="21" x14ac:dyDescent="0.25">
      <c r="A17" s="2" t="s">
        <v>58</v>
      </c>
      <c r="C17" s="1" t="s">
        <v>141</v>
      </c>
      <c r="E17" s="1">
        <v>5250407</v>
      </c>
      <c r="G17" s="1">
        <v>1740</v>
      </c>
      <c r="I17" s="1">
        <v>0</v>
      </c>
      <c r="K17" s="1">
        <v>0</v>
      </c>
      <c r="M17" s="1">
        <f t="shared" si="0"/>
        <v>0</v>
      </c>
      <c r="O17" s="1">
        <v>9135708180</v>
      </c>
      <c r="Q17" s="1">
        <v>0</v>
      </c>
      <c r="S17" s="1">
        <f t="shared" si="1"/>
        <v>9135708180</v>
      </c>
    </row>
    <row r="18" spans="1:19" ht="21" x14ac:dyDescent="0.25">
      <c r="A18" s="2" t="s">
        <v>85</v>
      </c>
      <c r="C18" s="1" t="s">
        <v>142</v>
      </c>
      <c r="E18" s="1">
        <v>147966990</v>
      </c>
      <c r="G18" s="1">
        <v>190</v>
      </c>
      <c r="I18" s="1">
        <v>0</v>
      </c>
      <c r="K18" s="1">
        <v>0</v>
      </c>
      <c r="M18" s="1">
        <f t="shared" si="0"/>
        <v>0</v>
      </c>
      <c r="O18" s="1">
        <v>28113728100</v>
      </c>
      <c r="Q18" s="1">
        <v>3579332986</v>
      </c>
      <c r="S18" s="1">
        <f t="shared" si="1"/>
        <v>24534395114</v>
      </c>
    </row>
    <row r="19" spans="1:19" ht="21" x14ac:dyDescent="0.25">
      <c r="A19" s="2" t="s">
        <v>91</v>
      </c>
      <c r="C19" s="1" t="s">
        <v>6</v>
      </c>
      <c r="E19" s="1">
        <v>101490026</v>
      </c>
      <c r="G19" s="1">
        <v>1200</v>
      </c>
      <c r="I19" s="1">
        <v>121788031200</v>
      </c>
      <c r="K19" s="1">
        <v>1645784205</v>
      </c>
      <c r="M19" s="1">
        <f t="shared" si="0"/>
        <v>120142246995</v>
      </c>
      <c r="O19" s="1">
        <v>121788031200</v>
      </c>
      <c r="Q19" s="1">
        <v>1645784205</v>
      </c>
      <c r="S19" s="1">
        <f t="shared" si="1"/>
        <v>120142246995</v>
      </c>
    </row>
    <row r="20" spans="1:19" ht="21" x14ac:dyDescent="0.25">
      <c r="A20" s="2" t="s">
        <v>80</v>
      </c>
      <c r="C20" s="1" t="s">
        <v>143</v>
      </c>
      <c r="E20" s="1">
        <v>166110245</v>
      </c>
      <c r="G20" s="1">
        <v>322</v>
      </c>
      <c r="I20" s="1">
        <v>0</v>
      </c>
      <c r="K20" s="1">
        <v>0</v>
      </c>
      <c r="M20" s="1">
        <f t="shared" si="0"/>
        <v>0</v>
      </c>
      <c r="O20" s="1">
        <v>53487498890</v>
      </c>
      <c r="Q20" s="1">
        <v>5986435399</v>
      </c>
      <c r="S20" s="1">
        <f t="shared" si="1"/>
        <v>47501063491</v>
      </c>
    </row>
    <row r="21" spans="1:19" ht="21" x14ac:dyDescent="0.25">
      <c r="A21" s="2" t="s">
        <v>50</v>
      </c>
      <c r="C21" s="1" t="s">
        <v>144</v>
      </c>
      <c r="E21" s="1">
        <v>26163342</v>
      </c>
      <c r="G21" s="1">
        <v>9700</v>
      </c>
      <c r="I21" s="1">
        <v>253784417400</v>
      </c>
      <c r="K21" s="1">
        <v>2410435443</v>
      </c>
      <c r="M21" s="1">
        <f t="shared" si="0"/>
        <v>251373981957</v>
      </c>
      <c r="O21" s="1">
        <v>253784417400</v>
      </c>
      <c r="Q21" s="1">
        <v>2410435443</v>
      </c>
      <c r="S21" s="1">
        <f t="shared" si="1"/>
        <v>251373981957</v>
      </c>
    </row>
    <row r="22" spans="1:19" ht="21" x14ac:dyDescent="0.25">
      <c r="A22" s="2" t="s">
        <v>67</v>
      </c>
      <c r="C22" s="1" t="s">
        <v>145</v>
      </c>
      <c r="E22" s="1">
        <v>10321896</v>
      </c>
      <c r="G22" s="1">
        <v>2870</v>
      </c>
      <c r="I22" s="1">
        <v>29623841520</v>
      </c>
      <c r="K22" s="1">
        <v>1773996949</v>
      </c>
      <c r="M22" s="1">
        <f t="shared" si="0"/>
        <v>27849844571</v>
      </c>
      <c r="O22" s="1">
        <v>29623841520</v>
      </c>
      <c r="Q22" s="1">
        <v>1773996949</v>
      </c>
      <c r="S22" s="1">
        <f t="shared" si="1"/>
        <v>27849844571</v>
      </c>
    </row>
    <row r="23" spans="1:19" ht="21" x14ac:dyDescent="0.25">
      <c r="A23" s="2" t="s">
        <v>79</v>
      </c>
      <c r="C23" s="1" t="s">
        <v>117</v>
      </c>
      <c r="E23" s="1">
        <v>37540436</v>
      </c>
      <c r="G23" s="1">
        <v>8700</v>
      </c>
      <c r="I23" s="1">
        <v>0</v>
      </c>
      <c r="K23" s="1">
        <v>0</v>
      </c>
      <c r="M23" s="1">
        <f t="shared" si="0"/>
        <v>0</v>
      </c>
      <c r="O23" s="1">
        <v>326601793200</v>
      </c>
      <c r="Q23" s="1">
        <v>0</v>
      </c>
      <c r="S23" s="1">
        <f t="shared" si="1"/>
        <v>326601793200</v>
      </c>
    </row>
    <row r="24" spans="1:19" ht="21" x14ac:dyDescent="0.25">
      <c r="A24" s="2" t="s">
        <v>25</v>
      </c>
      <c r="C24" s="1" t="s">
        <v>146</v>
      </c>
      <c r="E24" s="1">
        <v>7264633</v>
      </c>
      <c r="G24" s="1">
        <v>11000</v>
      </c>
      <c r="I24" s="1">
        <v>0</v>
      </c>
      <c r="K24" s="1">
        <v>0</v>
      </c>
      <c r="M24" s="1">
        <f t="shared" si="0"/>
        <v>0</v>
      </c>
      <c r="O24" s="1">
        <v>79910963000</v>
      </c>
      <c r="Q24" s="1">
        <v>0</v>
      </c>
      <c r="S24" s="1">
        <f t="shared" si="1"/>
        <v>79910963000</v>
      </c>
    </row>
    <row r="25" spans="1:19" ht="21" x14ac:dyDescent="0.25">
      <c r="A25" s="2" t="s">
        <v>62</v>
      </c>
      <c r="C25" s="1" t="s">
        <v>136</v>
      </c>
      <c r="E25" s="1">
        <v>210363761</v>
      </c>
      <c r="G25" s="1">
        <v>810</v>
      </c>
      <c r="I25" s="1">
        <v>170394646410</v>
      </c>
      <c r="K25" s="1">
        <v>6618356905</v>
      </c>
      <c r="M25" s="1">
        <f t="shared" si="0"/>
        <v>163776289505</v>
      </c>
      <c r="O25" s="1">
        <v>170394646410</v>
      </c>
      <c r="Q25" s="1">
        <v>6618356905</v>
      </c>
      <c r="S25" s="1">
        <f t="shared" si="1"/>
        <v>163776289505</v>
      </c>
    </row>
    <row r="26" spans="1:19" ht="21" x14ac:dyDescent="0.25">
      <c r="A26" s="2" t="s">
        <v>33</v>
      </c>
      <c r="C26" s="1" t="s">
        <v>147</v>
      </c>
      <c r="E26" s="1">
        <v>260484746</v>
      </c>
      <c r="G26" s="1">
        <v>630</v>
      </c>
      <c r="I26" s="1">
        <v>164105389980</v>
      </c>
      <c r="K26" s="1">
        <v>12751082102</v>
      </c>
      <c r="M26" s="1">
        <f t="shared" si="0"/>
        <v>151354307878</v>
      </c>
      <c r="O26" s="1">
        <v>164105389980</v>
      </c>
      <c r="Q26" s="1">
        <v>12751082102</v>
      </c>
      <c r="S26" s="1">
        <f t="shared" si="1"/>
        <v>151354307878</v>
      </c>
    </row>
    <row r="27" spans="1:19" ht="21" x14ac:dyDescent="0.25">
      <c r="A27" s="2" t="s">
        <v>32</v>
      </c>
      <c r="C27" s="1" t="s">
        <v>148</v>
      </c>
      <c r="E27" s="1">
        <v>65602103</v>
      </c>
      <c r="G27" s="1">
        <v>1055</v>
      </c>
      <c r="I27" s="1">
        <v>0</v>
      </c>
      <c r="K27" s="1">
        <v>0</v>
      </c>
      <c r="M27" s="1">
        <f t="shared" si="0"/>
        <v>0</v>
      </c>
      <c r="O27" s="1">
        <v>69210218665</v>
      </c>
      <c r="Q27" s="1">
        <v>0</v>
      </c>
      <c r="S27" s="1">
        <f t="shared" si="1"/>
        <v>69210218665</v>
      </c>
    </row>
    <row r="28" spans="1:19" ht="21" x14ac:dyDescent="0.25">
      <c r="A28" s="2" t="s">
        <v>97</v>
      </c>
      <c r="C28" s="1" t="s">
        <v>149</v>
      </c>
      <c r="E28" s="1">
        <v>31464377</v>
      </c>
      <c r="G28" s="1">
        <v>1849</v>
      </c>
      <c r="I28" s="1">
        <v>58177633073</v>
      </c>
      <c r="K28" s="1">
        <v>3378056114</v>
      </c>
      <c r="M28" s="1">
        <f t="shared" si="0"/>
        <v>54799576959</v>
      </c>
      <c r="O28" s="1">
        <v>58177633073</v>
      </c>
      <c r="Q28" s="1">
        <v>3378056114</v>
      </c>
      <c r="S28" s="1">
        <f t="shared" si="1"/>
        <v>54799576959</v>
      </c>
    </row>
    <row r="29" spans="1:19" ht="21" x14ac:dyDescent="0.25">
      <c r="A29" s="2" t="s">
        <v>52</v>
      </c>
      <c r="C29" s="1" t="s">
        <v>150</v>
      </c>
      <c r="E29" s="1">
        <v>82387637</v>
      </c>
      <c r="G29" s="1">
        <v>1300</v>
      </c>
      <c r="I29" s="1">
        <v>107103928100</v>
      </c>
      <c r="K29" s="1">
        <v>6801339886</v>
      </c>
      <c r="M29" s="1">
        <f t="shared" si="0"/>
        <v>100302588214</v>
      </c>
      <c r="O29" s="1">
        <v>107103928100</v>
      </c>
      <c r="Q29" s="1">
        <v>6801339886</v>
      </c>
      <c r="S29" s="1">
        <f t="shared" si="1"/>
        <v>100302588214</v>
      </c>
    </row>
    <row r="30" spans="1:19" ht="21" x14ac:dyDescent="0.25">
      <c r="A30" s="2" t="s">
        <v>43</v>
      </c>
      <c r="C30" s="1" t="s">
        <v>136</v>
      </c>
      <c r="E30" s="1">
        <v>140875991</v>
      </c>
      <c r="G30" s="1">
        <v>1500</v>
      </c>
      <c r="I30" s="1">
        <v>211313986500</v>
      </c>
      <c r="K30" s="1">
        <v>11883850566</v>
      </c>
      <c r="M30" s="1">
        <f t="shared" si="0"/>
        <v>199430135934</v>
      </c>
      <c r="O30" s="1">
        <v>211313986500</v>
      </c>
      <c r="Q30" s="1">
        <v>11883850566</v>
      </c>
      <c r="S30" s="1">
        <f t="shared" si="1"/>
        <v>199430135934</v>
      </c>
    </row>
    <row r="31" spans="1:19" ht="21" x14ac:dyDescent="0.25">
      <c r="A31" s="2" t="s">
        <v>83</v>
      </c>
      <c r="C31" s="1" t="s">
        <v>6</v>
      </c>
      <c r="E31" s="1">
        <v>189268219</v>
      </c>
      <c r="G31" s="1">
        <v>200</v>
      </c>
      <c r="I31" s="1">
        <v>37853643800</v>
      </c>
      <c r="K31" s="1">
        <v>2941249645</v>
      </c>
      <c r="M31" s="1">
        <f t="shared" si="0"/>
        <v>34912394155</v>
      </c>
      <c r="O31" s="1">
        <v>37853643800</v>
      </c>
      <c r="Q31" s="1">
        <v>2941249645</v>
      </c>
      <c r="S31" s="1">
        <f t="shared" si="1"/>
        <v>34912394155</v>
      </c>
    </row>
    <row r="32" spans="1:19" ht="21" x14ac:dyDescent="0.25">
      <c r="A32" s="2" t="s">
        <v>76</v>
      </c>
      <c r="C32" s="1" t="s">
        <v>117</v>
      </c>
      <c r="E32" s="1">
        <v>2400000</v>
      </c>
      <c r="G32" s="1">
        <v>600</v>
      </c>
      <c r="I32" s="1">
        <v>0</v>
      </c>
      <c r="K32" s="1">
        <v>0</v>
      </c>
      <c r="M32" s="1">
        <f t="shared" si="0"/>
        <v>0</v>
      </c>
      <c r="O32" s="1">
        <v>1440000000</v>
      </c>
      <c r="Q32" s="1">
        <v>0</v>
      </c>
      <c r="S32" s="1">
        <f t="shared" si="1"/>
        <v>1440000000</v>
      </c>
    </row>
    <row r="33" spans="1:19" ht="21" x14ac:dyDescent="0.25">
      <c r="A33" s="2" t="s">
        <v>35</v>
      </c>
      <c r="C33" s="1" t="s">
        <v>151</v>
      </c>
      <c r="E33" s="1">
        <v>26082351</v>
      </c>
      <c r="G33" s="1">
        <v>271</v>
      </c>
      <c r="I33" s="1">
        <v>0</v>
      </c>
      <c r="K33" s="1">
        <v>0</v>
      </c>
      <c r="M33" s="1">
        <f t="shared" si="0"/>
        <v>0</v>
      </c>
      <c r="O33" s="1">
        <v>7068317121</v>
      </c>
      <c r="Q33" s="1">
        <v>0</v>
      </c>
      <c r="S33" s="1">
        <f t="shared" si="1"/>
        <v>7068317121</v>
      </c>
    </row>
    <row r="34" spans="1:19" ht="21.75" thickBot="1" x14ac:dyDescent="0.3">
      <c r="A34" s="2" t="s">
        <v>184</v>
      </c>
      <c r="C34" s="1" t="s">
        <v>185</v>
      </c>
      <c r="E34" s="1">
        <v>0</v>
      </c>
      <c r="G34" s="1">
        <v>0</v>
      </c>
      <c r="I34" s="1">
        <v>0</v>
      </c>
      <c r="K34" s="1">
        <v>0</v>
      </c>
      <c r="M34" s="1">
        <v>0</v>
      </c>
      <c r="O34" s="1">
        <v>7207955652</v>
      </c>
      <c r="Q34" s="1">
        <v>0</v>
      </c>
      <c r="S34" s="1">
        <f t="shared" si="1"/>
        <v>7207955652</v>
      </c>
    </row>
    <row r="35" spans="1:19" s="3" customFormat="1" ht="27" thickBot="1" x14ac:dyDescent="0.3">
      <c r="A35" s="3" t="s">
        <v>102</v>
      </c>
      <c r="C35" s="3" t="s">
        <v>102</v>
      </c>
      <c r="E35" s="3" t="s">
        <v>102</v>
      </c>
      <c r="G35" s="3" t="s">
        <v>102</v>
      </c>
      <c r="I35" s="4">
        <f>SUM(I8:I34)</f>
        <v>1841129973129</v>
      </c>
      <c r="K35" s="4">
        <f>SUM(K8:K34)</f>
        <v>93013380919</v>
      </c>
      <c r="M35" s="4">
        <f>SUM(M8:M34)</f>
        <v>1748116592210</v>
      </c>
      <c r="O35" s="4">
        <f>SUM(O8:O34)</f>
        <v>3107255460900</v>
      </c>
      <c r="Q35" s="4">
        <f>SUM(Q8:Q34)</f>
        <v>103959775918</v>
      </c>
      <c r="S35" s="4">
        <f>SUM(S8:S34)</f>
        <v>3003295684982</v>
      </c>
    </row>
    <row r="36" spans="1:19" ht="19.5" thickTop="1" x14ac:dyDescent="0.25"/>
  </sheetData>
  <mergeCells count="17">
    <mergeCell ref="C6:G6"/>
    <mergeCell ref="A5:S5"/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7"/>
  <sheetViews>
    <sheetView rightToLeft="1" workbookViewId="0">
      <selection activeCell="G9" sqref="G9"/>
    </sheetView>
  </sheetViews>
  <sheetFormatPr defaultRowHeight="18.75" x14ac:dyDescent="0.25"/>
  <cols>
    <col min="1" max="1" width="25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3" style="1" bestFit="1" customWidth="1"/>
    <col min="8" max="8" width="1" style="1" customWidth="1"/>
    <col min="9" max="9" width="23.85546875" style="1" bestFit="1" customWidth="1"/>
    <col min="10" max="10" width="1" style="1" customWidth="1"/>
    <col min="11" max="11" width="22" style="1" customWidth="1"/>
    <col min="12" max="12" width="1" style="1" customWidth="1"/>
    <col min="13" max="13" width="23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2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</row>
    <row r="3" spans="1:13" ht="26.25" x14ac:dyDescent="0.25">
      <c r="A3" s="19" t="s">
        <v>118</v>
      </c>
      <c r="B3" s="19" t="s">
        <v>118</v>
      </c>
      <c r="C3" s="19" t="s">
        <v>118</v>
      </c>
      <c r="D3" s="19" t="s">
        <v>118</v>
      </c>
      <c r="E3" s="19" t="s">
        <v>118</v>
      </c>
      <c r="F3" s="19" t="s">
        <v>118</v>
      </c>
      <c r="G3" s="19" t="s">
        <v>118</v>
      </c>
      <c r="H3" s="19" t="s">
        <v>118</v>
      </c>
      <c r="I3" s="19" t="s">
        <v>118</v>
      </c>
      <c r="J3" s="19" t="s">
        <v>118</v>
      </c>
      <c r="K3" s="19" t="s">
        <v>118</v>
      </c>
      <c r="L3" s="19" t="s">
        <v>118</v>
      </c>
      <c r="M3" s="19" t="s">
        <v>118</v>
      </c>
    </row>
    <row r="4" spans="1:13" ht="26.25" x14ac:dyDescent="0.2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</row>
    <row r="5" spans="1:13" s="15" customFormat="1" ht="28.5" x14ac:dyDescent="0.3">
      <c r="A5" s="17" t="s">
        <v>199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3" ht="27" thickBot="1" x14ac:dyDescent="0.3">
      <c r="A6" s="6" t="s">
        <v>119</v>
      </c>
      <c r="C6" s="18" t="s">
        <v>182</v>
      </c>
      <c r="D6" s="18" t="s">
        <v>120</v>
      </c>
      <c r="E6" s="18" t="s">
        <v>120</v>
      </c>
      <c r="F6" s="18" t="s">
        <v>120</v>
      </c>
      <c r="G6" s="18" t="s">
        <v>120</v>
      </c>
      <c r="I6" s="18" t="s">
        <v>183</v>
      </c>
      <c r="J6" s="18" t="s">
        <v>121</v>
      </c>
      <c r="K6" s="18" t="s">
        <v>121</v>
      </c>
      <c r="L6" s="18" t="s">
        <v>121</v>
      </c>
      <c r="M6" s="18" t="s">
        <v>121</v>
      </c>
    </row>
    <row r="7" spans="1:13" ht="27" thickBot="1" x14ac:dyDescent="0.3">
      <c r="A7" s="18" t="s">
        <v>122</v>
      </c>
      <c r="C7" s="18" t="s">
        <v>123</v>
      </c>
      <c r="E7" s="18" t="s">
        <v>124</v>
      </c>
      <c r="G7" s="18" t="s">
        <v>125</v>
      </c>
      <c r="I7" s="18" t="s">
        <v>123</v>
      </c>
      <c r="K7" s="18" t="s">
        <v>124</v>
      </c>
      <c r="M7" s="18" t="s">
        <v>125</v>
      </c>
    </row>
    <row r="8" spans="1:13" ht="21" x14ac:dyDescent="0.25">
      <c r="A8" s="2" t="s">
        <v>113</v>
      </c>
      <c r="C8" s="1">
        <v>90573</v>
      </c>
      <c r="E8" s="1">
        <v>0</v>
      </c>
      <c r="G8" s="1">
        <f>C8-E8</f>
        <v>90573</v>
      </c>
      <c r="I8" s="1">
        <v>384707</v>
      </c>
      <c r="K8" s="1">
        <v>0</v>
      </c>
      <c r="M8" s="1">
        <f>I8-K8</f>
        <v>384707</v>
      </c>
    </row>
    <row r="9" spans="1:13" ht="21" x14ac:dyDescent="0.25">
      <c r="A9" s="2" t="s">
        <v>114</v>
      </c>
      <c r="C9" s="1">
        <v>41309</v>
      </c>
      <c r="E9" s="1">
        <v>0</v>
      </c>
      <c r="G9" s="1">
        <f t="shared" ref="G9:G15" si="0">C9-E9</f>
        <v>41309</v>
      </c>
      <c r="I9" s="1">
        <v>131573</v>
      </c>
      <c r="K9" s="1">
        <v>0</v>
      </c>
      <c r="M9" s="1">
        <f t="shared" ref="M9:M15" si="1">I9-K9</f>
        <v>131573</v>
      </c>
    </row>
    <row r="10" spans="1:13" ht="21" x14ac:dyDescent="0.25">
      <c r="A10" s="2" t="s">
        <v>115</v>
      </c>
      <c r="C10" s="1">
        <v>44961808182</v>
      </c>
      <c r="E10" s="1">
        <v>0</v>
      </c>
      <c r="G10" s="1">
        <f t="shared" si="0"/>
        <v>44961808182</v>
      </c>
      <c r="I10" s="1">
        <v>167116675690</v>
      </c>
      <c r="K10" s="1">
        <v>0</v>
      </c>
      <c r="M10" s="1">
        <f t="shared" si="1"/>
        <v>167116675690</v>
      </c>
    </row>
    <row r="11" spans="1:13" ht="21" x14ac:dyDescent="0.25">
      <c r="A11" s="2" t="s">
        <v>126</v>
      </c>
      <c r="C11" s="1">
        <v>0</v>
      </c>
      <c r="E11" s="1">
        <v>0</v>
      </c>
      <c r="G11" s="1">
        <f t="shared" si="0"/>
        <v>0</v>
      </c>
      <c r="I11" s="1">
        <v>71506849311</v>
      </c>
      <c r="K11" s="1">
        <v>0</v>
      </c>
      <c r="M11" s="1">
        <f t="shared" si="1"/>
        <v>71506849311</v>
      </c>
    </row>
    <row r="12" spans="1:13" ht="21" x14ac:dyDescent="0.25">
      <c r="A12" s="2" t="s">
        <v>114</v>
      </c>
      <c r="C12" s="1">
        <v>0</v>
      </c>
      <c r="E12" s="1">
        <v>0</v>
      </c>
      <c r="G12" s="1">
        <f t="shared" si="0"/>
        <v>0</v>
      </c>
      <c r="I12" s="1">
        <v>68295890422</v>
      </c>
      <c r="K12" s="1">
        <v>0</v>
      </c>
      <c r="M12" s="1">
        <f t="shared" si="1"/>
        <v>68295890422</v>
      </c>
    </row>
    <row r="13" spans="1:13" ht="21" x14ac:dyDescent="0.25">
      <c r="A13" s="2" t="s">
        <v>126</v>
      </c>
      <c r="C13" s="1">
        <v>0</v>
      </c>
      <c r="E13" s="1">
        <v>0</v>
      </c>
      <c r="G13" s="1">
        <f t="shared" si="0"/>
        <v>0</v>
      </c>
      <c r="I13" s="1">
        <v>35945205478</v>
      </c>
      <c r="K13" s="1">
        <v>0</v>
      </c>
      <c r="M13" s="1">
        <f t="shared" si="1"/>
        <v>35945205478</v>
      </c>
    </row>
    <row r="14" spans="1:13" ht="21" x14ac:dyDescent="0.25">
      <c r="A14" s="2" t="s">
        <v>127</v>
      </c>
      <c r="C14" s="1">
        <v>0</v>
      </c>
      <c r="E14" s="1">
        <v>0</v>
      </c>
      <c r="G14" s="1">
        <f t="shared" si="0"/>
        <v>0</v>
      </c>
      <c r="I14" s="1">
        <v>41205479451</v>
      </c>
      <c r="K14" s="1">
        <v>0</v>
      </c>
      <c r="M14" s="1">
        <f t="shared" si="1"/>
        <v>41205479451</v>
      </c>
    </row>
    <row r="15" spans="1:13" ht="21.75" thickBot="1" x14ac:dyDescent="0.3">
      <c r="A15" s="2" t="s">
        <v>114</v>
      </c>
      <c r="C15" s="1">
        <v>2836986299</v>
      </c>
      <c r="E15" s="1">
        <v>478900</v>
      </c>
      <c r="G15" s="1">
        <f t="shared" si="0"/>
        <v>2836507399</v>
      </c>
      <c r="I15" s="1">
        <v>46642739716</v>
      </c>
      <c r="K15" s="1">
        <v>15596043</v>
      </c>
      <c r="M15" s="1">
        <f t="shared" si="1"/>
        <v>46627143673</v>
      </c>
    </row>
    <row r="16" spans="1:13" s="3" customFormat="1" ht="27" thickBot="1" x14ac:dyDescent="0.3">
      <c r="A16" s="3" t="s">
        <v>102</v>
      </c>
      <c r="C16" s="4">
        <f>SUM(C8:C15)</f>
        <v>47798926363</v>
      </c>
      <c r="E16" s="4">
        <f>SUM(E8:E15)</f>
        <v>478900</v>
      </c>
      <c r="G16" s="4">
        <f>SUM(G8:G15)</f>
        <v>47798447463</v>
      </c>
      <c r="I16" s="4">
        <f>SUM(I8:I15)</f>
        <v>430713356348</v>
      </c>
      <c r="K16" s="4">
        <f>SUM(K8:K15)</f>
        <v>15596043</v>
      </c>
      <c r="M16" s="4">
        <f>SUM(M8:M15)</f>
        <v>430697760305</v>
      </c>
    </row>
    <row r="17" ht="19.5" thickTop="1" x14ac:dyDescent="0.25"/>
  </sheetData>
  <mergeCells count="13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  <mergeCell ref="A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سهام</vt:lpstr>
      <vt:lpstr>تعدیل قیمت</vt:lpstr>
      <vt:lpstr>سپرده</vt:lpstr>
      <vt:lpstr>درآمدها</vt:lpstr>
      <vt:lpstr>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Shahbazian, Abbas</cp:lastModifiedBy>
  <dcterms:modified xsi:type="dcterms:W3CDTF">2026-06-22T13:04:24Z</dcterms:modified>
</cp:coreProperties>
</file>