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Atlas\1405\02\"/>
    </mc:Choice>
  </mc:AlternateContent>
  <xr:revisionPtr revIDLastSave="0" documentId="13_ncr:1_{14DA8B78-64BB-4D4F-80E8-593EF8D5A2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سهام" sheetId="1" r:id="rId1"/>
    <sheet name="تعدیل قیمت" sheetId="4" r:id="rId2"/>
    <sheet name="سپرده" sheetId="6" r:id="rId3"/>
    <sheet name=" درآمدها" sheetId="15" r:id="rId4"/>
    <sheet name="سرمایه‌گذاری در سهام" sheetId="11" r:id="rId5"/>
    <sheet name="درآمد سپرده بانکی" sheetId="13" r:id="rId6"/>
    <sheet name="سایر درآمدها" sheetId="14" r:id="rId7"/>
    <sheet name="درآمد سود سهام" sheetId="8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8" i="15"/>
  <c r="E7" i="15"/>
  <c r="E9" i="15" s="1"/>
  <c r="C9" i="15"/>
  <c r="C8" i="15"/>
  <c r="C7" i="15"/>
  <c r="I16" i="13"/>
  <c r="I9" i="13"/>
  <c r="I10" i="13"/>
  <c r="I11" i="13"/>
  <c r="I12" i="13"/>
  <c r="I13" i="13"/>
  <c r="I14" i="13"/>
  <c r="I15" i="13"/>
  <c r="I8" i="13"/>
  <c r="E16" i="13"/>
  <c r="E9" i="13"/>
  <c r="E10" i="13"/>
  <c r="E11" i="13"/>
  <c r="E12" i="13"/>
  <c r="E13" i="13"/>
  <c r="E14" i="13"/>
  <c r="E15" i="13"/>
  <c r="E8" i="13"/>
  <c r="U107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8" i="11"/>
  <c r="K107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8" i="11"/>
  <c r="S103" i="11"/>
  <c r="S104" i="11"/>
  <c r="S107" i="11" s="1"/>
  <c r="S105" i="11"/>
  <c r="S106" i="11"/>
  <c r="O107" i="11"/>
  <c r="Q107" i="11"/>
  <c r="M107" i="11"/>
  <c r="I107" i="11"/>
  <c r="G107" i="11"/>
  <c r="E107" i="11"/>
  <c r="C107" i="11"/>
  <c r="I103" i="11"/>
  <c r="I104" i="11"/>
  <c r="I105" i="11"/>
  <c r="I10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8" i="11"/>
  <c r="Q41" i="10" l="1"/>
  <c r="O41" i="10"/>
  <c r="M41" i="10"/>
  <c r="I41" i="10"/>
  <c r="G41" i="10"/>
  <c r="E41" i="10"/>
  <c r="I34" i="10"/>
  <c r="I35" i="10"/>
  <c r="I36" i="10"/>
  <c r="I37" i="10"/>
  <c r="I38" i="10"/>
  <c r="I39" i="10"/>
  <c r="I4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5" i="10"/>
  <c r="Q36" i="10"/>
  <c r="Q3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8" i="10"/>
  <c r="Q9" i="9"/>
  <c r="Q92" i="9" s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8" i="9"/>
  <c r="O92" i="9"/>
  <c r="M92" i="9"/>
  <c r="I92" i="9"/>
  <c r="G92" i="9"/>
  <c r="E92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8" i="9"/>
  <c r="O21" i="8"/>
  <c r="Q21" i="8"/>
  <c r="S20" i="8"/>
  <c r="K21" i="8"/>
  <c r="M20" i="8"/>
  <c r="M21" i="8"/>
  <c r="I21" i="8"/>
  <c r="S9" i="8"/>
  <c r="S10" i="8"/>
  <c r="S11" i="8"/>
  <c r="S12" i="8"/>
  <c r="S13" i="8"/>
  <c r="S14" i="8"/>
  <c r="S15" i="8"/>
  <c r="S16" i="8"/>
  <c r="S17" i="8"/>
  <c r="S18" i="8"/>
  <c r="S19" i="8"/>
  <c r="S8" i="8"/>
  <c r="S21" i="8" s="1"/>
  <c r="M9" i="8"/>
  <c r="M10" i="8"/>
  <c r="M11" i="8"/>
  <c r="M12" i="8"/>
  <c r="M13" i="8"/>
  <c r="M14" i="8"/>
  <c r="M15" i="8"/>
  <c r="M16" i="8"/>
  <c r="M17" i="8"/>
  <c r="M18" i="8"/>
  <c r="M19" i="8"/>
  <c r="M8" i="8"/>
  <c r="M9" i="7"/>
  <c r="M10" i="7"/>
  <c r="M11" i="7"/>
  <c r="M12" i="7"/>
  <c r="M13" i="7"/>
  <c r="M14" i="7"/>
  <c r="M15" i="7"/>
  <c r="M8" i="7"/>
  <c r="M16" i="7" s="1"/>
  <c r="G9" i="7"/>
  <c r="G10" i="7"/>
  <c r="G11" i="7"/>
  <c r="G12" i="7"/>
  <c r="G13" i="7"/>
  <c r="G14" i="7"/>
  <c r="G15" i="7"/>
  <c r="G8" i="7"/>
  <c r="K16" i="7"/>
  <c r="I16" i="7"/>
  <c r="E16" i="7"/>
  <c r="C16" i="7"/>
  <c r="K13" i="6"/>
  <c r="I13" i="6"/>
  <c r="G13" i="6"/>
  <c r="E13" i="6"/>
  <c r="C13" i="6"/>
  <c r="I9" i="6"/>
  <c r="I10" i="6"/>
  <c r="I11" i="6"/>
  <c r="I12" i="6"/>
  <c r="I8" i="6"/>
  <c r="I10" i="4"/>
  <c r="I11" i="4"/>
  <c r="I12" i="4"/>
  <c r="I13" i="4"/>
  <c r="I14" i="4"/>
  <c r="I15" i="4"/>
  <c r="I16" i="4"/>
  <c r="I17" i="4"/>
  <c r="I18" i="4"/>
  <c r="I19" i="4"/>
  <c r="I20" i="4"/>
  <c r="I9" i="4"/>
  <c r="Y94" i="1"/>
  <c r="W94" i="1"/>
  <c r="U94" i="1"/>
  <c r="O94" i="1"/>
  <c r="K94" i="1"/>
  <c r="G94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10" i="1"/>
  <c r="G16" i="7" l="1"/>
  <c r="E10" i="14"/>
  <c r="C10" i="14"/>
  <c r="G16" i="13"/>
  <c r="C16" i="13"/>
  <c r="E94" i="1"/>
</calcChain>
</file>

<file path=xl/sharedStrings.xml><?xml version="1.0" encoding="utf-8"?>
<sst xmlns="http://schemas.openxmlformats.org/spreadsheetml/2006/main" count="1137" uniqueCount="189">
  <si>
    <t>صندوق سرمایه‌گذاری توسعه اطلس مفید</t>
  </si>
  <si>
    <t>صورت وضعیت پورتفوی</t>
  </si>
  <si>
    <t>برای ماه منتهی به 1405/02/31</t>
  </si>
  <si>
    <t>نام شرکت</t>
  </si>
  <si>
    <t>1405/01/31</t>
  </si>
  <si>
    <t>تغییرات طی دوره</t>
  </si>
  <si>
    <t>1405/02/31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</si>
  <si>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</si>
  <si>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</si>
  <si>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</si>
  <si>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</si>
  <si>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</si>
  <si>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</si>
  <si>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</si>
  <si>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</si>
  <si>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</si>
  <si>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ملت</t>
  </si>
  <si>
    <t>بهار رز عالیس چناران</t>
  </si>
  <si>
    <t>پارس‌ دارو</t>
  </si>
  <si>
    <t>پالایش نفت اصفهان</t>
  </si>
  <si>
    <t>پالایش نفت بندرعباس</t>
  </si>
  <si>
    <t>پالایش نفت تبریز</t>
  </si>
  <si>
    <t>پالایش نفت تهران</t>
  </si>
  <si>
    <t>پاکدیس</t>
  </si>
  <si>
    <t>پتروشیمی اروند</t>
  </si>
  <si>
    <t>پتروشیمی پردیس</t>
  </si>
  <si>
    <t>پتروشیمی جم</t>
  </si>
  <si>
    <t>پتروشیمی شیراز</t>
  </si>
  <si>
    <t>پتروشیمی فناوران</t>
  </si>
  <si>
    <t>پخش هجرت</t>
  </si>
  <si>
    <t>پست بانک ایران</t>
  </si>
  <si>
    <t>تراکتورسازی‌ایران‌</t>
  </si>
  <si>
    <t>توسعه حمل و نقل ریلی پارسیان</t>
  </si>
  <si>
    <t>توسعه معدنی و صنعتی صبانور</t>
  </si>
  <si>
    <t>تولید ژلاتین کپسول ایران</t>
  </si>
  <si>
    <t>تولیدی کوچین</t>
  </si>
  <si>
    <t>ح . معدنی و صنعتی گل گهر</t>
  </si>
  <si>
    <t>داروپخش‌ (هلدینگ‌</t>
  </si>
  <si>
    <t>داروسازی  ابوریحان</t>
  </si>
  <si>
    <t>داروسازی شهید قاضی</t>
  </si>
  <si>
    <t>داروسازی‌ فارابی‌</t>
  </si>
  <si>
    <t>دارویی و نهاده های زاگرس دارو</t>
  </si>
  <si>
    <t>دامداری تلیسه نمونه</t>
  </si>
  <si>
    <t>سپید ماکیان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</si>
  <si>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</si>
  <si>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</si>
  <si>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</si>
  <si>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</si>
  <si>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</si>
  <si>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</si>
  <si>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</si>
  <si>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</si>
  <si>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</si>
  <si>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</si>
  <si>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تهران‌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</si>
  <si>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</si>
  <si>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</si>
  <si>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</si>
  <si>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</si>
  <si>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</si>
  <si>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</si>
  <si>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</si>
  <si>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ارتباطات سیار ایران</t>
  </si>
  <si>
    <t>شرکت خمیرمایه رضوی</t>
  </si>
  <si>
    <t>شرکت س استان کردستان</t>
  </si>
  <si>
    <t>شمش نقره</t>
  </si>
  <si>
    <t>شیر و گوشت زاگرس شهرکرد</t>
  </si>
  <si>
    <t>صنایع  لاستیکی   سهند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</si>
  <si>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</si>
  <si>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</si>
  <si>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</si>
  <si>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</si>
  <si>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صنایع‌خاک‌چینی‌ایران‌</t>
  </si>
  <si>
    <t>صنعتی‌ آما</t>
  </si>
  <si>
    <t>فجر انرژی خلیج فارس</t>
  </si>
  <si>
    <t>قندهکمتان‌</t>
  </si>
  <si>
    <t>گروه مالی نماد غدیر(سهامی عام)</t>
  </si>
  <si>
    <t>گروه‌بهمن‌</t>
  </si>
  <si>
    <t>گسترش سوخت سبززاگرس(سهامی عام)</t>
  </si>
  <si>
    <t>گسترش نفت و گاز پارسیان</t>
  </si>
  <si>
    <t>لابراتوارداروسازی‌  دکترعبیدی‌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</si>
  <si>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</si>
  <si>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</si>
  <si>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</si>
  <si>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</si>
  <si>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</si>
  <si>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مهرمام میهن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</si>
  <si>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</si>
  <si>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</si>
  <si>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</si>
  <si>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</si>
  <si>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</si>
  <si>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</si>
  <si>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</si>
  <si>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</si>
  <si>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کشت و دام قیام اصفهان</t>
  </si>
  <si>
    <t>کشت و دامداری فکا</t>
  </si>
  <si>
    <t>کشت وصنعت شریف آباد</t>
  </si>
  <si>
    <t/>
  </si>
  <si>
    <t>قیمت پایانی</t>
  </si>
  <si>
    <t>درصد تعدیل</t>
  </si>
  <si>
    <t>دلایل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</si>
  <si>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</si>
  <si>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</si>
  <si>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</si>
  <si>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</si>
  <si>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</si>
  <si>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</si>
  <si>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</si>
  <si>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>بانک خاورمیانه آفریقا</t>
  </si>
  <si>
    <t>بانک صادرات بورس کالا</t>
  </si>
  <si>
    <t>1404/10/23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</si>
  <si>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</si>
  <si>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</si>
  <si>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</si>
  <si>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</si>
  <si>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</si>
  <si>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</si>
  <si>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</si>
  <si>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</si>
  <si>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ملت مستقل مرکزی</t>
  </si>
  <si>
    <t>بانک ملت جهان کودک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</si>
  <si>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</si>
  <si>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</si>
  <si>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</si>
  <si>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</si>
  <si>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</si>
  <si>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</si>
  <si>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1404/12/03</t>
  </si>
  <si>
    <t>1404/12/18</t>
  </si>
  <si>
    <t>1404/11/21</t>
  </si>
  <si>
    <t>1405/02/14</t>
  </si>
  <si>
    <t>1404/09/15</t>
  </si>
  <si>
    <t>1405/02/30</t>
  </si>
  <si>
    <t>1405/02/01</t>
  </si>
  <si>
    <t>1404/09/22</t>
  </si>
  <si>
    <t>1404/09/26</t>
  </si>
  <si>
    <t>1405/02/12</t>
  </si>
  <si>
    <t>بهای فروش</t>
  </si>
  <si>
    <t>ارزش دفتری</t>
  </si>
  <si>
    <t>سود و زیان ناشی از تغییر قیمت</t>
  </si>
  <si>
    <t>سود و زیان ناشی از فروش</t>
  </si>
  <si>
    <t>دوده‌ صنعتی‌ پارس‌</t>
  </si>
  <si>
    <t>توسعه نیشکر و  صنایع جانبی</t>
  </si>
  <si>
    <t>کربن‌ ایران‌</t>
  </si>
  <si>
    <t>شمش طلا</t>
  </si>
  <si>
    <t>شرکت آهن و فولاد ارفع</t>
  </si>
  <si>
    <t>ح.داروسازی شهید قاضی</t>
  </si>
  <si>
    <t>تمام سکه طرح جدید0312 رفاه</t>
  </si>
  <si>
    <t>فولاد  خوزستان</t>
  </si>
  <si>
    <t>اختیارخ وبملت-1200-1404/09/19</t>
  </si>
  <si>
    <t>ح . کاشی‌ الوند</t>
  </si>
  <si>
    <t>ح . سرمایه‌گذاری‌ سپه‌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</si>
  <si>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</si>
  <si>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</si>
  <si>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</si>
  <si>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</si>
  <si>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</si>
  <si>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</si>
  <si>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</si>
  <si>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</si>
  <si>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</si>
  <si>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</si>
  <si>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</si>
  <si>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</si>
  <si>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</si>
  <si>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گواهی سپرده تمام سکه بهار آزادی طرح جدید</t>
  </si>
  <si>
    <t>طی اردیبهشت ماه</t>
  </si>
  <si>
    <t>از ابتدای سال مالی تا پایان اردیبهشت ماه</t>
  </si>
  <si>
    <t>سود سهام شرکت س استان کردستان</t>
  </si>
  <si>
    <t>-</t>
  </si>
  <si>
    <t>اختیارخ وبملت-1100-1404/10/17</t>
  </si>
  <si>
    <t>اختیارخ فولاد-3250-1404/11/08</t>
  </si>
  <si>
    <t>اختیارخ فولاد-3500-1404/11/08</t>
  </si>
  <si>
    <t>1- سرمایه گذاری ها</t>
  </si>
  <si>
    <t>1-1-سرمایه‌گذاری در سهام و حق تقدم سهام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</si>
  <si>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</si>
  <si>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</si>
  <si>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2-1- سرمایه‌گذاری در  سپرده‌ بانکی</t>
  </si>
  <si>
    <t>خالص ارزش فروش تعدیل شده</t>
  </si>
  <si>
    <t xml:space="preserve">قیمت تعدیل شده 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</si>
  <si>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</si>
  <si>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</si>
  <si>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</si>
  <si>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</si>
  <si>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</si>
  <si>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</si>
  <si>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</si>
  <si>
    <t>شرایط خاص بازار سرمایه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</si>
</sst>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%"/>
  </numFmts>
  <fonts count="13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4"/>
      <color rgb="FF0062AC"/>
      <name val="B Titr"/>
      <charset val="178"/>
    </font>
    <font>
      <sz val="10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Arial"/>
      <family val="2"/>
      <charset val="178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vertical="center" readingOrder="2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topLeftCell="D82" workbookViewId="0">
      <selection activeCell="W97" sqref="W97:W99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19" style="1" customWidth="1"/>
    <col min="4" max="4" width="1" style="1" customWidth="1"/>
    <col min="5" max="5" width="24.570312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7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20" style="1" customWidth="1"/>
    <col min="20" max="20" width="1" style="1" customWidth="1"/>
    <col min="21" max="21" width="25.28515625" style="1" bestFit="1" customWidth="1"/>
    <col min="22" max="22" width="1" style="1" customWidth="1"/>
    <col min="23" max="23" width="24.710937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6.25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5" spans="1:25" ht="26.25" customHeight="1" x14ac:dyDescent="0.25">
      <c r="A5" s="21" t="s">
        <v>174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28.5" x14ac:dyDescent="0.25">
      <c r="A6" s="21" t="s">
        <v>175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27" thickBot="1" x14ac:dyDescent="0.3">
      <c r="A7" s="19" t="s">
        <v>3</v>
      </c>
      <c r="C7" s="19" t="s">
        <v>134</v>
      </c>
      <c r="D7" s="19" t="s">
        <v>4</v>
      </c>
      <c r="E7" s="19" t="s">
        <v>4</v>
      </c>
      <c r="F7" s="19" t="s">
        <v>4</v>
      </c>
      <c r="G7" s="19" t="s">
        <v>4</v>
      </c>
      <c r="I7" s="19" t="s">
        <v>5</v>
      </c>
      <c r="J7" s="19" t="s">
        <v>5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Q7" s="19" t="s">
        <v>6</v>
      </c>
      <c r="R7" s="19" t="s">
        <v>6</v>
      </c>
      <c r="S7" s="19" t="s">
        <v>6</v>
      </c>
      <c r="T7" s="19" t="s">
        <v>6</v>
      </c>
      <c r="U7" s="19" t="s">
        <v>6</v>
      </c>
      <c r="V7" s="19" t="s">
        <v>6</v>
      </c>
      <c r="W7" s="19" t="s">
        <v>6</v>
      </c>
      <c r="X7" s="19" t="s">
        <v>6</v>
      </c>
      <c r="Y7" s="19" t="s">
        <v>6</v>
      </c>
    </row>
    <row r="8" spans="1:25" ht="26.25" x14ac:dyDescent="0.25">
      <c r="A8" s="19" t="s">
        <v>3</v>
      </c>
      <c r="C8" s="19" t="s">
        <v>7</v>
      </c>
      <c r="E8" s="19" t="s">
        <v>8</v>
      </c>
      <c r="G8" s="19" t="s">
        <v>9</v>
      </c>
      <c r="I8" s="19" t="s">
        <v>10</v>
      </c>
      <c r="J8" s="19" t="s">
        <v>10</v>
      </c>
      <c r="K8" s="19" t="s">
        <v>10</v>
      </c>
      <c r="M8" s="19" t="s">
        <v>11</v>
      </c>
      <c r="N8" s="19" t="s">
        <v>11</v>
      </c>
      <c r="O8" s="19" t="s">
        <v>11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ht="26.25" x14ac:dyDescent="0.25">
      <c r="A9" s="19" t="s">
        <v>3</v>
      </c>
      <c r="C9" s="19" t="s">
        <v>7</v>
      </c>
      <c r="E9" s="19" t="s">
        <v>8</v>
      </c>
      <c r="G9" s="19" t="s">
        <v>9</v>
      </c>
      <c r="I9" s="19" t="s">
        <v>7</v>
      </c>
      <c r="K9" s="19" t="s">
        <v>8</v>
      </c>
      <c r="M9" s="19" t="s">
        <v>7</v>
      </c>
      <c r="O9" s="19" t="s">
        <v>14</v>
      </c>
      <c r="Q9" s="19" t="s">
        <v>7</v>
      </c>
      <c r="S9" s="19" t="s">
        <v>12</v>
      </c>
      <c r="U9" s="19" t="s">
        <v>8</v>
      </c>
      <c r="W9" s="19" t="s">
        <v>9</v>
      </c>
      <c r="Y9" s="19" t="s">
        <v>13</v>
      </c>
    </row>
    <row r="10" spans="1:25" ht="21" x14ac:dyDescent="0.25">
      <c r="A10" s="2" t="s">
        <v>166</v>
      </c>
      <c r="C10" s="1">
        <v>1483</v>
      </c>
      <c r="E10" s="1">
        <v>1070193329011</v>
      </c>
      <c r="G10" s="1">
        <v>2553644693969</v>
      </c>
      <c r="I10" s="1">
        <v>0</v>
      </c>
      <c r="K10" s="1">
        <v>0</v>
      </c>
      <c r="M10" s="1">
        <v>0</v>
      </c>
      <c r="O10" s="1">
        <v>0</v>
      </c>
      <c r="Q10" s="1">
        <f>C10+I10+M10</f>
        <v>1483</v>
      </c>
      <c r="S10" s="1">
        <v>1923301500</v>
      </c>
      <c r="U10" s="1">
        <v>1070193329011</v>
      </c>
      <c r="W10" s="1">
        <v>2848690804344</v>
      </c>
      <c r="Y10" s="6">
        <v>4.7767719862944445E-2</v>
      </c>
    </row>
    <row r="11" spans="1:25" ht="21" x14ac:dyDescent="0.25">
      <c r="A11" s="2" t="s">
        <v>15</v>
      </c>
      <c r="C11" s="1">
        <v>419356315</v>
      </c>
      <c r="E11" s="1">
        <v>797159075532</v>
      </c>
      <c r="G11" s="1">
        <v>1094381636502</v>
      </c>
      <c r="I11" s="1">
        <v>0</v>
      </c>
      <c r="K11" s="1">
        <v>0</v>
      </c>
      <c r="M11" s="1">
        <v>0</v>
      </c>
      <c r="O11" s="1">
        <v>0</v>
      </c>
      <c r="Q11" s="1">
        <f t="shared" ref="Q11:Q74" si="0">C11+I11+M11</f>
        <v>419356315</v>
      </c>
      <c r="S11" s="1">
        <v>2741</v>
      </c>
      <c r="U11" s="1">
        <v>797159075532</v>
      </c>
      <c r="W11" s="1">
        <v>1140570367168</v>
      </c>
      <c r="Y11" s="6">
        <v>1.9125433234023093E-2</v>
      </c>
    </row>
    <row r="12" spans="1:25" ht="21" x14ac:dyDescent="0.25">
      <c r="A12" s="2" t="s">
        <v>16</v>
      </c>
      <c r="C12" s="1">
        <v>73941</v>
      </c>
      <c r="E12" s="1">
        <v>70751200</v>
      </c>
      <c r="G12" s="1">
        <v>64051518</v>
      </c>
      <c r="I12" s="1">
        <v>0</v>
      </c>
      <c r="K12" s="1">
        <v>0</v>
      </c>
      <c r="M12" s="1">
        <v>-1</v>
      </c>
      <c r="O12" s="1">
        <v>1</v>
      </c>
      <c r="Q12" s="1">
        <f t="shared" si="0"/>
        <v>73940</v>
      </c>
      <c r="S12" s="1">
        <v>941</v>
      </c>
      <c r="U12" s="1">
        <v>70750243</v>
      </c>
      <c r="W12" s="1">
        <v>69039706</v>
      </c>
      <c r="Y12" s="6">
        <v>1.157678934687853E-6</v>
      </c>
    </row>
    <row r="13" spans="1:25" ht="21" x14ac:dyDescent="0.25">
      <c r="A13" s="2" t="s">
        <v>17</v>
      </c>
      <c r="C13" s="1">
        <v>134385846</v>
      </c>
      <c r="E13" s="1">
        <v>407275196752</v>
      </c>
      <c r="G13" s="1">
        <v>397107495276</v>
      </c>
      <c r="I13" s="1">
        <v>0</v>
      </c>
      <c r="K13" s="1">
        <v>0</v>
      </c>
      <c r="M13" s="1">
        <v>-2</v>
      </c>
      <c r="O13" s="1">
        <v>2</v>
      </c>
      <c r="Q13" s="1">
        <f t="shared" si="0"/>
        <v>134385844</v>
      </c>
      <c r="S13" s="1">
        <v>2978</v>
      </c>
      <c r="U13" s="1">
        <v>407275190691</v>
      </c>
      <c r="W13" s="1">
        <v>397107489366</v>
      </c>
      <c r="Y13" s="6">
        <v>6.6588200020115786E-3</v>
      </c>
    </row>
    <row r="14" spans="1:25" ht="21" x14ac:dyDescent="0.25">
      <c r="A14" s="2" t="s">
        <v>18</v>
      </c>
      <c r="C14" s="1">
        <v>10959306</v>
      </c>
      <c r="E14" s="1">
        <v>279105140508</v>
      </c>
      <c r="G14" s="1">
        <v>250550566609</v>
      </c>
      <c r="I14" s="1">
        <v>0</v>
      </c>
      <c r="K14" s="1">
        <v>0</v>
      </c>
      <c r="M14" s="1">
        <v>0</v>
      </c>
      <c r="O14" s="1">
        <v>0</v>
      </c>
      <c r="Q14" s="1">
        <f t="shared" si="0"/>
        <v>10959306</v>
      </c>
      <c r="S14" s="1">
        <v>24440</v>
      </c>
      <c r="U14" s="1">
        <v>279105140508</v>
      </c>
      <c r="W14" s="1">
        <v>265774993399</v>
      </c>
      <c r="Y14" s="6">
        <v>4.4565964870248069E-3</v>
      </c>
    </row>
    <row r="15" spans="1:25" ht="21" x14ac:dyDescent="0.25">
      <c r="A15" s="2" t="s">
        <v>19</v>
      </c>
      <c r="C15" s="1">
        <v>313149521</v>
      </c>
      <c r="E15" s="1">
        <v>1084092764937</v>
      </c>
      <c r="G15" s="1">
        <v>1910982582496</v>
      </c>
      <c r="I15" s="1">
        <v>59687678</v>
      </c>
      <c r="K15" s="1">
        <v>0</v>
      </c>
      <c r="M15" s="1">
        <v>-2</v>
      </c>
      <c r="O15" s="1">
        <v>2</v>
      </c>
      <c r="Q15" s="1">
        <f t="shared" si="0"/>
        <v>372837197</v>
      </c>
      <c r="S15" s="1">
        <v>5180</v>
      </c>
      <c r="U15" s="1">
        <v>1084092759122</v>
      </c>
      <c r="W15" s="1">
        <v>1916367757120</v>
      </c>
      <c r="Y15" s="6">
        <v>3.213424146871123E-2</v>
      </c>
    </row>
    <row r="16" spans="1:25" ht="21" x14ac:dyDescent="0.25">
      <c r="A16" s="2" t="s">
        <v>20</v>
      </c>
      <c r="C16" s="1">
        <v>348025675</v>
      </c>
      <c r="E16" s="1">
        <v>1171012771198</v>
      </c>
      <c r="G16" s="1">
        <v>2396627929534</v>
      </c>
      <c r="I16" s="1">
        <v>0</v>
      </c>
      <c r="K16" s="1">
        <v>0</v>
      </c>
      <c r="M16" s="1">
        <v>0</v>
      </c>
      <c r="O16" s="1">
        <v>0</v>
      </c>
      <c r="Q16" s="1">
        <f t="shared" si="0"/>
        <v>348025675</v>
      </c>
      <c r="S16" s="1">
        <v>6940</v>
      </c>
      <c r="U16" s="1">
        <v>1171012771198</v>
      </c>
      <c r="W16" s="1">
        <v>2396627929534</v>
      </c>
      <c r="Y16" s="6">
        <v>4.0187391126869455E-2</v>
      </c>
    </row>
    <row r="17" spans="1:25" ht="21" x14ac:dyDescent="0.25">
      <c r="A17" s="2" t="s">
        <v>21</v>
      </c>
      <c r="C17" s="1">
        <v>37924652</v>
      </c>
      <c r="E17" s="1">
        <v>785849275322</v>
      </c>
      <c r="G17" s="1">
        <v>974655705997</v>
      </c>
      <c r="I17" s="1">
        <v>0</v>
      </c>
      <c r="K17" s="1">
        <v>0</v>
      </c>
      <c r="M17" s="1">
        <v>0</v>
      </c>
      <c r="O17" s="1">
        <v>0</v>
      </c>
      <c r="Q17" s="1">
        <f t="shared" si="0"/>
        <v>37924652</v>
      </c>
      <c r="S17" s="1">
        <v>25890</v>
      </c>
      <c r="U17" s="1">
        <v>785849275322</v>
      </c>
      <c r="W17" s="1">
        <v>974279391053</v>
      </c>
      <c r="Y17" s="6">
        <v>1.6337015217338369E-2</v>
      </c>
    </row>
    <row r="18" spans="1:25" ht="21" x14ac:dyDescent="0.25">
      <c r="A18" s="2" t="s">
        <v>22</v>
      </c>
      <c r="C18" s="1">
        <v>275407397</v>
      </c>
      <c r="E18" s="1">
        <v>689383209547</v>
      </c>
      <c r="G18" s="1">
        <v>844977115263</v>
      </c>
      <c r="I18" s="1">
        <v>0</v>
      </c>
      <c r="K18" s="1">
        <v>0</v>
      </c>
      <c r="M18" s="1">
        <v>-2</v>
      </c>
      <c r="O18" s="1">
        <v>2</v>
      </c>
      <c r="Q18" s="1">
        <f t="shared" si="0"/>
        <v>275407395</v>
      </c>
      <c r="S18" s="1">
        <v>3092</v>
      </c>
      <c r="U18" s="1">
        <v>689383204541</v>
      </c>
      <c r="W18" s="1">
        <v>844977109127</v>
      </c>
      <c r="Y18" s="6">
        <v>1.4168834953175597E-2</v>
      </c>
    </row>
    <row r="19" spans="1:25" ht="21" x14ac:dyDescent="0.25">
      <c r="A19" s="2" t="s">
        <v>23</v>
      </c>
      <c r="C19" s="1">
        <v>5582269</v>
      </c>
      <c r="E19" s="1">
        <v>131701937926</v>
      </c>
      <c r="G19" s="1">
        <v>144017069576</v>
      </c>
      <c r="I19" s="1">
        <v>0</v>
      </c>
      <c r="K19" s="1">
        <v>0</v>
      </c>
      <c r="M19" s="1">
        <v>0</v>
      </c>
      <c r="O19" s="1">
        <v>0</v>
      </c>
      <c r="Q19" s="1">
        <f t="shared" si="0"/>
        <v>5582269</v>
      </c>
      <c r="S19" s="1">
        <v>26900</v>
      </c>
      <c r="U19" s="1">
        <v>131701937926</v>
      </c>
      <c r="W19" s="1">
        <v>149002275831</v>
      </c>
      <c r="Y19" s="6">
        <v>2.4985157953902309E-3</v>
      </c>
    </row>
    <row r="20" spans="1:25" ht="21" x14ac:dyDescent="0.25">
      <c r="A20" s="2" t="s">
        <v>24</v>
      </c>
      <c r="C20" s="1">
        <v>100000</v>
      </c>
      <c r="E20" s="1">
        <v>4355572416</v>
      </c>
      <c r="G20" s="1">
        <v>5229262900</v>
      </c>
      <c r="I20" s="1">
        <v>0</v>
      </c>
      <c r="K20" s="1">
        <v>0</v>
      </c>
      <c r="M20" s="1">
        <v>0</v>
      </c>
      <c r="O20" s="1">
        <v>0</v>
      </c>
      <c r="Q20" s="1">
        <f t="shared" si="0"/>
        <v>100000</v>
      </c>
      <c r="S20" s="1">
        <v>39525</v>
      </c>
      <c r="U20" s="1">
        <v>4355572416</v>
      </c>
      <c r="W20" s="1">
        <v>3921947175</v>
      </c>
      <c r="Y20" s="6">
        <v>6.5764411387499738E-5</v>
      </c>
    </row>
    <row r="21" spans="1:25" ht="21" x14ac:dyDescent="0.25">
      <c r="A21" s="2" t="s">
        <v>25</v>
      </c>
      <c r="C21" s="1">
        <v>286902886</v>
      </c>
      <c r="E21" s="1">
        <v>1072118838412</v>
      </c>
      <c r="G21" s="1">
        <v>3710016571040</v>
      </c>
      <c r="I21" s="1">
        <v>0</v>
      </c>
      <c r="K21" s="1">
        <v>0</v>
      </c>
      <c r="M21" s="1">
        <v>-1</v>
      </c>
      <c r="O21" s="1">
        <v>1</v>
      </c>
      <c r="Q21" s="1">
        <f t="shared" si="0"/>
        <v>286902885</v>
      </c>
      <c r="S21" s="1">
        <v>9774</v>
      </c>
      <c r="U21" s="1">
        <v>1072118834675</v>
      </c>
      <c r="W21" s="1">
        <v>2782512418582</v>
      </c>
      <c r="Y21" s="6">
        <v>4.665802042233104E-2</v>
      </c>
    </row>
    <row r="22" spans="1:25" ht="21" x14ac:dyDescent="0.25">
      <c r="A22" s="2" t="s">
        <v>26</v>
      </c>
      <c r="C22" s="1">
        <v>20782126</v>
      </c>
      <c r="E22" s="1">
        <v>1200492176220</v>
      </c>
      <c r="G22" s="1">
        <v>903220831272</v>
      </c>
      <c r="I22" s="1">
        <v>0</v>
      </c>
      <c r="K22" s="1">
        <v>0</v>
      </c>
      <c r="M22" s="1">
        <v>0</v>
      </c>
      <c r="O22" s="1">
        <v>0</v>
      </c>
      <c r="Q22" s="1">
        <f t="shared" si="0"/>
        <v>20782126</v>
      </c>
      <c r="S22" s="1">
        <v>30660</v>
      </c>
      <c r="U22" s="1">
        <v>1200492176220</v>
      </c>
      <c r="W22" s="1">
        <v>632254581890</v>
      </c>
      <c r="Y22" s="6">
        <v>1.060183846689511E-2</v>
      </c>
    </row>
    <row r="23" spans="1:25" ht="21" x14ac:dyDescent="0.25">
      <c r="A23" s="2" t="s">
        <v>27</v>
      </c>
      <c r="C23" s="1">
        <v>20841249</v>
      </c>
      <c r="E23" s="1">
        <v>696077060196</v>
      </c>
      <c r="G23" s="1">
        <v>1255905275400</v>
      </c>
      <c r="I23" s="1">
        <v>0</v>
      </c>
      <c r="K23" s="1">
        <v>0</v>
      </c>
      <c r="M23" s="1">
        <v>0</v>
      </c>
      <c r="O23" s="1">
        <v>0</v>
      </c>
      <c r="Q23" s="1">
        <f t="shared" si="0"/>
        <v>20841249</v>
      </c>
      <c r="S23" s="1">
        <v>45548</v>
      </c>
      <c r="U23" s="1">
        <v>696077060196</v>
      </c>
      <c r="W23" s="1">
        <v>941939296623</v>
      </c>
      <c r="Y23" s="6">
        <v>1.5794726609281044E-2</v>
      </c>
    </row>
    <row r="24" spans="1:25" ht="21" x14ac:dyDescent="0.25">
      <c r="A24" s="2" t="s">
        <v>28</v>
      </c>
      <c r="C24" s="1">
        <v>6481974</v>
      </c>
      <c r="E24" s="1">
        <v>44649791962</v>
      </c>
      <c r="G24" s="1">
        <v>26434978881</v>
      </c>
      <c r="I24" s="1">
        <v>0</v>
      </c>
      <c r="K24" s="1">
        <v>0</v>
      </c>
      <c r="M24" s="1">
        <v>0</v>
      </c>
      <c r="O24" s="1">
        <v>0</v>
      </c>
      <c r="Q24" s="1">
        <f t="shared" si="0"/>
        <v>6481974</v>
      </c>
      <c r="S24" s="1">
        <v>2877</v>
      </c>
      <c r="U24" s="1">
        <v>44649791962</v>
      </c>
      <c r="W24" s="1">
        <v>18504485217</v>
      </c>
      <c r="Y24" s="6">
        <v>3.1028887540401293E-4</v>
      </c>
    </row>
    <row r="25" spans="1:25" ht="21" x14ac:dyDescent="0.25">
      <c r="A25" s="2" t="s">
        <v>29</v>
      </c>
      <c r="C25" s="1">
        <v>79103012</v>
      </c>
      <c r="E25" s="1">
        <v>141874511130</v>
      </c>
      <c r="G25" s="1">
        <v>211299241071</v>
      </c>
      <c r="I25" s="1">
        <v>0</v>
      </c>
      <c r="K25" s="1">
        <v>0</v>
      </c>
      <c r="M25" s="1">
        <v>0</v>
      </c>
      <c r="O25" s="1">
        <v>0</v>
      </c>
      <c r="Q25" s="1">
        <f t="shared" si="0"/>
        <v>79103012</v>
      </c>
      <c r="S25" s="1">
        <v>2867</v>
      </c>
      <c r="U25" s="1">
        <v>141874511130</v>
      </c>
      <c r="W25" s="1">
        <v>225035261571</v>
      </c>
      <c r="Y25" s="6">
        <v>3.7734601865586975E-3</v>
      </c>
    </row>
    <row r="26" spans="1:25" ht="21" x14ac:dyDescent="0.25">
      <c r="A26" s="2" t="s">
        <v>30</v>
      </c>
      <c r="C26" s="1">
        <v>217447500</v>
      </c>
      <c r="E26" s="1">
        <v>944717045322</v>
      </c>
      <c r="G26" s="1">
        <v>1047331226025</v>
      </c>
      <c r="I26" s="1">
        <v>0</v>
      </c>
      <c r="K26" s="1">
        <v>0</v>
      </c>
      <c r="M26" s="1">
        <v>0</v>
      </c>
      <c r="O26" s="1">
        <v>0</v>
      </c>
      <c r="Q26" s="1">
        <f t="shared" si="0"/>
        <v>217447500</v>
      </c>
      <c r="S26" s="1">
        <v>4854</v>
      </c>
      <c r="U26" s="1">
        <v>944717045322</v>
      </c>
      <c r="W26" s="1">
        <v>1047331226025</v>
      </c>
      <c r="Y26" s="6">
        <v>1.7561970759405392E-2</v>
      </c>
    </row>
    <row r="27" spans="1:25" ht="21" x14ac:dyDescent="0.25">
      <c r="A27" s="2" t="s">
        <v>31</v>
      </c>
      <c r="C27" s="1">
        <v>578411448</v>
      </c>
      <c r="E27" s="1">
        <v>1304383766512</v>
      </c>
      <c r="G27" s="1">
        <v>957332466282</v>
      </c>
      <c r="I27" s="1">
        <v>0</v>
      </c>
      <c r="K27" s="1">
        <v>0</v>
      </c>
      <c r="M27" s="1">
        <v>-3</v>
      </c>
      <c r="O27" s="1">
        <v>3</v>
      </c>
      <c r="Q27" s="1">
        <f t="shared" si="0"/>
        <v>578411445</v>
      </c>
      <c r="S27" s="1">
        <v>1668</v>
      </c>
      <c r="U27" s="1">
        <v>1304383759747</v>
      </c>
      <c r="W27" s="1">
        <v>957332461316</v>
      </c>
      <c r="Y27" s="6">
        <v>1.60528439092485E-2</v>
      </c>
    </row>
    <row r="28" spans="1:25" ht="21" x14ac:dyDescent="0.25">
      <c r="A28" s="2" t="s">
        <v>32</v>
      </c>
      <c r="C28" s="1">
        <v>65602103</v>
      </c>
      <c r="E28" s="1">
        <v>472099205448</v>
      </c>
      <c r="G28" s="1">
        <v>501231490327</v>
      </c>
      <c r="I28" s="1">
        <v>0</v>
      </c>
      <c r="K28" s="1">
        <v>0</v>
      </c>
      <c r="M28" s="1">
        <v>0</v>
      </c>
      <c r="O28" s="1">
        <v>0</v>
      </c>
      <c r="Q28" s="1">
        <f t="shared" si="0"/>
        <v>65602103</v>
      </c>
      <c r="S28" s="1">
        <v>8200</v>
      </c>
      <c r="U28" s="1">
        <v>472099205448</v>
      </c>
      <c r="W28" s="1">
        <v>533778989699</v>
      </c>
      <c r="Y28" s="6">
        <v>8.9505695773602623E-3</v>
      </c>
    </row>
    <row r="29" spans="1:25" ht="21" x14ac:dyDescent="0.25">
      <c r="A29" s="2" t="s">
        <v>33</v>
      </c>
      <c r="C29" s="1">
        <v>260484746</v>
      </c>
      <c r="E29" s="1">
        <v>1011361692767</v>
      </c>
      <c r="G29" s="1">
        <v>759905324805</v>
      </c>
      <c r="I29" s="1">
        <v>0</v>
      </c>
      <c r="K29" s="1">
        <v>0</v>
      </c>
      <c r="M29" s="1">
        <v>0</v>
      </c>
      <c r="O29" s="1">
        <v>0</v>
      </c>
      <c r="Q29" s="1">
        <f t="shared" si="0"/>
        <v>260484746</v>
      </c>
      <c r="S29" s="1">
        <v>2899</v>
      </c>
      <c r="U29" s="1">
        <v>1011361692767</v>
      </c>
      <c r="W29" s="1">
        <v>749308005650</v>
      </c>
      <c r="Y29" s="6">
        <v>1.2564626125927762E-2</v>
      </c>
    </row>
    <row r="30" spans="1:25" ht="21" x14ac:dyDescent="0.25">
      <c r="A30" s="2" t="s">
        <v>34</v>
      </c>
      <c r="C30" s="1">
        <v>4893837</v>
      </c>
      <c r="E30" s="1">
        <v>480879083410</v>
      </c>
      <c r="G30" s="1">
        <v>613313764931</v>
      </c>
      <c r="I30" s="1">
        <v>0</v>
      </c>
      <c r="K30" s="1">
        <v>0</v>
      </c>
      <c r="M30" s="1">
        <v>0</v>
      </c>
      <c r="O30" s="1">
        <v>0</v>
      </c>
      <c r="Q30" s="1">
        <f t="shared" si="0"/>
        <v>4893837</v>
      </c>
      <c r="S30" s="1">
        <v>129850</v>
      </c>
      <c r="U30" s="1">
        <v>480879083410</v>
      </c>
      <c r="W30" s="1">
        <v>630552592053</v>
      </c>
      <c r="Y30" s="6">
        <v>1.0573298980047531E-2</v>
      </c>
    </row>
    <row r="31" spans="1:25" ht="21" x14ac:dyDescent="0.25">
      <c r="A31" s="2" t="s">
        <v>35</v>
      </c>
      <c r="C31" s="1">
        <v>26082352</v>
      </c>
      <c r="E31" s="1">
        <v>167910061065</v>
      </c>
      <c r="G31" s="1">
        <v>181579239700</v>
      </c>
      <c r="I31" s="1">
        <v>0</v>
      </c>
      <c r="K31" s="1">
        <v>0</v>
      </c>
      <c r="M31" s="1">
        <v>-1</v>
      </c>
      <c r="O31" s="1">
        <v>1</v>
      </c>
      <c r="Q31" s="1">
        <f t="shared" si="0"/>
        <v>26082351</v>
      </c>
      <c r="S31" s="1">
        <v>6745</v>
      </c>
      <c r="U31" s="1">
        <v>167910054627</v>
      </c>
      <c r="W31" s="1">
        <v>174565553709</v>
      </c>
      <c r="Y31" s="6">
        <v>2.9271686679985327E-3</v>
      </c>
    </row>
    <row r="32" spans="1:25" ht="21" x14ac:dyDescent="0.25">
      <c r="A32" s="2" t="s">
        <v>36</v>
      </c>
      <c r="C32" s="1">
        <v>15470410</v>
      </c>
      <c r="E32" s="1">
        <v>14279188430</v>
      </c>
      <c r="G32" s="1">
        <v>15274069612</v>
      </c>
      <c r="I32" s="1">
        <v>0</v>
      </c>
      <c r="K32" s="1">
        <v>0</v>
      </c>
      <c r="M32" s="1">
        <v>-2</v>
      </c>
      <c r="O32" s="1">
        <v>2</v>
      </c>
      <c r="Q32" s="1">
        <f t="shared" si="0"/>
        <v>15470408</v>
      </c>
      <c r="S32" s="1">
        <v>995</v>
      </c>
      <c r="U32" s="1">
        <v>14279186584</v>
      </c>
      <c r="W32" s="1">
        <v>15274067637</v>
      </c>
      <c r="Y32" s="6">
        <v>2.5612024405712811E-4</v>
      </c>
    </row>
    <row r="33" spans="1:25" ht="21" x14ac:dyDescent="0.25">
      <c r="A33" s="2" t="s">
        <v>37</v>
      </c>
      <c r="C33" s="1">
        <v>47187349</v>
      </c>
      <c r="E33" s="1">
        <v>691870705152</v>
      </c>
      <c r="G33" s="1">
        <v>1022137156994</v>
      </c>
      <c r="I33" s="1">
        <v>0</v>
      </c>
      <c r="K33" s="1">
        <v>0</v>
      </c>
      <c r="M33" s="1">
        <v>0</v>
      </c>
      <c r="O33" s="1">
        <v>0</v>
      </c>
      <c r="Q33" s="1">
        <f t="shared" si="0"/>
        <v>47187349</v>
      </c>
      <c r="S33" s="1">
        <v>22420</v>
      </c>
      <c r="U33" s="1">
        <v>691870705152</v>
      </c>
      <c r="W33" s="1">
        <v>1049762485562</v>
      </c>
      <c r="Y33" s="6">
        <v>1.7602738863932717E-2</v>
      </c>
    </row>
    <row r="34" spans="1:25" ht="21" x14ac:dyDescent="0.25">
      <c r="A34" s="2" t="s">
        <v>38</v>
      </c>
      <c r="C34" s="1">
        <v>8288198</v>
      </c>
      <c r="E34" s="1">
        <v>115216027029</v>
      </c>
      <c r="G34" s="1">
        <v>202971534063</v>
      </c>
      <c r="I34" s="1">
        <v>0</v>
      </c>
      <c r="K34" s="1">
        <v>0</v>
      </c>
      <c r="M34" s="1">
        <v>0</v>
      </c>
      <c r="O34" s="1">
        <v>0</v>
      </c>
      <c r="Q34" s="1">
        <f t="shared" si="0"/>
        <v>8288198</v>
      </c>
      <c r="S34" s="1">
        <v>26990</v>
      </c>
      <c r="U34" s="1">
        <v>115216027029</v>
      </c>
      <c r="W34" s="1">
        <v>221969274893</v>
      </c>
      <c r="Y34" s="6">
        <v>3.7220487829360605E-3</v>
      </c>
    </row>
    <row r="35" spans="1:25" ht="21" x14ac:dyDescent="0.25">
      <c r="A35" s="2" t="s">
        <v>39</v>
      </c>
      <c r="C35" s="1">
        <v>21011122</v>
      </c>
      <c r="E35" s="1">
        <v>121703970800</v>
      </c>
      <c r="G35" s="1">
        <v>161577471709</v>
      </c>
      <c r="I35" s="1">
        <v>0</v>
      </c>
      <c r="K35" s="1">
        <v>0</v>
      </c>
      <c r="M35" s="1">
        <v>0</v>
      </c>
      <c r="O35" s="1">
        <v>0</v>
      </c>
      <c r="Q35" s="1">
        <f t="shared" si="0"/>
        <v>21011122</v>
      </c>
      <c r="S35" s="1">
        <v>8100</v>
      </c>
      <c r="U35" s="1">
        <v>121703970800</v>
      </c>
      <c r="W35" s="1">
        <v>168874518818</v>
      </c>
      <c r="Y35" s="6">
        <v>2.8317396519786167E-3</v>
      </c>
    </row>
    <row r="36" spans="1:25" ht="21" x14ac:dyDescent="0.25">
      <c r="A36" s="2" t="s">
        <v>40</v>
      </c>
      <c r="C36" s="1">
        <v>35180424</v>
      </c>
      <c r="E36" s="1">
        <v>186504834907</v>
      </c>
      <c r="G36" s="1">
        <v>216083487006</v>
      </c>
      <c r="I36" s="1">
        <v>0</v>
      </c>
      <c r="K36" s="1">
        <v>0</v>
      </c>
      <c r="M36" s="1">
        <v>0</v>
      </c>
      <c r="O36" s="1">
        <v>0</v>
      </c>
      <c r="Q36" s="1">
        <f t="shared" si="0"/>
        <v>35180424</v>
      </c>
      <c r="S36" s="1">
        <v>6560</v>
      </c>
      <c r="U36" s="1">
        <v>186504834907</v>
      </c>
      <c r="W36" s="1">
        <v>228999624355</v>
      </c>
      <c r="Y36" s="6">
        <v>3.8399358358683468E-3</v>
      </c>
    </row>
    <row r="37" spans="1:25" ht="21" x14ac:dyDescent="0.25">
      <c r="A37" s="2" t="s">
        <v>41</v>
      </c>
      <c r="C37" s="1">
        <v>67210976</v>
      </c>
      <c r="E37" s="1">
        <v>503548724651</v>
      </c>
      <c r="G37" s="1">
        <v>568877941877</v>
      </c>
      <c r="I37" s="1">
        <v>0</v>
      </c>
      <c r="K37" s="1">
        <v>0</v>
      </c>
      <c r="M37" s="1">
        <v>0</v>
      </c>
      <c r="O37" s="1">
        <v>0</v>
      </c>
      <c r="Q37" s="1">
        <f t="shared" si="0"/>
        <v>67210976</v>
      </c>
      <c r="S37" s="1">
        <v>8770</v>
      </c>
      <c r="U37" s="1">
        <v>503548724651</v>
      </c>
      <c r="W37" s="1">
        <v>584883886314</v>
      </c>
      <c r="Y37" s="6">
        <v>9.8075121354671297E-3</v>
      </c>
    </row>
    <row r="38" spans="1:25" ht="21" x14ac:dyDescent="0.25">
      <c r="A38" s="2" t="s">
        <v>42</v>
      </c>
      <c r="C38" s="1">
        <v>69359284</v>
      </c>
      <c r="E38" s="1">
        <v>289022284444</v>
      </c>
      <c r="G38" s="1">
        <v>315829374475</v>
      </c>
      <c r="I38" s="1">
        <v>0</v>
      </c>
      <c r="K38" s="1">
        <v>0</v>
      </c>
      <c r="M38" s="1">
        <v>0</v>
      </c>
      <c r="O38" s="1">
        <v>0</v>
      </c>
      <c r="Q38" s="1">
        <f t="shared" si="0"/>
        <v>69359284</v>
      </c>
      <c r="S38" s="1">
        <v>4864</v>
      </c>
      <c r="U38" s="1">
        <v>289022284444</v>
      </c>
      <c r="W38" s="1">
        <v>334755737077</v>
      </c>
      <c r="Y38" s="6">
        <v>5.6132867234392385E-3</v>
      </c>
    </row>
    <row r="39" spans="1:25" ht="21" x14ac:dyDescent="0.25">
      <c r="A39" s="2" t="s">
        <v>43</v>
      </c>
      <c r="C39" s="1">
        <v>140675991</v>
      </c>
      <c r="E39" s="1">
        <v>1052711521778</v>
      </c>
      <c r="G39" s="1">
        <v>1916551005545</v>
      </c>
      <c r="I39" s="1">
        <v>0</v>
      </c>
      <c r="K39" s="1">
        <v>0</v>
      </c>
      <c r="M39" s="1">
        <v>0</v>
      </c>
      <c r="O39" s="1">
        <v>0</v>
      </c>
      <c r="Q39" s="1">
        <f t="shared" si="0"/>
        <v>140675991</v>
      </c>
      <c r="S39" s="1">
        <v>14770</v>
      </c>
      <c r="U39" s="1">
        <v>1052711521778</v>
      </c>
      <c r="W39" s="1">
        <v>2061723113758</v>
      </c>
      <c r="Y39" s="6">
        <v>3.4571604606147721E-2</v>
      </c>
    </row>
    <row r="40" spans="1:25" ht="21" x14ac:dyDescent="0.25">
      <c r="A40" s="2" t="s">
        <v>44</v>
      </c>
      <c r="C40" s="1">
        <v>2218435</v>
      </c>
      <c r="E40" s="1">
        <v>45211528364</v>
      </c>
      <c r="G40" s="1">
        <v>62714652312</v>
      </c>
      <c r="I40" s="1">
        <v>0</v>
      </c>
      <c r="K40" s="1">
        <v>0</v>
      </c>
      <c r="M40" s="1">
        <v>0</v>
      </c>
      <c r="O40" s="1">
        <v>0</v>
      </c>
      <c r="Q40" s="1">
        <f t="shared" si="0"/>
        <v>2218435</v>
      </c>
      <c r="S40" s="1">
        <v>29780</v>
      </c>
      <c r="U40" s="1">
        <v>45211528364</v>
      </c>
      <c r="W40" s="1">
        <v>65554311894</v>
      </c>
      <c r="Y40" s="6">
        <v>1.0992347788624877E-3</v>
      </c>
    </row>
    <row r="41" spans="1:25" ht="21" x14ac:dyDescent="0.25">
      <c r="A41" s="2" t="s">
        <v>45</v>
      </c>
      <c r="C41" s="1">
        <v>46183742</v>
      </c>
      <c r="E41" s="1">
        <v>1018843432930</v>
      </c>
      <c r="G41" s="1">
        <v>1603935958602</v>
      </c>
      <c r="I41" s="1">
        <v>0</v>
      </c>
      <c r="K41" s="1">
        <v>0</v>
      </c>
      <c r="M41" s="1">
        <v>0</v>
      </c>
      <c r="O41" s="1">
        <v>0</v>
      </c>
      <c r="Q41" s="1">
        <f t="shared" si="0"/>
        <v>46183742</v>
      </c>
      <c r="S41" s="1">
        <v>35460</v>
      </c>
      <c r="U41" s="1">
        <v>1018843432930</v>
      </c>
      <c r="W41" s="1">
        <v>1625016259772</v>
      </c>
      <c r="Y41" s="6">
        <v>2.7248770330268908E-2</v>
      </c>
    </row>
    <row r="42" spans="1:25" ht="21" x14ac:dyDescent="0.25">
      <c r="A42" s="2" t="s">
        <v>46</v>
      </c>
      <c r="C42" s="1">
        <v>58801775</v>
      </c>
      <c r="E42" s="1">
        <v>164530648303</v>
      </c>
      <c r="G42" s="1">
        <v>345415644693</v>
      </c>
      <c r="I42" s="1">
        <v>0</v>
      </c>
      <c r="K42" s="1">
        <v>0</v>
      </c>
      <c r="M42" s="1">
        <v>0</v>
      </c>
      <c r="O42" s="1">
        <v>0</v>
      </c>
      <c r="Q42" s="1">
        <f t="shared" si="0"/>
        <v>58801775</v>
      </c>
      <c r="S42" s="1">
        <v>5890</v>
      </c>
      <c r="U42" s="1">
        <v>164530648303</v>
      </c>
      <c r="W42" s="1">
        <v>343665227575</v>
      </c>
      <c r="Y42" s="6">
        <v>5.7626837887792357E-3</v>
      </c>
    </row>
    <row r="43" spans="1:25" ht="21" x14ac:dyDescent="0.25">
      <c r="A43" s="2" t="s">
        <v>47</v>
      </c>
      <c r="C43" s="1">
        <v>126637524</v>
      </c>
      <c r="E43" s="1">
        <v>268748739218</v>
      </c>
      <c r="G43" s="1">
        <v>591852081075</v>
      </c>
      <c r="I43" s="1">
        <v>0</v>
      </c>
      <c r="K43" s="1">
        <v>0</v>
      </c>
      <c r="M43" s="1">
        <v>0</v>
      </c>
      <c r="O43" s="1">
        <v>0</v>
      </c>
      <c r="Q43" s="1">
        <f t="shared" si="0"/>
        <v>126637524</v>
      </c>
      <c r="S43" s="1">
        <v>4004</v>
      </c>
      <c r="U43" s="1">
        <v>268748739218</v>
      </c>
      <c r="W43" s="1">
        <v>503137098222</v>
      </c>
      <c r="Y43" s="6">
        <v>8.4367569565198114E-3</v>
      </c>
    </row>
    <row r="44" spans="1:25" ht="21" x14ac:dyDescent="0.25">
      <c r="A44" s="2" t="s">
        <v>48</v>
      </c>
      <c r="C44" s="1">
        <v>41646218</v>
      </c>
      <c r="E44" s="1">
        <v>830860854489</v>
      </c>
      <c r="G44" s="1">
        <v>702099733565</v>
      </c>
      <c r="I44" s="1">
        <v>0</v>
      </c>
      <c r="K44" s="1">
        <v>0</v>
      </c>
      <c r="M44" s="1">
        <v>-800000</v>
      </c>
      <c r="O44" s="1">
        <v>13042396938</v>
      </c>
      <c r="Q44" s="1">
        <f t="shared" si="0"/>
        <v>40846218</v>
      </c>
      <c r="S44" s="1">
        <v>14442</v>
      </c>
      <c r="U44" s="1">
        <v>814900493248</v>
      </c>
      <c r="W44" s="1">
        <v>585341145005</v>
      </c>
      <c r="Y44" s="6">
        <v>9.8151795892403772E-3</v>
      </c>
    </row>
    <row r="45" spans="1:25" ht="21" x14ac:dyDescent="0.25">
      <c r="A45" s="2" t="s">
        <v>49</v>
      </c>
      <c r="C45" s="1">
        <v>197184222</v>
      </c>
      <c r="E45" s="1">
        <v>1846498651815</v>
      </c>
      <c r="G45" s="1">
        <v>2657062636550</v>
      </c>
      <c r="I45" s="1">
        <v>0</v>
      </c>
      <c r="K45" s="1">
        <v>0</v>
      </c>
      <c r="M45" s="1">
        <v>0</v>
      </c>
      <c r="O45" s="1">
        <v>0</v>
      </c>
      <c r="Q45" s="1">
        <f t="shared" si="0"/>
        <v>197184222</v>
      </c>
      <c r="S45" s="1">
        <v>11263</v>
      </c>
      <c r="U45" s="1">
        <v>1846498651815</v>
      </c>
      <c r="W45" s="1">
        <v>2203718444438</v>
      </c>
      <c r="Y45" s="6">
        <v>3.6952625799260445E-2</v>
      </c>
    </row>
    <row r="46" spans="1:25" ht="21" x14ac:dyDescent="0.25">
      <c r="A46" s="2" t="s">
        <v>50</v>
      </c>
      <c r="C46" s="1">
        <v>23163342</v>
      </c>
      <c r="E46" s="1">
        <v>1083640047654</v>
      </c>
      <c r="G46" s="1">
        <v>993380986413</v>
      </c>
      <c r="I46" s="1">
        <v>0</v>
      </c>
      <c r="K46" s="1">
        <v>0</v>
      </c>
      <c r="M46" s="1">
        <v>0</v>
      </c>
      <c r="O46" s="1">
        <v>0</v>
      </c>
      <c r="Q46" s="1">
        <f t="shared" si="0"/>
        <v>23163342</v>
      </c>
      <c r="S46" s="1">
        <v>43870</v>
      </c>
      <c r="U46" s="1">
        <v>1083640047654</v>
      </c>
      <c r="W46" s="1">
        <v>1008320774501</v>
      </c>
      <c r="Y46" s="6">
        <v>1.6907831560695644E-2</v>
      </c>
    </row>
    <row r="47" spans="1:25" ht="21" x14ac:dyDescent="0.25">
      <c r="A47" s="2" t="s">
        <v>51</v>
      </c>
      <c r="C47" s="1">
        <v>3949846</v>
      </c>
      <c r="E47" s="1">
        <v>190910104999</v>
      </c>
      <c r="G47" s="1">
        <v>285600388621</v>
      </c>
      <c r="I47" s="1">
        <v>0</v>
      </c>
      <c r="K47" s="1">
        <v>0</v>
      </c>
      <c r="M47" s="1">
        <v>0</v>
      </c>
      <c r="O47" s="1">
        <v>0</v>
      </c>
      <c r="Q47" s="1">
        <f t="shared" si="0"/>
        <v>3949846</v>
      </c>
      <c r="S47" s="1">
        <v>76170</v>
      </c>
      <c r="U47" s="1">
        <v>190910104999</v>
      </c>
      <c r="W47" s="1">
        <v>298534123799</v>
      </c>
      <c r="Y47" s="6">
        <v>5.0059116185633516E-3</v>
      </c>
    </row>
    <row r="48" spans="1:25" ht="21" x14ac:dyDescent="0.25">
      <c r="A48" s="2" t="s">
        <v>52</v>
      </c>
      <c r="C48" s="1">
        <v>82387637</v>
      </c>
      <c r="E48" s="1">
        <v>321105776977</v>
      </c>
      <c r="G48" s="1">
        <v>627845994747</v>
      </c>
      <c r="I48" s="1">
        <v>0</v>
      </c>
      <c r="K48" s="1">
        <v>0</v>
      </c>
      <c r="M48" s="1">
        <v>0</v>
      </c>
      <c r="O48" s="1">
        <v>0</v>
      </c>
      <c r="Q48" s="1">
        <f t="shared" si="0"/>
        <v>82387637</v>
      </c>
      <c r="S48" s="1">
        <v>8080</v>
      </c>
      <c r="U48" s="1">
        <v>321105776977</v>
      </c>
      <c r="W48" s="1">
        <v>660546306973</v>
      </c>
      <c r="Y48" s="6">
        <v>1.1076242777866089E-2</v>
      </c>
    </row>
    <row r="49" spans="1:25" ht="21" x14ac:dyDescent="0.25">
      <c r="A49" s="2" t="s">
        <v>53</v>
      </c>
      <c r="C49" s="1">
        <v>48336728</v>
      </c>
      <c r="E49" s="1">
        <v>736106356565</v>
      </c>
      <c r="G49" s="1">
        <v>753020435953</v>
      </c>
      <c r="I49" s="1">
        <v>0</v>
      </c>
      <c r="K49" s="1">
        <v>0</v>
      </c>
      <c r="M49" s="1">
        <v>0</v>
      </c>
      <c r="O49" s="1">
        <v>0</v>
      </c>
      <c r="Q49" s="1">
        <f t="shared" si="0"/>
        <v>48336728</v>
      </c>
      <c r="S49" s="1">
        <v>16650</v>
      </c>
      <c r="U49" s="1">
        <v>736106356565</v>
      </c>
      <c r="W49" s="1">
        <v>798585366791</v>
      </c>
      <c r="Y49" s="6">
        <v>1.3390924009495538E-2</v>
      </c>
    </row>
    <row r="50" spans="1:25" ht="21" x14ac:dyDescent="0.25">
      <c r="A50" s="2" t="s">
        <v>54</v>
      </c>
      <c r="C50" s="1">
        <v>50639566</v>
      </c>
      <c r="E50" s="1">
        <v>465653479412</v>
      </c>
      <c r="G50" s="1">
        <v>399975052352</v>
      </c>
      <c r="I50" s="1">
        <v>0</v>
      </c>
      <c r="K50" s="1">
        <v>0</v>
      </c>
      <c r="M50" s="1">
        <v>0</v>
      </c>
      <c r="O50" s="1">
        <v>0</v>
      </c>
      <c r="Q50" s="1">
        <f t="shared" si="0"/>
        <v>50639566</v>
      </c>
      <c r="S50" s="1">
        <v>8290</v>
      </c>
      <c r="U50" s="1">
        <v>465653479412</v>
      </c>
      <c r="W50" s="1">
        <v>416556932663</v>
      </c>
      <c r="Y50" s="6">
        <v>6.9849542239090873E-3</v>
      </c>
    </row>
    <row r="51" spans="1:25" ht="21" x14ac:dyDescent="0.25">
      <c r="A51" s="2" t="s">
        <v>55</v>
      </c>
      <c r="C51" s="1">
        <v>9029253</v>
      </c>
      <c r="E51" s="1">
        <v>314326577909</v>
      </c>
      <c r="G51" s="1">
        <v>402010829950</v>
      </c>
      <c r="I51" s="1">
        <v>0</v>
      </c>
      <c r="K51" s="1">
        <v>0</v>
      </c>
      <c r="M51" s="1">
        <v>0</v>
      </c>
      <c r="O51" s="1">
        <v>0</v>
      </c>
      <c r="Q51" s="1">
        <f t="shared" si="0"/>
        <v>9029253</v>
      </c>
      <c r="S51" s="1">
        <v>46800</v>
      </c>
      <c r="U51" s="1">
        <v>314326577909</v>
      </c>
      <c r="W51" s="1">
        <v>419302581718</v>
      </c>
      <c r="Y51" s="6">
        <v>7.0309941081608991E-3</v>
      </c>
    </row>
    <row r="52" spans="1:25" ht="21" x14ac:dyDescent="0.25">
      <c r="A52" s="2" t="s">
        <v>56</v>
      </c>
      <c r="C52" s="1">
        <v>3468479</v>
      </c>
      <c r="E52" s="1">
        <v>126127578319</v>
      </c>
      <c r="G52" s="1">
        <v>196519223234</v>
      </c>
      <c r="I52" s="1">
        <v>0</v>
      </c>
      <c r="K52" s="1">
        <v>0</v>
      </c>
      <c r="M52" s="1">
        <v>0</v>
      </c>
      <c r="O52" s="1">
        <v>0</v>
      </c>
      <c r="Q52" s="1">
        <f t="shared" si="0"/>
        <v>3468479</v>
      </c>
      <c r="S52" s="1">
        <v>50453</v>
      </c>
      <c r="U52" s="1">
        <v>126127578319</v>
      </c>
      <c r="W52" s="1">
        <v>173642458315</v>
      </c>
      <c r="Y52" s="6">
        <v>2.9116899217196714E-3</v>
      </c>
    </row>
    <row r="53" spans="1:25" ht="21" x14ac:dyDescent="0.25">
      <c r="A53" s="2" t="s">
        <v>57</v>
      </c>
      <c r="C53" s="1">
        <v>7514971</v>
      </c>
      <c r="E53" s="1">
        <v>187316025147</v>
      </c>
      <c r="G53" s="1">
        <v>936733300041</v>
      </c>
      <c r="I53" s="1">
        <v>0</v>
      </c>
      <c r="K53" s="1">
        <v>0</v>
      </c>
      <c r="M53" s="1">
        <v>0</v>
      </c>
      <c r="O53" s="1">
        <v>0</v>
      </c>
      <c r="Q53" s="1">
        <f t="shared" si="0"/>
        <v>7514971</v>
      </c>
      <c r="S53" s="1">
        <v>133040</v>
      </c>
      <c r="U53" s="1">
        <v>187316025147</v>
      </c>
      <c r="W53" s="1">
        <v>992063351676</v>
      </c>
      <c r="Y53" s="6">
        <v>1.6635222115678368E-2</v>
      </c>
    </row>
    <row r="54" spans="1:25" ht="21" x14ac:dyDescent="0.25">
      <c r="A54" s="2" t="s">
        <v>58</v>
      </c>
      <c r="C54" s="1">
        <v>5250407</v>
      </c>
      <c r="E54" s="1">
        <v>36567710177</v>
      </c>
      <c r="G54" s="1">
        <v>50222677851</v>
      </c>
      <c r="I54" s="1">
        <v>0</v>
      </c>
      <c r="K54" s="1">
        <v>0</v>
      </c>
      <c r="M54" s="1">
        <v>0</v>
      </c>
      <c r="O54" s="1">
        <v>0</v>
      </c>
      <c r="Q54" s="1">
        <f t="shared" si="0"/>
        <v>5250407</v>
      </c>
      <c r="S54" s="1">
        <v>10200</v>
      </c>
      <c r="U54" s="1">
        <v>36567710177</v>
      </c>
      <c r="W54" s="1">
        <v>53140177810</v>
      </c>
      <c r="Y54" s="6">
        <v>8.9107077652103388E-4</v>
      </c>
    </row>
    <row r="55" spans="1:25" ht="21" x14ac:dyDescent="0.25">
      <c r="A55" s="2" t="s">
        <v>59</v>
      </c>
      <c r="C55" s="1">
        <v>29187066</v>
      </c>
      <c r="E55" s="1">
        <v>1026527481219</v>
      </c>
      <c r="G55" s="1">
        <v>1018863810290</v>
      </c>
      <c r="I55" s="1">
        <v>0</v>
      </c>
      <c r="K55" s="1">
        <v>0</v>
      </c>
      <c r="M55" s="1">
        <v>0</v>
      </c>
      <c r="O55" s="1">
        <v>0</v>
      </c>
      <c r="Q55" s="1">
        <f t="shared" si="0"/>
        <v>29187066</v>
      </c>
      <c r="S55" s="1">
        <v>37260</v>
      </c>
      <c r="U55" s="1">
        <v>1026527481219</v>
      </c>
      <c r="W55" s="1">
        <v>1079103626248</v>
      </c>
      <c r="Y55" s="6">
        <v>1.8094740097134594E-2</v>
      </c>
    </row>
    <row r="56" spans="1:25" ht="21" x14ac:dyDescent="0.25">
      <c r="A56" s="2" t="s">
        <v>60</v>
      </c>
      <c r="C56" s="1">
        <v>9167325</v>
      </c>
      <c r="E56" s="1">
        <v>327676801728</v>
      </c>
      <c r="G56" s="1">
        <v>995061931990</v>
      </c>
      <c r="I56" s="1">
        <v>0</v>
      </c>
      <c r="K56" s="1">
        <v>0</v>
      </c>
      <c r="M56" s="1">
        <v>0</v>
      </c>
      <c r="O56" s="1">
        <v>0</v>
      </c>
      <c r="Q56" s="1">
        <f t="shared" si="0"/>
        <v>9167325</v>
      </c>
      <c r="S56" s="1">
        <v>109390</v>
      </c>
      <c r="U56" s="1">
        <v>327676801728</v>
      </c>
      <c r="W56" s="1">
        <v>995061931990</v>
      </c>
      <c r="Y56" s="6">
        <v>1.6685503228745208E-2</v>
      </c>
    </row>
    <row r="57" spans="1:25" ht="21" x14ac:dyDescent="0.25">
      <c r="A57" s="2" t="s">
        <v>61</v>
      </c>
      <c r="C57" s="1">
        <v>336881032</v>
      </c>
      <c r="E57" s="1">
        <v>560499939599</v>
      </c>
      <c r="G57" s="1">
        <v>677913637611</v>
      </c>
      <c r="I57" s="1">
        <v>0</v>
      </c>
      <c r="K57" s="1">
        <v>0</v>
      </c>
      <c r="M57" s="1">
        <v>0</v>
      </c>
      <c r="O57" s="1">
        <v>0</v>
      </c>
      <c r="Q57" s="1">
        <f t="shared" si="0"/>
        <v>336881032</v>
      </c>
      <c r="S57" s="1">
        <v>2144</v>
      </c>
      <c r="U57" s="1">
        <v>560499939599</v>
      </c>
      <c r="W57" s="1">
        <v>716689762839</v>
      </c>
      <c r="Y57" s="6">
        <v>1.2017673440630577E-2</v>
      </c>
    </row>
    <row r="58" spans="1:25" ht="21" x14ac:dyDescent="0.25">
      <c r="A58" s="2" t="s">
        <v>62</v>
      </c>
      <c r="C58" s="1">
        <v>210363761</v>
      </c>
      <c r="E58" s="1">
        <v>1057591403854</v>
      </c>
      <c r="G58" s="1">
        <v>785271036018</v>
      </c>
      <c r="I58" s="1">
        <v>0</v>
      </c>
      <c r="K58" s="1">
        <v>0</v>
      </c>
      <c r="M58" s="1">
        <v>0</v>
      </c>
      <c r="O58" s="1">
        <v>0</v>
      </c>
      <c r="Q58" s="1">
        <f t="shared" si="0"/>
        <v>210363761</v>
      </c>
      <c r="S58" s="1">
        <v>3933</v>
      </c>
      <c r="U58" s="1">
        <v>1057591403854</v>
      </c>
      <c r="W58" s="1">
        <v>820965174018</v>
      </c>
      <c r="Y58" s="6">
        <v>1.3766195471240653E-2</v>
      </c>
    </row>
    <row r="59" spans="1:25" ht="21" x14ac:dyDescent="0.25">
      <c r="A59" s="2" t="s">
        <v>63</v>
      </c>
      <c r="C59" s="1">
        <v>30000000</v>
      </c>
      <c r="E59" s="1">
        <v>200678849400</v>
      </c>
      <c r="G59" s="1">
        <v>351263580000</v>
      </c>
      <c r="I59" s="1">
        <v>0</v>
      </c>
      <c r="K59" s="1">
        <v>0</v>
      </c>
      <c r="M59" s="1">
        <v>0</v>
      </c>
      <c r="O59" s="1">
        <v>0</v>
      </c>
      <c r="Q59" s="1">
        <f t="shared" si="0"/>
        <v>30000000</v>
      </c>
      <c r="S59" s="1">
        <v>12190</v>
      </c>
      <c r="U59" s="1">
        <v>200678849400</v>
      </c>
      <c r="W59" s="1">
        <v>362873139000</v>
      </c>
      <c r="Y59" s="6">
        <v>6.0847679302741698E-3</v>
      </c>
    </row>
    <row r="60" spans="1:25" ht="21" x14ac:dyDescent="0.25">
      <c r="A60" s="2" t="s">
        <v>64</v>
      </c>
      <c r="C60" s="1">
        <v>84855799</v>
      </c>
      <c r="E60" s="1">
        <v>36876847481</v>
      </c>
      <c r="G60" s="1">
        <v>36542740834</v>
      </c>
      <c r="I60" s="1">
        <v>0</v>
      </c>
      <c r="K60" s="1">
        <v>0</v>
      </c>
      <c r="M60" s="1">
        <v>0</v>
      </c>
      <c r="O60" s="1">
        <v>0</v>
      </c>
      <c r="Q60" s="1">
        <f t="shared" si="0"/>
        <v>84855799</v>
      </c>
      <c r="S60" s="1">
        <v>434</v>
      </c>
      <c r="U60" s="1">
        <v>36876847481</v>
      </c>
      <c r="W60" s="1">
        <v>36542740834</v>
      </c>
      <c r="Y60" s="6">
        <v>6.127598700851858E-4</v>
      </c>
    </row>
    <row r="61" spans="1:25" ht="21" x14ac:dyDescent="0.25">
      <c r="A61" s="2" t="s">
        <v>65</v>
      </c>
      <c r="C61" s="1">
        <v>44937</v>
      </c>
      <c r="E61" s="1">
        <v>99998245977</v>
      </c>
      <c r="G61" s="1">
        <v>177613097054</v>
      </c>
      <c r="I61" s="1">
        <v>0</v>
      </c>
      <c r="K61" s="1">
        <v>0</v>
      </c>
      <c r="M61" s="1">
        <v>0</v>
      </c>
      <c r="O61" s="1">
        <v>0</v>
      </c>
      <c r="Q61" s="1">
        <f t="shared" si="0"/>
        <v>44937</v>
      </c>
      <c r="S61" s="1">
        <v>5272080</v>
      </c>
      <c r="U61" s="1">
        <v>99998245977</v>
      </c>
      <c r="W61" s="1">
        <v>236342871458</v>
      </c>
      <c r="Y61" s="6">
        <v>3.9630696522746723E-3</v>
      </c>
    </row>
    <row r="62" spans="1:25" ht="21" x14ac:dyDescent="0.25">
      <c r="A62" s="2" t="s">
        <v>66</v>
      </c>
      <c r="C62" s="1">
        <v>14341118</v>
      </c>
      <c r="E62" s="1">
        <v>182614273181</v>
      </c>
      <c r="G62" s="1">
        <v>241914439684</v>
      </c>
      <c r="I62" s="1">
        <v>0</v>
      </c>
      <c r="K62" s="1">
        <v>0</v>
      </c>
      <c r="M62" s="1">
        <v>0</v>
      </c>
      <c r="O62" s="1">
        <v>0</v>
      </c>
      <c r="Q62" s="1">
        <f t="shared" si="0"/>
        <v>14341118</v>
      </c>
      <c r="S62" s="1">
        <v>23700</v>
      </c>
      <c r="U62" s="1">
        <v>182614273181</v>
      </c>
      <c r="W62" s="1">
        <v>337257189441</v>
      </c>
      <c r="Y62" s="6">
        <v>5.6552318427873418E-3</v>
      </c>
    </row>
    <row r="63" spans="1:25" ht="21" x14ac:dyDescent="0.25">
      <c r="A63" s="2" t="s">
        <v>67</v>
      </c>
      <c r="C63" s="1">
        <v>10321896</v>
      </c>
      <c r="E63" s="1">
        <v>321445781233</v>
      </c>
      <c r="G63" s="1">
        <v>202998575484</v>
      </c>
      <c r="I63" s="1">
        <v>0</v>
      </c>
      <c r="K63" s="1">
        <v>0</v>
      </c>
      <c r="M63" s="1">
        <v>0</v>
      </c>
      <c r="O63" s="1">
        <v>0</v>
      </c>
      <c r="Q63" s="1">
        <f t="shared" si="0"/>
        <v>10321896</v>
      </c>
      <c r="S63" s="1">
        <v>18530</v>
      </c>
      <c r="U63" s="1">
        <v>321445781233</v>
      </c>
      <c r="W63" s="1">
        <v>189786256495</v>
      </c>
      <c r="Y63" s="6">
        <v>3.18239407389028E-3</v>
      </c>
    </row>
    <row r="64" spans="1:25" ht="21" x14ac:dyDescent="0.25">
      <c r="A64" s="2" t="s">
        <v>68</v>
      </c>
      <c r="C64" s="1">
        <v>33402794</v>
      </c>
      <c r="E64" s="1">
        <v>693087315306</v>
      </c>
      <c r="G64" s="1">
        <v>1187570674117</v>
      </c>
      <c r="I64" s="1">
        <v>0</v>
      </c>
      <c r="K64" s="1">
        <v>0</v>
      </c>
      <c r="M64" s="1">
        <v>0</v>
      </c>
      <c r="O64" s="1">
        <v>0</v>
      </c>
      <c r="Q64" s="1">
        <f t="shared" si="0"/>
        <v>33402794</v>
      </c>
      <c r="S64" s="1">
        <v>37930</v>
      </c>
      <c r="U64" s="1">
        <v>693087315306</v>
      </c>
      <c r="W64" s="1">
        <v>1257174313962</v>
      </c>
      <c r="Y64" s="6">
        <v>2.1080683925630572E-2</v>
      </c>
    </row>
    <row r="65" spans="1:25" ht="21" x14ac:dyDescent="0.25">
      <c r="A65" s="2" t="s">
        <v>69</v>
      </c>
      <c r="C65" s="1">
        <v>134000000</v>
      </c>
      <c r="E65" s="1">
        <v>451542070913</v>
      </c>
      <c r="G65" s="1">
        <v>470693197200</v>
      </c>
      <c r="I65" s="1">
        <v>0</v>
      </c>
      <c r="K65" s="1">
        <v>0</v>
      </c>
      <c r="M65" s="1">
        <v>0</v>
      </c>
      <c r="O65" s="1">
        <v>0</v>
      </c>
      <c r="Q65" s="1">
        <f t="shared" si="0"/>
        <v>134000000</v>
      </c>
      <c r="S65" s="1">
        <v>3847</v>
      </c>
      <c r="U65" s="1">
        <v>451542070913</v>
      </c>
      <c r="W65" s="1">
        <v>511513200460</v>
      </c>
      <c r="Y65" s="6">
        <v>8.5772100041577089E-3</v>
      </c>
    </row>
    <row r="66" spans="1:25" ht="21" x14ac:dyDescent="0.25">
      <c r="A66" s="2" t="s">
        <v>70</v>
      </c>
      <c r="C66" s="1">
        <v>81209709</v>
      </c>
      <c r="E66" s="1">
        <v>226981008883</v>
      </c>
      <c r="G66" s="1">
        <v>68011172509</v>
      </c>
      <c r="I66" s="1">
        <v>0</v>
      </c>
      <c r="K66" s="1">
        <v>0</v>
      </c>
      <c r="M66" s="1">
        <v>0</v>
      </c>
      <c r="O66" s="1">
        <v>0</v>
      </c>
      <c r="Q66" s="1">
        <f t="shared" si="0"/>
        <v>81209709</v>
      </c>
      <c r="S66" s="1">
        <v>860</v>
      </c>
      <c r="U66" s="1">
        <v>226981008883</v>
      </c>
      <c r="W66" s="1">
        <v>69300483837</v>
      </c>
      <c r="Y66" s="6">
        <v>1.1620517373259226E-3</v>
      </c>
    </row>
    <row r="67" spans="1:25" ht="21" x14ac:dyDescent="0.25">
      <c r="A67" s="2" t="s">
        <v>71</v>
      </c>
      <c r="C67" s="1">
        <v>11048646</v>
      </c>
      <c r="E67" s="1">
        <v>132055949158</v>
      </c>
      <c r="G67" s="1">
        <v>142522119563</v>
      </c>
      <c r="I67" s="1">
        <v>0</v>
      </c>
      <c r="K67" s="1">
        <v>0</v>
      </c>
      <c r="M67" s="1">
        <v>0</v>
      </c>
      <c r="O67" s="1">
        <v>0</v>
      </c>
      <c r="Q67" s="1">
        <f t="shared" si="0"/>
        <v>11048646</v>
      </c>
      <c r="S67" s="1">
        <v>13840</v>
      </c>
      <c r="U67" s="1">
        <v>132055949158</v>
      </c>
      <c r="W67" s="1">
        <v>151731241135</v>
      </c>
      <c r="Y67" s="6">
        <v>2.5442759213956173E-3</v>
      </c>
    </row>
    <row r="68" spans="1:25" ht="21" x14ac:dyDescent="0.25">
      <c r="A68" s="2" t="s">
        <v>72</v>
      </c>
      <c r="C68" s="1">
        <v>25664650</v>
      </c>
      <c r="E68" s="1">
        <v>499468457533</v>
      </c>
      <c r="G68" s="1">
        <v>608643667906</v>
      </c>
      <c r="I68" s="1">
        <v>0</v>
      </c>
      <c r="K68" s="1">
        <v>0</v>
      </c>
      <c r="M68" s="1">
        <v>0</v>
      </c>
      <c r="O68" s="1">
        <v>0</v>
      </c>
      <c r="Q68" s="1">
        <f t="shared" si="0"/>
        <v>25664650</v>
      </c>
      <c r="S68" s="1">
        <v>24240</v>
      </c>
      <c r="U68" s="1">
        <v>499468457533</v>
      </c>
      <c r="W68" s="1">
        <v>617302197073</v>
      </c>
      <c r="Y68" s="6">
        <v>1.035111229888409E-2</v>
      </c>
    </row>
    <row r="69" spans="1:25" ht="21" x14ac:dyDescent="0.25">
      <c r="A69" s="2" t="s">
        <v>73</v>
      </c>
      <c r="C69" s="1">
        <v>167562593</v>
      </c>
      <c r="E69" s="1">
        <v>567789724774</v>
      </c>
      <c r="G69" s="1">
        <v>461391852283</v>
      </c>
      <c r="I69" s="1">
        <v>0</v>
      </c>
      <c r="K69" s="1">
        <v>0</v>
      </c>
      <c r="M69" s="1">
        <v>0</v>
      </c>
      <c r="O69" s="1">
        <v>0</v>
      </c>
      <c r="Q69" s="1">
        <f t="shared" si="0"/>
        <v>167562593</v>
      </c>
      <c r="S69" s="1">
        <v>2910</v>
      </c>
      <c r="U69" s="1">
        <v>567789724774</v>
      </c>
      <c r="W69" s="1">
        <v>483837942394</v>
      </c>
      <c r="Y69" s="6">
        <v>8.1131428009303622E-3</v>
      </c>
    </row>
    <row r="70" spans="1:25" ht="21" x14ac:dyDescent="0.25">
      <c r="A70" s="2" t="s">
        <v>74</v>
      </c>
      <c r="C70" s="1">
        <v>87342888</v>
      </c>
      <c r="E70" s="1">
        <v>1162103372882</v>
      </c>
      <c r="G70" s="1">
        <v>1107613557140</v>
      </c>
      <c r="I70" s="1">
        <v>0</v>
      </c>
      <c r="K70" s="1">
        <v>0</v>
      </c>
      <c r="M70" s="1">
        <v>0</v>
      </c>
      <c r="O70" s="1">
        <v>0</v>
      </c>
      <c r="Q70" s="1">
        <f t="shared" si="0"/>
        <v>87342888</v>
      </c>
      <c r="S70" s="1">
        <v>6390</v>
      </c>
      <c r="U70" s="1">
        <v>1162103372882</v>
      </c>
      <c r="W70" s="1">
        <v>553806778570</v>
      </c>
      <c r="Y70" s="6">
        <v>9.2864016749698974E-3</v>
      </c>
    </row>
    <row r="71" spans="1:25" ht="21" x14ac:dyDescent="0.25">
      <c r="A71" s="2" t="s">
        <v>75</v>
      </c>
      <c r="C71" s="1">
        <v>119640598</v>
      </c>
      <c r="E71" s="1">
        <v>538020230399</v>
      </c>
      <c r="G71" s="1">
        <v>575771514461</v>
      </c>
      <c r="I71" s="1">
        <v>0</v>
      </c>
      <c r="K71" s="1">
        <v>0</v>
      </c>
      <c r="M71" s="1">
        <v>0</v>
      </c>
      <c r="O71" s="1">
        <v>0</v>
      </c>
      <c r="Q71" s="1">
        <f t="shared" si="0"/>
        <v>119640598</v>
      </c>
      <c r="S71" s="1">
        <v>5176</v>
      </c>
      <c r="U71" s="1">
        <v>538020230399</v>
      </c>
      <c r="W71" s="1">
        <v>614472857495</v>
      </c>
      <c r="Y71" s="6">
        <v>1.0303669066311095E-2</v>
      </c>
    </row>
    <row r="72" spans="1:25" ht="21" x14ac:dyDescent="0.25">
      <c r="A72" s="2" t="s">
        <v>76</v>
      </c>
      <c r="C72" s="1">
        <v>2400000</v>
      </c>
      <c r="E72" s="1">
        <v>7355140884</v>
      </c>
      <c r="G72" s="1">
        <v>6939539472</v>
      </c>
      <c r="I72" s="1">
        <v>0</v>
      </c>
      <c r="K72" s="1">
        <v>0</v>
      </c>
      <c r="M72" s="1">
        <v>0</v>
      </c>
      <c r="O72" s="1">
        <v>0</v>
      </c>
      <c r="Q72" s="1">
        <f t="shared" si="0"/>
        <v>2400000</v>
      </c>
      <c r="S72" s="1">
        <v>2448</v>
      </c>
      <c r="U72" s="1">
        <v>7355140884</v>
      </c>
      <c r="W72" s="1">
        <v>5829784704</v>
      </c>
      <c r="Y72" s="6">
        <v>9.7755615378580262E-5</v>
      </c>
    </row>
    <row r="73" spans="1:25" ht="21" x14ac:dyDescent="0.25">
      <c r="A73" s="2" t="s">
        <v>77</v>
      </c>
      <c r="C73" s="1">
        <v>469574647</v>
      </c>
      <c r="E73" s="1">
        <v>810694387663</v>
      </c>
      <c r="G73" s="1">
        <v>667233003689</v>
      </c>
      <c r="I73" s="1">
        <v>0</v>
      </c>
      <c r="K73" s="1">
        <v>0</v>
      </c>
      <c r="M73" s="1">
        <v>0</v>
      </c>
      <c r="O73" s="1">
        <v>0</v>
      </c>
      <c r="Q73" s="1">
        <f t="shared" si="0"/>
        <v>469574647</v>
      </c>
      <c r="S73" s="1">
        <v>1422</v>
      </c>
      <c r="U73" s="1">
        <v>810694387663</v>
      </c>
      <c r="W73" s="1">
        <v>662573555340</v>
      </c>
      <c r="Y73" s="6">
        <v>1.1110236299360175E-2</v>
      </c>
    </row>
    <row r="74" spans="1:25" ht="21" x14ac:dyDescent="0.25">
      <c r="A74" s="2" t="s">
        <v>78</v>
      </c>
      <c r="C74" s="1">
        <v>573863800</v>
      </c>
      <c r="E74" s="1">
        <v>803854215446</v>
      </c>
      <c r="G74" s="1">
        <v>480027663072</v>
      </c>
      <c r="I74" s="1">
        <v>0</v>
      </c>
      <c r="K74" s="1">
        <v>0</v>
      </c>
      <c r="M74" s="1">
        <v>0</v>
      </c>
      <c r="O74" s="1">
        <v>0</v>
      </c>
      <c r="Q74" s="1">
        <f t="shared" si="0"/>
        <v>573863800</v>
      </c>
      <c r="S74" s="1">
        <v>839</v>
      </c>
      <c r="U74" s="1">
        <v>803854215446</v>
      </c>
      <c r="W74" s="1">
        <v>477749951741</v>
      </c>
      <c r="Y74" s="6">
        <v>8.0110575091193754E-3</v>
      </c>
    </row>
    <row r="75" spans="1:25" ht="21" x14ac:dyDescent="0.25">
      <c r="A75" s="2" t="s">
        <v>79</v>
      </c>
      <c r="C75" s="1">
        <v>117621308</v>
      </c>
      <c r="E75" s="1">
        <v>1760180481185</v>
      </c>
      <c r="G75" s="1">
        <v>3152393693760</v>
      </c>
      <c r="I75" s="1">
        <v>0</v>
      </c>
      <c r="K75" s="1">
        <v>0</v>
      </c>
      <c r="M75" s="1">
        <v>0</v>
      </c>
      <c r="O75" s="1">
        <v>0</v>
      </c>
      <c r="Q75" s="1">
        <f t="shared" ref="Q75:Q93" si="1">C75+I75+M75</f>
        <v>117621308</v>
      </c>
      <c r="S75" s="1">
        <v>21878</v>
      </c>
      <c r="U75" s="1">
        <v>1760180481185</v>
      </c>
      <c r="W75" s="1">
        <v>2553427220736</v>
      </c>
      <c r="Y75" s="6">
        <v>4.2816649663957401E-2</v>
      </c>
    </row>
    <row r="76" spans="1:25" ht="21" x14ac:dyDescent="0.25">
      <c r="A76" s="2" t="s">
        <v>80</v>
      </c>
      <c r="C76" s="1">
        <v>166110245</v>
      </c>
      <c r="E76" s="1">
        <v>1232306345197</v>
      </c>
      <c r="G76" s="1">
        <v>1412560643749</v>
      </c>
      <c r="I76" s="1">
        <v>0</v>
      </c>
      <c r="K76" s="1">
        <v>0</v>
      </c>
      <c r="M76" s="1">
        <v>0</v>
      </c>
      <c r="O76" s="1">
        <v>0</v>
      </c>
      <c r="Q76" s="1">
        <f t="shared" si="1"/>
        <v>166110245</v>
      </c>
      <c r="S76" s="1">
        <v>8390</v>
      </c>
      <c r="U76" s="1">
        <v>1232306345197</v>
      </c>
      <c r="W76" s="1">
        <v>1382891925444</v>
      </c>
      <c r="Y76" s="6">
        <v>2.3188755337927476E-2</v>
      </c>
    </row>
    <row r="77" spans="1:25" ht="21" x14ac:dyDescent="0.25">
      <c r="A77" s="2" t="s">
        <v>81</v>
      </c>
      <c r="C77" s="1">
        <v>16748397</v>
      </c>
      <c r="E77" s="1">
        <v>150698020810</v>
      </c>
      <c r="G77" s="1">
        <v>135278105594</v>
      </c>
      <c r="I77" s="1">
        <v>0</v>
      </c>
      <c r="K77" s="1">
        <v>0</v>
      </c>
      <c r="M77" s="1">
        <v>0</v>
      </c>
      <c r="O77" s="1">
        <v>0</v>
      </c>
      <c r="Q77" s="1">
        <f t="shared" si="1"/>
        <v>16748397</v>
      </c>
      <c r="S77" s="1">
        <v>8330</v>
      </c>
      <c r="U77" s="1">
        <v>150698020810</v>
      </c>
      <c r="W77" s="1">
        <v>138435702654</v>
      </c>
      <c r="Y77" s="6">
        <v>2.3213322601815119E-3</v>
      </c>
    </row>
    <row r="78" spans="1:25" ht="21" x14ac:dyDescent="0.25">
      <c r="A78" s="2" t="s">
        <v>82</v>
      </c>
      <c r="C78" s="1">
        <v>114198708</v>
      </c>
      <c r="E78" s="1">
        <v>1276466058188</v>
      </c>
      <c r="G78" s="1">
        <v>1683875046529</v>
      </c>
      <c r="I78" s="1">
        <v>0</v>
      </c>
      <c r="K78" s="1">
        <v>0</v>
      </c>
      <c r="M78" s="1">
        <v>0</v>
      </c>
      <c r="O78" s="1">
        <v>0</v>
      </c>
      <c r="Q78" s="1">
        <f t="shared" si="1"/>
        <v>114198708</v>
      </c>
      <c r="S78" s="1">
        <v>7430</v>
      </c>
      <c r="U78" s="1">
        <v>1276466058188</v>
      </c>
      <c r="W78" s="1">
        <v>841937523265</v>
      </c>
      <c r="Y78" s="6">
        <v>1.4117866246521308E-2</v>
      </c>
    </row>
    <row r="79" spans="1:25" ht="21" x14ac:dyDescent="0.25">
      <c r="A79" s="2" t="s">
        <v>83</v>
      </c>
      <c r="C79" s="1">
        <v>189268219</v>
      </c>
      <c r="E79" s="1">
        <v>495490631459</v>
      </c>
      <c r="G79" s="1">
        <v>459183654506</v>
      </c>
      <c r="I79" s="1">
        <v>0</v>
      </c>
      <c r="K79" s="1">
        <v>0</v>
      </c>
      <c r="M79" s="1">
        <v>0</v>
      </c>
      <c r="O79" s="1">
        <v>0</v>
      </c>
      <c r="Q79" s="1">
        <f t="shared" si="1"/>
        <v>189268219</v>
      </c>
      <c r="S79" s="1">
        <v>2513</v>
      </c>
      <c r="U79" s="1">
        <v>495490631459</v>
      </c>
      <c r="W79" s="1">
        <v>471954406451</v>
      </c>
      <c r="Y79" s="6">
        <v>7.9138760307210995E-3</v>
      </c>
    </row>
    <row r="80" spans="1:25" ht="21" x14ac:dyDescent="0.25">
      <c r="A80" s="2" t="s">
        <v>84</v>
      </c>
      <c r="C80" s="1">
        <v>66020364</v>
      </c>
      <c r="E80" s="1">
        <v>726995080139</v>
      </c>
      <c r="G80" s="1">
        <v>927752996515</v>
      </c>
      <c r="I80" s="1">
        <v>0</v>
      </c>
      <c r="K80" s="1">
        <v>0</v>
      </c>
      <c r="M80" s="1">
        <v>0</v>
      </c>
      <c r="O80" s="1">
        <v>0</v>
      </c>
      <c r="Q80" s="1">
        <f t="shared" si="1"/>
        <v>66020364</v>
      </c>
      <c r="S80" s="1">
        <v>14162</v>
      </c>
      <c r="U80" s="1">
        <v>726995080139</v>
      </c>
      <c r="W80" s="1">
        <v>927752996515</v>
      </c>
      <c r="Y80" s="6">
        <v>1.5556846384295851E-2</v>
      </c>
    </row>
    <row r="81" spans="1:25" ht="21" x14ac:dyDescent="0.25">
      <c r="A81" s="2" t="s">
        <v>85</v>
      </c>
      <c r="C81" s="1">
        <v>147966992</v>
      </c>
      <c r="E81" s="1">
        <v>284703710490</v>
      </c>
      <c r="G81" s="1">
        <v>279110916796</v>
      </c>
      <c r="I81" s="1">
        <v>0</v>
      </c>
      <c r="K81" s="1">
        <v>0</v>
      </c>
      <c r="M81" s="1">
        <v>-2</v>
      </c>
      <c r="O81" s="1">
        <v>2</v>
      </c>
      <c r="Q81" s="1">
        <f t="shared" si="1"/>
        <v>147966990</v>
      </c>
      <c r="S81" s="1">
        <v>1711</v>
      </c>
      <c r="U81" s="1">
        <v>284703706642</v>
      </c>
      <c r="W81" s="1">
        <v>251214504041</v>
      </c>
      <c r="Y81" s="6">
        <v>4.2124417420943564E-3</v>
      </c>
    </row>
    <row r="82" spans="1:25" ht="21" x14ac:dyDescent="0.25">
      <c r="A82" s="2" t="s">
        <v>86</v>
      </c>
      <c r="C82" s="1">
        <v>180225567</v>
      </c>
      <c r="E82" s="1">
        <v>552101056805</v>
      </c>
      <c r="G82" s="1">
        <v>589789332265</v>
      </c>
      <c r="I82" s="1">
        <v>0</v>
      </c>
      <c r="K82" s="1">
        <v>0</v>
      </c>
      <c r="M82" s="1">
        <v>0</v>
      </c>
      <c r="O82" s="1">
        <v>0</v>
      </c>
      <c r="Q82" s="1">
        <f t="shared" si="1"/>
        <v>180225567</v>
      </c>
      <c r="S82" s="1">
        <v>3120</v>
      </c>
      <c r="U82" s="1">
        <v>552101056805</v>
      </c>
      <c r="W82" s="1">
        <v>557957160905</v>
      </c>
      <c r="Y82" s="6">
        <v>9.3559965570820854E-3</v>
      </c>
    </row>
    <row r="83" spans="1:25" ht="21" x14ac:dyDescent="0.25">
      <c r="A83" s="2" t="s">
        <v>87</v>
      </c>
      <c r="C83" s="1">
        <v>34680966</v>
      </c>
      <c r="E83" s="1">
        <v>732151051140</v>
      </c>
      <c r="G83" s="1">
        <v>633197031244</v>
      </c>
      <c r="I83" s="1">
        <v>0</v>
      </c>
      <c r="K83" s="1">
        <v>0</v>
      </c>
      <c r="M83" s="1">
        <v>0</v>
      </c>
      <c r="O83" s="1">
        <v>0</v>
      </c>
      <c r="Q83" s="1">
        <f t="shared" si="1"/>
        <v>34680966</v>
      </c>
      <c r="S83" s="1">
        <v>18280</v>
      </c>
      <c r="U83" s="1">
        <v>732151051140</v>
      </c>
      <c r="W83" s="1">
        <v>629067485388</v>
      </c>
      <c r="Y83" s="6">
        <v>1.054839625665188E-2</v>
      </c>
    </row>
    <row r="84" spans="1:25" ht="21" x14ac:dyDescent="0.25">
      <c r="A84" s="2" t="s">
        <v>88</v>
      </c>
      <c r="C84" s="1">
        <v>37166504</v>
      </c>
      <c r="E84" s="1">
        <v>408859209610</v>
      </c>
      <c r="G84" s="1">
        <v>746066356074</v>
      </c>
      <c r="I84" s="1">
        <v>0</v>
      </c>
      <c r="K84" s="1">
        <v>0</v>
      </c>
      <c r="M84" s="1">
        <v>0</v>
      </c>
      <c r="O84" s="1">
        <v>0</v>
      </c>
      <c r="Q84" s="1">
        <f t="shared" si="1"/>
        <v>37166504</v>
      </c>
      <c r="S84" s="1">
        <v>21050</v>
      </c>
      <c r="U84" s="1">
        <v>408859209610</v>
      </c>
      <c r="W84" s="1">
        <v>776307305752</v>
      </c>
      <c r="Y84" s="6">
        <v>1.3017358658992156E-2</v>
      </c>
    </row>
    <row r="85" spans="1:25" ht="21" x14ac:dyDescent="0.25">
      <c r="A85" s="2" t="s">
        <v>89</v>
      </c>
      <c r="C85" s="1">
        <v>12821313</v>
      </c>
      <c r="E85" s="1">
        <v>208098305818</v>
      </c>
      <c r="G85" s="1">
        <v>659646290389</v>
      </c>
      <c r="I85" s="1">
        <v>0</v>
      </c>
      <c r="K85" s="1">
        <v>0</v>
      </c>
      <c r="M85" s="1">
        <v>0</v>
      </c>
      <c r="O85" s="1">
        <v>0</v>
      </c>
      <c r="Q85" s="1">
        <f t="shared" si="1"/>
        <v>12821313</v>
      </c>
      <c r="S85" s="1">
        <v>54250</v>
      </c>
      <c r="U85" s="1">
        <v>208098305818</v>
      </c>
      <c r="W85" s="1">
        <v>690179580590</v>
      </c>
      <c r="Y85" s="6">
        <v>1.157314258552521E-2</v>
      </c>
    </row>
    <row r="86" spans="1:25" ht="21" x14ac:dyDescent="0.25">
      <c r="A86" s="2" t="s">
        <v>90</v>
      </c>
      <c r="C86" s="1">
        <v>181791807</v>
      </c>
      <c r="E86" s="1">
        <v>952417725569</v>
      </c>
      <c r="G86" s="1">
        <v>1443092450655</v>
      </c>
      <c r="I86" s="1">
        <v>0</v>
      </c>
      <c r="K86" s="1">
        <v>0</v>
      </c>
      <c r="M86" s="1">
        <v>0</v>
      </c>
      <c r="O86" s="1">
        <v>0</v>
      </c>
      <c r="Q86" s="1">
        <f t="shared" si="1"/>
        <v>181791807</v>
      </c>
      <c r="S86" s="1">
        <v>8240</v>
      </c>
      <c r="U86" s="1">
        <v>952417725569</v>
      </c>
      <c r="W86" s="1">
        <v>1486385224175</v>
      </c>
      <c r="Y86" s="6">
        <v>2.4924162667475432E-2</v>
      </c>
    </row>
    <row r="87" spans="1:25" ht="21" x14ac:dyDescent="0.25">
      <c r="A87" s="2" t="s">
        <v>91</v>
      </c>
      <c r="C87" s="1">
        <v>101290026</v>
      </c>
      <c r="E87" s="1">
        <v>527958988749</v>
      </c>
      <c r="G87" s="1">
        <v>727671071677</v>
      </c>
      <c r="I87" s="1">
        <v>0</v>
      </c>
      <c r="K87" s="1">
        <v>0</v>
      </c>
      <c r="M87" s="1">
        <v>0</v>
      </c>
      <c r="O87" s="1">
        <v>0</v>
      </c>
      <c r="Q87" s="1">
        <f t="shared" si="1"/>
        <v>101290026</v>
      </c>
      <c r="S87" s="1">
        <v>7740</v>
      </c>
      <c r="U87" s="1">
        <v>527958988749</v>
      </c>
      <c r="W87" s="1">
        <v>777924598726</v>
      </c>
      <c r="Y87" s="6">
        <v>1.3044477922901225E-2</v>
      </c>
    </row>
    <row r="88" spans="1:25" ht="21" x14ac:dyDescent="0.25">
      <c r="A88" s="2" t="s">
        <v>92</v>
      </c>
      <c r="C88" s="1">
        <v>284616494</v>
      </c>
      <c r="E88" s="1">
        <v>270799754764</v>
      </c>
      <c r="G88" s="1">
        <v>679776295263</v>
      </c>
      <c r="I88" s="1">
        <v>0</v>
      </c>
      <c r="K88" s="1">
        <v>0</v>
      </c>
      <c r="M88" s="1">
        <v>0</v>
      </c>
      <c r="O88" s="1">
        <v>0</v>
      </c>
      <c r="Q88" s="1">
        <f t="shared" si="1"/>
        <v>284616494</v>
      </c>
      <c r="S88" s="1">
        <v>2553</v>
      </c>
      <c r="U88" s="1">
        <v>270799754764</v>
      </c>
      <c r="W88" s="1">
        <v>721009090904</v>
      </c>
      <c r="Y88" s="6">
        <v>1.2090101256485653E-2</v>
      </c>
    </row>
    <row r="89" spans="1:25" ht="21" x14ac:dyDescent="0.25">
      <c r="A89" s="2" t="s">
        <v>93</v>
      </c>
      <c r="C89" s="1">
        <v>69409442</v>
      </c>
      <c r="E89" s="1">
        <v>260491256191</v>
      </c>
      <c r="G89" s="1">
        <v>243947836641</v>
      </c>
      <c r="I89" s="1">
        <v>0</v>
      </c>
      <c r="K89" s="1">
        <v>0</v>
      </c>
      <c r="M89" s="1">
        <v>0</v>
      </c>
      <c r="O89" s="1">
        <v>0</v>
      </c>
      <c r="Q89" s="1">
        <f t="shared" si="1"/>
        <v>69409442</v>
      </c>
      <c r="S89" s="1">
        <v>3773</v>
      </c>
      <c r="U89" s="1">
        <v>260491256191</v>
      </c>
      <c r="W89" s="1">
        <v>259857478161</v>
      </c>
      <c r="Y89" s="6">
        <v>4.3573697791832785E-3</v>
      </c>
    </row>
    <row r="90" spans="1:25" ht="21" x14ac:dyDescent="0.25">
      <c r="A90" s="2" t="s">
        <v>94</v>
      </c>
      <c r="C90" s="1">
        <v>23423147</v>
      </c>
      <c r="E90" s="1">
        <v>135389502253</v>
      </c>
      <c r="G90" s="1">
        <v>186866372032</v>
      </c>
      <c r="I90" s="1">
        <v>0</v>
      </c>
      <c r="K90" s="1">
        <v>0</v>
      </c>
      <c r="M90" s="1">
        <v>0</v>
      </c>
      <c r="O90" s="1">
        <v>0</v>
      </c>
      <c r="Q90" s="1">
        <f t="shared" si="1"/>
        <v>23423147</v>
      </c>
      <c r="S90" s="1">
        <v>8040</v>
      </c>
      <c r="U90" s="1">
        <v>135389502253</v>
      </c>
      <c r="W90" s="1">
        <v>186866372032</v>
      </c>
      <c r="Y90" s="6">
        <v>3.1334325569548306E-3</v>
      </c>
    </row>
    <row r="91" spans="1:25" ht="21" x14ac:dyDescent="0.25">
      <c r="A91" s="2" t="s">
        <v>95</v>
      </c>
      <c r="C91" s="1">
        <v>64046860</v>
      </c>
      <c r="E91" s="1">
        <v>267103845343</v>
      </c>
      <c r="G91" s="1">
        <v>345721671081</v>
      </c>
      <c r="I91" s="1">
        <v>0</v>
      </c>
      <c r="K91" s="1">
        <v>0</v>
      </c>
      <c r="M91" s="1">
        <v>0</v>
      </c>
      <c r="O91" s="1">
        <v>0</v>
      </c>
      <c r="Q91" s="1">
        <f t="shared" si="1"/>
        <v>64046860</v>
      </c>
      <c r="S91" s="1">
        <v>5660</v>
      </c>
      <c r="U91" s="1">
        <v>267103845343</v>
      </c>
      <c r="W91" s="1">
        <v>359703062191</v>
      </c>
      <c r="Y91" s="6">
        <v>6.0316111114557093E-3</v>
      </c>
    </row>
    <row r="92" spans="1:25" ht="21" x14ac:dyDescent="0.25">
      <c r="A92" s="2" t="s">
        <v>96</v>
      </c>
      <c r="C92" s="1">
        <v>44411857</v>
      </c>
      <c r="E92" s="1">
        <v>119956668288</v>
      </c>
      <c r="G92" s="1">
        <v>234885389331</v>
      </c>
      <c r="I92" s="1">
        <v>0</v>
      </c>
      <c r="K92" s="1">
        <v>0</v>
      </c>
      <c r="M92" s="1">
        <v>0</v>
      </c>
      <c r="O92" s="1">
        <v>0</v>
      </c>
      <c r="Q92" s="1">
        <f t="shared" si="1"/>
        <v>44411857</v>
      </c>
      <c r="S92" s="1">
        <v>5640</v>
      </c>
      <c r="U92" s="1">
        <v>119956668288</v>
      </c>
      <c r="W92" s="1">
        <v>248546640868</v>
      </c>
      <c r="Y92" s="6">
        <v>4.167706195335053E-3</v>
      </c>
    </row>
    <row r="93" spans="1:25" ht="21" x14ac:dyDescent="0.25">
      <c r="A93" s="2" t="s">
        <v>97</v>
      </c>
      <c r="C93" s="1">
        <v>31464377</v>
      </c>
      <c r="E93" s="1">
        <v>226182464698</v>
      </c>
      <c r="G93" s="1">
        <v>321890132441</v>
      </c>
      <c r="I93" s="1">
        <v>0</v>
      </c>
      <c r="K93" s="1">
        <v>0</v>
      </c>
      <c r="M93" s="1">
        <v>0</v>
      </c>
      <c r="O93" s="1">
        <v>0</v>
      </c>
      <c r="Q93" s="1">
        <f t="shared" si="1"/>
        <v>31464377</v>
      </c>
      <c r="S93" s="1">
        <v>12660</v>
      </c>
      <c r="U93" s="1">
        <v>226182464698</v>
      </c>
      <c r="W93" s="1">
        <v>395259852251</v>
      </c>
      <c r="Y93" s="6">
        <v>6.6278382569997596E-3</v>
      </c>
    </row>
    <row r="94" spans="1:25" s="3" customFormat="1" ht="24.75" thickBot="1" x14ac:dyDescent="0.3">
      <c r="A94" s="3" t="s">
        <v>98</v>
      </c>
      <c r="C94" s="3" t="s">
        <v>98</v>
      </c>
      <c r="E94" s="4">
        <f>SUM(E10:E93)</f>
        <v>44863278680471</v>
      </c>
      <c r="G94" s="4">
        <f>SUM(G10:G93)</f>
        <v>60894066253533</v>
      </c>
      <c r="I94" s="3" t="s">
        <v>98</v>
      </c>
      <c r="K94" s="4">
        <f>SUM(K10:K93)</f>
        <v>0</v>
      </c>
      <c r="M94" s="3" t="s">
        <v>98</v>
      </c>
      <c r="O94" s="4">
        <f>SUM(O10:O93)</f>
        <v>13042396954</v>
      </c>
      <c r="Q94" s="3" t="s">
        <v>98</v>
      </c>
      <c r="S94" s="3" t="s">
        <v>98</v>
      </c>
      <c r="U94" s="4">
        <f>SUM(U10:U93)</f>
        <v>44847318278757</v>
      </c>
      <c r="W94" s="4">
        <f>SUM(W10:W93)</f>
        <v>58280464375807</v>
      </c>
      <c r="Y94" s="7">
        <f>SUM(Y10:Y93)</f>
        <v>0.97726467594890409</v>
      </c>
    </row>
    <row r="95" spans="1:25" ht="19.5" thickTop="1" x14ac:dyDescent="0.25"/>
    <row r="98" spans="23:23" x14ac:dyDescent="0.25">
      <c r="W98" s="6"/>
    </row>
  </sheetData>
  <mergeCells count="23">
    <mergeCell ref="O9"/>
    <mergeCell ref="M8:O8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A5:Y5"/>
    <mergeCell ref="A6:Y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2"/>
  <sheetViews>
    <sheetView rightToLeft="1" workbookViewId="0">
      <selection activeCell="G13" sqref="G13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16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5" style="1" bestFit="1" customWidth="1"/>
    <col min="14" max="14" width="1" style="1" customWidth="1"/>
    <col min="15" max="15" width="26.28515625" style="1" bestFit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5.28515625" style="1" bestFit="1" customWidth="1"/>
    <col min="21" max="16384" width="9.140625" style="1"/>
  </cols>
  <sheetData>
    <row r="2" spans="1:17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6.25" x14ac:dyDescent="0.25">
      <c r="A3" s="20" t="s">
        <v>112</v>
      </c>
      <c r="B3" s="20" t="s">
        <v>112</v>
      </c>
      <c r="C3" s="20" t="s">
        <v>112</v>
      </c>
      <c r="D3" s="20" t="s">
        <v>112</v>
      </c>
      <c r="E3" s="20" t="s">
        <v>112</v>
      </c>
      <c r="F3" s="20" t="s">
        <v>112</v>
      </c>
      <c r="G3" s="20" t="s">
        <v>112</v>
      </c>
      <c r="H3" s="20" t="s">
        <v>112</v>
      </c>
      <c r="I3" s="20" t="s">
        <v>112</v>
      </c>
      <c r="J3" s="20" t="s">
        <v>112</v>
      </c>
      <c r="K3" s="20" t="s">
        <v>112</v>
      </c>
      <c r="L3" s="20" t="s">
        <v>112</v>
      </c>
      <c r="M3" s="20" t="s">
        <v>112</v>
      </c>
      <c r="N3" s="20" t="s">
        <v>112</v>
      </c>
      <c r="O3" s="20" t="s">
        <v>112</v>
      </c>
      <c r="P3" s="20" t="s">
        <v>112</v>
      </c>
      <c r="Q3" s="20" t="s">
        <v>112</v>
      </c>
    </row>
    <row r="4" spans="1:17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5" spans="1:17" s="18" customFormat="1" ht="28.5" x14ac:dyDescent="0.3">
      <c r="A5" s="21" t="s">
        <v>186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27" thickBot="1" x14ac:dyDescent="0.3">
      <c r="A6" s="19" t="s">
        <v>3</v>
      </c>
      <c r="C6" s="19" t="s">
        <v>167</v>
      </c>
      <c r="D6" s="19" t="s">
        <v>114</v>
      </c>
      <c r="E6" s="19" t="s">
        <v>114</v>
      </c>
      <c r="F6" s="19" t="s">
        <v>114</v>
      </c>
      <c r="G6" s="19" t="s">
        <v>114</v>
      </c>
      <c r="H6" s="19" t="s">
        <v>114</v>
      </c>
      <c r="I6" s="19" t="s">
        <v>114</v>
      </c>
      <c r="K6" s="19" t="s">
        <v>168</v>
      </c>
      <c r="L6" s="19" t="s">
        <v>115</v>
      </c>
      <c r="M6" s="19" t="s">
        <v>115</v>
      </c>
      <c r="N6" s="19" t="s">
        <v>115</v>
      </c>
      <c r="O6" s="19" t="s">
        <v>115</v>
      </c>
      <c r="P6" s="19" t="s">
        <v>115</v>
      </c>
      <c r="Q6" s="19" t="s">
        <v>115</v>
      </c>
    </row>
    <row r="7" spans="1:17" ht="26.25" x14ac:dyDescent="0.25">
      <c r="A7" s="19" t="s">
        <v>3</v>
      </c>
      <c r="C7" s="19" t="s">
        <v>7</v>
      </c>
      <c r="E7" s="19" t="s">
        <v>138</v>
      </c>
      <c r="G7" s="19" t="s">
        <v>139</v>
      </c>
      <c r="I7" s="9" t="s">
        <v>141</v>
      </c>
      <c r="K7" s="19" t="s">
        <v>7</v>
      </c>
      <c r="M7" s="19" t="s">
        <v>138</v>
      </c>
      <c r="O7" s="19" t="s">
        <v>139</v>
      </c>
      <c r="Q7" s="19" t="s">
        <v>141</v>
      </c>
    </row>
    <row r="8" spans="1:17" ht="21" x14ac:dyDescent="0.25">
      <c r="A8" s="2" t="s">
        <v>35</v>
      </c>
      <c r="C8" s="1">
        <v>1</v>
      </c>
      <c r="E8" s="1">
        <v>1</v>
      </c>
      <c r="G8" s="1">
        <v>6438</v>
      </c>
      <c r="I8" s="1">
        <f>E8-G8</f>
        <v>-6437</v>
      </c>
      <c r="K8" s="1">
        <v>1</v>
      </c>
      <c r="M8" s="1">
        <v>1</v>
      </c>
      <c r="O8" s="1">
        <v>6438</v>
      </c>
      <c r="Q8" s="1">
        <f>M8-O8</f>
        <v>-6437</v>
      </c>
    </row>
    <row r="9" spans="1:17" ht="21" x14ac:dyDescent="0.25">
      <c r="A9" s="2" t="s">
        <v>85</v>
      </c>
      <c r="C9" s="1">
        <v>2</v>
      </c>
      <c r="E9" s="1">
        <v>2</v>
      </c>
      <c r="G9" s="1">
        <v>3587</v>
      </c>
      <c r="I9" s="1">
        <f t="shared" ref="I9:I40" si="0">E9-G9</f>
        <v>-3585</v>
      </c>
      <c r="K9" s="1">
        <v>115022940</v>
      </c>
      <c r="M9" s="1">
        <v>245582597256</v>
      </c>
      <c r="O9" s="1">
        <v>232221602441</v>
      </c>
      <c r="Q9" s="1">
        <f t="shared" ref="Q9:Q37" si="1">M9-O9</f>
        <v>13360994815</v>
      </c>
    </row>
    <row r="10" spans="1:17" ht="21" x14ac:dyDescent="0.25">
      <c r="A10" s="2" t="s">
        <v>48</v>
      </c>
      <c r="C10" s="1">
        <v>800000</v>
      </c>
      <c r="E10" s="1">
        <v>13042396938</v>
      </c>
      <c r="G10" s="1">
        <v>12167172000</v>
      </c>
      <c r="I10" s="1">
        <f t="shared" si="0"/>
        <v>875224938</v>
      </c>
      <c r="K10" s="1">
        <v>800000</v>
      </c>
      <c r="M10" s="1">
        <v>13042396938</v>
      </c>
      <c r="O10" s="1">
        <v>12167172000</v>
      </c>
      <c r="Q10" s="1">
        <f t="shared" si="1"/>
        <v>875224938</v>
      </c>
    </row>
    <row r="11" spans="1:17" ht="21" x14ac:dyDescent="0.25">
      <c r="A11" s="2" t="s">
        <v>36</v>
      </c>
      <c r="C11" s="1">
        <v>2</v>
      </c>
      <c r="E11" s="1">
        <v>2</v>
      </c>
      <c r="G11" s="1">
        <v>1846</v>
      </c>
      <c r="I11" s="1">
        <f t="shared" si="0"/>
        <v>-1844</v>
      </c>
      <c r="K11" s="1">
        <v>2</v>
      </c>
      <c r="M11" s="1">
        <v>2</v>
      </c>
      <c r="O11" s="1">
        <v>1846</v>
      </c>
      <c r="Q11" s="1">
        <f t="shared" si="1"/>
        <v>-1844</v>
      </c>
    </row>
    <row r="12" spans="1:17" ht="21" x14ac:dyDescent="0.25">
      <c r="A12" s="2" t="s">
        <v>25</v>
      </c>
      <c r="C12" s="1">
        <v>1</v>
      </c>
      <c r="E12" s="1">
        <v>1</v>
      </c>
      <c r="G12" s="1">
        <v>7371</v>
      </c>
      <c r="I12" s="1">
        <f t="shared" si="0"/>
        <v>-7370</v>
      </c>
      <c r="K12" s="1">
        <v>1</v>
      </c>
      <c r="M12" s="1">
        <v>1</v>
      </c>
      <c r="O12" s="1">
        <v>7371</v>
      </c>
      <c r="Q12" s="1">
        <f t="shared" si="1"/>
        <v>-7370</v>
      </c>
    </row>
    <row r="13" spans="1:17" ht="21" x14ac:dyDescent="0.25">
      <c r="A13" s="2" t="s">
        <v>16</v>
      </c>
      <c r="C13" s="1">
        <v>1</v>
      </c>
      <c r="E13" s="1">
        <v>1</v>
      </c>
      <c r="G13" s="1">
        <v>957</v>
      </c>
      <c r="I13" s="1">
        <f t="shared" si="0"/>
        <v>-956</v>
      </c>
      <c r="K13" s="1">
        <v>119640</v>
      </c>
      <c r="M13" s="1">
        <v>142338325</v>
      </c>
      <c r="O13" s="1">
        <v>145567786</v>
      </c>
      <c r="Q13" s="1">
        <f t="shared" si="1"/>
        <v>-3229461</v>
      </c>
    </row>
    <row r="14" spans="1:17" ht="21" x14ac:dyDescent="0.25">
      <c r="A14" s="2" t="s">
        <v>22</v>
      </c>
      <c r="C14" s="1">
        <v>2</v>
      </c>
      <c r="E14" s="1">
        <v>2</v>
      </c>
      <c r="G14" s="1">
        <v>5405</v>
      </c>
      <c r="I14" s="1">
        <f t="shared" si="0"/>
        <v>-5403</v>
      </c>
      <c r="K14" s="1">
        <v>2</v>
      </c>
      <c r="M14" s="1">
        <v>2</v>
      </c>
      <c r="O14" s="1">
        <v>5405</v>
      </c>
      <c r="Q14" s="1">
        <f t="shared" si="1"/>
        <v>-5403</v>
      </c>
    </row>
    <row r="15" spans="1:17" ht="21" x14ac:dyDescent="0.25">
      <c r="A15" s="2" t="s">
        <v>31</v>
      </c>
      <c r="C15" s="1">
        <v>3</v>
      </c>
      <c r="E15" s="1">
        <v>3</v>
      </c>
      <c r="G15" s="1">
        <v>6728</v>
      </c>
      <c r="I15" s="1">
        <f t="shared" si="0"/>
        <v>-6725</v>
      </c>
      <c r="K15" s="1">
        <v>3</v>
      </c>
      <c r="M15" s="1">
        <v>3</v>
      </c>
      <c r="O15" s="1">
        <v>6728</v>
      </c>
      <c r="Q15" s="1">
        <f t="shared" si="1"/>
        <v>-6725</v>
      </c>
    </row>
    <row r="16" spans="1:17" ht="21" x14ac:dyDescent="0.25">
      <c r="A16" s="2" t="s">
        <v>17</v>
      </c>
      <c r="C16" s="1">
        <v>2</v>
      </c>
      <c r="E16" s="1">
        <v>2</v>
      </c>
      <c r="G16" s="1">
        <v>5993</v>
      </c>
      <c r="I16" s="1">
        <f t="shared" si="0"/>
        <v>-5991</v>
      </c>
      <c r="K16" s="1">
        <v>2</v>
      </c>
      <c r="M16" s="1">
        <v>2</v>
      </c>
      <c r="O16" s="1">
        <v>5993</v>
      </c>
      <c r="Q16" s="1">
        <f t="shared" si="1"/>
        <v>-5991</v>
      </c>
    </row>
    <row r="17" spans="1:17" ht="21" x14ac:dyDescent="0.25">
      <c r="A17" s="2" t="s">
        <v>19</v>
      </c>
      <c r="C17" s="1">
        <v>2</v>
      </c>
      <c r="E17" s="1">
        <v>2</v>
      </c>
      <c r="G17" s="1">
        <v>8836</v>
      </c>
      <c r="I17" s="1">
        <f t="shared" si="0"/>
        <v>-8834</v>
      </c>
      <c r="K17" s="1">
        <v>30000002</v>
      </c>
      <c r="M17" s="1">
        <v>157334776546</v>
      </c>
      <c r="O17" s="1">
        <v>146125358867</v>
      </c>
      <c r="Q17" s="1">
        <f t="shared" si="1"/>
        <v>11209417679</v>
      </c>
    </row>
    <row r="18" spans="1:17" ht="21" x14ac:dyDescent="0.25">
      <c r="A18" s="2" t="s">
        <v>58</v>
      </c>
      <c r="C18" s="1" t="s">
        <v>170</v>
      </c>
      <c r="E18" s="1">
        <v>0</v>
      </c>
      <c r="G18" s="1">
        <v>0</v>
      </c>
      <c r="I18" s="1">
        <f t="shared" si="0"/>
        <v>0</v>
      </c>
      <c r="K18" s="1">
        <v>1</v>
      </c>
      <c r="M18" s="1">
        <v>1</v>
      </c>
      <c r="O18" s="1">
        <v>13953</v>
      </c>
      <c r="Q18" s="1">
        <f t="shared" si="1"/>
        <v>-13952</v>
      </c>
    </row>
    <row r="19" spans="1:17" ht="21" x14ac:dyDescent="0.25">
      <c r="A19" s="2" t="s">
        <v>34</v>
      </c>
      <c r="C19" s="1" t="s">
        <v>170</v>
      </c>
      <c r="E19" s="1">
        <v>0</v>
      </c>
      <c r="G19" s="1">
        <v>0</v>
      </c>
      <c r="I19" s="1">
        <f t="shared" si="0"/>
        <v>0</v>
      </c>
      <c r="K19" s="1">
        <v>1838965</v>
      </c>
      <c r="M19" s="1">
        <v>232573579652</v>
      </c>
      <c r="O19" s="1">
        <v>218357366244</v>
      </c>
      <c r="Q19" s="1">
        <f t="shared" si="1"/>
        <v>14216213408</v>
      </c>
    </row>
    <row r="20" spans="1:17" ht="21" x14ac:dyDescent="0.25">
      <c r="A20" s="2" t="s">
        <v>142</v>
      </c>
      <c r="C20" s="1" t="s">
        <v>170</v>
      </c>
      <c r="E20" s="1">
        <v>0</v>
      </c>
      <c r="G20" s="1">
        <v>0</v>
      </c>
      <c r="I20" s="1">
        <f t="shared" si="0"/>
        <v>0</v>
      </c>
      <c r="K20" s="1">
        <v>63773149</v>
      </c>
      <c r="M20" s="1">
        <v>311621625150</v>
      </c>
      <c r="O20" s="1">
        <v>312087179012</v>
      </c>
      <c r="Q20" s="1">
        <f t="shared" si="1"/>
        <v>-465553862</v>
      </c>
    </row>
    <row r="21" spans="1:17" ht="21" x14ac:dyDescent="0.25">
      <c r="A21" s="2" t="s">
        <v>143</v>
      </c>
      <c r="C21" s="1" t="s">
        <v>170</v>
      </c>
      <c r="E21" s="1">
        <v>0</v>
      </c>
      <c r="G21" s="1">
        <v>0</v>
      </c>
      <c r="I21" s="1">
        <f t="shared" si="0"/>
        <v>0</v>
      </c>
      <c r="K21" s="1">
        <v>26869217</v>
      </c>
      <c r="M21" s="1">
        <v>1480898149358</v>
      </c>
      <c r="O21" s="1">
        <v>1362176603101</v>
      </c>
      <c r="Q21" s="1">
        <f t="shared" si="1"/>
        <v>118721546257</v>
      </c>
    </row>
    <row r="22" spans="1:17" ht="21" x14ac:dyDescent="0.25">
      <c r="A22" s="2" t="s">
        <v>144</v>
      </c>
      <c r="C22" s="1" t="s">
        <v>170</v>
      </c>
      <c r="E22" s="1">
        <v>0</v>
      </c>
      <c r="G22" s="1">
        <v>0</v>
      </c>
      <c r="I22" s="1">
        <f t="shared" si="0"/>
        <v>0</v>
      </c>
      <c r="K22" s="1">
        <v>11510556</v>
      </c>
      <c r="M22" s="1">
        <v>85963178819</v>
      </c>
      <c r="O22" s="1">
        <v>84213621891</v>
      </c>
      <c r="Q22" s="1">
        <f t="shared" si="1"/>
        <v>1749556928</v>
      </c>
    </row>
    <row r="23" spans="1:17" ht="21" x14ac:dyDescent="0.25">
      <c r="A23" s="2" t="s">
        <v>47</v>
      </c>
      <c r="C23" s="1" t="s">
        <v>170</v>
      </c>
      <c r="E23" s="1">
        <v>0</v>
      </c>
      <c r="G23" s="1">
        <v>0</v>
      </c>
      <c r="I23" s="1">
        <f t="shared" si="0"/>
        <v>0</v>
      </c>
      <c r="K23" s="1">
        <v>1</v>
      </c>
      <c r="M23" s="1">
        <v>1</v>
      </c>
      <c r="O23" s="1">
        <v>5753</v>
      </c>
      <c r="Q23" s="1">
        <f t="shared" si="1"/>
        <v>-5752</v>
      </c>
    </row>
    <row r="24" spans="1:17" ht="21" x14ac:dyDescent="0.25">
      <c r="A24" s="2" t="s">
        <v>20</v>
      </c>
      <c r="C24" s="1" t="s">
        <v>170</v>
      </c>
      <c r="E24" s="1">
        <v>0</v>
      </c>
      <c r="G24" s="1">
        <v>0</v>
      </c>
      <c r="I24" s="1">
        <f t="shared" si="0"/>
        <v>0</v>
      </c>
      <c r="K24" s="1">
        <v>181550861</v>
      </c>
      <c r="M24" s="1">
        <v>884780325211</v>
      </c>
      <c r="O24" s="1">
        <v>745524186496</v>
      </c>
      <c r="Q24" s="1">
        <f t="shared" si="1"/>
        <v>139256138715</v>
      </c>
    </row>
    <row r="25" spans="1:17" ht="21" x14ac:dyDescent="0.25">
      <c r="A25" s="2" t="s">
        <v>80</v>
      </c>
      <c r="C25" s="1" t="s">
        <v>170</v>
      </c>
      <c r="E25" s="1">
        <v>0</v>
      </c>
      <c r="G25" s="1">
        <v>0</v>
      </c>
      <c r="I25" s="1">
        <f t="shared" si="0"/>
        <v>0</v>
      </c>
      <c r="K25" s="1">
        <v>9565431</v>
      </c>
      <c r="M25" s="1">
        <v>94653508327</v>
      </c>
      <c r="O25" s="1">
        <v>70962157194</v>
      </c>
      <c r="Q25" s="1">
        <f t="shared" si="1"/>
        <v>23691351133</v>
      </c>
    </row>
    <row r="26" spans="1:17" ht="21" x14ac:dyDescent="0.25">
      <c r="A26" s="2" t="s">
        <v>70</v>
      </c>
      <c r="C26" s="1" t="s">
        <v>170</v>
      </c>
      <c r="E26" s="1">
        <v>0</v>
      </c>
      <c r="G26" s="1">
        <v>0</v>
      </c>
      <c r="I26" s="1">
        <f t="shared" si="0"/>
        <v>0</v>
      </c>
      <c r="K26" s="1">
        <v>12596665</v>
      </c>
      <c r="M26" s="1">
        <v>14235250690</v>
      </c>
      <c r="O26" s="1">
        <v>10994065698</v>
      </c>
      <c r="Q26" s="1">
        <f t="shared" si="1"/>
        <v>3241184992</v>
      </c>
    </row>
    <row r="27" spans="1:17" ht="21" x14ac:dyDescent="0.25">
      <c r="A27" s="2" t="s">
        <v>49</v>
      </c>
      <c r="C27" s="1" t="s">
        <v>170</v>
      </c>
      <c r="E27" s="1">
        <v>0</v>
      </c>
      <c r="G27" s="1">
        <v>0</v>
      </c>
      <c r="I27" s="1">
        <f t="shared" si="0"/>
        <v>0</v>
      </c>
      <c r="K27" s="1">
        <v>10443414</v>
      </c>
      <c r="M27" s="1">
        <v>147258792475</v>
      </c>
      <c r="O27" s="1">
        <v>127281334945</v>
      </c>
      <c r="Q27" s="1">
        <f t="shared" si="1"/>
        <v>19977457530</v>
      </c>
    </row>
    <row r="28" spans="1:17" ht="21" x14ac:dyDescent="0.25">
      <c r="A28" s="2" t="s">
        <v>145</v>
      </c>
      <c r="C28" s="1" t="s">
        <v>170</v>
      </c>
      <c r="E28" s="1">
        <v>0</v>
      </c>
      <c r="G28" s="1">
        <v>0</v>
      </c>
      <c r="I28" s="1">
        <f t="shared" si="0"/>
        <v>0</v>
      </c>
      <c r="K28" s="1">
        <v>84728</v>
      </c>
      <c r="M28" s="1">
        <v>1264796276068</v>
      </c>
      <c r="O28" s="1">
        <v>1191797604480</v>
      </c>
      <c r="Q28" s="1">
        <f t="shared" si="1"/>
        <v>72998671588</v>
      </c>
    </row>
    <row r="29" spans="1:17" ht="21" x14ac:dyDescent="0.25">
      <c r="A29" s="2" t="s">
        <v>146</v>
      </c>
      <c r="C29" s="1" t="s">
        <v>170</v>
      </c>
      <c r="E29" s="1">
        <v>0</v>
      </c>
      <c r="G29" s="1">
        <v>0</v>
      </c>
      <c r="I29" s="1">
        <f t="shared" si="0"/>
        <v>0</v>
      </c>
      <c r="K29" s="1">
        <v>9143022</v>
      </c>
      <c r="M29" s="1">
        <v>129189221448</v>
      </c>
      <c r="O29" s="1">
        <v>121878407866</v>
      </c>
      <c r="Q29" s="1">
        <f t="shared" si="1"/>
        <v>7310813582</v>
      </c>
    </row>
    <row r="30" spans="1:17" ht="21" x14ac:dyDescent="0.25">
      <c r="A30" s="2" t="s">
        <v>147</v>
      </c>
      <c r="C30" s="1" t="s">
        <v>170</v>
      </c>
      <c r="E30" s="1">
        <v>0</v>
      </c>
      <c r="G30" s="1">
        <v>0</v>
      </c>
      <c r="I30" s="1">
        <f t="shared" si="0"/>
        <v>0</v>
      </c>
      <c r="K30" s="1">
        <v>1011122</v>
      </c>
      <c r="M30" s="1">
        <v>4845296624</v>
      </c>
      <c r="O30" s="1">
        <v>4845296624</v>
      </c>
      <c r="Q30" s="1">
        <f t="shared" si="1"/>
        <v>0</v>
      </c>
    </row>
    <row r="31" spans="1:17" ht="21" x14ac:dyDescent="0.25">
      <c r="A31" s="2" t="s">
        <v>148</v>
      </c>
      <c r="C31" s="1" t="s">
        <v>170</v>
      </c>
      <c r="E31" s="1">
        <v>0</v>
      </c>
      <c r="G31" s="1">
        <v>0</v>
      </c>
      <c r="I31" s="1">
        <f t="shared" si="0"/>
        <v>0</v>
      </c>
      <c r="K31" s="1">
        <v>532000</v>
      </c>
      <c r="M31" s="1">
        <v>660207336620</v>
      </c>
      <c r="O31" s="1">
        <v>600328849750</v>
      </c>
      <c r="Q31" s="1">
        <f t="shared" si="1"/>
        <v>59878486870</v>
      </c>
    </row>
    <row r="32" spans="1:17" ht="21" x14ac:dyDescent="0.25">
      <c r="A32" s="2" t="s">
        <v>149</v>
      </c>
      <c r="C32" s="1" t="s">
        <v>170</v>
      </c>
      <c r="E32" s="1">
        <v>0</v>
      </c>
      <c r="G32" s="1">
        <v>0</v>
      </c>
      <c r="I32" s="1">
        <f t="shared" si="0"/>
        <v>0</v>
      </c>
      <c r="K32" s="1">
        <v>182500831</v>
      </c>
      <c r="M32" s="1">
        <v>283761146291</v>
      </c>
      <c r="O32" s="1">
        <v>252529611869</v>
      </c>
      <c r="Q32" s="1">
        <f t="shared" si="1"/>
        <v>31231534422</v>
      </c>
    </row>
    <row r="33" spans="1:17" ht="21" x14ac:dyDescent="0.25">
      <c r="A33" s="2" t="s">
        <v>41</v>
      </c>
      <c r="C33" s="1" t="s">
        <v>170</v>
      </c>
      <c r="E33" s="1">
        <v>0</v>
      </c>
      <c r="G33" s="1">
        <v>0</v>
      </c>
      <c r="I33" s="1">
        <f t="shared" si="0"/>
        <v>0</v>
      </c>
      <c r="K33" s="1">
        <v>10403880</v>
      </c>
      <c r="M33" s="1">
        <v>465012505689</v>
      </c>
      <c r="O33" s="1">
        <v>398049800363</v>
      </c>
      <c r="Q33" s="1">
        <f t="shared" si="1"/>
        <v>66962705326</v>
      </c>
    </row>
    <row r="34" spans="1:17" ht="21" x14ac:dyDescent="0.25">
      <c r="A34" s="2" t="s">
        <v>150</v>
      </c>
      <c r="C34" s="1" t="s">
        <v>170</v>
      </c>
      <c r="E34" s="1">
        <v>0</v>
      </c>
      <c r="G34" s="1">
        <v>0</v>
      </c>
      <c r="I34" s="1">
        <f t="shared" si="0"/>
        <v>0</v>
      </c>
      <c r="K34" s="1" t="s">
        <v>170</v>
      </c>
      <c r="M34" s="1">
        <v>0</v>
      </c>
      <c r="O34" s="1">
        <v>0</v>
      </c>
      <c r="Q34" s="1">
        <v>3137985869</v>
      </c>
    </row>
    <row r="35" spans="1:17" ht="21" x14ac:dyDescent="0.25">
      <c r="A35" s="2" t="s">
        <v>151</v>
      </c>
      <c r="C35" s="1" t="s">
        <v>170</v>
      </c>
      <c r="E35" s="1">
        <v>0</v>
      </c>
      <c r="G35" s="1">
        <v>0</v>
      </c>
      <c r="I35" s="1">
        <f t="shared" si="0"/>
        <v>0</v>
      </c>
      <c r="K35" s="1">
        <v>16395148</v>
      </c>
      <c r="M35" s="1">
        <v>43922601492</v>
      </c>
      <c r="O35" s="1">
        <v>43351607672</v>
      </c>
      <c r="Q35" s="1">
        <f t="shared" si="1"/>
        <v>570993820</v>
      </c>
    </row>
    <row r="36" spans="1:17" ht="21" x14ac:dyDescent="0.25">
      <c r="A36" s="2" t="s">
        <v>73</v>
      </c>
      <c r="C36" s="1" t="s">
        <v>170</v>
      </c>
      <c r="E36" s="1">
        <v>0</v>
      </c>
      <c r="G36" s="1">
        <v>0</v>
      </c>
      <c r="I36" s="1">
        <f t="shared" si="0"/>
        <v>0</v>
      </c>
      <c r="K36" s="1">
        <v>2</v>
      </c>
      <c r="M36" s="1">
        <v>2</v>
      </c>
      <c r="O36" s="1">
        <v>4671</v>
      </c>
      <c r="Q36" s="1">
        <f t="shared" si="1"/>
        <v>-4669</v>
      </c>
    </row>
    <row r="37" spans="1:17" ht="21" x14ac:dyDescent="0.25">
      <c r="A37" s="2" t="s">
        <v>152</v>
      </c>
      <c r="C37" s="1" t="s">
        <v>170</v>
      </c>
      <c r="E37" s="1">
        <v>0</v>
      </c>
      <c r="G37" s="1">
        <v>0</v>
      </c>
      <c r="I37" s="1">
        <f t="shared" si="0"/>
        <v>0</v>
      </c>
      <c r="K37" s="1">
        <v>44825275</v>
      </c>
      <c r="M37" s="1">
        <v>50293957429</v>
      </c>
      <c r="O37" s="1">
        <v>50293958550</v>
      </c>
      <c r="Q37" s="1">
        <f t="shared" si="1"/>
        <v>-1121</v>
      </c>
    </row>
    <row r="38" spans="1:17" ht="21" x14ac:dyDescent="0.25">
      <c r="A38" s="2" t="s">
        <v>171</v>
      </c>
      <c r="C38" s="1" t="s">
        <v>170</v>
      </c>
      <c r="E38" s="1">
        <v>0</v>
      </c>
      <c r="G38" s="1">
        <v>0</v>
      </c>
      <c r="I38" s="1">
        <f t="shared" si="0"/>
        <v>0</v>
      </c>
      <c r="K38" s="1" t="s">
        <v>170</v>
      </c>
      <c r="M38" s="1">
        <v>0</v>
      </c>
      <c r="O38" s="1">
        <v>0</v>
      </c>
      <c r="Q38" s="1">
        <v>-1558590874</v>
      </c>
    </row>
    <row r="39" spans="1:17" ht="21" x14ac:dyDescent="0.25">
      <c r="A39" s="2" t="s">
        <v>172</v>
      </c>
      <c r="C39" s="1" t="s">
        <v>170</v>
      </c>
      <c r="E39" s="1">
        <v>0</v>
      </c>
      <c r="G39" s="1">
        <v>0</v>
      </c>
      <c r="I39" s="1">
        <f t="shared" si="0"/>
        <v>0</v>
      </c>
      <c r="K39" s="1" t="s">
        <v>170</v>
      </c>
      <c r="M39" s="1">
        <v>0</v>
      </c>
      <c r="O39" s="1">
        <v>0</v>
      </c>
      <c r="Q39" s="1">
        <v>-6464635025</v>
      </c>
    </row>
    <row r="40" spans="1:17" ht="21.75" thickBot="1" x14ac:dyDescent="0.3">
      <c r="A40" s="2" t="s">
        <v>173</v>
      </c>
      <c r="C40" s="1" t="s">
        <v>170</v>
      </c>
      <c r="E40" s="1">
        <v>0</v>
      </c>
      <c r="G40" s="1">
        <v>0</v>
      </c>
      <c r="I40" s="1">
        <f t="shared" si="0"/>
        <v>0</v>
      </c>
      <c r="K40" s="1" t="s">
        <v>170</v>
      </c>
      <c r="M40" s="1">
        <v>0</v>
      </c>
      <c r="O40" s="1">
        <v>0</v>
      </c>
      <c r="Q40" s="1">
        <v>4452637030</v>
      </c>
    </row>
    <row r="41" spans="1:17" s="10" customFormat="1" ht="27" thickBot="1" x14ac:dyDescent="0.3">
      <c r="A41" s="10" t="s">
        <v>98</v>
      </c>
      <c r="C41" s="10" t="s">
        <v>98</v>
      </c>
      <c r="E41" s="11">
        <f>SUM(E8:E40)</f>
        <v>13042396954</v>
      </c>
      <c r="G41" s="11">
        <f>SUM(G8:G40)</f>
        <v>12167219161</v>
      </c>
      <c r="I41" s="11">
        <f>SUM(I8:I40)</f>
        <v>875177793</v>
      </c>
      <c r="K41" s="10" t="s">
        <v>98</v>
      </c>
      <c r="M41" s="11">
        <f>SUM(M8:M40)</f>
        <v>6570114860423</v>
      </c>
      <c r="O41" s="11">
        <f>SUM(O8:O40)</f>
        <v>5985331411007</v>
      </c>
      <c r="Q41" s="11">
        <f>SUM(Q8:Q40)</f>
        <v>584350846416</v>
      </c>
    </row>
    <row r="42" spans="1:17" ht="19.5" thickTop="1" x14ac:dyDescent="0.25"/>
  </sheetData>
  <mergeCells count="14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3"/>
  <sheetViews>
    <sheetView rightToLeft="1" workbookViewId="0">
      <selection activeCell="I11" sqref="I11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19" style="1" customWidth="1"/>
    <col min="4" max="4" width="1" style="1" customWidth="1"/>
    <col min="5" max="5" width="27.85546875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9" style="1" customWidth="1"/>
    <col min="12" max="12" width="1" style="1" customWidth="1"/>
    <col min="13" max="13" width="27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6.25" x14ac:dyDescent="0.25">
      <c r="A3" s="20" t="s">
        <v>112</v>
      </c>
      <c r="B3" s="20" t="s">
        <v>112</v>
      </c>
      <c r="C3" s="20" t="s">
        <v>112</v>
      </c>
      <c r="D3" s="20" t="s">
        <v>112</v>
      </c>
      <c r="E3" s="20" t="s">
        <v>112</v>
      </c>
      <c r="F3" s="20" t="s">
        <v>112</v>
      </c>
      <c r="G3" s="20" t="s">
        <v>112</v>
      </c>
      <c r="H3" s="20" t="s">
        <v>112</v>
      </c>
      <c r="I3" s="20" t="s">
        <v>112</v>
      </c>
      <c r="J3" s="20" t="s">
        <v>112</v>
      </c>
      <c r="K3" s="20" t="s">
        <v>112</v>
      </c>
      <c r="L3" s="20" t="s">
        <v>112</v>
      </c>
      <c r="M3" s="20" t="s">
        <v>112</v>
      </c>
      <c r="N3" s="20" t="s">
        <v>112</v>
      </c>
      <c r="O3" s="20" t="s">
        <v>112</v>
      </c>
      <c r="P3" s="20" t="s">
        <v>112</v>
      </c>
      <c r="Q3" s="20" t="s">
        <v>112</v>
      </c>
    </row>
    <row r="4" spans="1:17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5" spans="1:17" customFormat="1" ht="28.5" x14ac:dyDescent="0.25">
      <c r="A5" s="21" t="s">
        <v>187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27" thickBot="1" x14ac:dyDescent="0.3">
      <c r="A6" s="19" t="s">
        <v>3</v>
      </c>
      <c r="C6" s="19" t="s">
        <v>167</v>
      </c>
      <c r="D6" s="19" t="s">
        <v>114</v>
      </c>
      <c r="E6" s="19" t="s">
        <v>114</v>
      </c>
      <c r="F6" s="19" t="s">
        <v>114</v>
      </c>
      <c r="G6" s="19" t="s">
        <v>114</v>
      </c>
      <c r="H6" s="19" t="s">
        <v>114</v>
      </c>
      <c r="I6" s="19" t="s">
        <v>114</v>
      </c>
      <c r="K6" s="19" t="s">
        <v>168</v>
      </c>
      <c r="L6" s="19" t="s">
        <v>115</v>
      </c>
      <c r="M6" s="19" t="s">
        <v>115</v>
      </c>
      <c r="N6" s="19" t="s">
        <v>115</v>
      </c>
      <c r="O6" s="19" t="s">
        <v>115</v>
      </c>
      <c r="P6" s="19" t="s">
        <v>115</v>
      </c>
      <c r="Q6" s="19" t="s">
        <v>115</v>
      </c>
    </row>
    <row r="7" spans="1:17" ht="27" thickBot="1" x14ac:dyDescent="0.3">
      <c r="A7" s="19" t="s">
        <v>3</v>
      </c>
      <c r="C7" s="19" t="s">
        <v>7</v>
      </c>
      <c r="E7" s="19" t="s">
        <v>138</v>
      </c>
      <c r="G7" s="19" t="s">
        <v>139</v>
      </c>
      <c r="I7" s="9" t="s">
        <v>140</v>
      </c>
      <c r="K7" s="19" t="s">
        <v>7</v>
      </c>
      <c r="M7" s="19" t="s">
        <v>138</v>
      </c>
      <c r="O7" s="19" t="s">
        <v>139</v>
      </c>
      <c r="Q7" s="19" t="s">
        <v>140</v>
      </c>
    </row>
    <row r="8" spans="1:17" ht="21" x14ac:dyDescent="0.25">
      <c r="A8" s="2" t="s">
        <v>47</v>
      </c>
      <c r="C8" s="1">
        <v>126637524</v>
      </c>
      <c r="E8" s="1">
        <v>503137098221</v>
      </c>
      <c r="G8" s="1">
        <v>591852081074</v>
      </c>
      <c r="I8" s="1">
        <f>E8-G8</f>
        <v>-88714982853</v>
      </c>
      <c r="K8" s="1">
        <v>126637524</v>
      </c>
      <c r="M8" s="1">
        <v>503137098221</v>
      </c>
      <c r="O8" s="1">
        <v>565931594385</v>
      </c>
      <c r="Q8" s="1">
        <f>M8-O8</f>
        <v>-62794496164</v>
      </c>
    </row>
    <row r="9" spans="1:17" ht="21" x14ac:dyDescent="0.25">
      <c r="A9" s="2" t="s">
        <v>94</v>
      </c>
      <c r="C9" s="1">
        <v>23423147</v>
      </c>
      <c r="E9" s="1">
        <v>186866372032</v>
      </c>
      <c r="G9" s="1">
        <v>186866372032</v>
      </c>
      <c r="I9" s="1">
        <f t="shared" ref="I9:I72" si="0">E9-G9</f>
        <v>0</v>
      </c>
      <c r="K9" s="1">
        <v>23423147</v>
      </c>
      <c r="M9" s="1">
        <v>186866372032</v>
      </c>
      <c r="O9" s="1">
        <v>142496729165</v>
      </c>
      <c r="Q9" s="1">
        <f t="shared" ref="Q9:Q72" si="1">M9-O9</f>
        <v>44369642867</v>
      </c>
    </row>
    <row r="10" spans="1:17" ht="21" x14ac:dyDescent="0.25">
      <c r="A10" s="2" t="s">
        <v>90</v>
      </c>
      <c r="C10" s="1">
        <v>181791807</v>
      </c>
      <c r="E10" s="1">
        <v>1486385224174</v>
      </c>
      <c r="G10" s="1">
        <v>1443092450655</v>
      </c>
      <c r="I10" s="1">
        <f t="shared" si="0"/>
        <v>43292773519</v>
      </c>
      <c r="K10" s="1">
        <v>181791807</v>
      </c>
      <c r="M10" s="1">
        <v>1486385224174</v>
      </c>
      <c r="O10" s="1">
        <v>1277620730440</v>
      </c>
      <c r="Q10" s="1">
        <f t="shared" si="1"/>
        <v>208764493734</v>
      </c>
    </row>
    <row r="11" spans="1:17" ht="21" x14ac:dyDescent="0.25">
      <c r="A11" s="2" t="s">
        <v>37</v>
      </c>
      <c r="C11" s="1">
        <v>47187349</v>
      </c>
      <c r="E11" s="1">
        <v>1049762485561</v>
      </c>
      <c r="G11" s="1">
        <v>1022137156994</v>
      </c>
      <c r="I11" s="1">
        <f t="shared" si="0"/>
        <v>27625328567</v>
      </c>
      <c r="K11" s="1">
        <v>47187349</v>
      </c>
      <c r="M11" s="1">
        <v>1049762485561</v>
      </c>
      <c r="O11" s="1">
        <v>795066603434</v>
      </c>
      <c r="Q11" s="1">
        <f t="shared" si="1"/>
        <v>254695882127</v>
      </c>
    </row>
    <row r="12" spans="1:17" ht="21" x14ac:dyDescent="0.25">
      <c r="A12" s="2" t="s">
        <v>51</v>
      </c>
      <c r="C12" s="1">
        <v>3949846</v>
      </c>
      <c r="E12" s="1">
        <v>298534123799</v>
      </c>
      <c r="G12" s="1">
        <v>285600388620</v>
      </c>
      <c r="I12" s="1">
        <f t="shared" si="0"/>
        <v>12933735179</v>
      </c>
      <c r="K12" s="1">
        <v>3949846</v>
      </c>
      <c r="M12" s="1">
        <v>298534123799</v>
      </c>
      <c r="O12" s="1">
        <v>301975149057</v>
      </c>
      <c r="Q12" s="1">
        <f t="shared" si="1"/>
        <v>-3441025258</v>
      </c>
    </row>
    <row r="13" spans="1:17" ht="21" x14ac:dyDescent="0.25">
      <c r="A13" s="2" t="s">
        <v>48</v>
      </c>
      <c r="C13" s="1">
        <v>40846218</v>
      </c>
      <c r="E13" s="1">
        <v>585341145004</v>
      </c>
      <c r="G13" s="1">
        <v>689932561565</v>
      </c>
      <c r="I13" s="1">
        <f t="shared" si="0"/>
        <v>-104591416561</v>
      </c>
      <c r="K13" s="1">
        <v>40846218</v>
      </c>
      <c r="M13" s="1">
        <v>585341145004</v>
      </c>
      <c r="O13" s="1">
        <v>621228699944</v>
      </c>
      <c r="Q13" s="1">
        <f t="shared" si="1"/>
        <v>-35887554940</v>
      </c>
    </row>
    <row r="14" spans="1:17" ht="21" x14ac:dyDescent="0.25">
      <c r="A14" s="2" t="s">
        <v>26</v>
      </c>
      <c r="C14" s="1">
        <v>20782126</v>
      </c>
      <c r="E14" s="1">
        <v>632254581890</v>
      </c>
      <c r="G14" s="1">
        <v>903220831271</v>
      </c>
      <c r="I14" s="1">
        <f t="shared" si="0"/>
        <v>-270966249381</v>
      </c>
      <c r="K14" s="1">
        <v>20782126</v>
      </c>
      <c r="M14" s="1">
        <v>632254581890</v>
      </c>
      <c r="O14" s="1">
        <v>1130656064382</v>
      </c>
      <c r="Q14" s="1">
        <f t="shared" si="1"/>
        <v>-498401482492</v>
      </c>
    </row>
    <row r="15" spans="1:17" ht="21" x14ac:dyDescent="0.25">
      <c r="A15" s="2" t="s">
        <v>33</v>
      </c>
      <c r="C15" s="1">
        <v>260484746</v>
      </c>
      <c r="E15" s="1">
        <v>749308005650</v>
      </c>
      <c r="G15" s="1">
        <v>759905324805</v>
      </c>
      <c r="I15" s="1">
        <f t="shared" si="0"/>
        <v>-10597319155</v>
      </c>
      <c r="K15" s="1">
        <v>260484746</v>
      </c>
      <c r="M15" s="1">
        <v>749308005650</v>
      </c>
      <c r="O15" s="1">
        <v>755830861481</v>
      </c>
      <c r="Q15" s="1">
        <f t="shared" si="1"/>
        <v>-6522855831</v>
      </c>
    </row>
    <row r="16" spans="1:17" ht="21" x14ac:dyDescent="0.25">
      <c r="A16" s="2" t="s">
        <v>75</v>
      </c>
      <c r="C16" s="1">
        <v>119640598</v>
      </c>
      <c r="E16" s="1">
        <v>614472857494</v>
      </c>
      <c r="G16" s="1">
        <v>575771514460</v>
      </c>
      <c r="I16" s="1">
        <f t="shared" si="0"/>
        <v>38701343034</v>
      </c>
      <c r="K16" s="1">
        <v>119640598</v>
      </c>
      <c r="M16" s="1">
        <v>614472857494</v>
      </c>
      <c r="O16" s="1">
        <v>666000924074</v>
      </c>
      <c r="Q16" s="1">
        <f t="shared" si="1"/>
        <v>-51528066580</v>
      </c>
    </row>
    <row r="17" spans="1:17" ht="21" x14ac:dyDescent="0.25">
      <c r="A17" s="2" t="s">
        <v>86</v>
      </c>
      <c r="C17" s="1">
        <v>180225567</v>
      </c>
      <c r="E17" s="1">
        <v>557957160905</v>
      </c>
      <c r="G17" s="1">
        <v>589789332264</v>
      </c>
      <c r="I17" s="1">
        <f t="shared" si="0"/>
        <v>-31832171359</v>
      </c>
      <c r="K17" s="1">
        <v>180225567</v>
      </c>
      <c r="M17" s="1">
        <v>557957160905</v>
      </c>
      <c r="O17" s="1">
        <v>576332115785</v>
      </c>
      <c r="Q17" s="1">
        <f t="shared" si="1"/>
        <v>-18374954880</v>
      </c>
    </row>
    <row r="18" spans="1:17" ht="21" x14ac:dyDescent="0.25">
      <c r="A18" s="2" t="s">
        <v>91</v>
      </c>
      <c r="C18" s="1">
        <v>101290026</v>
      </c>
      <c r="E18" s="1">
        <v>777924598726</v>
      </c>
      <c r="G18" s="1">
        <v>727671071676</v>
      </c>
      <c r="I18" s="1">
        <f t="shared" si="0"/>
        <v>50253527050</v>
      </c>
      <c r="K18" s="1">
        <v>101290026</v>
      </c>
      <c r="M18" s="1">
        <v>777924598726</v>
      </c>
      <c r="O18" s="1">
        <v>684123991967</v>
      </c>
      <c r="Q18" s="1">
        <f t="shared" si="1"/>
        <v>93800606759</v>
      </c>
    </row>
    <row r="19" spans="1:17" ht="21" x14ac:dyDescent="0.25">
      <c r="A19" s="2" t="s">
        <v>71</v>
      </c>
      <c r="C19" s="1">
        <v>11048646</v>
      </c>
      <c r="E19" s="1">
        <v>151731241135</v>
      </c>
      <c r="G19" s="1">
        <v>142522119563</v>
      </c>
      <c r="I19" s="1">
        <f t="shared" si="0"/>
        <v>9209121572</v>
      </c>
      <c r="K19" s="1">
        <v>11048646</v>
      </c>
      <c r="M19" s="1">
        <v>151731241135</v>
      </c>
      <c r="O19" s="1">
        <v>120702143053</v>
      </c>
      <c r="Q19" s="1">
        <f t="shared" si="1"/>
        <v>31029098082</v>
      </c>
    </row>
    <row r="20" spans="1:17" ht="21" x14ac:dyDescent="0.25">
      <c r="A20" s="2" t="s">
        <v>21</v>
      </c>
      <c r="C20" s="1">
        <v>37924652</v>
      </c>
      <c r="E20" s="1">
        <v>974279391052</v>
      </c>
      <c r="G20" s="1">
        <v>974655705997</v>
      </c>
      <c r="I20" s="1">
        <f t="shared" si="0"/>
        <v>-376314945</v>
      </c>
      <c r="K20" s="1">
        <v>37924652</v>
      </c>
      <c r="M20" s="1">
        <v>974279391052</v>
      </c>
      <c r="O20" s="1">
        <v>920741347449</v>
      </c>
      <c r="Q20" s="1">
        <f t="shared" si="1"/>
        <v>53538043603</v>
      </c>
    </row>
    <row r="21" spans="1:17" ht="21" x14ac:dyDescent="0.25">
      <c r="A21" s="2" t="s">
        <v>81</v>
      </c>
      <c r="C21" s="1">
        <v>16748397</v>
      </c>
      <c r="E21" s="1">
        <v>138435702653</v>
      </c>
      <c r="G21" s="1">
        <v>135278105594</v>
      </c>
      <c r="I21" s="1">
        <f t="shared" si="0"/>
        <v>3157597059</v>
      </c>
      <c r="K21" s="1">
        <v>16748397</v>
      </c>
      <c r="M21" s="1">
        <v>138435702653</v>
      </c>
      <c r="O21" s="1">
        <v>139516475037</v>
      </c>
      <c r="Q21" s="1">
        <f t="shared" si="1"/>
        <v>-1080772384</v>
      </c>
    </row>
    <row r="22" spans="1:17" ht="21" x14ac:dyDescent="0.25">
      <c r="A22" s="2" t="s">
        <v>42</v>
      </c>
      <c r="C22" s="1">
        <v>69359284</v>
      </c>
      <c r="E22" s="1">
        <v>334755737077</v>
      </c>
      <c r="G22" s="1">
        <v>315829374475</v>
      </c>
      <c r="I22" s="1">
        <f t="shared" si="0"/>
        <v>18926362602</v>
      </c>
      <c r="K22" s="1">
        <v>69359284</v>
      </c>
      <c r="M22" s="1">
        <v>334755737077</v>
      </c>
      <c r="O22" s="1">
        <v>269443298184</v>
      </c>
      <c r="Q22" s="1">
        <f t="shared" si="1"/>
        <v>65312438893</v>
      </c>
    </row>
    <row r="23" spans="1:17" ht="21" x14ac:dyDescent="0.25">
      <c r="A23" s="2" t="s">
        <v>58</v>
      </c>
      <c r="C23" s="1">
        <v>5250407</v>
      </c>
      <c r="E23" s="1">
        <v>53140177809</v>
      </c>
      <c r="G23" s="1">
        <v>50222677851</v>
      </c>
      <c r="I23" s="1">
        <f t="shared" si="0"/>
        <v>2917499958</v>
      </c>
      <c r="K23" s="1">
        <v>5250407</v>
      </c>
      <c r="M23" s="1">
        <v>53140177809</v>
      </c>
      <c r="O23" s="1">
        <v>73261639488</v>
      </c>
      <c r="Q23" s="1">
        <f t="shared" si="1"/>
        <v>-20121461679</v>
      </c>
    </row>
    <row r="24" spans="1:17" ht="21" x14ac:dyDescent="0.25">
      <c r="A24" s="2" t="s">
        <v>87</v>
      </c>
      <c r="C24" s="1">
        <v>34680966</v>
      </c>
      <c r="E24" s="1">
        <v>629067485387</v>
      </c>
      <c r="G24" s="1">
        <v>633197031243</v>
      </c>
      <c r="I24" s="1">
        <f t="shared" si="0"/>
        <v>-4129545856</v>
      </c>
      <c r="K24" s="1">
        <v>34680966</v>
      </c>
      <c r="M24" s="1">
        <v>629067485387</v>
      </c>
      <c r="O24" s="1">
        <v>687423808190</v>
      </c>
      <c r="Q24" s="1">
        <f t="shared" si="1"/>
        <v>-58356322803</v>
      </c>
    </row>
    <row r="25" spans="1:17" ht="21" x14ac:dyDescent="0.25">
      <c r="A25" s="2" t="s">
        <v>32</v>
      </c>
      <c r="C25" s="1">
        <v>65602103</v>
      </c>
      <c r="E25" s="1">
        <v>533778989699</v>
      </c>
      <c r="G25" s="1">
        <v>501231490327</v>
      </c>
      <c r="I25" s="1">
        <f t="shared" si="0"/>
        <v>32547499372</v>
      </c>
      <c r="K25" s="1">
        <v>65602103</v>
      </c>
      <c r="M25" s="1">
        <v>533778989699</v>
      </c>
      <c r="O25" s="1">
        <v>378228268825</v>
      </c>
      <c r="Q25" s="1">
        <f t="shared" si="1"/>
        <v>155550720874</v>
      </c>
    </row>
    <row r="26" spans="1:17" ht="21" x14ac:dyDescent="0.25">
      <c r="A26" s="2" t="s">
        <v>43</v>
      </c>
      <c r="C26" s="1">
        <v>140675991</v>
      </c>
      <c r="E26" s="1">
        <v>2061723113757</v>
      </c>
      <c r="G26" s="1">
        <v>1916551005544</v>
      </c>
      <c r="I26" s="1">
        <f t="shared" si="0"/>
        <v>145172108213</v>
      </c>
      <c r="K26" s="1">
        <v>140675991</v>
      </c>
      <c r="M26" s="1">
        <v>2061723113757</v>
      </c>
      <c r="O26" s="1">
        <v>973948724511</v>
      </c>
      <c r="Q26" s="1">
        <f t="shared" si="1"/>
        <v>1087774389246</v>
      </c>
    </row>
    <row r="27" spans="1:17" ht="21" x14ac:dyDescent="0.25">
      <c r="A27" s="2" t="s">
        <v>31</v>
      </c>
      <c r="C27" s="1">
        <v>578411445</v>
      </c>
      <c r="E27" s="1">
        <v>957332461316</v>
      </c>
      <c r="G27" s="1">
        <v>957332459553</v>
      </c>
      <c r="I27" s="1">
        <f t="shared" si="0"/>
        <v>1763</v>
      </c>
      <c r="K27" s="1">
        <v>578411445</v>
      </c>
      <c r="M27" s="1">
        <v>957332461316</v>
      </c>
      <c r="O27" s="1">
        <v>1297400902204</v>
      </c>
      <c r="Q27" s="1">
        <f t="shared" si="1"/>
        <v>-340068440888</v>
      </c>
    </row>
    <row r="28" spans="1:17" ht="21" x14ac:dyDescent="0.25">
      <c r="A28" s="2" t="s">
        <v>53</v>
      </c>
      <c r="C28" s="1">
        <v>48336728</v>
      </c>
      <c r="E28" s="1">
        <v>798585366791</v>
      </c>
      <c r="G28" s="1">
        <v>753020435953</v>
      </c>
      <c r="I28" s="1">
        <f t="shared" si="0"/>
        <v>45564930838</v>
      </c>
      <c r="K28" s="1">
        <v>48336728</v>
      </c>
      <c r="M28" s="1">
        <v>798585366791</v>
      </c>
      <c r="O28" s="1">
        <v>846692724871</v>
      </c>
      <c r="Q28" s="1">
        <f t="shared" si="1"/>
        <v>-48107358080</v>
      </c>
    </row>
    <row r="29" spans="1:17" ht="21" x14ac:dyDescent="0.25">
      <c r="A29" s="2" t="s">
        <v>38</v>
      </c>
      <c r="C29" s="1">
        <v>8288198</v>
      </c>
      <c r="E29" s="1">
        <v>221969274893</v>
      </c>
      <c r="G29" s="1">
        <v>202971534063</v>
      </c>
      <c r="I29" s="1">
        <f t="shared" si="0"/>
        <v>18997740830</v>
      </c>
      <c r="K29" s="1">
        <v>8288198</v>
      </c>
      <c r="M29" s="1">
        <v>221969274893</v>
      </c>
      <c r="O29" s="1">
        <v>202676527258</v>
      </c>
      <c r="Q29" s="1">
        <f t="shared" si="1"/>
        <v>19292747635</v>
      </c>
    </row>
    <row r="30" spans="1:17" ht="21" x14ac:dyDescent="0.25">
      <c r="A30" s="2" t="s">
        <v>17</v>
      </c>
      <c r="C30" s="1">
        <v>134385844</v>
      </c>
      <c r="E30" s="1">
        <v>397107489366</v>
      </c>
      <c r="G30" s="1">
        <v>397107489283</v>
      </c>
      <c r="I30" s="1">
        <f t="shared" si="0"/>
        <v>83</v>
      </c>
      <c r="K30" s="1">
        <v>134385844</v>
      </c>
      <c r="M30" s="1">
        <v>397107489366</v>
      </c>
      <c r="O30" s="1">
        <v>402749178927</v>
      </c>
      <c r="Q30" s="1">
        <f t="shared" si="1"/>
        <v>-5641689561</v>
      </c>
    </row>
    <row r="31" spans="1:17" ht="21" x14ac:dyDescent="0.25">
      <c r="A31" s="2" t="s">
        <v>93</v>
      </c>
      <c r="C31" s="1">
        <v>69409442</v>
      </c>
      <c r="E31" s="1">
        <v>259857478161</v>
      </c>
      <c r="G31" s="1">
        <v>243947836641</v>
      </c>
      <c r="I31" s="1">
        <f t="shared" si="0"/>
        <v>15909641520</v>
      </c>
      <c r="K31" s="1">
        <v>69409442</v>
      </c>
      <c r="M31" s="1">
        <v>259857478161</v>
      </c>
      <c r="O31" s="1">
        <v>269579852428</v>
      </c>
      <c r="Q31" s="1">
        <f t="shared" si="1"/>
        <v>-9722374267</v>
      </c>
    </row>
    <row r="32" spans="1:17" ht="21" x14ac:dyDescent="0.25">
      <c r="A32" s="2" t="s">
        <v>79</v>
      </c>
      <c r="C32" s="1">
        <v>117621308</v>
      </c>
      <c r="E32" s="1">
        <v>2553427220736</v>
      </c>
      <c r="G32" s="1">
        <v>3152393693760</v>
      </c>
      <c r="I32" s="1">
        <f t="shared" si="0"/>
        <v>-598966473024</v>
      </c>
      <c r="K32" s="1">
        <v>117621308</v>
      </c>
      <c r="M32" s="1">
        <v>2553427220736</v>
      </c>
      <c r="O32" s="1">
        <v>2656723175406</v>
      </c>
      <c r="Q32" s="1">
        <f t="shared" si="1"/>
        <v>-103295954670</v>
      </c>
    </row>
    <row r="33" spans="1:17" ht="21" x14ac:dyDescent="0.25">
      <c r="A33" s="2" t="s">
        <v>52</v>
      </c>
      <c r="C33" s="1">
        <v>82387637</v>
      </c>
      <c r="E33" s="1">
        <v>660546306973</v>
      </c>
      <c r="G33" s="1">
        <v>627845994746</v>
      </c>
      <c r="I33" s="1">
        <f t="shared" si="0"/>
        <v>32700312227</v>
      </c>
      <c r="K33" s="1">
        <v>82387637</v>
      </c>
      <c r="M33" s="1">
        <v>660546306973</v>
      </c>
      <c r="O33" s="1">
        <v>719059440315</v>
      </c>
      <c r="Q33" s="1">
        <f t="shared" si="1"/>
        <v>-58513133342</v>
      </c>
    </row>
    <row r="34" spans="1:17" ht="21" x14ac:dyDescent="0.25">
      <c r="A34" s="2" t="s">
        <v>62</v>
      </c>
      <c r="C34" s="1">
        <v>210363761</v>
      </c>
      <c r="E34" s="1">
        <v>820965174018</v>
      </c>
      <c r="G34" s="1">
        <v>785271036017</v>
      </c>
      <c r="I34" s="1">
        <f t="shared" si="0"/>
        <v>35694138001</v>
      </c>
      <c r="K34" s="1">
        <v>210363761</v>
      </c>
      <c r="M34" s="1">
        <v>820965174018</v>
      </c>
      <c r="O34" s="1">
        <v>973625921872</v>
      </c>
      <c r="Q34" s="1">
        <f t="shared" si="1"/>
        <v>-152660747854</v>
      </c>
    </row>
    <row r="35" spans="1:17" ht="21" x14ac:dyDescent="0.25">
      <c r="A35" s="2" t="s">
        <v>67</v>
      </c>
      <c r="C35" s="1">
        <v>10321896</v>
      </c>
      <c r="E35" s="1">
        <v>189786256494</v>
      </c>
      <c r="G35" s="1">
        <v>202998575484</v>
      </c>
      <c r="I35" s="1">
        <f t="shared" si="0"/>
        <v>-13212318990</v>
      </c>
      <c r="K35" s="1">
        <v>10321896</v>
      </c>
      <c r="M35" s="1">
        <v>189786256494</v>
      </c>
      <c r="O35" s="1">
        <v>246969770901</v>
      </c>
      <c r="Q35" s="1">
        <f t="shared" si="1"/>
        <v>-57183514407</v>
      </c>
    </row>
    <row r="36" spans="1:17" ht="21" x14ac:dyDescent="0.25">
      <c r="A36" s="2" t="s">
        <v>40</v>
      </c>
      <c r="C36" s="1">
        <v>35180424</v>
      </c>
      <c r="E36" s="1">
        <v>228999624355</v>
      </c>
      <c r="G36" s="1">
        <v>216083487006</v>
      </c>
      <c r="I36" s="1">
        <f t="shared" si="0"/>
        <v>12916137349</v>
      </c>
      <c r="K36" s="1">
        <v>35180424</v>
      </c>
      <c r="M36" s="1">
        <v>228999624355</v>
      </c>
      <c r="O36" s="1">
        <v>170309259323</v>
      </c>
      <c r="Q36" s="1">
        <f t="shared" si="1"/>
        <v>58690365032</v>
      </c>
    </row>
    <row r="37" spans="1:17" ht="21" x14ac:dyDescent="0.25">
      <c r="A37" s="2" t="s">
        <v>56</v>
      </c>
      <c r="C37" s="1">
        <v>3468479</v>
      </c>
      <c r="E37" s="1">
        <v>173642458315</v>
      </c>
      <c r="G37" s="1">
        <v>196519223233</v>
      </c>
      <c r="I37" s="1">
        <f t="shared" si="0"/>
        <v>-22876764918</v>
      </c>
      <c r="K37" s="1">
        <v>3468479</v>
      </c>
      <c r="M37" s="1">
        <v>173642458315</v>
      </c>
      <c r="O37" s="1">
        <v>154670171930</v>
      </c>
      <c r="Q37" s="1">
        <f t="shared" si="1"/>
        <v>18972286385</v>
      </c>
    </row>
    <row r="38" spans="1:17" ht="21" x14ac:dyDescent="0.25">
      <c r="A38" s="2" t="s">
        <v>19</v>
      </c>
      <c r="C38" s="1">
        <v>372837197</v>
      </c>
      <c r="E38" s="1">
        <v>1916367757120</v>
      </c>
      <c r="G38" s="1">
        <v>1910982573660</v>
      </c>
      <c r="I38" s="1">
        <f t="shared" si="0"/>
        <v>5385183460</v>
      </c>
      <c r="K38" s="1">
        <v>372837197</v>
      </c>
      <c r="M38" s="1">
        <v>1916367757120</v>
      </c>
      <c r="O38" s="1">
        <v>1647336908262</v>
      </c>
      <c r="Q38" s="1">
        <f t="shared" si="1"/>
        <v>269030848858</v>
      </c>
    </row>
    <row r="39" spans="1:17" ht="21" x14ac:dyDescent="0.25">
      <c r="A39" s="2" t="s">
        <v>30</v>
      </c>
      <c r="C39" s="1">
        <v>217447500</v>
      </c>
      <c r="E39" s="1">
        <v>1047331226024</v>
      </c>
      <c r="G39" s="1">
        <v>1047331226024</v>
      </c>
      <c r="I39" s="1">
        <f t="shared" si="0"/>
        <v>0</v>
      </c>
      <c r="K39" s="1">
        <v>217447500</v>
      </c>
      <c r="M39" s="1">
        <v>1047331226024</v>
      </c>
      <c r="O39" s="1">
        <v>1174918164132</v>
      </c>
      <c r="Q39" s="1">
        <f t="shared" si="1"/>
        <v>-127586938108</v>
      </c>
    </row>
    <row r="40" spans="1:17" ht="21" x14ac:dyDescent="0.25">
      <c r="A40" s="2" t="s">
        <v>70</v>
      </c>
      <c r="C40" s="1">
        <v>81209709</v>
      </c>
      <c r="E40" s="1">
        <v>69300483836</v>
      </c>
      <c r="G40" s="1">
        <v>68011172509</v>
      </c>
      <c r="I40" s="1">
        <f t="shared" si="0"/>
        <v>1289311327</v>
      </c>
      <c r="K40" s="1">
        <v>81209709</v>
      </c>
      <c r="M40" s="1">
        <v>69300483836</v>
      </c>
      <c r="O40" s="1">
        <v>70877876795</v>
      </c>
      <c r="Q40" s="1">
        <f t="shared" si="1"/>
        <v>-1577392959</v>
      </c>
    </row>
    <row r="41" spans="1:17" ht="21" x14ac:dyDescent="0.25">
      <c r="A41" s="2" t="s">
        <v>36</v>
      </c>
      <c r="C41" s="1">
        <v>15470408</v>
      </c>
      <c r="E41" s="1">
        <v>15274067637</v>
      </c>
      <c r="G41" s="1">
        <v>15274067766</v>
      </c>
      <c r="I41" s="1">
        <f t="shared" si="0"/>
        <v>-129</v>
      </c>
      <c r="K41" s="1">
        <v>15470408</v>
      </c>
      <c r="M41" s="1">
        <v>15274067637</v>
      </c>
      <c r="O41" s="1">
        <v>14279186584</v>
      </c>
      <c r="Q41" s="1">
        <f t="shared" si="1"/>
        <v>994881053</v>
      </c>
    </row>
    <row r="42" spans="1:17" ht="21" x14ac:dyDescent="0.25">
      <c r="A42" s="2" t="s">
        <v>24</v>
      </c>
      <c r="C42" s="1">
        <v>100000</v>
      </c>
      <c r="E42" s="1">
        <v>3921947175</v>
      </c>
      <c r="G42" s="1">
        <v>5229262900</v>
      </c>
      <c r="I42" s="1">
        <f t="shared" si="0"/>
        <v>-1307315725</v>
      </c>
      <c r="K42" s="1">
        <v>100000</v>
      </c>
      <c r="M42" s="1">
        <v>3921947175</v>
      </c>
      <c r="O42" s="1">
        <v>4355572416</v>
      </c>
      <c r="Q42" s="1">
        <f t="shared" si="1"/>
        <v>-433625241</v>
      </c>
    </row>
    <row r="43" spans="1:17" ht="21" x14ac:dyDescent="0.25">
      <c r="A43" s="2" t="s">
        <v>49</v>
      </c>
      <c r="C43" s="1">
        <v>197184222</v>
      </c>
      <c r="E43" s="1">
        <v>2203718444437</v>
      </c>
      <c r="G43" s="1">
        <v>2657062636550</v>
      </c>
      <c r="I43" s="1">
        <f t="shared" si="0"/>
        <v>-453344192113</v>
      </c>
      <c r="K43" s="1">
        <v>197184222</v>
      </c>
      <c r="M43" s="1">
        <v>2203718444437</v>
      </c>
      <c r="O43" s="1">
        <v>2407116694273</v>
      </c>
      <c r="Q43" s="1">
        <f t="shared" si="1"/>
        <v>-203398249836</v>
      </c>
    </row>
    <row r="44" spans="1:17" ht="21" x14ac:dyDescent="0.25">
      <c r="A44" s="2" t="s">
        <v>89</v>
      </c>
      <c r="C44" s="1">
        <v>12821313</v>
      </c>
      <c r="E44" s="1">
        <v>690179580590</v>
      </c>
      <c r="G44" s="1">
        <v>659646290388</v>
      </c>
      <c r="I44" s="1">
        <f t="shared" si="0"/>
        <v>30533290202</v>
      </c>
      <c r="K44" s="1">
        <v>12821313</v>
      </c>
      <c r="M44" s="1">
        <v>690179580590</v>
      </c>
      <c r="O44" s="1">
        <v>422497618120</v>
      </c>
      <c r="Q44" s="1">
        <f t="shared" si="1"/>
        <v>267681962470</v>
      </c>
    </row>
    <row r="45" spans="1:17" ht="21" x14ac:dyDescent="0.25">
      <c r="A45" s="2" t="s">
        <v>44</v>
      </c>
      <c r="C45" s="1">
        <v>2218435</v>
      </c>
      <c r="E45" s="1">
        <v>65554311894</v>
      </c>
      <c r="G45" s="1">
        <v>62714652312</v>
      </c>
      <c r="I45" s="1">
        <f t="shared" si="0"/>
        <v>2839659582</v>
      </c>
      <c r="K45" s="1">
        <v>2218435</v>
      </c>
      <c r="M45" s="1">
        <v>65554311894</v>
      </c>
      <c r="O45" s="1">
        <v>73787173531</v>
      </c>
      <c r="Q45" s="1">
        <f t="shared" si="1"/>
        <v>-8232861637</v>
      </c>
    </row>
    <row r="46" spans="1:17" ht="21" x14ac:dyDescent="0.25">
      <c r="A46" s="2" t="s">
        <v>59</v>
      </c>
      <c r="C46" s="1">
        <v>29187066</v>
      </c>
      <c r="E46" s="1">
        <v>1079103626248</v>
      </c>
      <c r="G46" s="1">
        <v>1018863810290</v>
      </c>
      <c r="I46" s="1">
        <f t="shared" si="0"/>
        <v>60239815958</v>
      </c>
      <c r="K46" s="1">
        <v>29187066</v>
      </c>
      <c r="M46" s="1">
        <v>1079103626248</v>
      </c>
      <c r="O46" s="1">
        <v>1374875057000</v>
      </c>
      <c r="Q46" s="1">
        <f t="shared" si="1"/>
        <v>-295771430752</v>
      </c>
    </row>
    <row r="47" spans="1:17" ht="21" x14ac:dyDescent="0.25">
      <c r="A47" s="2" t="s">
        <v>69</v>
      </c>
      <c r="C47" s="1">
        <v>134000000</v>
      </c>
      <c r="E47" s="1">
        <v>511513200460</v>
      </c>
      <c r="G47" s="1">
        <v>470693197200</v>
      </c>
      <c r="I47" s="1">
        <f t="shared" si="0"/>
        <v>40820003260</v>
      </c>
      <c r="K47" s="1">
        <v>134000000</v>
      </c>
      <c r="M47" s="1">
        <v>511513200460</v>
      </c>
      <c r="O47" s="1">
        <v>451542070913</v>
      </c>
      <c r="Q47" s="1">
        <f t="shared" si="1"/>
        <v>59971129547</v>
      </c>
    </row>
    <row r="48" spans="1:17" ht="21" x14ac:dyDescent="0.25">
      <c r="A48" s="2" t="s">
        <v>65</v>
      </c>
      <c r="C48" s="1">
        <v>44937</v>
      </c>
      <c r="E48" s="1">
        <v>236342871458</v>
      </c>
      <c r="G48" s="1">
        <v>177613097054</v>
      </c>
      <c r="I48" s="1">
        <f t="shared" si="0"/>
        <v>58729774404</v>
      </c>
      <c r="K48" s="1">
        <v>44937</v>
      </c>
      <c r="M48" s="1">
        <v>236342871458</v>
      </c>
      <c r="O48" s="1">
        <v>99998245977</v>
      </c>
      <c r="Q48" s="1">
        <f t="shared" si="1"/>
        <v>136344625481</v>
      </c>
    </row>
    <row r="49" spans="1:17" ht="21" x14ac:dyDescent="0.25">
      <c r="A49" s="2" t="s">
        <v>92</v>
      </c>
      <c r="C49" s="1">
        <v>284616494</v>
      </c>
      <c r="E49" s="1">
        <v>721009090904</v>
      </c>
      <c r="G49" s="1">
        <v>679776295262</v>
      </c>
      <c r="I49" s="1">
        <f t="shared" si="0"/>
        <v>41232795642</v>
      </c>
      <c r="K49" s="1">
        <v>284616494</v>
      </c>
      <c r="M49" s="1">
        <v>721009090904</v>
      </c>
      <c r="O49" s="1">
        <v>550002362273</v>
      </c>
      <c r="Q49" s="1">
        <f t="shared" si="1"/>
        <v>171006728631</v>
      </c>
    </row>
    <row r="50" spans="1:17" ht="21" x14ac:dyDescent="0.25">
      <c r="A50" s="2" t="s">
        <v>23</v>
      </c>
      <c r="C50" s="1">
        <v>5582269</v>
      </c>
      <c r="E50" s="1">
        <v>149002275830</v>
      </c>
      <c r="G50" s="1">
        <v>144017069576</v>
      </c>
      <c r="I50" s="1">
        <f t="shared" si="0"/>
        <v>4985206254</v>
      </c>
      <c r="K50" s="1">
        <v>5582269</v>
      </c>
      <c r="M50" s="1">
        <v>149002275830</v>
      </c>
      <c r="O50" s="1">
        <v>150656829660</v>
      </c>
      <c r="Q50" s="1">
        <f t="shared" si="1"/>
        <v>-1654553830</v>
      </c>
    </row>
    <row r="51" spans="1:17" ht="21" x14ac:dyDescent="0.25">
      <c r="A51" s="2" t="s">
        <v>95</v>
      </c>
      <c r="C51" s="1">
        <v>64046860</v>
      </c>
      <c r="E51" s="1">
        <v>359703062190</v>
      </c>
      <c r="G51" s="1">
        <v>345721671080</v>
      </c>
      <c r="I51" s="1">
        <f t="shared" si="0"/>
        <v>13981391110</v>
      </c>
      <c r="K51" s="1">
        <v>64046860</v>
      </c>
      <c r="M51" s="1">
        <v>359703062190</v>
      </c>
      <c r="O51" s="1">
        <v>289679304382</v>
      </c>
      <c r="Q51" s="1">
        <f t="shared" si="1"/>
        <v>70023757808</v>
      </c>
    </row>
    <row r="52" spans="1:17" ht="21" x14ac:dyDescent="0.25">
      <c r="A52" s="2" t="s">
        <v>57</v>
      </c>
      <c r="C52" s="1">
        <v>7514971</v>
      </c>
      <c r="E52" s="1">
        <v>992063351675</v>
      </c>
      <c r="G52" s="1">
        <v>936733300041</v>
      </c>
      <c r="I52" s="1">
        <f t="shared" si="0"/>
        <v>55330051634</v>
      </c>
      <c r="K52" s="1">
        <v>7514971</v>
      </c>
      <c r="M52" s="1">
        <v>992063351675</v>
      </c>
      <c r="O52" s="1">
        <v>1013713864390</v>
      </c>
      <c r="Q52" s="1">
        <f t="shared" si="1"/>
        <v>-21650512715</v>
      </c>
    </row>
    <row r="53" spans="1:17" ht="21" x14ac:dyDescent="0.25">
      <c r="A53" s="2" t="s">
        <v>66</v>
      </c>
      <c r="C53" s="1">
        <v>14341118</v>
      </c>
      <c r="E53" s="1">
        <v>337257189441</v>
      </c>
      <c r="G53" s="1">
        <v>241914439683</v>
      </c>
      <c r="I53" s="1">
        <f t="shared" si="0"/>
        <v>95342749758</v>
      </c>
      <c r="K53" s="1">
        <v>14341118</v>
      </c>
      <c r="M53" s="1">
        <v>337257189441</v>
      </c>
      <c r="O53" s="1">
        <v>198155458035</v>
      </c>
      <c r="Q53" s="1">
        <f t="shared" si="1"/>
        <v>139101731406</v>
      </c>
    </row>
    <row r="54" spans="1:17" ht="21" x14ac:dyDescent="0.25">
      <c r="A54" s="2" t="s">
        <v>50</v>
      </c>
      <c r="C54" s="1">
        <v>23163342</v>
      </c>
      <c r="E54" s="1">
        <v>1008320774501</v>
      </c>
      <c r="G54" s="1">
        <v>993380986413</v>
      </c>
      <c r="I54" s="1">
        <f t="shared" si="0"/>
        <v>14939788088</v>
      </c>
      <c r="K54" s="1">
        <v>23163342</v>
      </c>
      <c r="M54" s="1">
        <v>1008320774501</v>
      </c>
      <c r="O54" s="1">
        <v>1226181518800</v>
      </c>
      <c r="Q54" s="1">
        <f t="shared" si="1"/>
        <v>-217860744299</v>
      </c>
    </row>
    <row r="55" spans="1:17" ht="21" x14ac:dyDescent="0.25">
      <c r="A55" s="2" t="s">
        <v>18</v>
      </c>
      <c r="C55" s="1">
        <v>10959306</v>
      </c>
      <c r="E55" s="1">
        <v>265774993399</v>
      </c>
      <c r="G55" s="1">
        <v>250550566608</v>
      </c>
      <c r="I55" s="1">
        <f t="shared" si="0"/>
        <v>15224426791</v>
      </c>
      <c r="K55" s="1">
        <v>10959306</v>
      </c>
      <c r="M55" s="1">
        <v>265774993399</v>
      </c>
      <c r="O55" s="1">
        <v>279105140508</v>
      </c>
      <c r="Q55" s="1">
        <f t="shared" si="1"/>
        <v>-13330147109</v>
      </c>
    </row>
    <row r="56" spans="1:17" ht="21" x14ac:dyDescent="0.25">
      <c r="A56" s="2" t="s">
        <v>16</v>
      </c>
      <c r="C56" s="1">
        <v>73940</v>
      </c>
      <c r="E56" s="1">
        <v>69039705</v>
      </c>
      <c r="G56" s="1">
        <v>64050560</v>
      </c>
      <c r="I56" s="1">
        <f t="shared" si="0"/>
        <v>4989145</v>
      </c>
      <c r="K56" s="1">
        <v>73940</v>
      </c>
      <c r="M56" s="1">
        <v>69039705</v>
      </c>
      <c r="O56" s="1">
        <v>70750243</v>
      </c>
      <c r="Q56" s="1">
        <f t="shared" si="1"/>
        <v>-1710538</v>
      </c>
    </row>
    <row r="57" spans="1:17" ht="21" x14ac:dyDescent="0.25">
      <c r="A57" s="2" t="s">
        <v>76</v>
      </c>
      <c r="C57" s="1">
        <v>2400000</v>
      </c>
      <c r="E57" s="1">
        <v>5829784704</v>
      </c>
      <c r="G57" s="1">
        <v>6939539472</v>
      </c>
      <c r="I57" s="1">
        <f t="shared" si="0"/>
        <v>-1109754768</v>
      </c>
      <c r="K57" s="1">
        <v>2400000</v>
      </c>
      <c r="M57" s="1">
        <v>5829784704</v>
      </c>
      <c r="O57" s="1">
        <v>7355140884</v>
      </c>
      <c r="Q57" s="1">
        <f t="shared" si="1"/>
        <v>-1525356180</v>
      </c>
    </row>
    <row r="58" spans="1:17" ht="21" x14ac:dyDescent="0.25">
      <c r="A58" s="2" t="s">
        <v>22</v>
      </c>
      <c r="C58" s="1">
        <v>275407395</v>
      </c>
      <c r="E58" s="1">
        <v>844977109126</v>
      </c>
      <c r="G58" s="1">
        <v>844977109858</v>
      </c>
      <c r="I58" s="1">
        <f t="shared" si="0"/>
        <v>-732</v>
      </c>
      <c r="K58" s="1">
        <v>275407395</v>
      </c>
      <c r="M58" s="1">
        <v>844977109126</v>
      </c>
      <c r="O58" s="1">
        <v>744425381642</v>
      </c>
      <c r="Q58" s="1">
        <f t="shared" si="1"/>
        <v>100551727484</v>
      </c>
    </row>
    <row r="59" spans="1:17" ht="21" x14ac:dyDescent="0.25">
      <c r="A59" s="2" t="s">
        <v>15</v>
      </c>
      <c r="C59" s="1">
        <v>419356315</v>
      </c>
      <c r="E59" s="1">
        <v>1140570367167</v>
      </c>
      <c r="G59" s="1">
        <v>1094381636501</v>
      </c>
      <c r="I59" s="1">
        <f t="shared" si="0"/>
        <v>46188730666</v>
      </c>
      <c r="K59" s="1">
        <v>419356315</v>
      </c>
      <c r="M59" s="1">
        <v>1140570367167</v>
      </c>
      <c r="O59" s="1">
        <v>1071275179482</v>
      </c>
      <c r="Q59" s="1">
        <f t="shared" si="1"/>
        <v>69295187685</v>
      </c>
    </row>
    <row r="60" spans="1:17" ht="21" x14ac:dyDescent="0.25">
      <c r="A60" s="2" t="s">
        <v>166</v>
      </c>
      <c r="C60" s="1">
        <v>1483</v>
      </c>
      <c r="E60" s="1">
        <v>2848690804344</v>
      </c>
      <c r="G60" s="1">
        <v>2553644693968</v>
      </c>
      <c r="I60" s="1">
        <f t="shared" si="0"/>
        <v>295046110376</v>
      </c>
      <c r="K60" s="1">
        <v>1483</v>
      </c>
      <c r="M60" s="1">
        <v>2848690804344</v>
      </c>
      <c r="O60" s="1">
        <v>1715632578219</v>
      </c>
      <c r="Q60" s="1">
        <f t="shared" si="1"/>
        <v>1133058226125</v>
      </c>
    </row>
    <row r="61" spans="1:17" ht="21" x14ac:dyDescent="0.25">
      <c r="A61" s="2" t="s">
        <v>29</v>
      </c>
      <c r="C61" s="1">
        <v>79103012</v>
      </c>
      <c r="E61" s="1">
        <v>225035261571</v>
      </c>
      <c r="G61" s="1">
        <v>211299241070</v>
      </c>
      <c r="I61" s="1">
        <f t="shared" si="0"/>
        <v>13736020501</v>
      </c>
      <c r="K61" s="1">
        <v>79103012</v>
      </c>
      <c r="M61" s="1">
        <v>225035261571</v>
      </c>
      <c r="O61" s="1">
        <v>151839066070</v>
      </c>
      <c r="Q61" s="1">
        <f t="shared" si="1"/>
        <v>73196195501</v>
      </c>
    </row>
    <row r="62" spans="1:17" ht="21" x14ac:dyDescent="0.25">
      <c r="A62" s="2" t="s">
        <v>73</v>
      </c>
      <c r="C62" s="1">
        <v>167562593</v>
      </c>
      <c r="E62" s="1">
        <v>483837942394</v>
      </c>
      <c r="G62" s="1">
        <v>461391852283</v>
      </c>
      <c r="I62" s="1">
        <f t="shared" si="0"/>
        <v>22446090111</v>
      </c>
      <c r="K62" s="1">
        <v>167562593</v>
      </c>
      <c r="M62" s="1">
        <v>483837942394</v>
      </c>
      <c r="O62" s="1">
        <v>391313488858</v>
      </c>
      <c r="Q62" s="1">
        <f t="shared" si="1"/>
        <v>92524453536</v>
      </c>
    </row>
    <row r="63" spans="1:17" ht="21" x14ac:dyDescent="0.25">
      <c r="A63" s="2" t="s">
        <v>54</v>
      </c>
      <c r="C63" s="1">
        <v>50639566</v>
      </c>
      <c r="E63" s="1">
        <v>416556932663</v>
      </c>
      <c r="G63" s="1">
        <v>399975052352</v>
      </c>
      <c r="I63" s="1">
        <f t="shared" si="0"/>
        <v>16581880311</v>
      </c>
      <c r="K63" s="1">
        <v>50639566</v>
      </c>
      <c r="M63" s="1">
        <v>416556932663</v>
      </c>
      <c r="O63" s="1">
        <v>465653479412</v>
      </c>
      <c r="Q63" s="1">
        <f t="shared" si="1"/>
        <v>-49096546749</v>
      </c>
    </row>
    <row r="64" spans="1:17" ht="21" x14ac:dyDescent="0.25">
      <c r="A64" s="2" t="s">
        <v>39</v>
      </c>
      <c r="C64" s="1">
        <v>21011122</v>
      </c>
      <c r="E64" s="1">
        <v>168874518818</v>
      </c>
      <c r="G64" s="1">
        <v>161577471708</v>
      </c>
      <c r="I64" s="1">
        <f t="shared" si="0"/>
        <v>7297047110</v>
      </c>
      <c r="K64" s="1">
        <v>21011122</v>
      </c>
      <c r="M64" s="1">
        <v>168874518818</v>
      </c>
      <c r="O64" s="1">
        <v>151709102000</v>
      </c>
      <c r="Q64" s="1">
        <f t="shared" si="1"/>
        <v>17165416818</v>
      </c>
    </row>
    <row r="65" spans="1:17" ht="21" x14ac:dyDescent="0.25">
      <c r="A65" s="2" t="s">
        <v>97</v>
      </c>
      <c r="C65" s="1">
        <v>31464377</v>
      </c>
      <c r="E65" s="1">
        <v>395259852250</v>
      </c>
      <c r="G65" s="1">
        <v>321890132441</v>
      </c>
      <c r="I65" s="1">
        <f t="shared" si="0"/>
        <v>73369719809</v>
      </c>
      <c r="K65" s="1">
        <v>31464377</v>
      </c>
      <c r="M65" s="1">
        <v>395259852250</v>
      </c>
      <c r="O65" s="1">
        <v>232389328199</v>
      </c>
      <c r="Q65" s="1">
        <f t="shared" si="1"/>
        <v>162870524051</v>
      </c>
    </row>
    <row r="66" spans="1:17" ht="21" x14ac:dyDescent="0.25">
      <c r="A66" s="2" t="s">
        <v>72</v>
      </c>
      <c r="C66" s="1">
        <v>25664650</v>
      </c>
      <c r="E66" s="1">
        <v>617302197073</v>
      </c>
      <c r="G66" s="1">
        <v>608643667906</v>
      </c>
      <c r="I66" s="1">
        <f t="shared" si="0"/>
        <v>8658529167</v>
      </c>
      <c r="K66" s="1">
        <v>25664650</v>
      </c>
      <c r="M66" s="1">
        <v>617302197073</v>
      </c>
      <c r="O66" s="1">
        <v>499468457533</v>
      </c>
      <c r="Q66" s="1">
        <f t="shared" si="1"/>
        <v>117833739540</v>
      </c>
    </row>
    <row r="67" spans="1:17" ht="21" x14ac:dyDescent="0.25">
      <c r="A67" s="2" t="s">
        <v>61</v>
      </c>
      <c r="C67" s="1">
        <v>336881032</v>
      </c>
      <c r="E67" s="1">
        <v>716689762838</v>
      </c>
      <c r="G67" s="1">
        <v>677913637610</v>
      </c>
      <c r="I67" s="1">
        <f t="shared" si="0"/>
        <v>38776125228</v>
      </c>
      <c r="K67" s="1">
        <v>336881032</v>
      </c>
      <c r="M67" s="1">
        <v>716689762838</v>
      </c>
      <c r="O67" s="1">
        <v>559578781655</v>
      </c>
      <c r="Q67" s="1">
        <f t="shared" si="1"/>
        <v>157110981183</v>
      </c>
    </row>
    <row r="68" spans="1:17" ht="21" x14ac:dyDescent="0.25">
      <c r="A68" s="2" t="s">
        <v>78</v>
      </c>
      <c r="C68" s="1">
        <v>573863800</v>
      </c>
      <c r="E68" s="1">
        <v>477749951741</v>
      </c>
      <c r="G68" s="1">
        <v>480027663072</v>
      </c>
      <c r="I68" s="1">
        <f t="shared" si="0"/>
        <v>-2277711331</v>
      </c>
      <c r="K68" s="1">
        <v>573863800</v>
      </c>
      <c r="M68" s="1">
        <v>477749951741</v>
      </c>
      <c r="O68" s="1">
        <v>503136291763</v>
      </c>
      <c r="Q68" s="1">
        <f t="shared" si="1"/>
        <v>-25386340022</v>
      </c>
    </row>
    <row r="69" spans="1:17" ht="21" x14ac:dyDescent="0.25">
      <c r="A69" s="2" t="s">
        <v>84</v>
      </c>
      <c r="C69" s="1">
        <v>66020364</v>
      </c>
      <c r="E69" s="1">
        <v>927752996514</v>
      </c>
      <c r="G69" s="1">
        <v>927752996514</v>
      </c>
      <c r="I69" s="1">
        <f t="shared" si="0"/>
        <v>0</v>
      </c>
      <c r="K69" s="1">
        <v>66020364</v>
      </c>
      <c r="M69" s="1">
        <v>927752996514</v>
      </c>
      <c r="O69" s="1">
        <v>779327071156</v>
      </c>
      <c r="Q69" s="1">
        <f t="shared" si="1"/>
        <v>148425925358</v>
      </c>
    </row>
    <row r="70" spans="1:17" ht="21" x14ac:dyDescent="0.25">
      <c r="A70" s="2" t="s">
        <v>41</v>
      </c>
      <c r="C70" s="1">
        <v>67210976</v>
      </c>
      <c r="E70" s="1">
        <v>584883886313</v>
      </c>
      <c r="G70" s="1">
        <v>568877941876</v>
      </c>
      <c r="I70" s="1">
        <f t="shared" si="0"/>
        <v>16005944437</v>
      </c>
      <c r="K70" s="1">
        <v>67210976</v>
      </c>
      <c r="M70" s="1">
        <v>584883886313</v>
      </c>
      <c r="O70" s="1">
        <v>567728213439</v>
      </c>
      <c r="Q70" s="1">
        <f t="shared" si="1"/>
        <v>17155672874</v>
      </c>
    </row>
    <row r="71" spans="1:17" ht="21" x14ac:dyDescent="0.25">
      <c r="A71" s="2" t="s">
        <v>25</v>
      </c>
      <c r="C71" s="1">
        <v>286902885</v>
      </c>
      <c r="E71" s="1">
        <v>2782512418581</v>
      </c>
      <c r="G71" s="1">
        <v>3710016563668</v>
      </c>
      <c r="I71" s="1">
        <f t="shared" si="0"/>
        <v>-927504145087</v>
      </c>
      <c r="K71" s="1">
        <v>286902885</v>
      </c>
      <c r="M71" s="1">
        <v>2782512418581</v>
      </c>
      <c r="O71" s="1">
        <v>2114700617891</v>
      </c>
      <c r="Q71" s="1">
        <f t="shared" si="1"/>
        <v>667811800690</v>
      </c>
    </row>
    <row r="72" spans="1:17" ht="21" x14ac:dyDescent="0.25">
      <c r="A72" s="2" t="s">
        <v>96</v>
      </c>
      <c r="C72" s="1">
        <v>44411857</v>
      </c>
      <c r="E72" s="1">
        <v>248546640867</v>
      </c>
      <c r="G72" s="1">
        <v>234885389330</v>
      </c>
      <c r="I72" s="1">
        <f t="shared" si="0"/>
        <v>13661251537</v>
      </c>
      <c r="K72" s="1">
        <v>44411857</v>
      </c>
      <c r="M72" s="1">
        <v>248546640867</v>
      </c>
      <c r="O72" s="1">
        <v>173235207713</v>
      </c>
      <c r="Q72" s="1">
        <f t="shared" si="1"/>
        <v>75311433154</v>
      </c>
    </row>
    <row r="73" spans="1:17" ht="21" x14ac:dyDescent="0.25">
      <c r="A73" s="2" t="s">
        <v>77</v>
      </c>
      <c r="C73" s="1">
        <v>469574647</v>
      </c>
      <c r="E73" s="1">
        <v>662573555339</v>
      </c>
      <c r="G73" s="1">
        <v>667233003689</v>
      </c>
      <c r="I73" s="1">
        <f t="shared" ref="I73:I91" si="2">E73-G73</f>
        <v>-4659448350</v>
      </c>
      <c r="K73" s="1">
        <v>469574647</v>
      </c>
      <c r="M73" s="1">
        <v>662573555339</v>
      </c>
      <c r="O73" s="1">
        <v>810694387663</v>
      </c>
      <c r="Q73" s="1">
        <f t="shared" ref="Q73:Q91" si="3">M73-O73</f>
        <v>-148120832324</v>
      </c>
    </row>
    <row r="74" spans="1:17" ht="21" x14ac:dyDescent="0.25">
      <c r="A74" s="2" t="s">
        <v>83</v>
      </c>
      <c r="C74" s="1">
        <v>189268219</v>
      </c>
      <c r="E74" s="1">
        <v>471954406451</v>
      </c>
      <c r="G74" s="1">
        <v>459183654506</v>
      </c>
      <c r="I74" s="1">
        <f t="shared" si="2"/>
        <v>12770751945</v>
      </c>
      <c r="K74" s="1">
        <v>189268219</v>
      </c>
      <c r="M74" s="1">
        <v>471954406451</v>
      </c>
      <c r="O74" s="1">
        <v>439123598608</v>
      </c>
      <c r="Q74" s="1">
        <f t="shared" si="3"/>
        <v>32830807843</v>
      </c>
    </row>
    <row r="75" spans="1:17" ht="21" x14ac:dyDescent="0.25">
      <c r="A75" s="2" t="s">
        <v>82</v>
      </c>
      <c r="C75" s="1">
        <v>114198708</v>
      </c>
      <c r="E75" s="1">
        <v>841937523264</v>
      </c>
      <c r="G75" s="1">
        <v>1683875046529</v>
      </c>
      <c r="I75" s="1">
        <f t="shared" si="2"/>
        <v>-841937523265</v>
      </c>
      <c r="K75" s="1">
        <v>114198708</v>
      </c>
      <c r="M75" s="1">
        <v>841937523264</v>
      </c>
      <c r="O75" s="1">
        <v>1544887263314</v>
      </c>
      <c r="Q75" s="1">
        <f t="shared" si="3"/>
        <v>-702949740050</v>
      </c>
    </row>
    <row r="76" spans="1:17" ht="21" x14ac:dyDescent="0.25">
      <c r="A76" s="2" t="s">
        <v>46</v>
      </c>
      <c r="C76" s="1">
        <v>58801775</v>
      </c>
      <c r="E76" s="1">
        <v>343665227574</v>
      </c>
      <c r="G76" s="1">
        <v>345415644693</v>
      </c>
      <c r="I76" s="1">
        <f t="shared" si="2"/>
        <v>-1750417119</v>
      </c>
      <c r="K76" s="1">
        <v>58801775</v>
      </c>
      <c r="M76" s="1">
        <v>343665227574</v>
      </c>
      <c r="O76" s="1">
        <v>319731917279</v>
      </c>
      <c r="Q76" s="1">
        <f t="shared" si="3"/>
        <v>23933310295</v>
      </c>
    </row>
    <row r="77" spans="1:17" ht="21" x14ac:dyDescent="0.25">
      <c r="A77" s="2" t="s">
        <v>88</v>
      </c>
      <c r="C77" s="1">
        <v>37166504</v>
      </c>
      <c r="E77" s="1">
        <v>776307305751</v>
      </c>
      <c r="G77" s="1">
        <v>746066356074</v>
      </c>
      <c r="I77" s="1">
        <f t="shared" si="2"/>
        <v>30240949677</v>
      </c>
      <c r="K77" s="1">
        <v>37166504</v>
      </c>
      <c r="M77" s="1">
        <v>776307305751</v>
      </c>
      <c r="O77" s="1">
        <v>597775978213</v>
      </c>
      <c r="Q77" s="1">
        <f t="shared" si="3"/>
        <v>178531327538</v>
      </c>
    </row>
    <row r="78" spans="1:17" ht="21" x14ac:dyDescent="0.25">
      <c r="A78" s="2" t="s">
        <v>85</v>
      </c>
      <c r="C78" s="1">
        <v>147966990</v>
      </c>
      <c r="E78" s="1">
        <v>251214504041</v>
      </c>
      <c r="G78" s="1">
        <v>279110913208</v>
      </c>
      <c r="I78" s="1">
        <f t="shared" si="2"/>
        <v>-27896409167</v>
      </c>
      <c r="K78" s="1">
        <v>147966990</v>
      </c>
      <c r="M78" s="1">
        <v>251214504041</v>
      </c>
      <c r="O78" s="1">
        <v>265310583607</v>
      </c>
      <c r="Q78" s="1">
        <f t="shared" si="3"/>
        <v>-14096079566</v>
      </c>
    </row>
    <row r="79" spans="1:17" ht="21" x14ac:dyDescent="0.25">
      <c r="A79" s="2" t="s">
        <v>74</v>
      </c>
      <c r="C79" s="1">
        <v>87342888</v>
      </c>
      <c r="E79" s="1">
        <v>553806778570</v>
      </c>
      <c r="G79" s="1">
        <v>1107613557140</v>
      </c>
      <c r="I79" s="1">
        <f t="shared" si="2"/>
        <v>-553806778570</v>
      </c>
      <c r="K79" s="1">
        <v>87342888</v>
      </c>
      <c r="M79" s="1">
        <v>553806778570</v>
      </c>
      <c r="O79" s="1">
        <v>1336890709657</v>
      </c>
      <c r="Q79" s="1">
        <f t="shared" si="3"/>
        <v>-783083931087</v>
      </c>
    </row>
    <row r="80" spans="1:17" ht="21" x14ac:dyDescent="0.25">
      <c r="A80" s="2" t="s">
        <v>27</v>
      </c>
      <c r="C80" s="1">
        <v>20841249</v>
      </c>
      <c r="E80" s="1">
        <v>941939296622</v>
      </c>
      <c r="G80" s="1">
        <v>1255905275399</v>
      </c>
      <c r="I80" s="1">
        <f t="shared" si="2"/>
        <v>-313965978777</v>
      </c>
      <c r="K80" s="1">
        <v>20841249</v>
      </c>
      <c r="M80" s="1">
        <v>941939296622</v>
      </c>
      <c r="O80" s="1">
        <v>825666383467</v>
      </c>
      <c r="Q80" s="1">
        <f t="shared" si="3"/>
        <v>116272913155</v>
      </c>
    </row>
    <row r="81" spans="1:17" ht="21" x14ac:dyDescent="0.25">
      <c r="A81" s="2" t="s">
        <v>28</v>
      </c>
      <c r="C81" s="1">
        <v>6481974</v>
      </c>
      <c r="E81" s="1">
        <v>18504485216</v>
      </c>
      <c r="G81" s="1">
        <v>26434978881</v>
      </c>
      <c r="I81" s="1">
        <f t="shared" si="2"/>
        <v>-7930493665</v>
      </c>
      <c r="K81" s="1">
        <v>6481974</v>
      </c>
      <c r="M81" s="1">
        <v>18504485216</v>
      </c>
      <c r="O81" s="1">
        <v>44649791962</v>
      </c>
      <c r="Q81" s="1">
        <f t="shared" si="3"/>
        <v>-26145306746</v>
      </c>
    </row>
    <row r="82" spans="1:17" ht="21" x14ac:dyDescent="0.25">
      <c r="A82" s="2" t="s">
        <v>64</v>
      </c>
      <c r="C82" s="1">
        <v>84855799</v>
      </c>
      <c r="E82" s="1">
        <v>36542740834</v>
      </c>
      <c r="G82" s="1">
        <v>36542740834</v>
      </c>
      <c r="I82" s="1">
        <f t="shared" si="2"/>
        <v>0</v>
      </c>
      <c r="K82" s="1">
        <v>84855799</v>
      </c>
      <c r="M82" s="1">
        <v>36542740834</v>
      </c>
      <c r="O82" s="1">
        <v>36608293636</v>
      </c>
      <c r="Q82" s="1">
        <f t="shared" si="3"/>
        <v>-65552802</v>
      </c>
    </row>
    <row r="83" spans="1:17" ht="21" x14ac:dyDescent="0.25">
      <c r="A83" s="2" t="s">
        <v>35</v>
      </c>
      <c r="C83" s="1">
        <v>26082351</v>
      </c>
      <c r="E83" s="1">
        <v>174565553708</v>
      </c>
      <c r="G83" s="1">
        <v>181579233261</v>
      </c>
      <c r="I83" s="1">
        <f t="shared" si="2"/>
        <v>-7013679553</v>
      </c>
      <c r="K83" s="1">
        <v>26082351</v>
      </c>
      <c r="M83" s="1">
        <v>174565553708</v>
      </c>
      <c r="O83" s="1">
        <v>167910054627</v>
      </c>
      <c r="Q83" s="1">
        <f t="shared" si="3"/>
        <v>6655499081</v>
      </c>
    </row>
    <row r="84" spans="1:17" ht="21" x14ac:dyDescent="0.25">
      <c r="A84" s="2" t="s">
        <v>60</v>
      </c>
      <c r="C84" s="1">
        <v>9167325</v>
      </c>
      <c r="E84" s="1">
        <v>995061931990</v>
      </c>
      <c r="G84" s="1">
        <v>995061931990</v>
      </c>
      <c r="I84" s="1">
        <f t="shared" si="2"/>
        <v>0</v>
      </c>
      <c r="K84" s="1">
        <v>9167325</v>
      </c>
      <c r="M84" s="1">
        <v>995061931990</v>
      </c>
      <c r="O84" s="1">
        <v>1180651701169</v>
      </c>
      <c r="Q84" s="1">
        <f t="shared" si="3"/>
        <v>-185589769179</v>
      </c>
    </row>
    <row r="85" spans="1:17" ht="21" x14ac:dyDescent="0.25">
      <c r="A85" s="2" t="s">
        <v>34</v>
      </c>
      <c r="C85" s="1">
        <v>4893837</v>
      </c>
      <c r="E85" s="1">
        <v>630552592052</v>
      </c>
      <c r="G85" s="1">
        <v>613313764930</v>
      </c>
      <c r="I85" s="1">
        <f t="shared" si="2"/>
        <v>17238827122</v>
      </c>
      <c r="K85" s="1">
        <v>4893837</v>
      </c>
      <c r="M85" s="1">
        <v>630552592052</v>
      </c>
      <c r="O85" s="1">
        <v>581090645122</v>
      </c>
      <c r="Q85" s="1">
        <f t="shared" si="3"/>
        <v>49461946930</v>
      </c>
    </row>
    <row r="86" spans="1:17" ht="21" x14ac:dyDescent="0.25">
      <c r="A86" s="2" t="s">
        <v>68</v>
      </c>
      <c r="C86" s="1">
        <v>33402794</v>
      </c>
      <c r="E86" s="1">
        <v>1257174313962</v>
      </c>
      <c r="G86" s="1">
        <v>1187570674117</v>
      </c>
      <c r="I86" s="1">
        <f t="shared" si="2"/>
        <v>69603639845</v>
      </c>
      <c r="K86" s="1">
        <v>33402794</v>
      </c>
      <c r="M86" s="1">
        <v>1257174313962</v>
      </c>
      <c r="O86" s="1">
        <v>799338816712</v>
      </c>
      <c r="Q86" s="1">
        <f t="shared" si="3"/>
        <v>457835497250</v>
      </c>
    </row>
    <row r="87" spans="1:17" ht="21" x14ac:dyDescent="0.25">
      <c r="A87" s="2" t="s">
        <v>20</v>
      </c>
      <c r="C87" s="1">
        <v>348025675</v>
      </c>
      <c r="E87" s="1">
        <v>2396627929533</v>
      </c>
      <c r="G87" s="1">
        <v>2396627929533</v>
      </c>
      <c r="I87" s="1">
        <f t="shared" si="2"/>
        <v>0</v>
      </c>
      <c r="K87" s="1">
        <v>348025675</v>
      </c>
      <c r="M87" s="1">
        <v>2396627929533</v>
      </c>
      <c r="O87" s="1">
        <v>1480825469638</v>
      </c>
      <c r="Q87" s="1">
        <f t="shared" si="3"/>
        <v>915802459895</v>
      </c>
    </row>
    <row r="88" spans="1:17" ht="21" x14ac:dyDescent="0.25">
      <c r="A88" s="2" t="s">
        <v>80</v>
      </c>
      <c r="C88" s="1">
        <v>166110245</v>
      </c>
      <c r="E88" s="1">
        <v>1382891925443</v>
      </c>
      <c r="G88" s="1">
        <v>1412560643748</v>
      </c>
      <c r="I88" s="1">
        <f t="shared" si="2"/>
        <v>-29668718305</v>
      </c>
      <c r="K88" s="1">
        <v>166110245</v>
      </c>
      <c r="M88" s="1">
        <v>1382891925443</v>
      </c>
      <c r="O88" s="1">
        <v>1232306345197</v>
      </c>
      <c r="Q88" s="1">
        <f t="shared" si="3"/>
        <v>150585580246</v>
      </c>
    </row>
    <row r="89" spans="1:17" ht="21" x14ac:dyDescent="0.25">
      <c r="A89" s="2" t="s">
        <v>55</v>
      </c>
      <c r="C89" s="1">
        <v>9029253</v>
      </c>
      <c r="E89" s="1">
        <v>419302581717</v>
      </c>
      <c r="G89" s="1">
        <v>402010829950</v>
      </c>
      <c r="I89" s="1">
        <f t="shared" si="2"/>
        <v>17291751767</v>
      </c>
      <c r="K89" s="1">
        <v>9029253</v>
      </c>
      <c r="M89" s="1">
        <v>419302581717</v>
      </c>
      <c r="O89" s="1">
        <v>401206143825</v>
      </c>
      <c r="Q89" s="1">
        <f t="shared" si="3"/>
        <v>18096437892</v>
      </c>
    </row>
    <row r="90" spans="1:17" ht="21" x14ac:dyDescent="0.25">
      <c r="A90" s="2" t="s">
        <v>45</v>
      </c>
      <c r="C90" s="1">
        <v>46183742</v>
      </c>
      <c r="E90" s="1">
        <v>1625016259772</v>
      </c>
      <c r="G90" s="1">
        <v>1603935958601</v>
      </c>
      <c r="I90" s="1">
        <f t="shared" si="2"/>
        <v>21080301171</v>
      </c>
      <c r="K90" s="1">
        <v>46183742</v>
      </c>
      <c r="M90" s="1">
        <v>1625016259772</v>
      </c>
      <c r="O90" s="1">
        <v>1205568993783</v>
      </c>
      <c r="Q90" s="1">
        <f t="shared" si="3"/>
        <v>419447265989</v>
      </c>
    </row>
    <row r="91" spans="1:17" ht="21" x14ac:dyDescent="0.25">
      <c r="A91" s="2" t="s">
        <v>63</v>
      </c>
      <c r="C91" s="1">
        <v>30000000</v>
      </c>
      <c r="E91" s="1">
        <v>362873139000</v>
      </c>
      <c r="G91" s="1">
        <v>351263580000</v>
      </c>
      <c r="I91" s="1">
        <f t="shared" si="2"/>
        <v>11609559000</v>
      </c>
      <c r="K91" s="1">
        <v>30000000</v>
      </c>
      <c r="M91" s="1">
        <v>362873139000</v>
      </c>
      <c r="O91" s="1">
        <v>254675610000</v>
      </c>
      <c r="Q91" s="1">
        <f t="shared" si="3"/>
        <v>108197529000</v>
      </c>
    </row>
    <row r="92" spans="1:17" s="10" customFormat="1" ht="27" thickBot="1" x14ac:dyDescent="0.3">
      <c r="A92" s="10" t="s">
        <v>98</v>
      </c>
      <c r="C92" s="10" t="s">
        <v>98</v>
      </c>
      <c r="E92" s="11">
        <f>SUM(E8:E91)</f>
        <v>58280464375770</v>
      </c>
      <c r="G92" s="11">
        <f>SUM(G8:G91)</f>
        <v>60881899034337</v>
      </c>
      <c r="I92" s="11">
        <f>SUM(I8:I91)</f>
        <v>-2601434658567</v>
      </c>
      <c r="K92" s="10" t="s">
        <v>98</v>
      </c>
      <c r="M92" s="11">
        <f>SUM(M8:M91)</f>
        <v>58280464375770</v>
      </c>
      <c r="O92" s="11">
        <f>SUM(O8:O91)</f>
        <v>54123815963975</v>
      </c>
      <c r="Q92" s="11">
        <f>SUM(Q8:Q91)</f>
        <v>4156648411795</v>
      </c>
    </row>
    <row r="93" spans="1:17" ht="19.5" thickTop="1" x14ac:dyDescent="0.25"/>
  </sheetData>
  <mergeCells count="14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33"/>
  <sheetViews>
    <sheetView rightToLeft="1" tabSelected="1" workbookViewId="0">
      <selection activeCell="M9" sqref="M9:M20"/>
    </sheetView>
  </sheetViews>
  <sheetFormatPr defaultRowHeight="18.75" x14ac:dyDescent="0.25"/>
  <cols>
    <col min="1" max="1" width="27.140625" style="1" customWidth="1"/>
    <col min="2" max="2" width="1" style="1" customWidth="1"/>
    <col min="3" max="3" width="19" style="1" customWidth="1"/>
    <col min="4" max="4" width="1" style="1" customWidth="1"/>
    <col min="5" max="5" width="16" style="1" customWidth="1"/>
    <col min="6" max="6" width="1" style="1" customWidth="1"/>
    <col min="7" max="7" width="21" style="1" customWidth="1"/>
    <col min="8" max="8" width="1" style="1" customWidth="1"/>
    <col min="9" max="9" width="17" style="1" customWidth="1"/>
    <col min="10" max="10" width="1" style="1" customWidth="1"/>
    <col min="11" max="11" width="34.140625" style="1" bestFit="1" customWidth="1"/>
    <col min="12" max="12" width="1" style="1" customWidth="1"/>
    <col min="13" max="13" width="23.85546875" style="1" customWidth="1"/>
    <col min="14" max="14" width="1" style="1" customWidth="1"/>
    <col min="15" max="15" width="9.140625" style="1" customWidth="1"/>
    <col min="16" max="16384" width="9.140625" style="1"/>
  </cols>
  <sheetData>
    <row r="2" spans="1:25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25" ht="26.25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</row>
    <row r="4" spans="1:25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5" spans="1:25" ht="26.25" customHeight="1" x14ac:dyDescent="0.25">
      <c r="A5" s="21" t="s">
        <v>176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26.25" customHeight="1" x14ac:dyDescent="0.25">
      <c r="A6" s="21" t="s">
        <v>177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ht="26.25" x14ac:dyDescent="0.25">
      <c r="A7" s="19" t="s">
        <v>3</v>
      </c>
      <c r="C7" s="19" t="s">
        <v>6</v>
      </c>
      <c r="D7" s="19" t="s">
        <v>6</v>
      </c>
      <c r="E7" s="19" t="s">
        <v>6</v>
      </c>
      <c r="F7" s="19" t="s">
        <v>6</v>
      </c>
      <c r="G7" s="19" t="s">
        <v>6</v>
      </c>
      <c r="H7" s="19" t="s">
        <v>6</v>
      </c>
      <c r="I7" s="19" t="s">
        <v>6</v>
      </c>
      <c r="J7" s="19" t="s">
        <v>6</v>
      </c>
      <c r="K7" s="19" t="s">
        <v>6</v>
      </c>
      <c r="L7" s="19" t="s">
        <v>6</v>
      </c>
      <c r="M7" s="19" t="s">
        <v>6</v>
      </c>
    </row>
    <row r="8" spans="1:25" ht="26.25" x14ac:dyDescent="0.25">
      <c r="A8" s="19" t="s">
        <v>3</v>
      </c>
      <c r="C8" s="19" t="s">
        <v>7</v>
      </c>
      <c r="E8" s="19" t="s">
        <v>99</v>
      </c>
      <c r="G8" s="9" t="s">
        <v>180</v>
      </c>
      <c r="I8" s="9" t="s">
        <v>100</v>
      </c>
      <c r="K8" s="19" t="s">
        <v>179</v>
      </c>
      <c r="M8" s="19" t="s">
        <v>101</v>
      </c>
    </row>
    <row r="9" spans="1:25" ht="21" x14ac:dyDescent="0.25">
      <c r="A9" s="2" t="s">
        <v>47</v>
      </c>
      <c r="C9" s="1">
        <v>126637524</v>
      </c>
      <c r="E9" s="1">
        <v>4710</v>
      </c>
      <c r="G9" s="1">
        <v>4004</v>
      </c>
      <c r="I9" s="6">
        <f>(G9-E9)/E9</f>
        <v>-0.14989384288747346</v>
      </c>
      <c r="K9" s="1">
        <v>507056646096</v>
      </c>
      <c r="M9" s="8" t="s">
        <v>188</v>
      </c>
    </row>
    <row r="10" spans="1:25" ht="21" x14ac:dyDescent="0.25">
      <c r="A10" s="2" t="s">
        <v>48</v>
      </c>
      <c r="C10" s="1">
        <v>40846218</v>
      </c>
      <c r="E10" s="1">
        <v>15940</v>
      </c>
      <c r="G10" s="1">
        <v>14442</v>
      </c>
      <c r="I10" s="6">
        <f t="shared" ref="I10:I20" si="0">(G10-E10)/E10</f>
        <v>-9.3977415307402765E-2</v>
      </c>
      <c r="K10" s="1">
        <v>589901080356</v>
      </c>
      <c r="M10" s="8" t="s">
        <v>188</v>
      </c>
    </row>
    <row r="11" spans="1:25" ht="21" x14ac:dyDescent="0.25">
      <c r="A11" s="2" t="s">
        <v>49</v>
      </c>
      <c r="C11" s="1">
        <v>197184222</v>
      </c>
      <c r="E11" s="1">
        <v>13580</v>
      </c>
      <c r="G11" s="1">
        <v>11263</v>
      </c>
      <c r="I11" s="6">
        <f t="shared" si="0"/>
        <v>-0.17061855670103093</v>
      </c>
      <c r="K11" s="1">
        <v>2220885892386</v>
      </c>
      <c r="M11" s="8" t="s">
        <v>188</v>
      </c>
    </row>
    <row r="12" spans="1:25" ht="21" x14ac:dyDescent="0.25">
      <c r="A12" s="2" t="s">
        <v>27</v>
      </c>
      <c r="C12" s="1">
        <v>20841249</v>
      </c>
      <c r="E12" s="1">
        <v>60730</v>
      </c>
      <c r="G12" s="1">
        <v>45548</v>
      </c>
      <c r="I12" s="6">
        <f t="shared" si="0"/>
        <v>-0.2499917668368187</v>
      </c>
      <c r="K12" s="1">
        <v>949277209452</v>
      </c>
      <c r="M12" s="8" t="s">
        <v>188</v>
      </c>
    </row>
    <row r="13" spans="1:25" ht="21" x14ac:dyDescent="0.25">
      <c r="A13" s="2" t="s">
        <v>28</v>
      </c>
      <c r="C13" s="1">
        <v>6481974</v>
      </c>
      <c r="E13" s="1">
        <v>4110</v>
      </c>
      <c r="G13" s="1">
        <v>2877</v>
      </c>
      <c r="I13" s="6">
        <f t="shared" si="0"/>
        <v>-0.3</v>
      </c>
      <c r="K13" s="1">
        <v>18648639198</v>
      </c>
      <c r="M13" s="8" t="s">
        <v>188</v>
      </c>
    </row>
    <row r="14" spans="1:25" ht="21" x14ac:dyDescent="0.25">
      <c r="A14" s="2" t="s">
        <v>79</v>
      </c>
      <c r="C14" s="1">
        <v>117621308</v>
      </c>
      <c r="E14" s="1">
        <v>27010</v>
      </c>
      <c r="G14" s="1">
        <v>21878</v>
      </c>
      <c r="I14" s="6">
        <f t="shared" si="0"/>
        <v>-0.19000370233246947</v>
      </c>
      <c r="K14" s="1">
        <v>2573318976424</v>
      </c>
      <c r="M14" s="8" t="s">
        <v>188</v>
      </c>
    </row>
    <row r="15" spans="1:25" ht="21" x14ac:dyDescent="0.25">
      <c r="A15" s="2" t="s">
        <v>25</v>
      </c>
      <c r="C15" s="1">
        <v>286902885</v>
      </c>
      <c r="E15" s="1">
        <v>13032</v>
      </c>
      <c r="G15" s="1">
        <v>9774</v>
      </c>
      <c r="I15" s="6">
        <f t="shared" si="0"/>
        <v>-0.25</v>
      </c>
      <c r="K15" s="1">
        <v>2804188797990</v>
      </c>
      <c r="M15" s="8" t="s">
        <v>188</v>
      </c>
    </row>
    <row r="16" spans="1:25" ht="21" x14ac:dyDescent="0.25">
      <c r="A16" s="2" t="s">
        <v>82</v>
      </c>
      <c r="C16" s="1">
        <v>114198708</v>
      </c>
      <c r="E16" s="1">
        <v>14860</v>
      </c>
      <c r="G16" s="1">
        <v>7430</v>
      </c>
      <c r="I16" s="6">
        <f t="shared" si="0"/>
        <v>-0.5</v>
      </c>
      <c r="K16" s="1">
        <v>848496400440</v>
      </c>
      <c r="M16" s="8" t="s">
        <v>188</v>
      </c>
    </row>
    <row r="17" spans="1:13" ht="21" x14ac:dyDescent="0.25">
      <c r="A17" s="2" t="s">
        <v>26</v>
      </c>
      <c r="C17" s="1">
        <v>20782126</v>
      </c>
      <c r="E17" s="1">
        <v>43800</v>
      </c>
      <c r="G17" s="1">
        <v>30660</v>
      </c>
      <c r="I17" s="6">
        <f t="shared" si="0"/>
        <v>-0.3</v>
      </c>
      <c r="K17" s="1">
        <v>637179983160</v>
      </c>
      <c r="M17" s="8" t="s">
        <v>188</v>
      </c>
    </row>
    <row r="18" spans="1:13" ht="21" x14ac:dyDescent="0.25">
      <c r="A18" s="2" t="s">
        <v>74</v>
      </c>
      <c r="C18" s="1">
        <v>87342888</v>
      </c>
      <c r="E18" s="1">
        <v>12780</v>
      </c>
      <c r="G18" s="1">
        <v>6390</v>
      </c>
      <c r="I18" s="6">
        <f t="shared" si="0"/>
        <v>-0.5</v>
      </c>
      <c r="K18" s="1">
        <v>558121054320</v>
      </c>
      <c r="M18" s="8" t="s">
        <v>188</v>
      </c>
    </row>
    <row r="19" spans="1:13" ht="21" x14ac:dyDescent="0.25">
      <c r="A19" s="2" t="s">
        <v>24</v>
      </c>
      <c r="C19" s="1">
        <v>100000</v>
      </c>
      <c r="E19" s="1">
        <v>52700</v>
      </c>
      <c r="G19" s="1">
        <v>39525</v>
      </c>
      <c r="I19" s="6">
        <f t="shared" si="0"/>
        <v>-0.25</v>
      </c>
      <c r="K19" s="1">
        <v>3952500000</v>
      </c>
      <c r="M19" s="8" t="s">
        <v>188</v>
      </c>
    </row>
    <row r="20" spans="1:13" ht="21" x14ac:dyDescent="0.25">
      <c r="A20" s="2" t="s">
        <v>76</v>
      </c>
      <c r="C20" s="1">
        <v>2400000</v>
      </c>
      <c r="E20" s="1">
        <v>2914</v>
      </c>
      <c r="G20" s="1">
        <v>2448</v>
      </c>
      <c r="I20" s="6">
        <f t="shared" si="0"/>
        <v>-0.15991763898421413</v>
      </c>
      <c r="K20" s="1">
        <v>5875200000</v>
      </c>
      <c r="M20" s="8" t="s">
        <v>188</v>
      </c>
    </row>
    <row r="22" spans="1:13" x14ac:dyDescent="0.25">
      <c r="G22" s="6"/>
    </row>
    <row r="23" spans="1:13" x14ac:dyDescent="0.25">
      <c r="G23" s="6"/>
    </row>
    <row r="24" spans="1:13" x14ac:dyDescent="0.25">
      <c r="G24" s="6"/>
    </row>
    <row r="25" spans="1:13" x14ac:dyDescent="0.25">
      <c r="G25" s="6"/>
    </row>
    <row r="26" spans="1:13" x14ac:dyDescent="0.25">
      <c r="G26" s="6"/>
    </row>
    <row r="27" spans="1:13" x14ac:dyDescent="0.25">
      <c r="G27" s="6"/>
    </row>
    <row r="28" spans="1:13" x14ac:dyDescent="0.25">
      <c r="G28" s="6"/>
    </row>
    <row r="29" spans="1:13" x14ac:dyDescent="0.25">
      <c r="G29" s="6"/>
    </row>
    <row r="30" spans="1:13" x14ac:dyDescent="0.25">
      <c r="G30" s="6"/>
    </row>
    <row r="31" spans="1:13" x14ac:dyDescent="0.25">
      <c r="G31" s="6"/>
    </row>
    <row r="32" spans="1:13" x14ac:dyDescent="0.25">
      <c r="G32" s="6"/>
    </row>
    <row r="33" spans="7:7" x14ac:dyDescent="0.25">
      <c r="G33" s="6"/>
    </row>
  </sheetData>
  <mergeCells count="11">
    <mergeCell ref="K8"/>
    <mergeCell ref="M8"/>
    <mergeCell ref="C7:M7"/>
    <mergeCell ref="A2:M2"/>
    <mergeCell ref="A3:M3"/>
    <mergeCell ref="A4:M4"/>
    <mergeCell ref="A5:Y5"/>
    <mergeCell ref="A6:Y6"/>
    <mergeCell ref="A7:A8"/>
    <mergeCell ref="C8"/>
    <mergeCell ref="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6"/>
  <sheetViews>
    <sheetView rightToLeft="1" workbookViewId="0">
      <selection activeCell="K18" sqref="K18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2" style="1" customWidth="1"/>
    <col min="4" max="4" width="1" style="1" customWidth="1"/>
    <col min="5" max="5" width="24.140625" style="1" bestFit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6.25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11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5" spans="1:11" ht="28.5" x14ac:dyDescent="0.25">
      <c r="A5" s="21" t="s">
        <v>178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7" thickBot="1" x14ac:dyDescent="0.3">
      <c r="A6" s="19" t="s">
        <v>103</v>
      </c>
      <c r="C6" s="19" t="s">
        <v>134</v>
      </c>
      <c r="E6" s="19" t="s">
        <v>5</v>
      </c>
      <c r="F6" s="19" t="s">
        <v>5</v>
      </c>
      <c r="G6" s="19" t="s">
        <v>5</v>
      </c>
      <c r="I6" s="19" t="s">
        <v>6</v>
      </c>
      <c r="J6" s="19" t="s">
        <v>6</v>
      </c>
      <c r="K6" s="19" t="s">
        <v>6</v>
      </c>
    </row>
    <row r="7" spans="1:11" ht="27" thickBot="1" x14ac:dyDescent="0.3">
      <c r="A7" s="19" t="s">
        <v>103</v>
      </c>
      <c r="C7" s="19" t="s">
        <v>104</v>
      </c>
      <c r="E7" s="19" t="s">
        <v>105</v>
      </c>
      <c r="G7" s="19" t="s">
        <v>106</v>
      </c>
      <c r="I7" s="19" t="s">
        <v>104</v>
      </c>
      <c r="K7" s="19" t="s">
        <v>102</v>
      </c>
    </row>
    <row r="8" spans="1:11" ht="21" x14ac:dyDescent="0.25">
      <c r="A8" s="2" t="s">
        <v>107</v>
      </c>
      <c r="C8" s="1">
        <v>21328607</v>
      </c>
      <c r="E8" s="1">
        <v>90215</v>
      </c>
      <c r="G8" s="1">
        <v>75000</v>
      </c>
      <c r="I8" s="1">
        <f>C8+E8-G8</f>
        <v>21343822</v>
      </c>
      <c r="K8" s="6">
        <v>3.5789974417224719E-7</v>
      </c>
    </row>
    <row r="9" spans="1:11" ht="21" x14ac:dyDescent="0.25">
      <c r="A9" s="2" t="s">
        <v>108</v>
      </c>
      <c r="C9" s="1">
        <v>765117348</v>
      </c>
      <c r="E9" s="1">
        <v>2717848080</v>
      </c>
      <c r="G9" s="1">
        <v>3472205000</v>
      </c>
      <c r="I9" s="1">
        <f t="shared" ref="I9:I12" si="0">C9+E9-G9</f>
        <v>10760428</v>
      </c>
      <c r="K9" s="6">
        <v>1.8043415225182656E-7</v>
      </c>
    </row>
    <row r="10" spans="1:11" ht="21" x14ac:dyDescent="0.25">
      <c r="A10" s="2" t="s">
        <v>109</v>
      </c>
      <c r="C10" s="1">
        <v>507973973176</v>
      </c>
      <c r="E10" s="1">
        <v>344858160098</v>
      </c>
      <c r="G10" s="1">
        <v>825075000</v>
      </c>
      <c r="I10" s="1">
        <f t="shared" si="0"/>
        <v>852007058274</v>
      </c>
      <c r="K10" s="6">
        <v>1.4286715293503361E-2</v>
      </c>
    </row>
    <row r="11" spans="1:11" ht="21" x14ac:dyDescent="0.25">
      <c r="A11" s="2" t="s">
        <v>110</v>
      </c>
      <c r="C11" s="1">
        <v>38084</v>
      </c>
      <c r="E11" s="1">
        <v>0</v>
      </c>
      <c r="G11" s="1">
        <v>0</v>
      </c>
      <c r="I11" s="1">
        <f t="shared" si="0"/>
        <v>38084</v>
      </c>
      <c r="K11" s="6">
        <v>6.3860417581517784E-10</v>
      </c>
    </row>
    <row r="12" spans="1:11" ht="21.75" thickBot="1" x14ac:dyDescent="0.3">
      <c r="A12" s="2" t="s">
        <v>108</v>
      </c>
      <c r="C12" s="1">
        <v>100000000000</v>
      </c>
      <c r="E12" s="1">
        <v>0</v>
      </c>
      <c r="G12" s="1">
        <v>0</v>
      </c>
      <c r="I12" s="1">
        <f t="shared" si="0"/>
        <v>100000000000</v>
      </c>
      <c r="K12" s="6">
        <v>1.6768306265496742E-3</v>
      </c>
    </row>
    <row r="13" spans="1:11" s="10" customFormat="1" ht="27" thickBot="1" x14ac:dyDescent="0.3">
      <c r="A13" s="10" t="s">
        <v>98</v>
      </c>
      <c r="C13" s="11">
        <f>SUM(C8:C12)</f>
        <v>608760457215</v>
      </c>
      <c r="E13" s="11">
        <f>SUM(E8:E12)</f>
        <v>347576098393</v>
      </c>
      <c r="G13" s="11">
        <f>SUM(G8:G12)</f>
        <v>4297355000</v>
      </c>
      <c r="I13" s="11">
        <f>SUM(I8:I12)</f>
        <v>952039200608</v>
      </c>
      <c r="K13" s="13">
        <f>SUM(K8:K12)</f>
        <v>1.5964084892553635E-2</v>
      </c>
    </row>
    <row r="14" spans="1:11" ht="19.5" thickTop="1" x14ac:dyDescent="0.25"/>
    <row r="16" spans="1:11" x14ac:dyDescent="0.25">
      <c r="I16" s="6"/>
    </row>
  </sheetData>
  <mergeCells count="13">
    <mergeCell ref="I7"/>
    <mergeCell ref="K7"/>
    <mergeCell ref="I6:K6"/>
    <mergeCell ref="A2:K2"/>
    <mergeCell ref="A3:K3"/>
    <mergeCell ref="A4:K4"/>
    <mergeCell ref="A5:K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G14" sqref="G14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6.28515625" style="1" bestFit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9" ht="26.25" x14ac:dyDescent="0.25">
      <c r="A3" s="20" t="s">
        <v>112</v>
      </c>
      <c r="B3" s="20" t="s">
        <v>112</v>
      </c>
      <c r="C3" s="20" t="s">
        <v>112</v>
      </c>
      <c r="D3" s="20" t="s">
        <v>112</v>
      </c>
      <c r="E3" s="20" t="s">
        <v>112</v>
      </c>
      <c r="F3" s="20" t="s">
        <v>112</v>
      </c>
      <c r="G3" s="20" t="s">
        <v>112</v>
      </c>
    </row>
    <row r="4" spans="1:9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5" spans="1:9" ht="28.5" x14ac:dyDescent="0.25">
      <c r="A5" s="21" t="s">
        <v>181</v>
      </c>
      <c r="B5" s="21"/>
      <c r="C5" s="21"/>
      <c r="D5" s="21"/>
      <c r="E5" s="21"/>
      <c r="F5" s="21"/>
      <c r="G5" s="21"/>
      <c r="H5" s="15"/>
      <c r="I5" s="15"/>
    </row>
    <row r="6" spans="1:9" ht="27" thickBot="1" x14ac:dyDescent="0.3">
      <c r="A6" s="19" t="s">
        <v>116</v>
      </c>
      <c r="C6" s="19" t="s">
        <v>104</v>
      </c>
      <c r="E6" s="19" t="s">
        <v>156</v>
      </c>
      <c r="G6" s="19" t="s">
        <v>13</v>
      </c>
    </row>
    <row r="7" spans="1:9" ht="21" x14ac:dyDescent="0.25">
      <c r="A7" s="2" t="s">
        <v>164</v>
      </c>
      <c r="C7" s="1">
        <f>'سرمایه‌گذاری در سهام'!I107</f>
        <v>-2501626517799</v>
      </c>
      <c r="E7" s="5">
        <f>C7/$C$9</f>
        <v>1.0062864555734883</v>
      </c>
      <c r="G7" s="5">
        <v>-4.1948039612341767E-2</v>
      </c>
    </row>
    <row r="8" spans="1:9" ht="21.75" thickBot="1" x14ac:dyDescent="0.3">
      <c r="A8" s="2" t="s">
        <v>165</v>
      </c>
      <c r="C8" s="1">
        <f>'درآمد سپرده بانکی'!C16</f>
        <v>15628118493</v>
      </c>
      <c r="E8" s="5">
        <f>C8/$C$9</f>
        <v>-6.2864555734882211E-3</v>
      </c>
      <c r="G8" s="5">
        <v>2.620570772440974E-4</v>
      </c>
    </row>
    <row r="9" spans="1:9" s="10" customFormat="1" ht="27" thickBot="1" x14ac:dyDescent="0.3">
      <c r="A9" s="10" t="s">
        <v>98</v>
      </c>
      <c r="C9" s="11">
        <f>SUM(C7:C8)</f>
        <v>-2485998399306</v>
      </c>
      <c r="E9" s="13">
        <f>SUM(E7:E8)</f>
        <v>1</v>
      </c>
      <c r="G9" s="12">
        <f>SUM(G7:G8)</f>
        <v>-4.1685982535097671E-2</v>
      </c>
    </row>
    <row r="10" spans="1:9" ht="19.5" thickTop="1" x14ac:dyDescent="0.25"/>
    <row r="12" spans="1:9" x14ac:dyDescent="0.25">
      <c r="E12" s="5"/>
    </row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7"/>
  <sheetViews>
    <sheetView rightToLeft="1" workbookViewId="0">
      <selection activeCell="E18" sqref="E18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23" style="1" customWidth="1"/>
    <col min="4" max="4" width="1" style="1" customWidth="1"/>
    <col min="5" max="5" width="26" style="1" bestFit="1" customWidth="1"/>
    <col min="6" max="6" width="1" style="1" customWidth="1"/>
    <col min="7" max="7" width="23" style="1" customWidth="1"/>
    <col min="8" max="8" width="1" style="1" customWidth="1"/>
    <col min="9" max="9" width="24.7109375" style="1" bestFit="1" customWidth="1"/>
    <col min="10" max="10" width="1" style="1" customWidth="1"/>
    <col min="11" max="11" width="23" style="1" customWidth="1"/>
    <col min="12" max="12" width="1" style="1" customWidth="1"/>
    <col min="13" max="13" width="25.85546875" style="1" bestFit="1" customWidth="1"/>
    <col min="14" max="14" width="1" style="1" customWidth="1"/>
    <col min="15" max="15" width="25.5703125" style="1" bestFit="1" customWidth="1"/>
    <col min="16" max="16" width="1" style="1" customWidth="1"/>
    <col min="17" max="17" width="23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6.25" x14ac:dyDescent="0.25">
      <c r="A3" s="20" t="s">
        <v>112</v>
      </c>
      <c r="B3" s="20" t="s">
        <v>112</v>
      </c>
      <c r="C3" s="20" t="s">
        <v>112</v>
      </c>
      <c r="D3" s="20" t="s">
        <v>112</v>
      </c>
      <c r="E3" s="20" t="s">
        <v>112</v>
      </c>
      <c r="F3" s="20" t="s">
        <v>112</v>
      </c>
      <c r="G3" s="20" t="s">
        <v>112</v>
      </c>
      <c r="H3" s="20" t="s">
        <v>112</v>
      </c>
      <c r="I3" s="20" t="s">
        <v>112</v>
      </c>
      <c r="J3" s="20" t="s">
        <v>112</v>
      </c>
      <c r="K3" s="20" t="s">
        <v>112</v>
      </c>
      <c r="L3" s="20" t="s">
        <v>112</v>
      </c>
      <c r="M3" s="20" t="s">
        <v>112</v>
      </c>
      <c r="N3" s="20" t="s">
        <v>112</v>
      </c>
      <c r="O3" s="20" t="s">
        <v>112</v>
      </c>
      <c r="P3" s="20" t="s">
        <v>112</v>
      </c>
      <c r="Q3" s="20" t="s">
        <v>112</v>
      </c>
      <c r="R3" s="20" t="s">
        <v>112</v>
      </c>
      <c r="S3" s="20" t="s">
        <v>112</v>
      </c>
      <c r="T3" s="20" t="s">
        <v>112</v>
      </c>
      <c r="U3" s="20" t="s">
        <v>112</v>
      </c>
    </row>
    <row r="4" spans="1:21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5" spans="1:21" s="16" customFormat="1" ht="28.5" x14ac:dyDescent="0.55000000000000004">
      <c r="A5" s="21" t="s">
        <v>182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26.25" x14ac:dyDescent="0.25">
      <c r="A6" s="19" t="s">
        <v>3</v>
      </c>
      <c r="C6" s="19" t="s">
        <v>167</v>
      </c>
      <c r="D6" s="19" t="s">
        <v>114</v>
      </c>
      <c r="E6" s="19" t="s">
        <v>114</v>
      </c>
      <c r="F6" s="19" t="s">
        <v>114</v>
      </c>
      <c r="G6" s="19" t="s">
        <v>114</v>
      </c>
      <c r="H6" s="19" t="s">
        <v>114</v>
      </c>
      <c r="I6" s="19" t="s">
        <v>114</v>
      </c>
      <c r="J6" s="19" t="s">
        <v>114</v>
      </c>
      <c r="K6" s="19" t="s">
        <v>114</v>
      </c>
      <c r="M6" s="19" t="s">
        <v>168</v>
      </c>
      <c r="N6" s="19" t="s">
        <v>115</v>
      </c>
      <c r="O6" s="19" t="s">
        <v>115</v>
      </c>
      <c r="P6" s="19" t="s">
        <v>115</v>
      </c>
      <c r="Q6" s="19" t="s">
        <v>115</v>
      </c>
      <c r="R6" s="19" t="s">
        <v>115</v>
      </c>
      <c r="S6" s="19" t="s">
        <v>115</v>
      </c>
      <c r="T6" s="19" t="s">
        <v>115</v>
      </c>
      <c r="U6" s="19" t="s">
        <v>115</v>
      </c>
    </row>
    <row r="7" spans="1:21" ht="26.25" x14ac:dyDescent="0.25">
      <c r="A7" s="19" t="s">
        <v>3</v>
      </c>
      <c r="C7" s="19" t="s">
        <v>153</v>
      </c>
      <c r="E7" s="19" t="s">
        <v>154</v>
      </c>
      <c r="G7" s="19" t="s">
        <v>155</v>
      </c>
      <c r="I7" s="9" t="s">
        <v>104</v>
      </c>
      <c r="K7" s="19" t="s">
        <v>156</v>
      </c>
      <c r="M7" s="19" t="s">
        <v>153</v>
      </c>
      <c r="O7" s="19" t="s">
        <v>154</v>
      </c>
      <c r="Q7" s="19" t="s">
        <v>155</v>
      </c>
      <c r="S7" s="19" t="s">
        <v>104</v>
      </c>
      <c r="U7" s="19" t="s">
        <v>156</v>
      </c>
    </row>
    <row r="8" spans="1:21" ht="21" x14ac:dyDescent="0.25">
      <c r="A8" s="2" t="s">
        <v>35</v>
      </c>
      <c r="C8" s="1">
        <v>6972799322</v>
      </c>
      <c r="E8" s="1">
        <v>-7013679552</v>
      </c>
      <c r="G8" s="1">
        <v>-6437</v>
      </c>
      <c r="I8" s="1">
        <f>C8+E8+G8</f>
        <v>-40886667</v>
      </c>
      <c r="K8" s="6">
        <f>I8/$I$107</f>
        <v>1.6344033255600928E-5</v>
      </c>
      <c r="M8" s="1">
        <v>6972799322</v>
      </c>
      <c r="O8" s="1">
        <v>6655499081</v>
      </c>
      <c r="Q8" s="1">
        <v>-6437</v>
      </c>
      <c r="S8" s="1">
        <f>M8+O8+Q8</f>
        <v>13628291966</v>
      </c>
      <c r="U8" s="6">
        <f>S8/$S$107</f>
        <v>2.2735292726513284E-3</v>
      </c>
    </row>
    <row r="9" spans="1:21" ht="21" x14ac:dyDescent="0.25">
      <c r="A9" s="2" t="s">
        <v>85</v>
      </c>
      <c r="C9" s="1">
        <v>24088053419</v>
      </c>
      <c r="E9" s="1">
        <v>-27896409166</v>
      </c>
      <c r="G9" s="1">
        <v>-3585</v>
      </c>
      <c r="I9" s="1">
        <f t="shared" ref="I9:I72" si="0">C9+E9+G9</f>
        <v>-3808359332</v>
      </c>
      <c r="K9" s="6">
        <f t="shared" ref="K9:K72" si="1">I9/$I$107</f>
        <v>1.5223532789181895E-3</v>
      </c>
      <c r="M9" s="1">
        <v>24088053419</v>
      </c>
      <c r="O9" s="1">
        <v>-14096079565</v>
      </c>
      <c r="Q9" s="1">
        <v>13360994815</v>
      </c>
      <c r="S9" s="1">
        <f t="shared" ref="S9:S72" si="2">M9+O9+Q9</f>
        <v>23352968669</v>
      </c>
      <c r="U9" s="6">
        <f t="shared" ref="U9:U72" si="3">S9/$S$107</f>
        <v>3.8958409465206221E-3</v>
      </c>
    </row>
    <row r="10" spans="1:21" ht="21" x14ac:dyDescent="0.25">
      <c r="A10" s="2" t="s">
        <v>48</v>
      </c>
      <c r="C10" s="1">
        <v>0</v>
      </c>
      <c r="E10" s="1">
        <v>-104591416560</v>
      </c>
      <c r="G10" s="1">
        <v>875224938</v>
      </c>
      <c r="I10" s="1">
        <f t="shared" si="0"/>
        <v>-103716191622</v>
      </c>
      <c r="K10" s="6">
        <f t="shared" si="1"/>
        <v>4.1459502801102527E-2</v>
      </c>
      <c r="M10" s="1">
        <v>0</v>
      </c>
      <c r="O10" s="1">
        <v>-35887554939</v>
      </c>
      <c r="Q10" s="1">
        <v>875224938</v>
      </c>
      <c r="S10" s="1">
        <f t="shared" si="2"/>
        <v>-35012330001</v>
      </c>
      <c r="U10" s="6">
        <f t="shared" si="3"/>
        <v>-5.840904888124835E-3</v>
      </c>
    </row>
    <row r="11" spans="1:21" ht="21" x14ac:dyDescent="0.25">
      <c r="A11" s="2" t="s">
        <v>36</v>
      </c>
      <c r="C11" s="1">
        <v>0</v>
      </c>
      <c r="E11" s="1">
        <v>-128</v>
      </c>
      <c r="G11" s="1">
        <v>-1844</v>
      </c>
      <c r="I11" s="1">
        <f t="shared" si="0"/>
        <v>-1972</v>
      </c>
      <c r="K11" s="6">
        <f t="shared" si="1"/>
        <v>7.8828713477782449E-10</v>
      </c>
      <c r="M11" s="1">
        <v>0</v>
      </c>
      <c r="O11" s="1">
        <v>994881053</v>
      </c>
      <c r="Q11" s="1">
        <v>-1844</v>
      </c>
      <c r="S11" s="1">
        <f t="shared" si="2"/>
        <v>994879209</v>
      </c>
      <c r="U11" s="6">
        <f t="shared" si="3"/>
        <v>1.6596995500659051E-4</v>
      </c>
    </row>
    <row r="12" spans="1:21" ht="21" x14ac:dyDescent="0.25">
      <c r="A12" s="2" t="s">
        <v>25</v>
      </c>
      <c r="C12" s="1">
        <v>0</v>
      </c>
      <c r="E12" s="1">
        <v>-927504145086</v>
      </c>
      <c r="G12" s="1">
        <v>-7370</v>
      </c>
      <c r="I12" s="1">
        <f t="shared" si="0"/>
        <v>-927504152456</v>
      </c>
      <c r="K12" s="6">
        <f t="shared" si="1"/>
        <v>0.37076044159942939</v>
      </c>
      <c r="M12" s="1">
        <v>79910963000</v>
      </c>
      <c r="O12" s="1">
        <v>667811800690</v>
      </c>
      <c r="Q12" s="1">
        <v>-7370</v>
      </c>
      <c r="S12" s="1">
        <f t="shared" si="2"/>
        <v>747722756320</v>
      </c>
      <c r="U12" s="6">
        <f t="shared" si="3"/>
        <v>0.12473827083849959</v>
      </c>
    </row>
    <row r="13" spans="1:21" ht="21" x14ac:dyDescent="0.25">
      <c r="A13" s="2" t="s">
        <v>16</v>
      </c>
      <c r="C13" s="1">
        <v>0</v>
      </c>
      <c r="E13" s="1">
        <v>4989145</v>
      </c>
      <c r="G13" s="1">
        <v>-956</v>
      </c>
      <c r="I13" s="1">
        <f t="shared" si="0"/>
        <v>4988189</v>
      </c>
      <c r="K13" s="6">
        <f t="shared" si="1"/>
        <v>-1.9939783035194024E-6</v>
      </c>
      <c r="M13" s="1">
        <v>0</v>
      </c>
      <c r="O13" s="1">
        <v>-1710537</v>
      </c>
      <c r="Q13" s="1">
        <v>-3229461</v>
      </c>
      <c r="S13" s="1">
        <f t="shared" si="2"/>
        <v>-4939998</v>
      </c>
      <c r="U13" s="6">
        <f t="shared" si="3"/>
        <v>-8.2411134776528141E-7</v>
      </c>
    </row>
    <row r="14" spans="1:21" ht="21" x14ac:dyDescent="0.25">
      <c r="A14" s="2" t="s">
        <v>22</v>
      </c>
      <c r="C14" s="1">
        <v>0</v>
      </c>
      <c r="E14" s="1">
        <v>-731</v>
      </c>
      <c r="G14" s="1">
        <v>-5403</v>
      </c>
      <c r="I14" s="1">
        <f t="shared" si="0"/>
        <v>-6134</v>
      </c>
      <c r="K14" s="6">
        <f t="shared" si="1"/>
        <v>2.4520047082795006E-9</v>
      </c>
      <c r="M14" s="1">
        <v>0</v>
      </c>
      <c r="O14" s="1">
        <v>100551727484</v>
      </c>
      <c r="Q14" s="1">
        <v>-5403</v>
      </c>
      <c r="S14" s="1">
        <f t="shared" si="2"/>
        <v>100551722081</v>
      </c>
      <c r="U14" s="6">
        <f t="shared" si="3"/>
        <v>1.6774463310368328E-2</v>
      </c>
    </row>
    <row r="15" spans="1:21" ht="21" x14ac:dyDescent="0.25">
      <c r="A15" s="2" t="s">
        <v>31</v>
      </c>
      <c r="C15" s="1">
        <v>0</v>
      </c>
      <c r="E15" s="1">
        <v>1763</v>
      </c>
      <c r="G15" s="1">
        <v>-6725</v>
      </c>
      <c r="I15" s="1">
        <f t="shared" si="0"/>
        <v>-4962</v>
      </c>
      <c r="K15" s="6">
        <f t="shared" si="1"/>
        <v>1.9835095145880148E-9</v>
      </c>
      <c r="M15" s="1">
        <v>0</v>
      </c>
      <c r="O15" s="1">
        <v>-340068440887</v>
      </c>
      <c r="Q15" s="1">
        <v>-6725</v>
      </c>
      <c r="S15" s="1">
        <f t="shared" si="2"/>
        <v>-340068447612</v>
      </c>
      <c r="U15" s="6">
        <f t="shared" si="3"/>
        <v>-5.6731655902284232E-2</v>
      </c>
    </row>
    <row r="16" spans="1:21" ht="21" x14ac:dyDescent="0.25">
      <c r="A16" s="2" t="s">
        <v>17</v>
      </c>
      <c r="C16" s="1">
        <v>0</v>
      </c>
      <c r="E16" s="1">
        <v>83</v>
      </c>
      <c r="G16" s="1">
        <v>-5991</v>
      </c>
      <c r="I16" s="1">
        <f t="shared" si="0"/>
        <v>-5908</v>
      </c>
      <c r="K16" s="6">
        <f t="shared" si="1"/>
        <v>2.3616634849226098E-9</v>
      </c>
      <c r="M16" s="1">
        <v>0</v>
      </c>
      <c r="O16" s="1">
        <v>-5641689560</v>
      </c>
      <c r="Q16" s="1">
        <v>-5991</v>
      </c>
      <c r="S16" s="1">
        <f t="shared" si="2"/>
        <v>-5641695551</v>
      </c>
      <c r="U16" s="6">
        <f t="shared" si="3"/>
        <v>-9.4117149930344145E-4</v>
      </c>
    </row>
    <row r="17" spans="1:21" ht="21" x14ac:dyDescent="0.25">
      <c r="A17" s="2" t="s">
        <v>19</v>
      </c>
      <c r="C17" s="1">
        <v>0</v>
      </c>
      <c r="E17" s="1">
        <v>5385183460</v>
      </c>
      <c r="G17" s="1">
        <v>-8834</v>
      </c>
      <c r="I17" s="1">
        <f t="shared" si="0"/>
        <v>5385174626</v>
      </c>
      <c r="K17" s="6">
        <f t="shared" si="1"/>
        <v>-2.1526693084217962E-3</v>
      </c>
      <c r="M17" s="1">
        <v>0</v>
      </c>
      <c r="O17" s="1">
        <v>269030848858</v>
      </c>
      <c r="Q17" s="1">
        <v>11209417679</v>
      </c>
      <c r="S17" s="1">
        <f t="shared" si="2"/>
        <v>280240266537</v>
      </c>
      <c r="U17" s="6">
        <f t="shared" si="3"/>
        <v>4.6750865841222761E-2</v>
      </c>
    </row>
    <row r="18" spans="1:21" ht="21" x14ac:dyDescent="0.25">
      <c r="A18" s="2" t="s">
        <v>58</v>
      </c>
      <c r="C18" s="1">
        <v>0</v>
      </c>
      <c r="E18" s="1">
        <v>2917499958</v>
      </c>
      <c r="G18" s="1">
        <v>0</v>
      </c>
      <c r="I18" s="1">
        <f t="shared" si="0"/>
        <v>2917499958</v>
      </c>
      <c r="K18" s="6">
        <f t="shared" si="1"/>
        <v>-1.1662412183601639E-3</v>
      </c>
      <c r="M18" s="1">
        <v>9135708180</v>
      </c>
      <c r="O18" s="1">
        <v>-20121461678</v>
      </c>
      <c r="Q18" s="1">
        <v>-13952</v>
      </c>
      <c r="S18" s="1">
        <f t="shared" si="2"/>
        <v>-10985767450</v>
      </c>
      <c r="U18" s="6">
        <f t="shared" si="3"/>
        <v>-1.8326921629230333E-3</v>
      </c>
    </row>
    <row r="19" spans="1:21" ht="21" x14ac:dyDescent="0.25">
      <c r="A19" s="2" t="s">
        <v>34</v>
      </c>
      <c r="C19" s="1">
        <v>0</v>
      </c>
      <c r="E19" s="1">
        <v>17238827122</v>
      </c>
      <c r="G19" s="1">
        <v>0</v>
      </c>
      <c r="I19" s="1">
        <f t="shared" si="0"/>
        <v>17238827122</v>
      </c>
      <c r="K19" s="6">
        <f t="shared" si="1"/>
        <v>-6.891047484245248E-3</v>
      </c>
      <c r="M19" s="1">
        <v>0</v>
      </c>
      <c r="O19" s="1">
        <v>49461946930</v>
      </c>
      <c r="Q19" s="1">
        <v>14216213408</v>
      </c>
      <c r="S19" s="1">
        <f t="shared" si="2"/>
        <v>63678160338</v>
      </c>
      <c r="U19" s="6">
        <f t="shared" si="3"/>
        <v>1.0623059875603769E-2</v>
      </c>
    </row>
    <row r="20" spans="1:21" ht="21" x14ac:dyDescent="0.25">
      <c r="A20" s="2" t="s">
        <v>142</v>
      </c>
      <c r="C20" s="1">
        <v>0</v>
      </c>
      <c r="E20" s="1">
        <v>0</v>
      </c>
      <c r="G20" s="1">
        <v>0</v>
      </c>
      <c r="I20" s="1">
        <f t="shared" si="0"/>
        <v>0</v>
      </c>
      <c r="K20" s="6">
        <f t="shared" si="1"/>
        <v>0</v>
      </c>
      <c r="M20" s="1">
        <v>0</v>
      </c>
      <c r="O20" s="1">
        <v>0</v>
      </c>
      <c r="Q20" s="1">
        <v>-465553862</v>
      </c>
      <c r="S20" s="1">
        <f t="shared" si="2"/>
        <v>-465553862</v>
      </c>
      <c r="U20" s="6">
        <f t="shared" si="3"/>
        <v>-7.7665663158193963E-5</v>
      </c>
    </row>
    <row r="21" spans="1:21" ht="21" x14ac:dyDescent="0.25">
      <c r="A21" s="2" t="s">
        <v>143</v>
      </c>
      <c r="C21" s="1">
        <v>0</v>
      </c>
      <c r="E21" s="1">
        <v>0</v>
      </c>
      <c r="G21" s="1">
        <v>0</v>
      </c>
      <c r="I21" s="1">
        <f t="shared" si="0"/>
        <v>0</v>
      </c>
      <c r="K21" s="6">
        <f t="shared" si="1"/>
        <v>0</v>
      </c>
      <c r="M21" s="1">
        <v>0</v>
      </c>
      <c r="O21" s="1">
        <v>0</v>
      </c>
      <c r="Q21" s="1">
        <v>118721546257</v>
      </c>
      <c r="S21" s="1">
        <f t="shared" si="2"/>
        <v>118721546257</v>
      </c>
      <c r="U21" s="6">
        <f t="shared" si="3"/>
        <v>1.9805630183379521E-2</v>
      </c>
    </row>
    <row r="22" spans="1:21" ht="21" x14ac:dyDescent="0.25">
      <c r="A22" s="2" t="s">
        <v>144</v>
      </c>
      <c r="C22" s="1">
        <v>0</v>
      </c>
      <c r="E22" s="1">
        <v>0</v>
      </c>
      <c r="G22" s="1">
        <v>0</v>
      </c>
      <c r="I22" s="1">
        <f t="shared" si="0"/>
        <v>0</v>
      </c>
      <c r="K22" s="6">
        <f t="shared" si="1"/>
        <v>0</v>
      </c>
      <c r="M22" s="1">
        <v>0</v>
      </c>
      <c r="O22" s="1">
        <v>0</v>
      </c>
      <c r="Q22" s="1">
        <v>1749556928</v>
      </c>
      <c r="S22" s="1">
        <f t="shared" si="2"/>
        <v>1749556928</v>
      </c>
      <c r="U22" s="6">
        <f t="shared" si="3"/>
        <v>2.9186848211804246E-4</v>
      </c>
    </row>
    <row r="23" spans="1:21" ht="21" x14ac:dyDescent="0.25">
      <c r="A23" s="2" t="s">
        <v>47</v>
      </c>
      <c r="C23" s="1">
        <v>0</v>
      </c>
      <c r="E23" s="1">
        <v>-88714982852</v>
      </c>
      <c r="G23" s="1">
        <v>0</v>
      </c>
      <c r="I23" s="1">
        <f t="shared" si="0"/>
        <v>-88714982852</v>
      </c>
      <c r="K23" s="6">
        <f t="shared" si="1"/>
        <v>3.5462920712102892E-2</v>
      </c>
      <c r="M23" s="1">
        <v>122865344250</v>
      </c>
      <c r="O23" s="1">
        <v>-62794496163</v>
      </c>
      <c r="Q23" s="1">
        <v>-5752</v>
      </c>
      <c r="S23" s="1">
        <f t="shared" si="2"/>
        <v>60070842335</v>
      </c>
      <c r="U23" s="6">
        <f t="shared" si="3"/>
        <v>1.0021271838185476E-2</v>
      </c>
    </row>
    <row r="24" spans="1:21" ht="21" x14ac:dyDescent="0.25">
      <c r="A24" s="2" t="s">
        <v>20</v>
      </c>
      <c r="C24" s="1">
        <v>0</v>
      </c>
      <c r="E24" s="1">
        <v>0</v>
      </c>
      <c r="G24" s="1">
        <v>0</v>
      </c>
      <c r="I24" s="1">
        <f t="shared" si="0"/>
        <v>0</v>
      </c>
      <c r="K24" s="6">
        <f t="shared" si="1"/>
        <v>0</v>
      </c>
      <c r="M24" s="1">
        <v>0</v>
      </c>
      <c r="O24" s="1">
        <v>915802459895</v>
      </c>
      <c r="Q24" s="1">
        <v>139256138715</v>
      </c>
      <c r="S24" s="1">
        <f t="shared" si="2"/>
        <v>1055058598610</v>
      </c>
      <c r="U24" s="6">
        <f t="shared" si="3"/>
        <v>0.17600933516002157</v>
      </c>
    </row>
    <row r="25" spans="1:21" ht="21" x14ac:dyDescent="0.25">
      <c r="A25" s="2" t="s">
        <v>80</v>
      </c>
      <c r="C25" s="1">
        <v>46621939331</v>
      </c>
      <c r="E25" s="1">
        <v>-29668718304</v>
      </c>
      <c r="G25" s="1">
        <v>0</v>
      </c>
      <c r="I25" s="1">
        <f t="shared" si="0"/>
        <v>16953221027</v>
      </c>
      <c r="K25" s="6">
        <f t="shared" si="1"/>
        <v>-6.7768793248625748E-3</v>
      </c>
      <c r="M25" s="1">
        <v>46621939331</v>
      </c>
      <c r="O25" s="1">
        <v>150585580246</v>
      </c>
      <c r="Q25" s="1">
        <v>23691351133</v>
      </c>
      <c r="S25" s="1">
        <f t="shared" si="2"/>
        <v>220898870710</v>
      </c>
      <c r="U25" s="6">
        <f t="shared" si="3"/>
        <v>3.6851283352877219E-2</v>
      </c>
    </row>
    <row r="26" spans="1:21" ht="21" x14ac:dyDescent="0.25">
      <c r="A26" s="2" t="s">
        <v>70</v>
      </c>
      <c r="C26" s="1">
        <v>0</v>
      </c>
      <c r="E26" s="1">
        <v>1289311327</v>
      </c>
      <c r="G26" s="1">
        <v>0</v>
      </c>
      <c r="I26" s="1">
        <f t="shared" si="0"/>
        <v>1289311327</v>
      </c>
      <c r="K26" s="6">
        <f t="shared" si="1"/>
        <v>-5.1538921490741618E-4</v>
      </c>
      <c r="M26" s="1">
        <v>0</v>
      </c>
      <c r="O26" s="1">
        <v>-1577392958</v>
      </c>
      <c r="Q26" s="1">
        <v>3241184992</v>
      </c>
      <c r="S26" s="1">
        <f t="shared" si="2"/>
        <v>1663792034</v>
      </c>
      <c r="U26" s="6">
        <f t="shared" si="3"/>
        <v>2.775608199721698E-4</v>
      </c>
    </row>
    <row r="27" spans="1:21" ht="21" x14ac:dyDescent="0.25">
      <c r="A27" s="2" t="s">
        <v>49</v>
      </c>
      <c r="C27" s="1">
        <v>0</v>
      </c>
      <c r="E27" s="1">
        <v>-453344192112</v>
      </c>
      <c r="G27" s="1">
        <v>0</v>
      </c>
      <c r="I27" s="1">
        <f t="shared" si="0"/>
        <v>-453344192112</v>
      </c>
      <c r="K27" s="6">
        <f t="shared" si="1"/>
        <v>0.18121977396964306</v>
      </c>
      <c r="M27" s="1">
        <v>295776333000</v>
      </c>
      <c r="O27" s="1">
        <v>-203398249835</v>
      </c>
      <c r="Q27" s="1">
        <v>19977457530</v>
      </c>
      <c r="S27" s="1">
        <f t="shared" si="2"/>
        <v>112355540695</v>
      </c>
      <c r="U27" s="6">
        <f t="shared" si="3"/>
        <v>1.8743626226377697E-2</v>
      </c>
    </row>
    <row r="28" spans="1:21" ht="21" x14ac:dyDescent="0.25">
      <c r="A28" s="2" t="s">
        <v>145</v>
      </c>
      <c r="C28" s="1">
        <v>0</v>
      </c>
      <c r="E28" s="1">
        <v>0</v>
      </c>
      <c r="G28" s="1">
        <v>0</v>
      </c>
      <c r="I28" s="1">
        <f t="shared" si="0"/>
        <v>0</v>
      </c>
      <c r="K28" s="6">
        <f t="shared" si="1"/>
        <v>0</v>
      </c>
      <c r="M28" s="1">
        <v>0</v>
      </c>
      <c r="O28" s="1">
        <v>0</v>
      </c>
      <c r="Q28" s="1">
        <v>72998671588</v>
      </c>
      <c r="S28" s="1">
        <f t="shared" si="2"/>
        <v>72998671588</v>
      </c>
      <c r="U28" s="6">
        <f t="shared" si="3"/>
        <v>1.2177946960193474E-2</v>
      </c>
    </row>
    <row r="29" spans="1:21" ht="21" x14ac:dyDescent="0.25">
      <c r="A29" s="2" t="s">
        <v>146</v>
      </c>
      <c r="C29" s="1">
        <v>0</v>
      </c>
      <c r="E29" s="1">
        <v>0</v>
      </c>
      <c r="G29" s="1">
        <v>0</v>
      </c>
      <c r="I29" s="1">
        <f t="shared" si="0"/>
        <v>0</v>
      </c>
      <c r="K29" s="6">
        <f t="shared" si="1"/>
        <v>0</v>
      </c>
      <c r="M29" s="1">
        <v>0</v>
      </c>
      <c r="O29" s="1">
        <v>0</v>
      </c>
      <c r="Q29" s="1">
        <v>7310813582</v>
      </c>
      <c r="S29" s="1">
        <f t="shared" si="2"/>
        <v>7310813582</v>
      </c>
      <c r="U29" s="6">
        <f t="shared" si="3"/>
        <v>1.2196208246081769E-3</v>
      </c>
    </row>
    <row r="30" spans="1:21" ht="21" x14ac:dyDescent="0.25">
      <c r="A30" s="2" t="s">
        <v>147</v>
      </c>
      <c r="C30" s="1">
        <v>0</v>
      </c>
      <c r="E30" s="1">
        <v>0</v>
      </c>
      <c r="G30" s="1">
        <v>0</v>
      </c>
      <c r="I30" s="1">
        <f t="shared" si="0"/>
        <v>0</v>
      </c>
      <c r="K30" s="6">
        <f t="shared" si="1"/>
        <v>0</v>
      </c>
      <c r="M30" s="1">
        <v>0</v>
      </c>
      <c r="O30" s="1">
        <v>0</v>
      </c>
      <c r="Q30" s="1">
        <v>0</v>
      </c>
      <c r="S30" s="1">
        <f t="shared" si="2"/>
        <v>0</v>
      </c>
      <c r="U30" s="6">
        <f t="shared" si="3"/>
        <v>0</v>
      </c>
    </row>
    <row r="31" spans="1:21" ht="21" x14ac:dyDescent="0.25">
      <c r="A31" s="2" t="s">
        <v>148</v>
      </c>
      <c r="C31" s="1">
        <v>0</v>
      </c>
      <c r="E31" s="1">
        <v>0</v>
      </c>
      <c r="G31" s="1">
        <v>0</v>
      </c>
      <c r="I31" s="1">
        <f t="shared" si="0"/>
        <v>0</v>
      </c>
      <c r="K31" s="6">
        <f t="shared" si="1"/>
        <v>0</v>
      </c>
      <c r="M31" s="1">
        <v>0</v>
      </c>
      <c r="O31" s="1">
        <v>0</v>
      </c>
      <c r="Q31" s="1">
        <v>59878486870</v>
      </c>
      <c r="S31" s="1">
        <f t="shared" si="2"/>
        <v>59878486870</v>
      </c>
      <c r="U31" s="6">
        <f t="shared" si="3"/>
        <v>9.9891822864263125E-3</v>
      </c>
    </row>
    <row r="32" spans="1:21" ht="21" x14ac:dyDescent="0.25">
      <c r="A32" s="2" t="s">
        <v>149</v>
      </c>
      <c r="C32" s="1">
        <v>0</v>
      </c>
      <c r="E32" s="1">
        <v>0</v>
      </c>
      <c r="G32" s="1">
        <v>0</v>
      </c>
      <c r="I32" s="1">
        <f t="shared" si="0"/>
        <v>0</v>
      </c>
      <c r="K32" s="6">
        <f t="shared" si="1"/>
        <v>0</v>
      </c>
      <c r="M32" s="1">
        <v>0</v>
      </c>
      <c r="O32" s="1">
        <v>0</v>
      </c>
      <c r="Q32" s="1">
        <v>31231534422</v>
      </c>
      <c r="S32" s="1">
        <f t="shared" si="2"/>
        <v>31231534422</v>
      </c>
      <c r="U32" s="6">
        <f t="shared" si="3"/>
        <v>5.210176588187323E-3</v>
      </c>
    </row>
    <row r="33" spans="1:21" ht="21" x14ac:dyDescent="0.25">
      <c r="A33" s="2" t="s">
        <v>41</v>
      </c>
      <c r="C33" s="1">
        <v>0</v>
      </c>
      <c r="E33" s="1">
        <v>16005944437</v>
      </c>
      <c r="G33" s="1">
        <v>0</v>
      </c>
      <c r="I33" s="1">
        <f t="shared" si="0"/>
        <v>16005944437</v>
      </c>
      <c r="K33" s="6">
        <f t="shared" si="1"/>
        <v>-6.3982150505353897E-3</v>
      </c>
      <c r="M33" s="1">
        <v>0</v>
      </c>
      <c r="O33" s="1">
        <v>17155672874</v>
      </c>
      <c r="Q33" s="1">
        <v>66962705326</v>
      </c>
      <c r="S33" s="1">
        <f t="shared" si="2"/>
        <v>84118378200</v>
      </c>
      <c r="U33" s="6">
        <f t="shared" si="3"/>
        <v>1.4032983420283099E-2</v>
      </c>
    </row>
    <row r="34" spans="1:21" ht="21" x14ac:dyDescent="0.25">
      <c r="A34" s="2" t="s">
        <v>150</v>
      </c>
      <c r="C34" s="1">
        <v>0</v>
      </c>
      <c r="E34" s="1">
        <v>0</v>
      </c>
      <c r="G34" s="1">
        <v>0</v>
      </c>
      <c r="I34" s="1">
        <f t="shared" si="0"/>
        <v>0</v>
      </c>
      <c r="K34" s="6">
        <f t="shared" si="1"/>
        <v>0</v>
      </c>
      <c r="M34" s="1">
        <v>0</v>
      </c>
      <c r="O34" s="1">
        <v>0</v>
      </c>
      <c r="Q34" s="1">
        <v>3137985869</v>
      </c>
      <c r="S34" s="1">
        <f t="shared" si="2"/>
        <v>3137985869</v>
      </c>
      <c r="U34" s="6">
        <f t="shared" si="3"/>
        <v>5.234920669542777E-4</v>
      </c>
    </row>
    <row r="35" spans="1:21" ht="21" x14ac:dyDescent="0.25">
      <c r="A35" s="2" t="s">
        <v>151</v>
      </c>
      <c r="C35" s="1">
        <v>0</v>
      </c>
      <c r="E35" s="1">
        <v>0</v>
      </c>
      <c r="G35" s="1">
        <v>0</v>
      </c>
      <c r="I35" s="1">
        <f t="shared" si="0"/>
        <v>0</v>
      </c>
      <c r="K35" s="6">
        <f t="shared" si="1"/>
        <v>0</v>
      </c>
      <c r="M35" s="1">
        <v>0</v>
      </c>
      <c r="O35" s="1">
        <v>0</v>
      </c>
      <c r="Q35" s="1">
        <v>570993820</v>
      </c>
      <c r="S35" s="1">
        <f t="shared" si="2"/>
        <v>570993820</v>
      </c>
      <c r="U35" s="6">
        <f t="shared" si="3"/>
        <v>9.5255602647176474E-5</v>
      </c>
    </row>
    <row r="36" spans="1:21" ht="21" x14ac:dyDescent="0.25">
      <c r="A36" s="2" t="s">
        <v>73</v>
      </c>
      <c r="C36" s="1">
        <v>0</v>
      </c>
      <c r="E36" s="1">
        <v>22446090111</v>
      </c>
      <c r="G36" s="1">
        <v>0</v>
      </c>
      <c r="I36" s="1">
        <f t="shared" si="0"/>
        <v>22446090111</v>
      </c>
      <c r="K36" s="6">
        <f t="shared" si="1"/>
        <v>-8.9725984079944473E-3</v>
      </c>
      <c r="M36" s="1">
        <v>0</v>
      </c>
      <c r="O36" s="1">
        <v>92524453536</v>
      </c>
      <c r="Q36" s="1">
        <v>-4669</v>
      </c>
      <c r="S36" s="1">
        <f t="shared" si="2"/>
        <v>92524448867</v>
      </c>
      <c r="U36" s="6">
        <f t="shared" si="3"/>
        <v>1.5435319661470154E-2</v>
      </c>
    </row>
    <row r="37" spans="1:21" ht="21" x14ac:dyDescent="0.25">
      <c r="A37" s="2" t="s">
        <v>152</v>
      </c>
      <c r="C37" s="1">
        <v>0</v>
      </c>
      <c r="E37" s="1">
        <v>0</v>
      </c>
      <c r="G37" s="1">
        <v>0</v>
      </c>
      <c r="I37" s="1">
        <f t="shared" si="0"/>
        <v>0</v>
      </c>
      <c r="K37" s="6">
        <f t="shared" si="1"/>
        <v>0</v>
      </c>
      <c r="M37" s="1">
        <v>0</v>
      </c>
      <c r="O37" s="1">
        <v>0</v>
      </c>
      <c r="Q37" s="1">
        <v>-1121</v>
      </c>
      <c r="S37" s="1">
        <f t="shared" si="2"/>
        <v>-1121</v>
      </c>
      <c r="U37" s="6">
        <f t="shared" si="3"/>
        <v>-1.8700995847465536E-10</v>
      </c>
    </row>
    <row r="38" spans="1:21" ht="21" x14ac:dyDescent="0.25">
      <c r="A38" s="2" t="s">
        <v>59</v>
      </c>
      <c r="C38" s="1">
        <v>0</v>
      </c>
      <c r="E38" s="1">
        <v>60239815958</v>
      </c>
      <c r="G38" s="1">
        <v>0</v>
      </c>
      <c r="I38" s="1">
        <f t="shared" si="0"/>
        <v>60239815958</v>
      </c>
      <c r="K38" s="6">
        <f t="shared" si="1"/>
        <v>-2.4080259594865764E-2</v>
      </c>
      <c r="M38" s="1">
        <v>242252647800</v>
      </c>
      <c r="O38" s="1">
        <v>-295771430751</v>
      </c>
      <c r="Q38" s="1">
        <v>0</v>
      </c>
      <c r="S38" s="1">
        <f t="shared" si="2"/>
        <v>-53518782951</v>
      </c>
      <c r="U38" s="6">
        <f t="shared" si="3"/>
        <v>-8.9282295961468361E-3</v>
      </c>
    </row>
    <row r="39" spans="1:21" ht="21" x14ac:dyDescent="0.25">
      <c r="A39" s="2" t="s">
        <v>56</v>
      </c>
      <c r="C39" s="1">
        <v>21250170879</v>
      </c>
      <c r="E39" s="1">
        <v>-22876764917</v>
      </c>
      <c r="G39" s="1">
        <v>0</v>
      </c>
      <c r="I39" s="1">
        <f t="shared" si="0"/>
        <v>-1626594038</v>
      </c>
      <c r="K39" s="6">
        <f t="shared" si="1"/>
        <v>6.502145809643569E-4</v>
      </c>
      <c r="M39" s="1">
        <v>21250170879</v>
      </c>
      <c r="O39" s="1">
        <v>18972286385</v>
      </c>
      <c r="Q39" s="1">
        <v>0</v>
      </c>
      <c r="S39" s="1">
        <f t="shared" si="2"/>
        <v>40222457264</v>
      </c>
      <c r="U39" s="6">
        <f t="shared" si="3"/>
        <v>6.7100803413820157E-3</v>
      </c>
    </row>
    <row r="40" spans="1:21" ht="21" x14ac:dyDescent="0.25">
      <c r="A40" s="2" t="s">
        <v>79</v>
      </c>
      <c r="C40" s="1">
        <v>0</v>
      </c>
      <c r="E40" s="1">
        <v>-598966473023</v>
      </c>
      <c r="G40" s="1">
        <v>0</v>
      </c>
      <c r="I40" s="1">
        <f t="shared" si="0"/>
        <v>-598966473023</v>
      </c>
      <c r="K40" s="6">
        <f t="shared" si="1"/>
        <v>0.23943081381707898</v>
      </c>
      <c r="M40" s="1">
        <v>326601793200</v>
      </c>
      <c r="O40" s="1">
        <v>-103295954669</v>
      </c>
      <c r="Q40" s="1">
        <v>0</v>
      </c>
      <c r="S40" s="1">
        <f t="shared" si="2"/>
        <v>223305838531</v>
      </c>
      <c r="U40" s="6">
        <f t="shared" si="3"/>
        <v>3.7252823899045856E-2</v>
      </c>
    </row>
    <row r="41" spans="1:21" ht="21" x14ac:dyDescent="0.25">
      <c r="A41" s="2" t="s">
        <v>32</v>
      </c>
      <c r="C41" s="1">
        <v>0</v>
      </c>
      <c r="E41" s="1">
        <v>32547499372</v>
      </c>
      <c r="G41" s="1">
        <v>0</v>
      </c>
      <c r="I41" s="1">
        <f t="shared" si="0"/>
        <v>32547499372</v>
      </c>
      <c r="K41" s="6">
        <f t="shared" si="1"/>
        <v>-1.3010535002097831E-2</v>
      </c>
      <c r="M41" s="1">
        <v>69210218665</v>
      </c>
      <c r="O41" s="1">
        <v>155550720874</v>
      </c>
      <c r="Q41" s="1">
        <v>0</v>
      </c>
      <c r="S41" s="1">
        <f t="shared" si="2"/>
        <v>224760939539</v>
      </c>
      <c r="U41" s="6">
        <f t="shared" si="3"/>
        <v>3.7495569999922311E-2</v>
      </c>
    </row>
    <row r="42" spans="1:21" ht="21" x14ac:dyDescent="0.25">
      <c r="A42" s="2" t="s">
        <v>76</v>
      </c>
      <c r="C42" s="1">
        <v>0</v>
      </c>
      <c r="E42" s="1">
        <v>-1109754768</v>
      </c>
      <c r="G42" s="1">
        <v>0</v>
      </c>
      <c r="I42" s="1">
        <f t="shared" si="0"/>
        <v>-1109754768</v>
      </c>
      <c r="K42" s="6">
        <f t="shared" si="1"/>
        <v>4.4361328923567408E-4</v>
      </c>
      <c r="M42" s="1">
        <v>1440000000</v>
      </c>
      <c r="O42" s="1">
        <v>-1525356180</v>
      </c>
      <c r="Q42" s="1">
        <v>0</v>
      </c>
      <c r="S42" s="1">
        <f t="shared" si="2"/>
        <v>-85356180</v>
      </c>
      <c r="U42" s="6">
        <f t="shared" si="3"/>
        <v>-1.4239478748755761E-5</v>
      </c>
    </row>
    <row r="43" spans="1:21" ht="21" x14ac:dyDescent="0.25">
      <c r="A43" s="2" t="s">
        <v>94</v>
      </c>
      <c r="C43" s="1">
        <v>0</v>
      </c>
      <c r="E43" s="1">
        <v>0</v>
      </c>
      <c r="G43" s="1">
        <v>0</v>
      </c>
      <c r="I43" s="1">
        <f t="shared" si="0"/>
        <v>0</v>
      </c>
      <c r="K43" s="6">
        <f t="shared" si="1"/>
        <v>0</v>
      </c>
      <c r="M43" s="1">
        <v>0</v>
      </c>
      <c r="O43" s="1">
        <v>44369642867</v>
      </c>
      <c r="Q43" s="1">
        <v>0</v>
      </c>
      <c r="S43" s="1">
        <f t="shared" si="2"/>
        <v>44369642867</v>
      </c>
      <c r="U43" s="6">
        <f t="shared" si="3"/>
        <v>7.4019313738563405E-3</v>
      </c>
    </row>
    <row r="44" spans="1:21" ht="21" x14ac:dyDescent="0.25">
      <c r="A44" s="2" t="s">
        <v>90</v>
      </c>
      <c r="C44" s="1">
        <v>0</v>
      </c>
      <c r="E44" s="1">
        <v>43292773519</v>
      </c>
      <c r="G44" s="1">
        <v>0</v>
      </c>
      <c r="I44" s="1">
        <f t="shared" si="0"/>
        <v>43292773519</v>
      </c>
      <c r="K44" s="6">
        <f t="shared" si="1"/>
        <v>-1.7305850098315305E-2</v>
      </c>
      <c r="M44" s="1">
        <v>0</v>
      </c>
      <c r="O44" s="1">
        <v>208764493734</v>
      </c>
      <c r="Q44" s="1">
        <v>0</v>
      </c>
      <c r="S44" s="1">
        <f t="shared" si="2"/>
        <v>208764493734</v>
      </c>
      <c r="U44" s="6">
        <f t="shared" si="3"/>
        <v>3.4826975293646555E-2</v>
      </c>
    </row>
    <row r="45" spans="1:21" ht="21" x14ac:dyDescent="0.25">
      <c r="A45" s="2" t="s">
        <v>37</v>
      </c>
      <c r="C45" s="1">
        <v>0</v>
      </c>
      <c r="E45" s="1">
        <v>27625328567</v>
      </c>
      <c r="G45" s="1">
        <v>0</v>
      </c>
      <c r="I45" s="1">
        <f t="shared" si="0"/>
        <v>27625328567</v>
      </c>
      <c r="K45" s="6">
        <f t="shared" si="1"/>
        <v>-1.1042946806986011E-2</v>
      </c>
      <c r="M45" s="1">
        <v>0</v>
      </c>
      <c r="O45" s="1">
        <v>254695882127</v>
      </c>
      <c r="Q45" s="1">
        <v>0</v>
      </c>
      <c r="S45" s="1">
        <f t="shared" si="2"/>
        <v>254695882127</v>
      </c>
      <c r="U45" s="6">
        <f t="shared" si="3"/>
        <v>4.248944365765922E-2</v>
      </c>
    </row>
    <row r="46" spans="1:21" ht="21" x14ac:dyDescent="0.25">
      <c r="A46" s="2" t="s">
        <v>51</v>
      </c>
      <c r="C46" s="1">
        <v>0</v>
      </c>
      <c r="E46" s="1">
        <v>12933735179</v>
      </c>
      <c r="G46" s="1">
        <v>0</v>
      </c>
      <c r="I46" s="1">
        <f t="shared" si="0"/>
        <v>12933735179</v>
      </c>
      <c r="K46" s="6">
        <f t="shared" si="1"/>
        <v>-5.1701303479863405E-3</v>
      </c>
      <c r="M46" s="1">
        <v>0</v>
      </c>
      <c r="O46" s="1">
        <v>-3441025257</v>
      </c>
      <c r="Q46" s="1">
        <v>0</v>
      </c>
      <c r="S46" s="1">
        <f t="shared" si="2"/>
        <v>-3441025257</v>
      </c>
      <c r="U46" s="6">
        <f t="shared" si="3"/>
        <v>-5.7404637861000027E-4</v>
      </c>
    </row>
    <row r="47" spans="1:21" ht="21" x14ac:dyDescent="0.25">
      <c r="A47" s="2" t="s">
        <v>26</v>
      </c>
      <c r="C47" s="1">
        <v>0</v>
      </c>
      <c r="E47" s="1">
        <v>-270966249380</v>
      </c>
      <c r="G47" s="1">
        <v>0</v>
      </c>
      <c r="I47" s="1">
        <f t="shared" si="0"/>
        <v>-270966249380</v>
      </c>
      <c r="K47" s="6">
        <f t="shared" si="1"/>
        <v>0.10831602857264384</v>
      </c>
      <c r="M47" s="1">
        <v>0</v>
      </c>
      <c r="O47" s="1">
        <v>-498401482491</v>
      </c>
      <c r="Q47" s="1">
        <v>0</v>
      </c>
      <c r="S47" s="1">
        <f t="shared" si="2"/>
        <v>-498401482491</v>
      </c>
      <c r="U47" s="6">
        <f t="shared" si="3"/>
        <v>-8.3145442055618704E-2</v>
      </c>
    </row>
    <row r="48" spans="1:21" ht="21" x14ac:dyDescent="0.25">
      <c r="A48" s="2" t="s">
        <v>33</v>
      </c>
      <c r="C48" s="1">
        <v>0</v>
      </c>
      <c r="E48" s="1">
        <v>-10597319154</v>
      </c>
      <c r="G48" s="1">
        <v>0</v>
      </c>
      <c r="I48" s="1">
        <f t="shared" si="0"/>
        <v>-10597319154</v>
      </c>
      <c r="K48" s="6">
        <f t="shared" si="1"/>
        <v>4.2361715782113689E-3</v>
      </c>
      <c r="M48" s="1">
        <v>0</v>
      </c>
      <c r="O48" s="1">
        <v>-6522855830</v>
      </c>
      <c r="Q48" s="1">
        <v>0</v>
      </c>
      <c r="S48" s="1">
        <f t="shared" si="2"/>
        <v>-6522855830</v>
      </c>
      <c r="U48" s="6">
        <f t="shared" si="3"/>
        <v>-1.0881703817167381E-3</v>
      </c>
    </row>
    <row r="49" spans="1:21" ht="21" x14ac:dyDescent="0.25">
      <c r="A49" s="2" t="s">
        <v>75</v>
      </c>
      <c r="C49" s="1">
        <v>0</v>
      </c>
      <c r="E49" s="1">
        <v>38701343034</v>
      </c>
      <c r="G49" s="1">
        <v>0</v>
      </c>
      <c r="I49" s="1">
        <f t="shared" si="0"/>
        <v>38701343034</v>
      </c>
      <c r="K49" s="6">
        <f t="shared" si="1"/>
        <v>-1.5470472014363882E-2</v>
      </c>
      <c r="M49" s="1">
        <v>0</v>
      </c>
      <c r="O49" s="1">
        <v>-51528066579</v>
      </c>
      <c r="Q49" s="1">
        <v>0</v>
      </c>
      <c r="S49" s="1">
        <f t="shared" si="2"/>
        <v>-51528066579</v>
      </c>
      <c r="U49" s="6">
        <f t="shared" si="3"/>
        <v>-8.5961298761980959E-3</v>
      </c>
    </row>
    <row r="50" spans="1:21" ht="21" x14ac:dyDescent="0.25">
      <c r="A50" s="2" t="s">
        <v>86</v>
      </c>
      <c r="C50" s="1">
        <v>0</v>
      </c>
      <c r="E50" s="1">
        <v>-31832171358</v>
      </c>
      <c r="G50" s="1">
        <v>0</v>
      </c>
      <c r="I50" s="1">
        <f t="shared" si="0"/>
        <v>-31832171358</v>
      </c>
      <c r="K50" s="6">
        <f t="shared" si="1"/>
        <v>1.2724589834459711E-2</v>
      </c>
      <c r="M50" s="1">
        <v>0</v>
      </c>
      <c r="O50" s="1">
        <v>-18374954879</v>
      </c>
      <c r="Q50" s="1">
        <v>0</v>
      </c>
      <c r="S50" s="1">
        <f t="shared" si="2"/>
        <v>-18374954879</v>
      </c>
      <c r="U50" s="6">
        <f t="shared" si="3"/>
        <v>-3.0653876439745366E-3</v>
      </c>
    </row>
    <row r="51" spans="1:21" ht="21" x14ac:dyDescent="0.25">
      <c r="A51" s="2" t="s">
        <v>91</v>
      </c>
      <c r="C51" s="1">
        <v>0</v>
      </c>
      <c r="E51" s="1">
        <v>50253527050</v>
      </c>
      <c r="G51" s="1">
        <v>0</v>
      </c>
      <c r="I51" s="1">
        <f t="shared" si="0"/>
        <v>50253527050</v>
      </c>
      <c r="K51" s="6">
        <f t="shared" si="1"/>
        <v>-2.00883412021929E-2</v>
      </c>
      <c r="M51" s="1">
        <v>0</v>
      </c>
      <c r="O51" s="1">
        <v>93800606759</v>
      </c>
      <c r="Q51" s="1">
        <v>0</v>
      </c>
      <c r="S51" s="1">
        <f t="shared" si="2"/>
        <v>93800606759</v>
      </c>
      <c r="U51" s="6">
        <f t="shared" si="3"/>
        <v>1.5648213715341718E-2</v>
      </c>
    </row>
    <row r="52" spans="1:21" ht="21" x14ac:dyDescent="0.25">
      <c r="A52" s="2" t="s">
        <v>71</v>
      </c>
      <c r="C52" s="1">
        <v>0</v>
      </c>
      <c r="E52" s="1">
        <v>9209121572</v>
      </c>
      <c r="G52" s="1">
        <v>0</v>
      </c>
      <c r="I52" s="1">
        <f t="shared" si="0"/>
        <v>9209121572</v>
      </c>
      <c r="K52" s="6">
        <f t="shared" si="1"/>
        <v>-3.6812535790124415E-3</v>
      </c>
      <c r="M52" s="1">
        <v>0</v>
      </c>
      <c r="O52" s="1">
        <v>31029098082</v>
      </c>
      <c r="Q52" s="1">
        <v>0</v>
      </c>
      <c r="S52" s="1">
        <f t="shared" si="2"/>
        <v>31029098082</v>
      </c>
      <c r="U52" s="6">
        <f t="shared" si="3"/>
        <v>5.1764053022487315E-3</v>
      </c>
    </row>
    <row r="53" spans="1:21" ht="21" x14ac:dyDescent="0.25">
      <c r="A53" s="2" t="s">
        <v>21</v>
      </c>
      <c r="C53" s="1">
        <v>0</v>
      </c>
      <c r="E53" s="1">
        <v>-376314944</v>
      </c>
      <c r="G53" s="1">
        <v>0</v>
      </c>
      <c r="I53" s="1">
        <f t="shared" si="0"/>
        <v>-376314944</v>
      </c>
      <c r="K53" s="6">
        <f t="shared" si="1"/>
        <v>1.5042810800194599E-4</v>
      </c>
      <c r="M53" s="1">
        <v>0</v>
      </c>
      <c r="O53" s="1">
        <v>53538043603</v>
      </c>
      <c r="Q53" s="1">
        <v>0</v>
      </c>
      <c r="S53" s="1">
        <f t="shared" si="2"/>
        <v>53538043603</v>
      </c>
      <c r="U53" s="6">
        <f t="shared" si="3"/>
        <v>8.9314427395283825E-3</v>
      </c>
    </row>
    <row r="54" spans="1:21" ht="21" x14ac:dyDescent="0.25">
      <c r="A54" s="2" t="s">
        <v>81</v>
      </c>
      <c r="C54" s="1">
        <v>0</v>
      </c>
      <c r="E54" s="1">
        <v>3157597059</v>
      </c>
      <c r="G54" s="1">
        <v>0</v>
      </c>
      <c r="I54" s="1">
        <f t="shared" si="0"/>
        <v>3157597059</v>
      </c>
      <c r="K54" s="6">
        <f t="shared" si="1"/>
        <v>-1.2622176158326548E-3</v>
      </c>
      <c r="M54" s="1">
        <v>0</v>
      </c>
      <c r="O54" s="1">
        <v>-1080772383</v>
      </c>
      <c r="Q54" s="1">
        <v>0</v>
      </c>
      <c r="S54" s="1">
        <f t="shared" si="2"/>
        <v>-1080772383</v>
      </c>
      <c r="U54" s="6">
        <f t="shared" si="3"/>
        <v>-1.8029901736430357E-4</v>
      </c>
    </row>
    <row r="55" spans="1:21" ht="21" x14ac:dyDescent="0.25">
      <c r="A55" s="2" t="s">
        <v>42</v>
      </c>
      <c r="C55" s="1">
        <v>0</v>
      </c>
      <c r="E55" s="1">
        <v>18926362602</v>
      </c>
      <c r="G55" s="1">
        <v>0</v>
      </c>
      <c r="I55" s="1">
        <f t="shared" si="0"/>
        <v>18926362602</v>
      </c>
      <c r="K55" s="6">
        <f t="shared" si="1"/>
        <v>-7.565622792746831E-3</v>
      </c>
      <c r="M55" s="1">
        <v>0</v>
      </c>
      <c r="O55" s="1">
        <v>65312438893</v>
      </c>
      <c r="Q55" s="1">
        <v>0</v>
      </c>
      <c r="S55" s="1">
        <f t="shared" si="2"/>
        <v>65312438893</v>
      </c>
      <c r="U55" s="6">
        <f t="shared" si="3"/>
        <v>1.0895697132255482E-2</v>
      </c>
    </row>
    <row r="56" spans="1:21" ht="21" x14ac:dyDescent="0.25">
      <c r="A56" s="2" t="s">
        <v>87</v>
      </c>
      <c r="C56" s="1">
        <v>0</v>
      </c>
      <c r="E56" s="1">
        <v>-4129545855</v>
      </c>
      <c r="G56" s="1">
        <v>0</v>
      </c>
      <c r="I56" s="1">
        <f t="shared" si="0"/>
        <v>-4129545855</v>
      </c>
      <c r="K56" s="6">
        <f t="shared" si="1"/>
        <v>1.6507443559693668E-3</v>
      </c>
      <c r="M56" s="1">
        <v>0</v>
      </c>
      <c r="O56" s="1">
        <v>-58356322802</v>
      </c>
      <c r="Q56" s="1">
        <v>0</v>
      </c>
      <c r="S56" s="1">
        <f t="shared" si="2"/>
        <v>-58356322802</v>
      </c>
      <c r="U56" s="6">
        <f t="shared" si="3"/>
        <v>-9.7352484424046409E-3</v>
      </c>
    </row>
    <row r="57" spans="1:21" ht="21" x14ac:dyDescent="0.25">
      <c r="A57" s="2" t="s">
        <v>43</v>
      </c>
      <c r="C57" s="1">
        <v>0</v>
      </c>
      <c r="E57" s="1">
        <v>145172108213</v>
      </c>
      <c r="G57" s="1">
        <v>0</v>
      </c>
      <c r="I57" s="1">
        <f t="shared" si="0"/>
        <v>145172108213</v>
      </c>
      <c r="K57" s="6">
        <f t="shared" si="1"/>
        <v>-5.8031087846289069E-2</v>
      </c>
      <c r="M57" s="1">
        <v>0</v>
      </c>
      <c r="O57" s="1">
        <v>1087774389246</v>
      </c>
      <c r="Q57" s="1">
        <v>0</v>
      </c>
      <c r="S57" s="1">
        <f t="shared" si="2"/>
        <v>1087774389246</v>
      </c>
      <c r="U57" s="6">
        <f t="shared" si="3"/>
        <v>0.1814671216437895</v>
      </c>
    </row>
    <row r="58" spans="1:21" ht="21" x14ac:dyDescent="0.25">
      <c r="A58" s="2" t="s">
        <v>53</v>
      </c>
      <c r="C58" s="1">
        <v>0</v>
      </c>
      <c r="E58" s="1">
        <v>45564930838</v>
      </c>
      <c r="G58" s="1">
        <v>0</v>
      </c>
      <c r="I58" s="1">
        <f t="shared" si="0"/>
        <v>45564930838</v>
      </c>
      <c r="K58" s="6">
        <f t="shared" si="1"/>
        <v>-1.821412209768598E-2</v>
      </c>
      <c r="M58" s="1">
        <v>0</v>
      </c>
      <c r="O58" s="1">
        <v>-48107358079</v>
      </c>
      <c r="Q58" s="1">
        <v>0</v>
      </c>
      <c r="S58" s="1">
        <f t="shared" si="2"/>
        <v>-48107358079</v>
      </c>
      <c r="U58" s="6">
        <f t="shared" si="3"/>
        <v>-8.0254728248699073E-3</v>
      </c>
    </row>
    <row r="59" spans="1:21" ht="21" x14ac:dyDescent="0.25">
      <c r="A59" s="2" t="s">
        <v>38</v>
      </c>
      <c r="C59" s="1">
        <v>0</v>
      </c>
      <c r="E59" s="1">
        <v>18997740830</v>
      </c>
      <c r="G59" s="1">
        <v>0</v>
      </c>
      <c r="I59" s="1">
        <f t="shared" si="0"/>
        <v>18997740830</v>
      </c>
      <c r="K59" s="6">
        <f t="shared" si="1"/>
        <v>-7.5941555203511103E-3</v>
      </c>
      <c r="M59" s="1">
        <v>0</v>
      </c>
      <c r="O59" s="1">
        <v>19292747635</v>
      </c>
      <c r="Q59" s="1">
        <v>0</v>
      </c>
      <c r="S59" s="1">
        <f t="shared" si="2"/>
        <v>19292747635</v>
      </c>
      <c r="U59" s="6">
        <f t="shared" si="3"/>
        <v>3.218497711046704E-3</v>
      </c>
    </row>
    <row r="60" spans="1:21" ht="21" x14ac:dyDescent="0.25">
      <c r="A60" s="2" t="s">
        <v>93</v>
      </c>
      <c r="C60" s="1">
        <v>0</v>
      </c>
      <c r="E60" s="1">
        <v>15909641520</v>
      </c>
      <c r="G60" s="1">
        <v>0</v>
      </c>
      <c r="I60" s="1">
        <f t="shared" si="0"/>
        <v>15909641520</v>
      </c>
      <c r="K60" s="6">
        <f t="shared" si="1"/>
        <v>-6.3597189295857568E-3</v>
      </c>
      <c r="M60" s="1">
        <v>0</v>
      </c>
      <c r="O60" s="1">
        <v>-9722374266</v>
      </c>
      <c r="Q60" s="1">
        <v>0</v>
      </c>
      <c r="S60" s="1">
        <f t="shared" si="2"/>
        <v>-9722374266</v>
      </c>
      <c r="U60" s="6">
        <f t="shared" si="3"/>
        <v>-1.6219275715965368E-3</v>
      </c>
    </row>
    <row r="61" spans="1:21" ht="21" x14ac:dyDescent="0.25">
      <c r="A61" s="2" t="s">
        <v>52</v>
      </c>
      <c r="C61" s="1">
        <v>0</v>
      </c>
      <c r="E61" s="1">
        <v>32700312227</v>
      </c>
      <c r="G61" s="1">
        <v>0</v>
      </c>
      <c r="I61" s="1">
        <f t="shared" si="0"/>
        <v>32700312227</v>
      </c>
      <c r="K61" s="6">
        <f t="shared" si="1"/>
        <v>-1.3071620401502074E-2</v>
      </c>
      <c r="M61" s="1">
        <v>0</v>
      </c>
      <c r="O61" s="1">
        <v>-58513133341</v>
      </c>
      <c r="Q61" s="1">
        <v>0</v>
      </c>
      <c r="S61" s="1">
        <f t="shared" si="2"/>
        <v>-58513133341</v>
      </c>
      <c r="U61" s="6">
        <f t="shared" si="3"/>
        <v>-9.7614082393598402E-3</v>
      </c>
    </row>
    <row r="62" spans="1:21" ht="21" x14ac:dyDescent="0.25">
      <c r="A62" s="2" t="s">
        <v>62</v>
      </c>
      <c r="C62" s="1">
        <v>0</v>
      </c>
      <c r="E62" s="1">
        <v>35694138001</v>
      </c>
      <c r="G62" s="1">
        <v>0</v>
      </c>
      <c r="I62" s="1">
        <f t="shared" si="0"/>
        <v>35694138001</v>
      </c>
      <c r="K62" s="6">
        <f t="shared" si="1"/>
        <v>-1.4268372095929287E-2</v>
      </c>
      <c r="M62" s="1">
        <v>0</v>
      </c>
      <c r="O62" s="1">
        <v>-152660747853</v>
      </c>
      <c r="Q62" s="1">
        <v>0</v>
      </c>
      <c r="S62" s="1">
        <f t="shared" si="2"/>
        <v>-152660747853</v>
      </c>
      <c r="U62" s="6">
        <f t="shared" si="3"/>
        <v>-2.5467511254861162E-2</v>
      </c>
    </row>
    <row r="63" spans="1:21" ht="21" x14ac:dyDescent="0.25">
      <c r="A63" s="2" t="s">
        <v>67</v>
      </c>
      <c r="C63" s="1">
        <v>0</v>
      </c>
      <c r="E63" s="1">
        <v>-13212318989</v>
      </c>
      <c r="G63" s="1">
        <v>0</v>
      </c>
      <c r="I63" s="1">
        <f t="shared" si="0"/>
        <v>-13212318989</v>
      </c>
      <c r="K63" s="6">
        <f t="shared" si="1"/>
        <v>5.2814914196802499E-3</v>
      </c>
      <c r="M63" s="1">
        <v>0</v>
      </c>
      <c r="O63" s="1">
        <v>-57183514406</v>
      </c>
      <c r="Q63" s="1">
        <v>0</v>
      </c>
      <c r="S63" s="1">
        <f t="shared" si="2"/>
        <v>-57183514406</v>
      </c>
      <c r="U63" s="6">
        <f t="shared" si="3"/>
        <v>-9.5395955883148219E-3</v>
      </c>
    </row>
    <row r="64" spans="1:21" ht="21" x14ac:dyDescent="0.25">
      <c r="A64" s="2" t="s">
        <v>40</v>
      </c>
      <c r="C64" s="1">
        <v>0</v>
      </c>
      <c r="E64" s="1">
        <v>12916137349</v>
      </c>
      <c r="G64" s="1">
        <v>0</v>
      </c>
      <c r="I64" s="1">
        <f t="shared" si="0"/>
        <v>12916137349</v>
      </c>
      <c r="K64" s="6">
        <f t="shared" si="1"/>
        <v>-5.1630957927180808E-3</v>
      </c>
      <c r="M64" s="1">
        <v>0</v>
      </c>
      <c r="O64" s="1">
        <v>58690365032</v>
      </c>
      <c r="Q64" s="1">
        <v>0</v>
      </c>
      <c r="S64" s="1">
        <f t="shared" si="2"/>
        <v>58690365032</v>
      </c>
      <c r="U64" s="6">
        <f t="shared" si="3"/>
        <v>9.7909747792120291E-3</v>
      </c>
    </row>
    <row r="65" spans="1:21" ht="21" x14ac:dyDescent="0.25">
      <c r="A65" s="2" t="s">
        <v>30</v>
      </c>
      <c r="C65" s="1">
        <v>0</v>
      </c>
      <c r="E65" s="1">
        <v>0</v>
      </c>
      <c r="G65" s="1">
        <v>0</v>
      </c>
      <c r="I65" s="1">
        <f t="shared" si="0"/>
        <v>0</v>
      </c>
      <c r="K65" s="6">
        <f t="shared" si="1"/>
        <v>0</v>
      </c>
      <c r="M65" s="1">
        <v>0</v>
      </c>
      <c r="O65" s="1">
        <v>-127586938107</v>
      </c>
      <c r="Q65" s="1">
        <v>0</v>
      </c>
      <c r="S65" s="1">
        <f t="shared" si="2"/>
        <v>-127586938107</v>
      </c>
      <c r="U65" s="6">
        <f t="shared" si="3"/>
        <v>-2.1284592325868414E-2</v>
      </c>
    </row>
    <row r="66" spans="1:21" ht="21" x14ac:dyDescent="0.25">
      <c r="A66" s="2" t="s">
        <v>24</v>
      </c>
      <c r="C66" s="1">
        <v>0</v>
      </c>
      <c r="E66" s="1">
        <v>-1307315725</v>
      </c>
      <c r="G66" s="1">
        <v>0</v>
      </c>
      <c r="I66" s="1">
        <f t="shared" si="0"/>
        <v>-1307315725</v>
      </c>
      <c r="K66" s="6">
        <f t="shared" si="1"/>
        <v>5.2258629163805487E-4</v>
      </c>
      <c r="M66" s="1">
        <v>0</v>
      </c>
      <c r="O66" s="1">
        <v>-433625241</v>
      </c>
      <c r="Q66" s="1">
        <v>0</v>
      </c>
      <c r="S66" s="1">
        <f t="shared" si="2"/>
        <v>-433625241</v>
      </c>
      <c r="U66" s="6">
        <f t="shared" si="3"/>
        <v>-7.2339195640474944E-5</v>
      </c>
    </row>
    <row r="67" spans="1:21" ht="21" x14ac:dyDescent="0.25">
      <c r="A67" s="2" t="s">
        <v>89</v>
      </c>
      <c r="C67" s="1">
        <v>0</v>
      </c>
      <c r="E67" s="1">
        <v>30533290202</v>
      </c>
      <c r="G67" s="1">
        <v>0</v>
      </c>
      <c r="I67" s="1">
        <f t="shared" si="0"/>
        <v>30533290202</v>
      </c>
      <c r="K67" s="6">
        <f t="shared" si="1"/>
        <v>-1.2205375176812576E-2</v>
      </c>
      <c r="M67" s="1">
        <v>0</v>
      </c>
      <c r="O67" s="1">
        <v>267681962470</v>
      </c>
      <c r="Q67" s="1">
        <v>0</v>
      </c>
      <c r="S67" s="1">
        <f t="shared" si="2"/>
        <v>267681962470</v>
      </c>
      <c r="U67" s="6">
        <f t="shared" si="3"/>
        <v>4.465583647272877E-2</v>
      </c>
    </row>
    <row r="68" spans="1:21" ht="21" x14ac:dyDescent="0.25">
      <c r="A68" s="2" t="s">
        <v>44</v>
      </c>
      <c r="C68" s="1">
        <v>0</v>
      </c>
      <c r="E68" s="1">
        <v>2839659582</v>
      </c>
      <c r="G68" s="1">
        <v>0</v>
      </c>
      <c r="I68" s="1">
        <f t="shared" si="0"/>
        <v>2839659582</v>
      </c>
      <c r="K68" s="6">
        <f t="shared" si="1"/>
        <v>-1.1351253121902509E-3</v>
      </c>
      <c r="M68" s="1">
        <v>0</v>
      </c>
      <c r="O68" s="1">
        <v>-8232861636</v>
      </c>
      <c r="Q68" s="1">
        <v>0</v>
      </c>
      <c r="S68" s="1">
        <f t="shared" si="2"/>
        <v>-8232861636</v>
      </c>
      <c r="U68" s="6">
        <f t="shared" si="3"/>
        <v>-1.3734407784798779E-3</v>
      </c>
    </row>
    <row r="69" spans="1:21" ht="21" x14ac:dyDescent="0.25">
      <c r="A69" s="2" t="s">
        <v>69</v>
      </c>
      <c r="C69" s="1">
        <v>0</v>
      </c>
      <c r="E69" s="1">
        <v>40820003260</v>
      </c>
      <c r="G69" s="1">
        <v>0</v>
      </c>
      <c r="I69" s="1">
        <f t="shared" si="0"/>
        <v>40820003260</v>
      </c>
      <c r="K69" s="6">
        <f t="shared" si="1"/>
        <v>-1.6317385097082582E-2</v>
      </c>
      <c r="M69" s="1">
        <v>0</v>
      </c>
      <c r="O69" s="1">
        <v>59971129547</v>
      </c>
      <c r="Q69" s="1">
        <v>0</v>
      </c>
      <c r="S69" s="1">
        <f t="shared" si="2"/>
        <v>59971129547</v>
      </c>
      <c r="U69" s="6">
        <f t="shared" si="3"/>
        <v>1.0004637329404681E-2</v>
      </c>
    </row>
    <row r="70" spans="1:21" ht="21" x14ac:dyDescent="0.25">
      <c r="A70" s="2" t="s">
        <v>65</v>
      </c>
      <c r="C70" s="1">
        <v>0</v>
      </c>
      <c r="E70" s="1">
        <v>58729774404</v>
      </c>
      <c r="G70" s="1">
        <v>0</v>
      </c>
      <c r="I70" s="1">
        <f t="shared" si="0"/>
        <v>58729774404</v>
      </c>
      <c r="K70" s="6">
        <f t="shared" si="1"/>
        <v>-2.3476635695272401E-2</v>
      </c>
      <c r="M70" s="1">
        <v>0</v>
      </c>
      <c r="O70" s="1">
        <v>136344625481</v>
      </c>
      <c r="Q70" s="1">
        <v>0</v>
      </c>
      <c r="S70" s="1">
        <f t="shared" si="2"/>
        <v>136344625481</v>
      </c>
      <c r="U70" s="6">
        <f t="shared" si="3"/>
        <v>2.2745586752403429E-2</v>
      </c>
    </row>
    <row r="71" spans="1:21" ht="21" x14ac:dyDescent="0.25">
      <c r="A71" s="2" t="s">
        <v>92</v>
      </c>
      <c r="C71" s="1">
        <v>0</v>
      </c>
      <c r="E71" s="1">
        <v>41232795642</v>
      </c>
      <c r="G71" s="1">
        <v>0</v>
      </c>
      <c r="I71" s="1">
        <f t="shared" si="0"/>
        <v>41232795642</v>
      </c>
      <c r="K71" s="6">
        <f t="shared" si="1"/>
        <v>-1.6482394693464374E-2</v>
      </c>
      <c r="M71" s="1">
        <v>0</v>
      </c>
      <c r="O71" s="1">
        <v>171006728631</v>
      </c>
      <c r="Q71" s="1">
        <v>0</v>
      </c>
      <c r="S71" s="1">
        <f t="shared" si="2"/>
        <v>171006728631</v>
      </c>
      <c r="U71" s="6">
        <f t="shared" si="3"/>
        <v>2.8528065316833155E-2</v>
      </c>
    </row>
    <row r="72" spans="1:21" ht="21" x14ac:dyDescent="0.25">
      <c r="A72" s="2" t="s">
        <v>23</v>
      </c>
      <c r="C72" s="1">
        <v>0</v>
      </c>
      <c r="E72" s="1">
        <v>4985206254</v>
      </c>
      <c r="G72" s="1">
        <v>0</v>
      </c>
      <c r="I72" s="1">
        <f t="shared" si="0"/>
        <v>4985206254</v>
      </c>
      <c r="K72" s="6">
        <f t="shared" si="1"/>
        <v>-1.9927859808530181E-3</v>
      </c>
      <c r="M72" s="1">
        <v>0</v>
      </c>
      <c r="O72" s="1">
        <v>-1654553829</v>
      </c>
      <c r="Q72" s="1">
        <v>0</v>
      </c>
      <c r="S72" s="1">
        <f t="shared" si="2"/>
        <v>-1654553829</v>
      </c>
      <c r="U72" s="6">
        <f t="shared" si="3"/>
        <v>-2.7601966356411421E-4</v>
      </c>
    </row>
    <row r="73" spans="1:21" ht="21" x14ac:dyDescent="0.25">
      <c r="A73" s="2" t="s">
        <v>95</v>
      </c>
      <c r="C73" s="1">
        <v>0</v>
      </c>
      <c r="E73" s="1">
        <v>13981391110</v>
      </c>
      <c r="G73" s="1">
        <v>0</v>
      </c>
      <c r="I73" s="1">
        <f t="shared" ref="I73:I106" si="4">C73+E73+G73</f>
        <v>13981391110</v>
      </c>
      <c r="K73" s="6">
        <f t="shared" ref="K73:K106" si="5">I73/$I$107</f>
        <v>-5.5889202526927216E-3</v>
      </c>
      <c r="M73" s="1">
        <v>0</v>
      </c>
      <c r="O73" s="1">
        <v>70023757808</v>
      </c>
      <c r="Q73" s="1">
        <v>0</v>
      </c>
      <c r="S73" s="1">
        <f t="shared" ref="S73:S106" si="6">M73+O73+Q73</f>
        <v>70023757808</v>
      </c>
      <c r="U73" s="6">
        <f t="shared" ref="U73:U106" si="7">S73/$S$107</f>
        <v>1.1681659268433009E-2</v>
      </c>
    </row>
    <row r="74" spans="1:21" ht="21" x14ac:dyDescent="0.25">
      <c r="A74" s="2" t="s">
        <v>57</v>
      </c>
      <c r="C74" s="1">
        <v>0</v>
      </c>
      <c r="E74" s="1">
        <v>55330051634</v>
      </c>
      <c r="G74" s="1">
        <v>0</v>
      </c>
      <c r="I74" s="1">
        <f t="shared" si="4"/>
        <v>55330051634</v>
      </c>
      <c r="K74" s="6">
        <f t="shared" si="5"/>
        <v>-2.2117630765555247E-2</v>
      </c>
      <c r="M74" s="1">
        <v>0</v>
      </c>
      <c r="O74" s="1">
        <v>-21650512714</v>
      </c>
      <c r="Q74" s="1">
        <v>0</v>
      </c>
      <c r="S74" s="1">
        <f t="shared" si="6"/>
        <v>-21650512714</v>
      </c>
      <c r="U74" s="6">
        <f t="shared" si="7"/>
        <v>-3.6118300478145743E-3</v>
      </c>
    </row>
    <row r="75" spans="1:21" ht="21" x14ac:dyDescent="0.25">
      <c r="A75" s="2" t="s">
        <v>66</v>
      </c>
      <c r="C75" s="1">
        <v>0</v>
      </c>
      <c r="E75" s="1">
        <v>95342749758</v>
      </c>
      <c r="G75" s="1">
        <v>0</v>
      </c>
      <c r="I75" s="1">
        <f t="shared" si="4"/>
        <v>95342749758</v>
      </c>
      <c r="K75" s="6">
        <f t="shared" si="5"/>
        <v>-3.8112303767024819E-2</v>
      </c>
      <c r="M75" s="1">
        <v>0</v>
      </c>
      <c r="O75" s="1">
        <v>139101731406</v>
      </c>
      <c r="Q75" s="1">
        <v>0</v>
      </c>
      <c r="S75" s="1">
        <f t="shared" si="6"/>
        <v>139101731406</v>
      </c>
      <c r="U75" s="6">
        <f t="shared" si="7"/>
        <v>2.3205538817117503E-2</v>
      </c>
    </row>
    <row r="76" spans="1:21" ht="21" x14ac:dyDescent="0.25">
      <c r="A76" s="2" t="s">
        <v>50</v>
      </c>
      <c r="C76" s="1">
        <v>0</v>
      </c>
      <c r="E76" s="1">
        <v>14939788088</v>
      </c>
      <c r="G76" s="1">
        <v>0</v>
      </c>
      <c r="I76" s="1">
        <f t="shared" si="4"/>
        <v>14939788088</v>
      </c>
      <c r="K76" s="6">
        <f t="shared" si="5"/>
        <v>-5.9720297901000976E-3</v>
      </c>
      <c r="M76" s="1">
        <v>0</v>
      </c>
      <c r="O76" s="1">
        <v>-217860744298</v>
      </c>
      <c r="Q76" s="1">
        <v>0</v>
      </c>
      <c r="S76" s="1">
        <f t="shared" si="6"/>
        <v>-217860744298</v>
      </c>
      <c r="U76" s="6">
        <f t="shared" si="7"/>
        <v>-3.6344450262646287E-2</v>
      </c>
    </row>
    <row r="77" spans="1:21" ht="21" x14ac:dyDescent="0.25">
      <c r="A77" s="2" t="s">
        <v>18</v>
      </c>
      <c r="C77" s="1">
        <v>0</v>
      </c>
      <c r="E77" s="1">
        <v>15224426791</v>
      </c>
      <c r="G77" s="1">
        <v>0</v>
      </c>
      <c r="I77" s="1">
        <f t="shared" si="4"/>
        <v>15224426791</v>
      </c>
      <c r="K77" s="6">
        <f t="shared" si="5"/>
        <v>-6.0858112442759319E-3</v>
      </c>
      <c r="M77" s="1">
        <v>0</v>
      </c>
      <c r="O77" s="1">
        <v>-13330147108</v>
      </c>
      <c r="Q77" s="1">
        <v>0</v>
      </c>
      <c r="S77" s="1">
        <f t="shared" si="6"/>
        <v>-13330147108</v>
      </c>
      <c r="U77" s="6">
        <f t="shared" si="7"/>
        <v>-2.2237914871794176E-3</v>
      </c>
    </row>
    <row r="78" spans="1:21" ht="21" x14ac:dyDescent="0.25">
      <c r="A78" s="2" t="s">
        <v>15</v>
      </c>
      <c r="C78" s="1">
        <v>0</v>
      </c>
      <c r="E78" s="1">
        <v>46188730666</v>
      </c>
      <c r="G78" s="1">
        <v>0</v>
      </c>
      <c r="I78" s="1">
        <f t="shared" si="4"/>
        <v>46188730666</v>
      </c>
      <c r="K78" s="6">
        <f t="shared" si="5"/>
        <v>-1.8463479794992788E-2</v>
      </c>
      <c r="M78" s="1">
        <v>0</v>
      </c>
      <c r="O78" s="1">
        <v>69295187685</v>
      </c>
      <c r="Q78" s="1">
        <v>0</v>
      </c>
      <c r="S78" s="1">
        <f t="shared" si="6"/>
        <v>69295187685</v>
      </c>
      <c r="U78" s="6">
        <f t="shared" si="7"/>
        <v>1.1560116120843263E-2</v>
      </c>
    </row>
    <row r="79" spans="1:21" ht="21" x14ac:dyDescent="0.25">
      <c r="A79" s="2" t="s">
        <v>166</v>
      </c>
      <c r="C79" s="1">
        <v>0</v>
      </c>
      <c r="E79" s="1">
        <v>295046110376</v>
      </c>
      <c r="G79" s="1">
        <v>0</v>
      </c>
      <c r="I79" s="1">
        <f t="shared" si="4"/>
        <v>295046110376</v>
      </c>
      <c r="K79" s="6">
        <f t="shared" si="5"/>
        <v>-0.11794171043389391</v>
      </c>
      <c r="M79" s="1">
        <v>0</v>
      </c>
      <c r="O79" s="1">
        <v>1133058226125</v>
      </c>
      <c r="Q79" s="1">
        <v>0</v>
      </c>
      <c r="S79" s="1">
        <f t="shared" si="6"/>
        <v>1133058226125</v>
      </c>
      <c r="U79" s="6">
        <f t="shared" si="7"/>
        <v>0.18902156272703202</v>
      </c>
    </row>
    <row r="80" spans="1:21" ht="21" x14ac:dyDescent="0.25">
      <c r="A80" s="2" t="s">
        <v>29</v>
      </c>
      <c r="C80" s="1">
        <v>0</v>
      </c>
      <c r="E80" s="1">
        <v>13736020501</v>
      </c>
      <c r="G80" s="1">
        <v>0</v>
      </c>
      <c r="I80" s="1">
        <f t="shared" si="4"/>
        <v>13736020501</v>
      </c>
      <c r="K80" s="6">
        <f t="shared" si="5"/>
        <v>-5.4908358235206626E-3</v>
      </c>
      <c r="M80" s="1">
        <v>0</v>
      </c>
      <c r="O80" s="1">
        <v>73196195501</v>
      </c>
      <c r="Q80" s="1">
        <v>0</v>
      </c>
      <c r="S80" s="1">
        <f t="shared" si="6"/>
        <v>73196195501</v>
      </c>
      <c r="U80" s="6">
        <f t="shared" si="7"/>
        <v>1.2210898734295062E-2</v>
      </c>
    </row>
    <row r="81" spans="1:21" ht="21" x14ac:dyDescent="0.25">
      <c r="A81" s="2" t="s">
        <v>54</v>
      </c>
      <c r="C81" s="1">
        <v>0</v>
      </c>
      <c r="E81" s="1">
        <v>16581880311</v>
      </c>
      <c r="G81" s="1">
        <v>0</v>
      </c>
      <c r="I81" s="1">
        <f t="shared" si="4"/>
        <v>16581880311</v>
      </c>
      <c r="K81" s="6">
        <f t="shared" si="5"/>
        <v>-6.6284396143950356E-3</v>
      </c>
      <c r="M81" s="1">
        <v>0</v>
      </c>
      <c r="O81" s="1">
        <v>-49096546748</v>
      </c>
      <c r="Q81" s="1">
        <v>0</v>
      </c>
      <c r="S81" s="1">
        <f t="shared" si="6"/>
        <v>-49096546748</v>
      </c>
      <c r="U81" s="6">
        <f t="shared" si="7"/>
        <v>-8.1904934599397461E-3</v>
      </c>
    </row>
    <row r="82" spans="1:21" ht="21" x14ac:dyDescent="0.25">
      <c r="A82" s="2" t="s">
        <v>39</v>
      </c>
      <c r="C82" s="1">
        <v>0</v>
      </c>
      <c r="E82" s="1">
        <v>7297047110</v>
      </c>
      <c r="G82" s="1">
        <v>0</v>
      </c>
      <c r="I82" s="1">
        <f t="shared" si="4"/>
        <v>7297047110</v>
      </c>
      <c r="K82" s="6">
        <f t="shared" si="5"/>
        <v>-2.916921074381696E-3</v>
      </c>
      <c r="M82" s="1">
        <v>0</v>
      </c>
      <c r="O82" s="1">
        <v>17165416818</v>
      </c>
      <c r="Q82" s="1">
        <v>0</v>
      </c>
      <c r="S82" s="1">
        <f t="shared" si="6"/>
        <v>17165416818</v>
      </c>
      <c r="U82" s="6">
        <f t="shared" si="7"/>
        <v>2.863607391912873E-3</v>
      </c>
    </row>
    <row r="83" spans="1:21" ht="21" x14ac:dyDescent="0.25">
      <c r="A83" s="2" t="s">
        <v>97</v>
      </c>
      <c r="C83" s="1">
        <v>0</v>
      </c>
      <c r="E83" s="1">
        <v>73369719809</v>
      </c>
      <c r="G83" s="1">
        <v>0</v>
      </c>
      <c r="I83" s="1">
        <f t="shared" si="4"/>
        <v>73369719809</v>
      </c>
      <c r="K83" s="6">
        <f t="shared" si="5"/>
        <v>-2.9328806393351115E-2</v>
      </c>
      <c r="M83" s="1">
        <v>0</v>
      </c>
      <c r="O83" s="1">
        <v>162870524051</v>
      </c>
      <c r="Q83" s="1">
        <v>0</v>
      </c>
      <c r="S83" s="1">
        <f t="shared" si="6"/>
        <v>162870524051</v>
      </c>
      <c r="U83" s="6">
        <f t="shared" si="7"/>
        <v>2.7170749277005232E-2</v>
      </c>
    </row>
    <row r="84" spans="1:21" ht="21" x14ac:dyDescent="0.25">
      <c r="A84" s="2" t="s">
        <v>72</v>
      </c>
      <c r="C84" s="1">
        <v>0</v>
      </c>
      <c r="E84" s="1">
        <v>8658529167</v>
      </c>
      <c r="G84" s="1">
        <v>0</v>
      </c>
      <c r="I84" s="1">
        <f t="shared" si="4"/>
        <v>8658529167</v>
      </c>
      <c r="K84" s="6">
        <f t="shared" si="5"/>
        <v>-3.4611598115845098E-3</v>
      </c>
      <c r="M84" s="1">
        <v>0</v>
      </c>
      <c r="O84" s="1">
        <v>117833739540</v>
      </c>
      <c r="Q84" s="1">
        <v>0</v>
      </c>
      <c r="S84" s="1">
        <f t="shared" si="6"/>
        <v>117833739540</v>
      </c>
      <c r="U84" s="6">
        <f t="shared" si="7"/>
        <v>1.9657522514084525E-2</v>
      </c>
    </row>
    <row r="85" spans="1:21" ht="21" x14ac:dyDescent="0.25">
      <c r="A85" s="2" t="s">
        <v>61</v>
      </c>
      <c r="C85" s="1">
        <v>0</v>
      </c>
      <c r="E85" s="1">
        <v>38776125228</v>
      </c>
      <c r="G85" s="1">
        <v>0</v>
      </c>
      <c r="I85" s="1">
        <f t="shared" si="4"/>
        <v>38776125228</v>
      </c>
      <c r="K85" s="6">
        <f t="shared" si="5"/>
        <v>-1.5500365443086327E-2</v>
      </c>
      <c r="M85" s="1">
        <v>0</v>
      </c>
      <c r="O85" s="1">
        <v>157110981183</v>
      </c>
      <c r="Q85" s="1">
        <v>0</v>
      </c>
      <c r="S85" s="1">
        <f t="shared" si="6"/>
        <v>157110981183</v>
      </c>
      <c r="U85" s="6">
        <f t="shared" si="7"/>
        <v>2.6209917990138436E-2</v>
      </c>
    </row>
    <row r="86" spans="1:21" ht="21" x14ac:dyDescent="0.25">
      <c r="A86" s="2" t="s">
        <v>78</v>
      </c>
      <c r="C86" s="1">
        <v>0</v>
      </c>
      <c r="E86" s="1">
        <v>-2277711330</v>
      </c>
      <c r="G86" s="1">
        <v>0</v>
      </c>
      <c r="I86" s="1">
        <f t="shared" si="4"/>
        <v>-2277711330</v>
      </c>
      <c r="K86" s="6">
        <f t="shared" si="5"/>
        <v>9.1049215931880722E-4</v>
      </c>
      <c r="M86" s="1">
        <v>0</v>
      </c>
      <c r="O86" s="1">
        <v>-25386340021</v>
      </c>
      <c r="Q86" s="1">
        <v>0</v>
      </c>
      <c r="S86" s="1">
        <f t="shared" si="6"/>
        <v>-25386340021</v>
      </c>
      <c r="U86" s="6">
        <f t="shared" si="7"/>
        <v>-4.2350565505358531E-3</v>
      </c>
    </row>
    <row r="87" spans="1:21" ht="21" x14ac:dyDescent="0.25">
      <c r="A87" s="2" t="s">
        <v>84</v>
      </c>
      <c r="C87" s="1">
        <v>0</v>
      </c>
      <c r="E87" s="1">
        <v>0</v>
      </c>
      <c r="G87" s="1">
        <v>0</v>
      </c>
      <c r="I87" s="1">
        <f t="shared" si="4"/>
        <v>0</v>
      </c>
      <c r="K87" s="6">
        <f t="shared" si="5"/>
        <v>0</v>
      </c>
      <c r="M87" s="1">
        <v>0</v>
      </c>
      <c r="O87" s="1">
        <v>148425925358</v>
      </c>
      <c r="Q87" s="1">
        <v>0</v>
      </c>
      <c r="S87" s="1">
        <f t="shared" si="6"/>
        <v>148425925358</v>
      </c>
      <c r="U87" s="6">
        <f t="shared" si="7"/>
        <v>2.4761040265621655E-2</v>
      </c>
    </row>
    <row r="88" spans="1:21" ht="21" x14ac:dyDescent="0.25">
      <c r="A88" s="2" t="s">
        <v>96</v>
      </c>
      <c r="C88" s="1">
        <v>0</v>
      </c>
      <c r="E88" s="1">
        <v>13661251537</v>
      </c>
      <c r="G88" s="1">
        <v>0</v>
      </c>
      <c r="I88" s="1">
        <f t="shared" si="4"/>
        <v>13661251537</v>
      </c>
      <c r="K88" s="6">
        <f t="shared" si="5"/>
        <v>-5.4609476833574443E-3</v>
      </c>
      <c r="M88" s="1">
        <v>0</v>
      </c>
      <c r="O88" s="1">
        <v>75311433154</v>
      </c>
      <c r="Q88" s="1">
        <v>0</v>
      </c>
      <c r="S88" s="1">
        <f t="shared" si="6"/>
        <v>75311433154</v>
      </c>
      <c r="U88" s="6">
        <f t="shared" si="7"/>
        <v>1.2563771620692527E-2</v>
      </c>
    </row>
    <row r="89" spans="1:21" ht="21" x14ac:dyDescent="0.25">
      <c r="A89" s="2" t="s">
        <v>77</v>
      </c>
      <c r="C89" s="1">
        <v>0</v>
      </c>
      <c r="E89" s="1">
        <v>-4659448349</v>
      </c>
      <c r="G89" s="1">
        <v>0</v>
      </c>
      <c r="I89" s="1">
        <f t="shared" si="4"/>
        <v>-4659448349</v>
      </c>
      <c r="K89" s="6">
        <f t="shared" si="5"/>
        <v>1.8625675398978067E-3</v>
      </c>
      <c r="M89" s="1">
        <v>0</v>
      </c>
      <c r="O89" s="1">
        <v>-148120832323</v>
      </c>
      <c r="Q89" s="1">
        <v>0</v>
      </c>
      <c r="S89" s="1">
        <f t="shared" si="6"/>
        <v>-148120832323</v>
      </c>
      <c r="U89" s="6">
        <f t="shared" si="7"/>
        <v>-2.4710143355892611E-2</v>
      </c>
    </row>
    <row r="90" spans="1:21" ht="21" x14ac:dyDescent="0.25">
      <c r="A90" s="2" t="s">
        <v>83</v>
      </c>
      <c r="C90" s="1">
        <v>0</v>
      </c>
      <c r="E90" s="1">
        <v>12770751945</v>
      </c>
      <c r="G90" s="1">
        <v>0</v>
      </c>
      <c r="I90" s="1">
        <f t="shared" si="4"/>
        <v>12770751945</v>
      </c>
      <c r="K90" s="6">
        <f t="shared" si="5"/>
        <v>-5.1049794420296038E-3</v>
      </c>
      <c r="M90" s="1">
        <v>0</v>
      </c>
      <c r="O90" s="1">
        <v>32830807843</v>
      </c>
      <c r="Q90" s="1">
        <v>0</v>
      </c>
      <c r="S90" s="1">
        <f t="shared" si="6"/>
        <v>32830807843</v>
      </c>
      <c r="U90" s="6">
        <f t="shared" si="7"/>
        <v>5.4769741404182152E-3</v>
      </c>
    </row>
    <row r="91" spans="1:21" ht="21" x14ac:dyDescent="0.25">
      <c r="A91" s="2" t="s">
        <v>82</v>
      </c>
      <c r="C91" s="1">
        <v>0</v>
      </c>
      <c r="E91" s="1">
        <v>-841937523264</v>
      </c>
      <c r="G91" s="1">
        <v>0</v>
      </c>
      <c r="I91" s="1">
        <f t="shared" si="4"/>
        <v>-841937523264</v>
      </c>
      <c r="K91" s="6">
        <f t="shared" si="5"/>
        <v>0.33655604354752355</v>
      </c>
      <c r="M91" s="1">
        <v>0</v>
      </c>
      <c r="O91" s="1">
        <v>-702949740049</v>
      </c>
      <c r="Q91" s="1">
        <v>0</v>
      </c>
      <c r="S91" s="1">
        <f t="shared" si="6"/>
        <v>-702949740049</v>
      </c>
      <c r="U91" s="6">
        <f t="shared" si="7"/>
        <v>-0.11726904700832584</v>
      </c>
    </row>
    <row r="92" spans="1:21" ht="21" x14ac:dyDescent="0.25">
      <c r="A92" s="2" t="s">
        <v>46</v>
      </c>
      <c r="C92" s="1">
        <v>0</v>
      </c>
      <c r="E92" s="1">
        <v>-1750417118</v>
      </c>
      <c r="G92" s="1">
        <v>0</v>
      </c>
      <c r="I92" s="1">
        <f t="shared" si="4"/>
        <v>-1750417118</v>
      </c>
      <c r="K92" s="6">
        <f t="shared" si="5"/>
        <v>6.9971160984496803E-4</v>
      </c>
      <c r="M92" s="1">
        <v>0</v>
      </c>
      <c r="O92" s="1">
        <v>23933310295</v>
      </c>
      <c r="Q92" s="1">
        <v>0</v>
      </c>
      <c r="S92" s="1">
        <f t="shared" si="6"/>
        <v>23933310295</v>
      </c>
      <c r="U92" s="6">
        <f t="shared" si="7"/>
        <v>3.992655989677958E-3</v>
      </c>
    </row>
    <row r="93" spans="1:21" ht="21" x14ac:dyDescent="0.25">
      <c r="A93" s="2" t="s">
        <v>88</v>
      </c>
      <c r="C93" s="1">
        <v>0</v>
      </c>
      <c r="E93" s="1">
        <v>30240949677</v>
      </c>
      <c r="G93" s="1">
        <v>0</v>
      </c>
      <c r="I93" s="1">
        <f t="shared" si="4"/>
        <v>30240949677</v>
      </c>
      <c r="K93" s="6">
        <f t="shared" si="5"/>
        <v>-1.2088514996877639E-2</v>
      </c>
      <c r="M93" s="1">
        <v>0</v>
      </c>
      <c r="O93" s="1">
        <v>178531327538</v>
      </c>
      <c r="Q93" s="1">
        <v>0</v>
      </c>
      <c r="S93" s="1">
        <f t="shared" si="6"/>
        <v>178531327538</v>
      </c>
      <c r="U93" s="6">
        <f t="shared" si="7"/>
        <v>2.9783350713029861E-2</v>
      </c>
    </row>
    <row r="94" spans="1:21" ht="21" x14ac:dyDescent="0.25">
      <c r="A94" s="2" t="s">
        <v>74</v>
      </c>
      <c r="C94" s="1">
        <v>0</v>
      </c>
      <c r="E94" s="1">
        <v>-553806778569</v>
      </c>
      <c r="G94" s="1">
        <v>0</v>
      </c>
      <c r="I94" s="1">
        <f t="shared" si="4"/>
        <v>-553806778569</v>
      </c>
      <c r="K94" s="6">
        <f t="shared" si="5"/>
        <v>0.22137868088169071</v>
      </c>
      <c r="M94" s="1">
        <v>0</v>
      </c>
      <c r="O94" s="1">
        <v>-783083931086</v>
      </c>
      <c r="Q94" s="1">
        <v>0</v>
      </c>
      <c r="S94" s="1">
        <f t="shared" si="6"/>
        <v>-783083931086</v>
      </c>
      <c r="U94" s="6">
        <f t="shared" si="7"/>
        <v>-0.13063737148489094</v>
      </c>
    </row>
    <row r="95" spans="1:21" ht="21" x14ac:dyDescent="0.25">
      <c r="A95" s="2" t="s">
        <v>27</v>
      </c>
      <c r="C95" s="1">
        <v>0</v>
      </c>
      <c r="E95" s="1">
        <v>-313965978776</v>
      </c>
      <c r="G95" s="1">
        <v>0</v>
      </c>
      <c r="I95" s="1">
        <f t="shared" si="4"/>
        <v>-313965978776</v>
      </c>
      <c r="K95" s="6">
        <f t="shared" si="5"/>
        <v>0.12550473723481151</v>
      </c>
      <c r="M95" s="1">
        <v>0</v>
      </c>
      <c r="O95" s="1">
        <v>116272913155</v>
      </c>
      <c r="Q95" s="1">
        <v>0</v>
      </c>
      <c r="S95" s="1">
        <f t="shared" si="6"/>
        <v>116272913155</v>
      </c>
      <c r="U95" s="6">
        <f t="shared" si="7"/>
        <v>1.9397138858915038E-2</v>
      </c>
    </row>
    <row r="96" spans="1:21" ht="21" x14ac:dyDescent="0.25">
      <c r="A96" s="2" t="s">
        <v>28</v>
      </c>
      <c r="C96" s="1">
        <v>0</v>
      </c>
      <c r="E96" s="1">
        <v>-7930493664</v>
      </c>
      <c r="G96" s="1">
        <v>0</v>
      </c>
      <c r="I96" s="1">
        <f t="shared" si="4"/>
        <v>-7930493664</v>
      </c>
      <c r="K96" s="6">
        <f t="shared" si="5"/>
        <v>3.170134953229336E-3</v>
      </c>
      <c r="M96" s="1">
        <v>0</v>
      </c>
      <c r="O96" s="1">
        <v>-26145306745</v>
      </c>
      <c r="Q96" s="1">
        <v>0</v>
      </c>
      <c r="S96" s="1">
        <f t="shared" si="6"/>
        <v>-26145306745</v>
      </c>
      <c r="U96" s="6">
        <f t="shared" si="7"/>
        <v>-4.3616705875910581E-3</v>
      </c>
    </row>
    <row r="97" spans="1:21" ht="21" x14ac:dyDescent="0.25">
      <c r="A97" s="2" t="s">
        <v>64</v>
      </c>
      <c r="C97" s="1">
        <v>0</v>
      </c>
      <c r="E97" s="1">
        <v>0</v>
      </c>
      <c r="G97" s="1">
        <v>0</v>
      </c>
      <c r="I97" s="1">
        <f t="shared" si="4"/>
        <v>0</v>
      </c>
      <c r="K97" s="6">
        <f t="shared" si="5"/>
        <v>0</v>
      </c>
      <c r="M97" s="1">
        <v>0</v>
      </c>
      <c r="O97" s="1">
        <v>-65552801</v>
      </c>
      <c r="Q97" s="1">
        <v>0</v>
      </c>
      <c r="S97" s="1">
        <f t="shared" si="6"/>
        <v>-65552801</v>
      </c>
      <c r="U97" s="6">
        <f t="shared" si="7"/>
        <v>-1.0935795354957489E-5</v>
      </c>
    </row>
    <row r="98" spans="1:21" ht="21" x14ac:dyDescent="0.25">
      <c r="A98" s="2" t="s">
        <v>60</v>
      </c>
      <c r="C98" s="1">
        <v>0</v>
      </c>
      <c r="E98" s="1">
        <v>0</v>
      </c>
      <c r="G98" s="1">
        <v>0</v>
      </c>
      <c r="I98" s="1">
        <f t="shared" si="4"/>
        <v>0</v>
      </c>
      <c r="K98" s="6">
        <f t="shared" si="5"/>
        <v>0</v>
      </c>
      <c r="M98" s="1">
        <v>0</v>
      </c>
      <c r="O98" s="1">
        <v>-185589769178</v>
      </c>
      <c r="Q98" s="1">
        <v>0</v>
      </c>
      <c r="S98" s="1">
        <f t="shared" si="6"/>
        <v>-185589769178</v>
      </c>
      <c r="U98" s="6">
        <f t="shared" si="7"/>
        <v>-3.0960869783495673E-2</v>
      </c>
    </row>
    <row r="99" spans="1:21" ht="21" x14ac:dyDescent="0.25">
      <c r="A99" s="2" t="s">
        <v>68</v>
      </c>
      <c r="C99" s="1">
        <v>0</v>
      </c>
      <c r="E99" s="1">
        <v>69603639845</v>
      </c>
      <c r="G99" s="1">
        <v>0</v>
      </c>
      <c r="I99" s="1">
        <f t="shared" si="4"/>
        <v>69603639845</v>
      </c>
      <c r="K99" s="6">
        <f t="shared" si="5"/>
        <v>-2.7823353865883707E-2</v>
      </c>
      <c r="M99" s="1">
        <v>0</v>
      </c>
      <c r="O99" s="1">
        <v>457835497250</v>
      </c>
      <c r="Q99" s="1">
        <v>0</v>
      </c>
      <c r="S99" s="1">
        <f t="shared" si="6"/>
        <v>457835497250</v>
      </c>
      <c r="U99" s="6">
        <f t="shared" si="7"/>
        <v>7.6378052925018453E-2</v>
      </c>
    </row>
    <row r="100" spans="1:21" ht="21" x14ac:dyDescent="0.25">
      <c r="A100" s="2" t="s">
        <v>55</v>
      </c>
      <c r="C100" s="1">
        <v>0</v>
      </c>
      <c r="E100" s="1">
        <v>17291751767</v>
      </c>
      <c r="G100" s="1">
        <v>0</v>
      </c>
      <c r="I100" s="1">
        <f t="shared" si="4"/>
        <v>17291751767</v>
      </c>
      <c r="K100" s="6">
        <f t="shared" si="5"/>
        <v>-6.9122035779400678E-3</v>
      </c>
      <c r="M100" s="1">
        <v>0</v>
      </c>
      <c r="O100" s="1">
        <v>18096437892</v>
      </c>
      <c r="Q100" s="1">
        <v>0</v>
      </c>
      <c r="S100" s="1">
        <f t="shared" si="6"/>
        <v>18096437892</v>
      </c>
      <c r="U100" s="6">
        <f t="shared" si="7"/>
        <v>3.0189242629099907E-3</v>
      </c>
    </row>
    <row r="101" spans="1:21" ht="21" x14ac:dyDescent="0.25">
      <c r="A101" s="2" t="s">
        <v>45</v>
      </c>
      <c r="C101" s="1">
        <v>0</v>
      </c>
      <c r="E101" s="1">
        <v>21080301171</v>
      </c>
      <c r="G101" s="1">
        <v>0</v>
      </c>
      <c r="I101" s="1">
        <f t="shared" si="4"/>
        <v>21080301171</v>
      </c>
      <c r="K101" s="6">
        <f t="shared" si="5"/>
        <v>-8.4266380376983811E-3</v>
      </c>
      <c r="M101" s="1">
        <v>0</v>
      </c>
      <c r="O101" s="1">
        <v>419447265989</v>
      </c>
      <c r="Q101" s="1">
        <v>0</v>
      </c>
      <c r="S101" s="1">
        <f t="shared" si="6"/>
        <v>419447265989</v>
      </c>
      <c r="U101" s="6">
        <f t="shared" si="7"/>
        <v>6.9973965918742734E-2</v>
      </c>
    </row>
    <row r="102" spans="1:21" ht="21" x14ac:dyDescent="0.25">
      <c r="A102" s="2" t="s">
        <v>63</v>
      </c>
      <c r="C102" s="1">
        <v>0</v>
      </c>
      <c r="E102" s="1">
        <v>11609559000</v>
      </c>
      <c r="G102" s="1">
        <v>0</v>
      </c>
      <c r="I102" s="1">
        <f t="shared" si="4"/>
        <v>11609559000</v>
      </c>
      <c r="K102" s="6">
        <f t="shared" si="5"/>
        <v>-4.6408042597079636E-3</v>
      </c>
      <c r="M102" s="1">
        <v>0</v>
      </c>
      <c r="O102" s="1">
        <v>108197529000</v>
      </c>
      <c r="Q102" s="1">
        <v>0</v>
      </c>
      <c r="S102" s="1">
        <f t="shared" si="6"/>
        <v>108197529000</v>
      </c>
      <c r="U102" s="6">
        <f t="shared" si="7"/>
        <v>1.8049969139473966E-2</v>
      </c>
    </row>
    <row r="103" spans="1:21" ht="21" x14ac:dyDescent="0.25">
      <c r="A103" s="2" t="s">
        <v>169</v>
      </c>
      <c r="C103" s="1">
        <v>0</v>
      </c>
      <c r="E103" s="1">
        <v>0</v>
      </c>
      <c r="G103" s="1">
        <v>0</v>
      </c>
      <c r="I103" s="1">
        <f t="shared" si="4"/>
        <v>0</v>
      </c>
      <c r="K103" s="6">
        <f t="shared" si="5"/>
        <v>0</v>
      </c>
      <c r="M103" s="1">
        <v>7207955652</v>
      </c>
      <c r="O103" s="1">
        <v>0</v>
      </c>
      <c r="Q103" s="1">
        <v>0</v>
      </c>
      <c r="S103" s="1">
        <f t="shared" si="6"/>
        <v>7207955652</v>
      </c>
      <c r="U103" s="6">
        <f t="shared" si="7"/>
        <v>1.2024616299444043E-3</v>
      </c>
    </row>
    <row r="104" spans="1:21" ht="21" x14ac:dyDescent="0.25">
      <c r="A104" s="2" t="s">
        <v>171</v>
      </c>
      <c r="C104" s="1">
        <v>0</v>
      </c>
      <c r="E104" s="1">
        <v>0</v>
      </c>
      <c r="G104" s="1">
        <v>0</v>
      </c>
      <c r="I104" s="1">
        <f t="shared" si="4"/>
        <v>0</v>
      </c>
      <c r="K104" s="6">
        <f t="shared" si="5"/>
        <v>0</v>
      </c>
      <c r="M104" s="1">
        <v>0</v>
      </c>
      <c r="O104" s="1">
        <v>0</v>
      </c>
      <c r="Q104" s="1">
        <v>-1558590874</v>
      </c>
      <c r="S104" s="1">
        <f t="shared" si="6"/>
        <v>-1558590874</v>
      </c>
      <c r="U104" s="6">
        <f t="shared" si="7"/>
        <v>-2.6001071777494807E-4</v>
      </c>
    </row>
    <row r="105" spans="1:21" ht="21" x14ac:dyDescent="0.25">
      <c r="A105" s="2" t="s">
        <v>172</v>
      </c>
      <c r="C105" s="1">
        <v>0</v>
      </c>
      <c r="E105" s="1">
        <v>0</v>
      </c>
      <c r="G105" s="1">
        <v>0</v>
      </c>
      <c r="I105" s="1">
        <f t="shared" si="4"/>
        <v>0</v>
      </c>
      <c r="K105" s="6">
        <f t="shared" si="5"/>
        <v>0</v>
      </c>
      <c r="M105" s="1">
        <v>0</v>
      </c>
      <c r="O105" s="1">
        <v>0</v>
      </c>
      <c r="Q105" s="1">
        <v>-6464635025</v>
      </c>
      <c r="S105" s="1">
        <f t="shared" si="6"/>
        <v>-6464635025</v>
      </c>
      <c r="U105" s="6">
        <f t="shared" si="7"/>
        <v>-1.0784577409268979E-3</v>
      </c>
    </row>
    <row r="106" spans="1:21" ht="21" x14ac:dyDescent="0.25">
      <c r="A106" s="2" t="s">
        <v>173</v>
      </c>
      <c r="C106" s="1">
        <v>0</v>
      </c>
      <c r="E106" s="1">
        <v>0</v>
      </c>
      <c r="G106" s="1">
        <v>0</v>
      </c>
      <c r="I106" s="1">
        <f t="shared" si="4"/>
        <v>0</v>
      </c>
      <c r="K106" s="6">
        <f t="shared" si="5"/>
        <v>0</v>
      </c>
      <c r="M106" s="1">
        <v>0</v>
      </c>
      <c r="O106" s="1">
        <v>0</v>
      </c>
      <c r="Q106" s="1">
        <v>4452637030</v>
      </c>
      <c r="S106" s="1">
        <f t="shared" si="6"/>
        <v>4452637030</v>
      </c>
      <c r="U106" s="6">
        <f t="shared" si="7"/>
        <v>7.4280773067173303E-4</v>
      </c>
    </row>
    <row r="107" spans="1:21" s="10" customFormat="1" ht="26.25" x14ac:dyDescent="0.25">
      <c r="A107" s="10" t="s">
        <v>98</v>
      </c>
      <c r="C107" s="11">
        <f>SUM(C8:C106)</f>
        <v>98932962951</v>
      </c>
      <c r="E107" s="11">
        <f>SUM(E8:E106)</f>
        <v>-2601434658543</v>
      </c>
      <c r="G107" s="11">
        <f>SUM(G8:G106)</f>
        <v>875177793</v>
      </c>
      <c r="I107" s="11">
        <f>SUM(I8:I106)</f>
        <v>-2501626517799</v>
      </c>
      <c r="K107" s="13">
        <f>SUM(K8:K106)</f>
        <v>1</v>
      </c>
      <c r="M107" s="11">
        <f>SUM(M8:M106)</f>
        <v>1253333926698</v>
      </c>
      <c r="O107" s="11">
        <f>SUM(O8:O106)</f>
        <v>4156648411832</v>
      </c>
      <c r="Q107" s="11">
        <f>SUM(Q8:Q106)</f>
        <v>584350846416</v>
      </c>
      <c r="S107" s="11">
        <f>SUM(S8:S106)</f>
        <v>5994333184946</v>
      </c>
      <c r="U107" s="13">
        <f>SUM(U8:U106)</f>
        <v>0.99999999999999956</v>
      </c>
    </row>
  </sheetData>
  <mergeCells count="16">
    <mergeCell ref="S7"/>
    <mergeCell ref="U7"/>
    <mergeCell ref="M6:U6"/>
    <mergeCell ref="A2:U2"/>
    <mergeCell ref="A3:U3"/>
    <mergeCell ref="A4:U4"/>
    <mergeCell ref="A5:U5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7"/>
  <sheetViews>
    <sheetView rightToLeft="1" workbookViewId="0">
      <selection activeCell="E15" sqref="E15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</row>
    <row r="3" spans="1:10" ht="26.25" x14ac:dyDescent="0.25">
      <c r="A3" s="20" t="s">
        <v>112</v>
      </c>
      <c r="B3" s="20" t="s">
        <v>112</v>
      </c>
      <c r="C3" s="20" t="s">
        <v>112</v>
      </c>
      <c r="D3" s="20" t="s">
        <v>112</v>
      </c>
      <c r="E3" s="20" t="s">
        <v>112</v>
      </c>
      <c r="F3" s="20" t="s">
        <v>112</v>
      </c>
      <c r="G3" s="20" t="s">
        <v>112</v>
      </c>
      <c r="H3" s="20" t="s">
        <v>112</v>
      </c>
      <c r="I3" s="20" t="s">
        <v>112</v>
      </c>
    </row>
    <row r="4" spans="1:10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</row>
    <row r="5" spans="1:10" s="14" customFormat="1" ht="28.5" x14ac:dyDescent="0.4">
      <c r="A5" s="21" t="s">
        <v>183</v>
      </c>
      <c r="B5" s="21"/>
      <c r="C5" s="21"/>
      <c r="D5" s="21"/>
      <c r="E5" s="21"/>
      <c r="F5" s="21"/>
      <c r="G5" s="21"/>
      <c r="H5" s="21"/>
      <c r="I5" s="21"/>
      <c r="J5" s="15"/>
    </row>
    <row r="6" spans="1:10" ht="27" thickBot="1" x14ac:dyDescent="0.3">
      <c r="A6" s="9" t="s">
        <v>157</v>
      </c>
      <c r="C6" s="19" t="s">
        <v>167</v>
      </c>
      <c r="D6" s="19" t="s">
        <v>114</v>
      </c>
      <c r="E6" s="19" t="s">
        <v>114</v>
      </c>
      <c r="G6" s="19" t="s">
        <v>168</v>
      </c>
      <c r="H6" s="19" t="s">
        <v>115</v>
      </c>
      <c r="I6" s="19" t="s">
        <v>115</v>
      </c>
    </row>
    <row r="7" spans="1:10" ht="27" thickBot="1" x14ac:dyDescent="0.3">
      <c r="A7" s="19" t="s">
        <v>158</v>
      </c>
      <c r="C7" s="19" t="s">
        <v>159</v>
      </c>
      <c r="E7" s="19" t="s">
        <v>160</v>
      </c>
      <c r="G7" s="19" t="s">
        <v>159</v>
      </c>
      <c r="I7" s="19" t="s">
        <v>160</v>
      </c>
    </row>
    <row r="8" spans="1:10" ht="21" x14ac:dyDescent="0.25">
      <c r="A8" s="2" t="s">
        <v>107</v>
      </c>
      <c r="C8" s="1">
        <v>90215</v>
      </c>
      <c r="E8" s="6">
        <f>C8/$C$16</f>
        <v>5.7726078824145244E-6</v>
      </c>
      <c r="G8" s="1">
        <v>294134</v>
      </c>
      <c r="I8" s="6">
        <f>G8/$G$16</f>
        <v>7.6817583666276201E-7</v>
      </c>
    </row>
    <row r="9" spans="1:10" ht="21" x14ac:dyDescent="0.25">
      <c r="A9" s="2" t="s">
        <v>108</v>
      </c>
      <c r="C9" s="1">
        <v>39863</v>
      </c>
      <c r="E9" s="6">
        <f t="shared" ref="E9:E15" si="0">C9/$C$16</f>
        <v>2.5507229176599255E-6</v>
      </c>
      <c r="G9" s="1">
        <v>90264</v>
      </c>
      <c r="I9" s="6">
        <f t="shared" ref="I9:I15" si="1">G9/$G$16</f>
        <v>2.3573821360511724E-7</v>
      </c>
    </row>
    <row r="10" spans="1:10" ht="21" x14ac:dyDescent="0.25">
      <c r="A10" s="2" t="s">
        <v>109</v>
      </c>
      <c r="C10" s="1">
        <v>12910180148</v>
      </c>
      <c r="E10" s="6">
        <f t="shared" si="0"/>
        <v>0.82608665616290322</v>
      </c>
      <c r="G10" s="1">
        <v>122154867508</v>
      </c>
      <c r="I10" s="6">
        <f t="shared" si="1"/>
        <v>0.31902608182116565</v>
      </c>
    </row>
    <row r="11" spans="1:10" ht="21" x14ac:dyDescent="0.25">
      <c r="A11" s="2" t="s">
        <v>120</v>
      </c>
      <c r="C11" s="1">
        <v>0</v>
      </c>
      <c r="E11" s="6">
        <f t="shared" si="0"/>
        <v>0</v>
      </c>
      <c r="G11" s="1">
        <v>71506849311</v>
      </c>
      <c r="I11" s="6">
        <f t="shared" si="1"/>
        <v>0.18675105154995841</v>
      </c>
    </row>
    <row r="12" spans="1:10" ht="21" x14ac:dyDescent="0.25">
      <c r="A12" s="2" t="s">
        <v>108</v>
      </c>
      <c r="C12" s="1">
        <v>0</v>
      </c>
      <c r="E12" s="6">
        <f t="shared" si="0"/>
        <v>0</v>
      </c>
      <c r="G12" s="1">
        <v>68295890422</v>
      </c>
      <c r="I12" s="6">
        <f t="shared" si="1"/>
        <v>0.17836514230095182</v>
      </c>
    </row>
    <row r="13" spans="1:10" ht="21" x14ac:dyDescent="0.25">
      <c r="A13" s="2" t="s">
        <v>120</v>
      </c>
      <c r="C13" s="1">
        <v>0</v>
      </c>
      <c r="E13" s="6">
        <f t="shared" si="0"/>
        <v>0</v>
      </c>
      <c r="G13" s="1">
        <v>35945205478</v>
      </c>
      <c r="I13" s="6">
        <f t="shared" si="1"/>
        <v>9.3876390665742646E-2</v>
      </c>
    </row>
    <row r="14" spans="1:10" ht="21" x14ac:dyDescent="0.25">
      <c r="A14" s="2" t="s">
        <v>121</v>
      </c>
      <c r="C14" s="1">
        <v>0</v>
      </c>
      <c r="E14" s="6">
        <f t="shared" si="0"/>
        <v>0</v>
      </c>
      <c r="G14" s="1">
        <v>41205479451</v>
      </c>
      <c r="I14" s="6">
        <f t="shared" si="1"/>
        <v>0.10761439905744379</v>
      </c>
    </row>
    <row r="15" spans="1:10" ht="21.75" thickBot="1" x14ac:dyDescent="0.3">
      <c r="A15" s="2" t="s">
        <v>108</v>
      </c>
      <c r="C15" s="1">
        <v>2717808267</v>
      </c>
      <c r="E15" s="6">
        <f t="shared" si="0"/>
        <v>0.17390502050629672</v>
      </c>
      <c r="G15" s="1">
        <v>43790636274</v>
      </c>
      <c r="I15" s="6">
        <f t="shared" si="1"/>
        <v>0.11436593069068739</v>
      </c>
    </row>
    <row r="16" spans="1:10" s="10" customFormat="1" ht="27" thickBot="1" x14ac:dyDescent="0.3">
      <c r="A16" s="10" t="s">
        <v>98</v>
      </c>
      <c r="C16" s="11">
        <f>SUM(C8:C15)</f>
        <v>15628118493</v>
      </c>
      <c r="E16" s="13">
        <f>SUM(E8:E15)</f>
        <v>1</v>
      </c>
      <c r="G16" s="11">
        <f>SUM(G8:G15)</f>
        <v>382899312842</v>
      </c>
      <c r="I16" s="13">
        <f>SUM(I8:I15)</f>
        <v>0.99999999999999989</v>
      </c>
    </row>
    <row r="17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5:I5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4" sqref="E14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43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5" ht="26.25" x14ac:dyDescent="0.25">
      <c r="A3" s="20" t="s">
        <v>112</v>
      </c>
      <c r="B3" s="20" t="s">
        <v>112</v>
      </c>
      <c r="C3" s="20" t="s">
        <v>112</v>
      </c>
      <c r="D3" s="20" t="s">
        <v>112</v>
      </c>
      <c r="E3" s="20" t="s">
        <v>112</v>
      </c>
    </row>
    <row r="4" spans="1:5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5" spans="1:5" customFormat="1" ht="28.5" x14ac:dyDescent="0.25">
      <c r="A5" s="21" t="s">
        <v>184</v>
      </c>
      <c r="B5" s="21"/>
      <c r="C5" s="21"/>
      <c r="D5" s="21"/>
      <c r="E5" s="21"/>
    </row>
    <row r="6" spans="1:5" ht="26.25" x14ac:dyDescent="0.25">
      <c r="A6" s="19" t="s">
        <v>161</v>
      </c>
      <c r="C6" s="19" t="s">
        <v>167</v>
      </c>
      <c r="E6" s="19" t="s">
        <v>168</v>
      </c>
    </row>
    <row r="7" spans="1:5" ht="26.25" x14ac:dyDescent="0.25">
      <c r="A7" s="19" t="s">
        <v>161</v>
      </c>
      <c r="C7" s="19" t="s">
        <v>104</v>
      </c>
      <c r="E7" s="19" t="s">
        <v>104</v>
      </c>
    </row>
    <row r="8" spans="1:5" ht="21" x14ac:dyDescent="0.25">
      <c r="A8" s="2" t="s">
        <v>162</v>
      </c>
      <c r="C8" s="1">
        <v>0</v>
      </c>
      <c r="E8" s="1">
        <v>42729051342</v>
      </c>
    </row>
    <row r="9" spans="1:5" ht="21" x14ac:dyDescent="0.25">
      <c r="A9" s="2" t="s">
        <v>163</v>
      </c>
      <c r="C9" s="1">
        <v>0</v>
      </c>
      <c r="E9" s="1">
        <v>345259397</v>
      </c>
    </row>
    <row r="10" spans="1:5" s="3" customFormat="1" ht="24" x14ac:dyDescent="0.25">
      <c r="A10" s="3" t="s">
        <v>98</v>
      </c>
      <c r="C10" s="4">
        <f>SUM(C8:C9)</f>
        <v>0</v>
      </c>
      <c r="E10" s="4">
        <f>SUM(E8:E9)</f>
        <v>43074310739</v>
      </c>
    </row>
  </sheetData>
  <mergeCells count="9">
    <mergeCell ref="A2:E2"/>
    <mergeCell ref="A3:E3"/>
    <mergeCell ref="A4:E4"/>
    <mergeCell ref="A5:E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2"/>
  <sheetViews>
    <sheetView rightToLeft="1" workbookViewId="0">
      <selection activeCell="E13" sqref="E13"/>
    </sheetView>
  </sheetViews>
  <sheetFormatPr defaultRowHeight="18.75" x14ac:dyDescent="0.25"/>
  <cols>
    <col min="1" max="1" width="31.28515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4.7109375" style="1" bestFit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4.7109375" style="1" bestFit="1" customWidth="1"/>
    <col min="16" max="16" width="1" style="1" customWidth="1"/>
    <col min="17" max="17" width="22" style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22" ht="26.25" x14ac:dyDescent="0.25">
      <c r="A3" s="20" t="s">
        <v>112</v>
      </c>
      <c r="B3" s="20" t="s">
        <v>112</v>
      </c>
      <c r="C3" s="20" t="s">
        <v>112</v>
      </c>
      <c r="D3" s="20" t="s">
        <v>112</v>
      </c>
      <c r="E3" s="20" t="s">
        <v>112</v>
      </c>
      <c r="F3" s="20" t="s">
        <v>112</v>
      </c>
      <c r="G3" s="20" t="s">
        <v>112</v>
      </c>
      <c r="H3" s="20" t="s">
        <v>112</v>
      </c>
      <c r="I3" s="20" t="s">
        <v>112</v>
      </c>
      <c r="J3" s="20" t="s">
        <v>112</v>
      </c>
      <c r="K3" s="20" t="s">
        <v>112</v>
      </c>
      <c r="L3" s="20" t="s">
        <v>112</v>
      </c>
      <c r="M3" s="20" t="s">
        <v>112</v>
      </c>
      <c r="N3" s="20" t="s">
        <v>112</v>
      </c>
      <c r="O3" s="20" t="s">
        <v>112</v>
      </c>
      <c r="P3" s="20" t="s">
        <v>112</v>
      </c>
      <c r="Q3" s="20" t="s">
        <v>112</v>
      </c>
      <c r="R3" s="20" t="s">
        <v>112</v>
      </c>
      <c r="S3" s="20" t="s">
        <v>112</v>
      </c>
    </row>
    <row r="4" spans="1:22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5" spans="1:22" s="17" customFormat="1" ht="28.5" x14ac:dyDescent="0.25">
      <c r="A5" s="21" t="s">
        <v>153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15"/>
      <c r="U5" s="15"/>
      <c r="V5" s="15"/>
    </row>
    <row r="6" spans="1:22" ht="27" thickBot="1" x14ac:dyDescent="0.3">
      <c r="A6" s="19" t="s">
        <v>3</v>
      </c>
      <c r="C6" s="19" t="s">
        <v>122</v>
      </c>
      <c r="D6" s="19" t="s">
        <v>122</v>
      </c>
      <c r="E6" s="19" t="s">
        <v>122</v>
      </c>
      <c r="F6" s="19" t="s">
        <v>122</v>
      </c>
      <c r="G6" s="19" t="s">
        <v>122</v>
      </c>
      <c r="I6" s="19" t="s">
        <v>167</v>
      </c>
      <c r="J6" s="19" t="s">
        <v>114</v>
      </c>
      <c r="K6" s="19" t="s">
        <v>114</v>
      </c>
      <c r="L6" s="19" t="s">
        <v>114</v>
      </c>
      <c r="M6" s="19" t="s">
        <v>114</v>
      </c>
      <c r="O6" s="19" t="s">
        <v>168</v>
      </c>
      <c r="P6" s="19" t="s">
        <v>115</v>
      </c>
      <c r="Q6" s="19" t="s">
        <v>115</v>
      </c>
      <c r="R6" s="19" t="s">
        <v>115</v>
      </c>
      <c r="S6" s="19" t="s">
        <v>115</v>
      </c>
    </row>
    <row r="7" spans="1:22" ht="27" thickBot="1" x14ac:dyDescent="0.3">
      <c r="A7" s="19" t="s">
        <v>3</v>
      </c>
      <c r="C7" s="19" t="s">
        <v>123</v>
      </c>
      <c r="E7" s="19" t="s">
        <v>124</v>
      </c>
      <c r="G7" s="19" t="s">
        <v>125</v>
      </c>
      <c r="I7" s="9" t="s">
        <v>126</v>
      </c>
      <c r="K7" s="19" t="s">
        <v>118</v>
      </c>
      <c r="M7" s="19" t="s">
        <v>127</v>
      </c>
      <c r="O7" s="19" t="s">
        <v>126</v>
      </c>
      <c r="Q7" s="19" t="s">
        <v>118</v>
      </c>
      <c r="S7" s="19" t="s">
        <v>127</v>
      </c>
    </row>
    <row r="8" spans="1:22" ht="21" x14ac:dyDescent="0.25">
      <c r="A8" s="2" t="s">
        <v>47</v>
      </c>
      <c r="C8" s="1" t="s">
        <v>128</v>
      </c>
      <c r="E8" s="1">
        <v>74463844</v>
      </c>
      <c r="G8" s="1">
        <v>1650</v>
      </c>
      <c r="I8" s="1">
        <v>0</v>
      </c>
      <c r="K8" s="1">
        <v>0</v>
      </c>
      <c r="M8" s="1">
        <f>I8-K8</f>
        <v>0</v>
      </c>
      <c r="O8" s="1">
        <v>122865344250</v>
      </c>
      <c r="Q8" s="1">
        <v>0</v>
      </c>
      <c r="S8" s="1">
        <f>O8-Q8</f>
        <v>122865344250</v>
      </c>
    </row>
    <row r="9" spans="1:22" ht="21" x14ac:dyDescent="0.25">
      <c r="A9" s="2" t="s">
        <v>49</v>
      </c>
      <c r="C9" s="1" t="s">
        <v>129</v>
      </c>
      <c r="E9" s="1">
        <v>197184222</v>
      </c>
      <c r="G9" s="1">
        <v>1500</v>
      </c>
      <c r="I9" s="1">
        <v>0</v>
      </c>
      <c r="K9" s="1">
        <v>0</v>
      </c>
      <c r="M9" s="1">
        <f t="shared" ref="M9:M20" si="0">I9-K9</f>
        <v>0</v>
      </c>
      <c r="O9" s="1">
        <v>295776333000</v>
      </c>
      <c r="Q9" s="1">
        <v>0</v>
      </c>
      <c r="S9" s="1">
        <f t="shared" ref="S9:S20" si="1">O9-Q9</f>
        <v>295776333000</v>
      </c>
    </row>
    <row r="10" spans="1:22" ht="21" x14ac:dyDescent="0.25">
      <c r="A10" s="2" t="s">
        <v>59</v>
      </c>
      <c r="C10" s="1" t="s">
        <v>130</v>
      </c>
      <c r="E10" s="1">
        <v>29187066</v>
      </c>
      <c r="G10" s="1">
        <v>8300</v>
      </c>
      <c r="I10" s="1">
        <v>0</v>
      </c>
      <c r="K10" s="1">
        <v>0</v>
      </c>
      <c r="M10" s="1">
        <f t="shared" si="0"/>
        <v>0</v>
      </c>
      <c r="O10" s="1">
        <v>242252647800</v>
      </c>
      <c r="Q10" s="1">
        <v>0</v>
      </c>
      <c r="S10" s="1">
        <f t="shared" si="1"/>
        <v>242252647800</v>
      </c>
    </row>
    <row r="11" spans="1:22" ht="21" x14ac:dyDescent="0.25">
      <c r="A11" s="2" t="s">
        <v>56</v>
      </c>
      <c r="C11" s="1" t="s">
        <v>131</v>
      </c>
      <c r="E11" s="1">
        <v>3468479</v>
      </c>
      <c r="G11" s="1">
        <v>6647</v>
      </c>
      <c r="I11" s="1">
        <v>23054979913</v>
      </c>
      <c r="K11" s="1">
        <v>1804809034</v>
      </c>
      <c r="M11" s="1">
        <f t="shared" si="0"/>
        <v>21250170879</v>
      </c>
      <c r="O11" s="1">
        <v>23054979913</v>
      </c>
      <c r="Q11" s="1">
        <v>1804809034</v>
      </c>
      <c r="S11" s="1">
        <f t="shared" si="1"/>
        <v>21250170879</v>
      </c>
    </row>
    <row r="12" spans="1:22" ht="21" x14ac:dyDescent="0.25">
      <c r="A12" s="2" t="s">
        <v>58</v>
      </c>
      <c r="C12" s="1" t="s">
        <v>132</v>
      </c>
      <c r="E12" s="1">
        <v>5250407</v>
      </c>
      <c r="G12" s="1">
        <v>1740</v>
      </c>
      <c r="I12" s="1">
        <v>0</v>
      </c>
      <c r="K12" s="1">
        <v>0</v>
      </c>
      <c r="M12" s="1">
        <f t="shared" si="0"/>
        <v>0</v>
      </c>
      <c r="O12" s="1">
        <v>9135708180</v>
      </c>
      <c r="Q12" s="1">
        <v>0</v>
      </c>
      <c r="S12" s="1">
        <f t="shared" si="1"/>
        <v>9135708180</v>
      </c>
    </row>
    <row r="13" spans="1:22" ht="21" x14ac:dyDescent="0.25">
      <c r="A13" s="2" t="s">
        <v>85</v>
      </c>
      <c r="C13" s="1" t="s">
        <v>133</v>
      </c>
      <c r="E13" s="1">
        <v>147966990</v>
      </c>
      <c r="G13" s="1">
        <v>190</v>
      </c>
      <c r="I13" s="1">
        <v>28113728100</v>
      </c>
      <c r="K13" s="1">
        <v>4025674681</v>
      </c>
      <c r="M13" s="1">
        <f t="shared" si="0"/>
        <v>24088053419</v>
      </c>
      <c r="O13" s="1">
        <v>28113728100</v>
      </c>
      <c r="Q13" s="1">
        <v>4025674681</v>
      </c>
      <c r="S13" s="1">
        <f t="shared" si="1"/>
        <v>24088053419</v>
      </c>
    </row>
    <row r="14" spans="1:22" ht="21" x14ac:dyDescent="0.25">
      <c r="A14" s="2" t="s">
        <v>80</v>
      </c>
      <c r="C14" s="1" t="s">
        <v>134</v>
      </c>
      <c r="E14" s="1">
        <v>166110245</v>
      </c>
      <c r="G14" s="1">
        <v>322</v>
      </c>
      <c r="I14" s="1">
        <v>53487498890</v>
      </c>
      <c r="K14" s="1">
        <v>6865559559</v>
      </c>
      <c r="M14" s="1">
        <f t="shared" si="0"/>
        <v>46621939331</v>
      </c>
      <c r="O14" s="1">
        <v>53487498890</v>
      </c>
      <c r="Q14" s="1">
        <v>6865559559</v>
      </c>
      <c r="S14" s="1">
        <f t="shared" si="1"/>
        <v>46621939331</v>
      </c>
    </row>
    <row r="15" spans="1:22" ht="21" x14ac:dyDescent="0.25">
      <c r="A15" s="2" t="s">
        <v>79</v>
      </c>
      <c r="C15" s="1" t="s">
        <v>111</v>
      </c>
      <c r="E15" s="1">
        <v>37540436</v>
      </c>
      <c r="G15" s="1">
        <v>8700</v>
      </c>
      <c r="I15" s="1">
        <v>0</v>
      </c>
      <c r="K15" s="1">
        <v>0</v>
      </c>
      <c r="M15" s="1">
        <f t="shared" si="0"/>
        <v>0</v>
      </c>
      <c r="O15" s="1">
        <v>326601793200</v>
      </c>
      <c r="Q15" s="1">
        <v>0</v>
      </c>
      <c r="S15" s="1">
        <f t="shared" si="1"/>
        <v>326601793200</v>
      </c>
    </row>
    <row r="16" spans="1:22" ht="21" x14ac:dyDescent="0.25">
      <c r="A16" s="2" t="s">
        <v>25</v>
      </c>
      <c r="C16" s="1" t="s">
        <v>135</v>
      </c>
      <c r="E16" s="1">
        <v>7264633</v>
      </c>
      <c r="G16" s="1">
        <v>11000</v>
      </c>
      <c r="I16" s="1">
        <v>0</v>
      </c>
      <c r="K16" s="1">
        <v>0</v>
      </c>
      <c r="M16" s="1">
        <f t="shared" si="0"/>
        <v>0</v>
      </c>
      <c r="O16" s="1">
        <v>79910963000</v>
      </c>
      <c r="Q16" s="1">
        <v>0</v>
      </c>
      <c r="S16" s="1">
        <f t="shared" si="1"/>
        <v>79910963000</v>
      </c>
    </row>
    <row r="17" spans="1:19" ht="21" x14ac:dyDescent="0.25">
      <c r="A17" s="2" t="s">
        <v>32</v>
      </c>
      <c r="C17" s="1" t="s">
        <v>136</v>
      </c>
      <c r="E17" s="1">
        <v>65602103</v>
      </c>
      <c r="G17" s="1">
        <v>1055</v>
      </c>
      <c r="I17" s="1">
        <v>0</v>
      </c>
      <c r="K17" s="1">
        <v>0</v>
      </c>
      <c r="M17" s="1">
        <f t="shared" si="0"/>
        <v>0</v>
      </c>
      <c r="O17" s="1">
        <v>69210218665</v>
      </c>
      <c r="Q17" s="1">
        <v>0</v>
      </c>
      <c r="S17" s="1">
        <f t="shared" si="1"/>
        <v>69210218665</v>
      </c>
    </row>
    <row r="18" spans="1:19" ht="21" x14ac:dyDescent="0.25">
      <c r="A18" s="2" t="s">
        <v>76</v>
      </c>
      <c r="C18" s="1" t="s">
        <v>111</v>
      </c>
      <c r="E18" s="1">
        <v>2400000</v>
      </c>
      <c r="G18" s="1">
        <v>600</v>
      </c>
      <c r="I18" s="1">
        <v>0</v>
      </c>
      <c r="K18" s="1">
        <v>0</v>
      </c>
      <c r="M18" s="1">
        <f t="shared" si="0"/>
        <v>0</v>
      </c>
      <c r="O18" s="1">
        <v>1440000000</v>
      </c>
      <c r="Q18" s="1">
        <v>0</v>
      </c>
      <c r="S18" s="1">
        <f t="shared" si="1"/>
        <v>1440000000</v>
      </c>
    </row>
    <row r="19" spans="1:19" ht="21" x14ac:dyDescent="0.25">
      <c r="A19" s="2" t="s">
        <v>35</v>
      </c>
      <c r="C19" s="1" t="s">
        <v>137</v>
      </c>
      <c r="E19" s="1">
        <v>26082351</v>
      </c>
      <c r="G19" s="1">
        <v>271</v>
      </c>
      <c r="I19" s="1">
        <v>7068317121</v>
      </c>
      <c r="K19" s="1">
        <v>95517799</v>
      </c>
      <c r="M19" s="1">
        <f t="shared" si="0"/>
        <v>6972799322</v>
      </c>
      <c r="O19" s="1">
        <v>7068317121</v>
      </c>
      <c r="Q19" s="1">
        <v>95517799</v>
      </c>
      <c r="S19" s="1">
        <f t="shared" si="1"/>
        <v>6972799322</v>
      </c>
    </row>
    <row r="20" spans="1:19" ht="21.75" thickBot="1" x14ac:dyDescent="0.3">
      <c r="A20" s="2" t="s">
        <v>169</v>
      </c>
      <c r="C20" s="1" t="s">
        <v>170</v>
      </c>
      <c r="E20" s="1" t="s">
        <v>170</v>
      </c>
      <c r="G20" s="1" t="s">
        <v>170</v>
      </c>
      <c r="I20" s="1">
        <v>0</v>
      </c>
      <c r="K20" s="1">
        <v>0</v>
      </c>
      <c r="M20" s="1">
        <f t="shared" si="0"/>
        <v>0</v>
      </c>
      <c r="O20" s="1">
        <v>7207955652</v>
      </c>
      <c r="Q20" s="1">
        <v>0</v>
      </c>
      <c r="S20" s="1">
        <f t="shared" si="1"/>
        <v>7207955652</v>
      </c>
    </row>
    <row r="21" spans="1:19" s="10" customFormat="1" ht="27" thickBot="1" x14ac:dyDescent="0.3">
      <c r="A21" s="10" t="s">
        <v>98</v>
      </c>
      <c r="C21" s="10" t="s">
        <v>98</v>
      </c>
      <c r="E21" s="10" t="s">
        <v>98</v>
      </c>
      <c r="G21" s="10" t="s">
        <v>98</v>
      </c>
      <c r="I21" s="11">
        <f>SUM(I8:I20)</f>
        <v>111724524024</v>
      </c>
      <c r="K21" s="11">
        <f>SUM(K8:K20)</f>
        <v>12791561073</v>
      </c>
      <c r="M21" s="11">
        <f>SUM(M8:M20)</f>
        <v>98932962951</v>
      </c>
      <c r="O21" s="11">
        <f>SUM(O8:O20)</f>
        <v>1266125487771</v>
      </c>
      <c r="Q21" s="11">
        <f>SUM(Q8:Q20)</f>
        <v>12791561073</v>
      </c>
      <c r="S21" s="11">
        <f>SUM(S8:S20)</f>
        <v>1253333926698</v>
      </c>
    </row>
    <row r="22" spans="1:19" ht="19.5" thickTop="1" x14ac:dyDescent="0.25"/>
  </sheetData>
  <mergeCells count="16">
    <mergeCell ref="Q7"/>
    <mergeCell ref="S7"/>
    <mergeCell ref="O6:S6"/>
    <mergeCell ref="A2:S2"/>
    <mergeCell ref="A3:S3"/>
    <mergeCell ref="A4:S4"/>
    <mergeCell ref="A5:S5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"/>
  <sheetViews>
    <sheetView rightToLeft="1" workbookViewId="0">
      <selection activeCell="E15" sqref="E15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3.28515625" style="1" bestFit="1" customWidth="1"/>
    <col min="10" max="10" width="1" style="1" customWidth="1"/>
    <col min="11" max="11" width="22" style="1" customWidth="1"/>
    <col min="12" max="12" width="1" style="1" customWidth="1"/>
    <col min="13" max="13" width="23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6.25" x14ac:dyDescent="0.25">
      <c r="A3" s="20" t="s">
        <v>112</v>
      </c>
      <c r="B3" s="20" t="s">
        <v>112</v>
      </c>
      <c r="C3" s="20" t="s">
        <v>112</v>
      </c>
      <c r="D3" s="20" t="s">
        <v>112</v>
      </c>
      <c r="E3" s="20" t="s">
        <v>112</v>
      </c>
      <c r="F3" s="20" t="s">
        <v>112</v>
      </c>
      <c r="G3" s="20" t="s">
        <v>112</v>
      </c>
      <c r="H3" s="20" t="s">
        <v>112</v>
      </c>
      <c r="I3" s="20" t="s">
        <v>112</v>
      </c>
      <c r="J3" s="20" t="s">
        <v>112</v>
      </c>
      <c r="K3" s="20" t="s">
        <v>112</v>
      </c>
      <c r="L3" s="20" t="s">
        <v>112</v>
      </c>
      <c r="M3" s="20" t="s">
        <v>112</v>
      </c>
    </row>
    <row r="4" spans="1:13" ht="26.25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5" spans="1:13" s="18" customFormat="1" ht="28.5" x14ac:dyDescent="0.3">
      <c r="A5" s="21" t="s">
        <v>185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27" thickBot="1" x14ac:dyDescent="0.3">
      <c r="A6" s="9" t="s">
        <v>113</v>
      </c>
      <c r="C6" s="19" t="s">
        <v>167</v>
      </c>
      <c r="D6" s="19" t="s">
        <v>114</v>
      </c>
      <c r="E6" s="19" t="s">
        <v>114</v>
      </c>
      <c r="F6" s="19" t="s">
        <v>114</v>
      </c>
      <c r="G6" s="19" t="s">
        <v>114</v>
      </c>
      <c r="I6" s="19" t="s">
        <v>168</v>
      </c>
      <c r="J6" s="19" t="s">
        <v>115</v>
      </c>
      <c r="K6" s="19" t="s">
        <v>115</v>
      </c>
      <c r="L6" s="19" t="s">
        <v>115</v>
      </c>
      <c r="M6" s="19" t="s">
        <v>115</v>
      </c>
    </row>
    <row r="7" spans="1:13" ht="27" thickBot="1" x14ac:dyDescent="0.3">
      <c r="A7" s="19" t="s">
        <v>116</v>
      </c>
      <c r="C7" s="9" t="s">
        <v>117</v>
      </c>
      <c r="E7" s="19" t="s">
        <v>118</v>
      </c>
      <c r="G7" s="19" t="s">
        <v>119</v>
      </c>
      <c r="I7" s="19" t="s">
        <v>117</v>
      </c>
      <c r="K7" s="19" t="s">
        <v>118</v>
      </c>
      <c r="M7" s="19" t="s">
        <v>119</v>
      </c>
    </row>
    <row r="8" spans="1:13" ht="21" x14ac:dyDescent="0.25">
      <c r="A8" s="2" t="s">
        <v>107</v>
      </c>
      <c r="C8" s="1">
        <v>90215</v>
      </c>
      <c r="E8" s="1">
        <v>0</v>
      </c>
      <c r="G8" s="1">
        <f>C8-E8</f>
        <v>90215</v>
      </c>
      <c r="I8" s="1">
        <v>294134</v>
      </c>
      <c r="K8" s="1">
        <v>0</v>
      </c>
      <c r="M8" s="1">
        <f>I8-K8</f>
        <v>294134</v>
      </c>
    </row>
    <row r="9" spans="1:13" ht="21" x14ac:dyDescent="0.25">
      <c r="A9" s="2" t="s">
        <v>108</v>
      </c>
      <c r="C9" s="1">
        <v>39863</v>
      </c>
      <c r="E9" s="1">
        <v>0</v>
      </c>
      <c r="G9" s="1">
        <f t="shared" ref="G9:G15" si="0">C9-E9</f>
        <v>39863</v>
      </c>
      <c r="I9" s="1">
        <v>90264</v>
      </c>
      <c r="K9" s="1">
        <v>0</v>
      </c>
      <c r="M9" s="1">
        <f t="shared" ref="M9:M15" si="1">I9-K9</f>
        <v>90264</v>
      </c>
    </row>
    <row r="10" spans="1:13" ht="21" x14ac:dyDescent="0.25">
      <c r="A10" s="2" t="s">
        <v>109</v>
      </c>
      <c r="C10" s="1">
        <v>12910180148</v>
      </c>
      <c r="E10" s="1">
        <v>0</v>
      </c>
      <c r="G10" s="1">
        <f t="shared" si="0"/>
        <v>12910180148</v>
      </c>
      <c r="I10" s="1">
        <v>122154867508</v>
      </c>
      <c r="K10" s="1">
        <v>0</v>
      </c>
      <c r="M10" s="1">
        <f t="shared" si="1"/>
        <v>122154867508</v>
      </c>
    </row>
    <row r="11" spans="1:13" ht="21" x14ac:dyDescent="0.25">
      <c r="A11" s="2" t="s">
        <v>120</v>
      </c>
      <c r="C11" s="1">
        <v>0</v>
      </c>
      <c r="E11" s="1">
        <v>0</v>
      </c>
      <c r="G11" s="1">
        <f t="shared" si="0"/>
        <v>0</v>
      </c>
      <c r="I11" s="1">
        <v>71506849311</v>
      </c>
      <c r="K11" s="1">
        <v>0</v>
      </c>
      <c r="M11" s="1">
        <f t="shared" si="1"/>
        <v>71506849311</v>
      </c>
    </row>
    <row r="12" spans="1:13" ht="21" x14ac:dyDescent="0.25">
      <c r="A12" s="2" t="s">
        <v>108</v>
      </c>
      <c r="C12" s="1">
        <v>0</v>
      </c>
      <c r="E12" s="1">
        <v>0</v>
      </c>
      <c r="G12" s="1">
        <f t="shared" si="0"/>
        <v>0</v>
      </c>
      <c r="I12" s="1">
        <v>68295890422</v>
      </c>
      <c r="K12" s="1">
        <v>0</v>
      </c>
      <c r="M12" s="1">
        <f t="shared" si="1"/>
        <v>68295890422</v>
      </c>
    </row>
    <row r="13" spans="1:13" ht="21" x14ac:dyDescent="0.25">
      <c r="A13" s="2" t="s">
        <v>120</v>
      </c>
      <c r="C13" s="1">
        <v>0</v>
      </c>
      <c r="E13" s="1">
        <v>0</v>
      </c>
      <c r="G13" s="1">
        <f t="shared" si="0"/>
        <v>0</v>
      </c>
      <c r="I13" s="1">
        <v>35945205478</v>
      </c>
      <c r="K13" s="1">
        <v>0</v>
      </c>
      <c r="M13" s="1">
        <f t="shared" si="1"/>
        <v>35945205478</v>
      </c>
    </row>
    <row r="14" spans="1:13" ht="21" x14ac:dyDescent="0.25">
      <c r="A14" s="2" t="s">
        <v>121</v>
      </c>
      <c r="C14" s="1">
        <v>0</v>
      </c>
      <c r="E14" s="1">
        <v>0</v>
      </c>
      <c r="G14" s="1">
        <f t="shared" si="0"/>
        <v>0</v>
      </c>
      <c r="I14" s="1">
        <v>41205479451</v>
      </c>
      <c r="K14" s="1">
        <v>0</v>
      </c>
      <c r="M14" s="1">
        <f t="shared" si="1"/>
        <v>41205479451</v>
      </c>
    </row>
    <row r="15" spans="1:13" ht="21.75" thickBot="1" x14ac:dyDescent="0.3">
      <c r="A15" s="2" t="s">
        <v>108</v>
      </c>
      <c r="C15" s="1">
        <v>2717808268</v>
      </c>
      <c r="E15" s="1">
        <v>1</v>
      </c>
      <c r="G15" s="1">
        <f t="shared" si="0"/>
        <v>2717808267</v>
      </c>
      <c r="I15" s="1">
        <v>43805753417</v>
      </c>
      <c r="K15" s="1">
        <v>15117143</v>
      </c>
      <c r="M15" s="1">
        <f t="shared" si="1"/>
        <v>43790636274</v>
      </c>
    </row>
    <row r="16" spans="1:13" s="10" customFormat="1" ht="27" thickBot="1" x14ac:dyDescent="0.3">
      <c r="A16" s="10" t="s">
        <v>98</v>
      </c>
      <c r="C16" s="11">
        <f>SUM(C8:C15)</f>
        <v>15628118494</v>
      </c>
      <c r="E16" s="11">
        <f>SUM(E8:E15)</f>
        <v>1</v>
      </c>
      <c r="G16" s="11">
        <f>SUM(G8:G15)</f>
        <v>15628118493</v>
      </c>
      <c r="I16" s="11">
        <f>SUM(I8:I15)</f>
        <v>382914429985</v>
      </c>
      <c r="K16" s="11">
        <f>SUM(K8:K15)</f>
        <v>15117143</v>
      </c>
      <c r="M16" s="11">
        <f>SUM(M8:M15)</f>
        <v>382899312842</v>
      </c>
    </row>
    <row r="17" ht="19.5" thickTop="1" x14ac:dyDescent="0.25"/>
  </sheetData>
  <mergeCells count="12">
    <mergeCell ref="K7"/>
    <mergeCell ref="M7"/>
    <mergeCell ref="I6:M6"/>
    <mergeCell ref="A2:M2"/>
    <mergeCell ref="A3:M3"/>
    <mergeCell ref="A4:M4"/>
    <mergeCell ref="A5:M5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تعدیل قیمت</vt:lpstr>
      <vt:lpstr>سپرده</vt:lpstr>
      <vt:lpstr> 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2026-05-23T11:24:41Z</dcterms:modified>
</cp:coreProperties>
</file>