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5\01\"/>
    </mc:Choice>
  </mc:AlternateContent>
  <xr:revisionPtr revIDLastSave="0" documentId="13_ncr:1_{602ABAD9-9CCA-4B17-ABCB-6E3CD10081EE}" xr6:coauthVersionLast="47" xr6:coauthVersionMax="47" xr10:uidLastSave="{00000000-0000-0000-0000-000000000000}"/>
  <bookViews>
    <workbookView xWindow="-28920" yWindow="-120" windowWidth="29040" windowHeight="15720" firstSheet="2" activeTab="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3" l="1"/>
  <c r="G9" i="15" l="1"/>
  <c r="C8" i="15"/>
  <c r="C7" i="15"/>
  <c r="E10" i="14"/>
  <c r="C10" i="14"/>
  <c r="I16" i="13"/>
  <c r="I9" i="13"/>
  <c r="I10" i="13"/>
  <c r="I11" i="13"/>
  <c r="I12" i="13"/>
  <c r="I13" i="13"/>
  <c r="I14" i="13"/>
  <c r="I15" i="13"/>
  <c r="I8" i="13"/>
  <c r="E11" i="13"/>
  <c r="G16" i="13"/>
  <c r="U13" i="11"/>
  <c r="U14" i="11"/>
  <c r="U15" i="11"/>
  <c r="U21" i="11"/>
  <c r="U22" i="11"/>
  <c r="U23" i="11"/>
  <c r="U29" i="11"/>
  <c r="U30" i="11"/>
  <c r="U31" i="11"/>
  <c r="U37" i="11"/>
  <c r="U38" i="11"/>
  <c r="U39" i="11"/>
  <c r="U45" i="11"/>
  <c r="U46" i="11"/>
  <c r="U47" i="11"/>
  <c r="U53" i="11"/>
  <c r="U54" i="11"/>
  <c r="U55" i="11"/>
  <c r="U61" i="11"/>
  <c r="U62" i="11"/>
  <c r="U63" i="11"/>
  <c r="U69" i="11"/>
  <c r="U70" i="11"/>
  <c r="U71" i="11"/>
  <c r="U77" i="11"/>
  <c r="U78" i="11"/>
  <c r="U79" i="11"/>
  <c r="U85" i="11"/>
  <c r="U86" i="11"/>
  <c r="U87" i="11"/>
  <c r="U93" i="11"/>
  <c r="U94" i="11"/>
  <c r="U95" i="11"/>
  <c r="U101" i="11"/>
  <c r="U102" i="11"/>
  <c r="U103" i="11"/>
  <c r="S107" i="11"/>
  <c r="U16" i="11" s="1"/>
  <c r="S104" i="11"/>
  <c r="S105" i="11"/>
  <c r="S106" i="11"/>
  <c r="Q107" i="11"/>
  <c r="O107" i="11"/>
  <c r="M107" i="11"/>
  <c r="K107" i="11"/>
  <c r="K104" i="11"/>
  <c r="K105" i="11"/>
  <c r="K106" i="11"/>
  <c r="I107" i="11"/>
  <c r="I104" i="11"/>
  <c r="I105" i="11"/>
  <c r="I106" i="11"/>
  <c r="G107" i="11"/>
  <c r="E107" i="11"/>
  <c r="C107" i="11"/>
  <c r="S103" i="11"/>
  <c r="I10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U20" i="11" s="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8" i="11"/>
  <c r="O34" i="10"/>
  <c r="M34" i="10"/>
  <c r="I34" i="10"/>
  <c r="I30" i="10"/>
  <c r="I31" i="10"/>
  <c r="I32" i="10"/>
  <c r="I33" i="10"/>
  <c r="G34" i="10"/>
  <c r="E3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34" i="10" s="1"/>
  <c r="Q21" i="10"/>
  <c r="Q22" i="10"/>
  <c r="Q23" i="10"/>
  <c r="Q24" i="10"/>
  <c r="Q25" i="10"/>
  <c r="Q27" i="10"/>
  <c r="Q28" i="10"/>
  <c r="Q29" i="10"/>
  <c r="Q3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8" i="10"/>
  <c r="O17" i="8"/>
  <c r="M9" i="8"/>
  <c r="M10" i="8"/>
  <c r="M11" i="8"/>
  <c r="M12" i="8"/>
  <c r="M13" i="8"/>
  <c r="M14" i="8"/>
  <c r="M15" i="8"/>
  <c r="M16" i="8"/>
  <c r="M8" i="8"/>
  <c r="Q17" i="8"/>
  <c r="S16" i="8"/>
  <c r="K17" i="8"/>
  <c r="I17" i="8"/>
  <c r="Q92" i="9"/>
  <c r="O92" i="9"/>
  <c r="M92" i="9"/>
  <c r="I92" i="9"/>
  <c r="G92" i="9"/>
  <c r="E9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8" i="9"/>
  <c r="S9" i="8"/>
  <c r="S10" i="8"/>
  <c r="S11" i="8"/>
  <c r="S12" i="8"/>
  <c r="S13" i="8"/>
  <c r="S14" i="8"/>
  <c r="S15" i="8"/>
  <c r="S8" i="8"/>
  <c r="S17" i="8" s="1"/>
  <c r="M16" i="7"/>
  <c r="K16" i="7"/>
  <c r="I16" i="7"/>
  <c r="G16" i="7"/>
  <c r="E16" i="7"/>
  <c r="C16" i="7"/>
  <c r="M9" i="7"/>
  <c r="M10" i="7"/>
  <c r="M11" i="7"/>
  <c r="M12" i="7"/>
  <c r="M13" i="7"/>
  <c r="M14" i="7"/>
  <c r="M15" i="7"/>
  <c r="M8" i="7"/>
  <c r="G9" i="7"/>
  <c r="G10" i="7"/>
  <c r="G11" i="7"/>
  <c r="G12" i="7"/>
  <c r="G13" i="7"/>
  <c r="G14" i="7"/>
  <c r="G15" i="7"/>
  <c r="G8" i="7"/>
  <c r="K13" i="6"/>
  <c r="C13" i="6"/>
  <c r="G13" i="6"/>
  <c r="E13" i="6"/>
  <c r="I13" i="6"/>
  <c r="I9" i="6"/>
  <c r="I10" i="6"/>
  <c r="I11" i="6"/>
  <c r="I12" i="6"/>
  <c r="I8" i="6"/>
  <c r="Y94" i="1"/>
  <c r="W94" i="1"/>
  <c r="U94" i="1"/>
  <c r="O94" i="1"/>
  <c r="K94" i="1"/>
  <c r="G94" i="1"/>
  <c r="E94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10" i="1"/>
  <c r="U100" i="11" l="1"/>
  <c r="U92" i="11"/>
  <c r="U84" i="11"/>
  <c r="U76" i="11"/>
  <c r="U68" i="11"/>
  <c r="U60" i="11"/>
  <c r="U52" i="11"/>
  <c r="U44" i="11"/>
  <c r="U36" i="11"/>
  <c r="U28" i="11"/>
  <c r="U12" i="11"/>
  <c r="U8" i="11"/>
  <c r="U99" i="11"/>
  <c r="U91" i="11"/>
  <c r="U83" i="11"/>
  <c r="U75" i="11"/>
  <c r="U67" i="11"/>
  <c r="U59" i="11"/>
  <c r="U51" i="11"/>
  <c r="U43" i="11"/>
  <c r="U35" i="11"/>
  <c r="U27" i="11"/>
  <c r="U19" i="11"/>
  <c r="U11" i="11"/>
  <c r="U106" i="11"/>
  <c r="U98" i="11"/>
  <c r="U90" i="11"/>
  <c r="U82" i="11"/>
  <c r="U74" i="11"/>
  <c r="U66" i="11"/>
  <c r="U58" i="11"/>
  <c r="U50" i="11"/>
  <c r="U42" i="11"/>
  <c r="U34" i="11"/>
  <c r="U26" i="11"/>
  <c r="U18" i="11"/>
  <c r="U10" i="11"/>
  <c r="U105" i="11"/>
  <c r="U97" i="11"/>
  <c r="U89" i="11"/>
  <c r="U81" i="11"/>
  <c r="U73" i="11"/>
  <c r="U65" i="11"/>
  <c r="U57" i="11"/>
  <c r="U49" i="11"/>
  <c r="U41" i="11"/>
  <c r="U33" i="11"/>
  <c r="U25" i="11"/>
  <c r="U17" i="11"/>
  <c r="U9" i="11"/>
  <c r="U104" i="11"/>
  <c r="U96" i="11"/>
  <c r="U88" i="11"/>
  <c r="U80" i="11"/>
  <c r="U72" i="11"/>
  <c r="U64" i="11"/>
  <c r="U56" i="11"/>
  <c r="U48" i="11"/>
  <c r="U40" i="11"/>
  <c r="U32" i="11"/>
  <c r="U24" i="11"/>
  <c r="E10" i="13"/>
  <c r="E9" i="13"/>
  <c r="E8" i="13"/>
  <c r="E15" i="13"/>
  <c r="E14" i="13"/>
  <c r="E13" i="13"/>
  <c r="E12" i="13"/>
  <c r="K103" i="11"/>
  <c r="M17" i="8"/>
  <c r="C9" i="15"/>
  <c r="U107" i="11" l="1"/>
  <c r="E16" i="13"/>
  <c r="E7" i="15"/>
  <c r="E8" i="15"/>
  <c r="K88" i="11"/>
  <c r="K36" i="11"/>
  <c r="K78" i="11"/>
  <c r="K85" i="11"/>
  <c r="K24" i="11"/>
  <c r="K23" i="11"/>
  <c r="K63" i="11"/>
  <c r="K48" i="11"/>
  <c r="K42" i="11"/>
  <c r="K20" i="11"/>
  <c r="K87" i="11"/>
  <c r="K14" i="11"/>
  <c r="K31" i="11"/>
  <c r="K52" i="11"/>
  <c r="K44" i="11"/>
  <c r="K8" i="11"/>
  <c r="K68" i="11"/>
  <c r="K58" i="11"/>
  <c r="K30" i="11"/>
  <c r="K56" i="11"/>
  <c r="K46" i="11"/>
  <c r="K50" i="11"/>
  <c r="K39" i="11"/>
  <c r="K64" i="11"/>
  <c r="K86" i="11"/>
  <c r="K60" i="11"/>
  <c r="K47" i="11"/>
  <c r="K62" i="11"/>
  <c r="K72" i="11"/>
  <c r="K84" i="11"/>
  <c r="K102" i="11"/>
  <c r="K66" i="11"/>
  <c r="K76" i="11"/>
  <c r="K38" i="11"/>
  <c r="K95" i="11"/>
  <c r="K22" i="11"/>
  <c r="K55" i="11"/>
  <c r="K16" i="11"/>
  <c r="K80" i="11"/>
  <c r="K100" i="11"/>
  <c r="K10" i="11"/>
  <c r="K74" i="11"/>
  <c r="K92" i="11"/>
  <c r="K54" i="11"/>
  <c r="K61" i="11"/>
  <c r="K18" i="11"/>
  <c r="K82" i="11"/>
  <c r="K13" i="11"/>
  <c r="K70" i="11"/>
  <c r="K71" i="11"/>
  <c r="K93" i="11"/>
  <c r="K90" i="11"/>
  <c r="K77" i="11"/>
  <c r="K11" i="11"/>
  <c r="K67" i="11"/>
  <c r="K21" i="11"/>
  <c r="K29" i="11"/>
  <c r="K37" i="11"/>
  <c r="K45" i="11"/>
  <c r="K53" i="11"/>
  <c r="K69" i="11"/>
  <c r="K27" i="11"/>
  <c r="K91" i="11"/>
  <c r="K51" i="11"/>
  <c r="K83" i="11"/>
  <c r="K59" i="11"/>
  <c r="K19" i="11"/>
  <c r="K99" i="11"/>
  <c r="K9" i="11"/>
  <c r="K17" i="11"/>
  <c r="K25" i="11"/>
  <c r="K33" i="11"/>
  <c r="K41" i="11"/>
  <c r="K49" i="11"/>
  <c r="K57" i="11"/>
  <c r="K65" i="11"/>
  <c r="K73" i="11"/>
  <c r="K81" i="11"/>
  <c r="K89" i="11"/>
  <c r="K97" i="11"/>
  <c r="K43" i="11"/>
  <c r="K35" i="11"/>
  <c r="K75" i="11"/>
  <c r="K32" i="11"/>
  <c r="K96" i="11"/>
  <c r="K26" i="11"/>
  <c r="K15" i="11"/>
  <c r="K79" i="11"/>
  <c r="K40" i="11"/>
  <c r="K12" i="11"/>
  <c r="K28" i="11"/>
  <c r="K34" i="11"/>
  <c r="K98" i="11"/>
  <c r="K101" i="11"/>
  <c r="K94" i="11"/>
  <c r="E9" i="15" l="1"/>
</calcChain>
</file>

<file path=xl/sharedStrings.xml><?xml version="1.0" encoding="utf-8"?>
<sst xmlns="http://schemas.openxmlformats.org/spreadsheetml/2006/main" count="1011" uniqueCount="178">
  <si>
    <t>صندوق سرمایه‌گذاری توسعه اطلس مفید</t>
  </si>
  <si>
    <t>صورت وضعیت پورتفوی</t>
  </si>
  <si>
    <t>برای ماه منتهی به 1405/01/31</t>
  </si>
  <si>
    <t>نام شرکت</t>
  </si>
  <si>
    <t>1404/12/29</t>
  </si>
  <si>
    <t>تغییرات طی دوره</t>
  </si>
  <si>
    <t>1405/01/31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</si>
  <si>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</si>
  <si>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</si>
  <si>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</si>
  <si>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</si>
  <si>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</si>
  <si>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</si>
  <si>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</si>
  <si>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</si>
  <si>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</si>
  <si>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</si>
  <si>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</si>
  <si>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</si>
  <si>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</si>
  <si>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</si>
  <si>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</si>
  <si>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</si>
  <si>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</si>
  <si>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</si>
  <si>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</si>
  <si>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</si>
  <si>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</si>
  <si>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</si>
  <si>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</si>
  <si>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</si>
  <si>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</si>
  <si>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</si>
  <si>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معدنی و صنعتی صبانور</t>
  </si>
  <si>
    <t>تولید ژلاتین کپسول ایران</t>
  </si>
  <si>
    <t>تولیدی کوچین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</si>
  <si>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</si>
  <si>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</si>
  <si>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</si>
  <si>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</si>
  <si>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</si>
  <si>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</si>
  <si>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</si>
  <si>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</si>
  <si>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</si>
  <si>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</si>
  <si>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</si>
  <si>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</si>
  <si>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</si>
  <si>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</si>
  <si>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</si>
  <si>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</si>
  <si>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</si>
  <si>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</si>
  <si>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</si>
  <si>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</si>
  <si>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</si>
  <si>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</si>
  <si>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</si>
  <si>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</si>
  <si>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</si>
  <si>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</si>
  <si>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</si>
  <si>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</si>
  <si>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</si>
  <si>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</si>
  <si>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</si>
  <si>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</si>
  <si>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</si>
  <si>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</si>
  <si>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</si>
  <si>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</si>
  <si>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</si>
  <si>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</si>
  <si>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</si>
  <si>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 مالی نماد غدیر(سهامی عام)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</si>
  <si>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</si>
  <si>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</si>
  <si>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</si>
  <si>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</si>
  <si>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</si>
  <si>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</si>
  <si>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</si>
  <si>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</si>
  <si>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</si>
  <si>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</si>
  <si>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</si>
  <si>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</si>
  <si>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</si>
  <si>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</si>
  <si>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</si>
  <si>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</si>
  <si>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</si>
  <si>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</si>
  <si>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</si>
  <si>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</si>
  <si>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</si>
  <si>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>ح . معدنی و صنعتی گل گهر</t>
  </si>
  <si>
    <t/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</si>
  <si>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</si>
  <si>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</si>
  <si>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</si>
  <si>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</si>
  <si>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</si>
  <si>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</si>
  <si>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</si>
  <si>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</si>
  <si>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</si>
  <si>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</si>
  <si>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</si>
  <si>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</si>
  <si>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</si>
  <si>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</si>
  <si>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</si>
  <si>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</si>
  <si>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</si>
  <si>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</si>
  <si>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مستقل مرکزی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</si>
  <si>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</si>
  <si>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</si>
  <si>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</si>
  <si>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</si>
  <si>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</si>
  <si>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</si>
  <si>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</si>
  <si>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1404/12/03</t>
  </si>
  <si>
    <t>1404/12/18</t>
  </si>
  <si>
    <t>1404/11/21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</si>
  <si>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</si>
  <si>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</si>
  <si>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</si>
  <si>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</si>
  <si>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</si>
  <si>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</si>
  <si>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</si>
  <si>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کربن‌ ایران‌</t>
  </si>
  <si>
    <t>شرکت آهن و فولاد ارفع</t>
  </si>
  <si>
    <t>ح.داروسازی شهید قاضی</t>
  </si>
  <si>
    <t>تمام سکه طرح جدید0312 رفاه</t>
  </si>
  <si>
    <t>فولاد  خوزستان</t>
  </si>
  <si>
    <t>توسعه نیشکر و  صنایع جانبی</t>
  </si>
  <si>
    <t>دوده‌ صنعتی‌ پارس‌</t>
  </si>
  <si>
    <t>ح . سرمایه‌گذاری‌ سپه‌</t>
  </si>
  <si>
    <t>شمش طلا</t>
  </si>
  <si>
    <t>اختیارخ وبملت-1200-1404/09/19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</si>
  <si>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</si>
  <si>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</si>
  <si>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</si>
  <si>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</si>
  <si>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</si>
  <si>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</si>
  <si>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</si>
  <si>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</si>
  <si>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</si>
  <si>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</si>
  <si>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</si>
  <si>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</si>
  <si>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</si>
  <si>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</si>
  <si>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1405/01/01</t>
  </si>
  <si>
    <t>گواهی سپرده تمام سکه بهار آزادی طرح جدید</t>
  </si>
  <si>
    <t>طی فروردین ماه</t>
  </si>
  <si>
    <t>از ابتدای سال مالی تا پایان فروردین ماه</t>
  </si>
  <si>
    <t>سود سهام شرکت س استان کردستان</t>
  </si>
  <si>
    <t>-</t>
  </si>
  <si>
    <t>اختیارخ وبملت-1100-1404/10/17</t>
  </si>
  <si>
    <t>اختیارخ فولاد-3250-1404/11/08</t>
  </si>
  <si>
    <t>اختیارخ فولاد-3500-1404/11/08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</si>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</sst>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%"/>
  </numFmts>
  <fonts count="11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62AC"/>
      <name val="B Titr"/>
      <charset val="178"/>
    </font>
    <font>
      <b/>
      <sz val="14"/>
      <name val="B Nazanin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workbookViewId="0">
      <selection activeCell="I104" sqref="I104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4.5703125" style="1" bestFit="1" customWidth="1"/>
    <col min="6" max="6" width="1" style="1" customWidth="1"/>
    <col min="7" max="7" width="23" style="1" customWidth="1"/>
    <col min="8" max="8" width="1" style="1" customWidth="1"/>
    <col min="9" max="9" width="19" style="1" customWidth="1"/>
    <col min="10" max="10" width="1" style="1" customWidth="1"/>
    <col min="11" max="11" width="22" style="1" customWidth="1"/>
    <col min="12" max="12" width="1" style="1" customWidth="1"/>
    <col min="13" max="13" width="11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4.5703125" style="1" bestFit="1" customWidth="1"/>
    <col min="22" max="22" width="1" style="1" customWidth="1"/>
    <col min="23" max="23" width="24.28515625" style="1" bestFit="1" customWidth="1"/>
    <col min="24" max="24" width="1" style="1" customWidth="1"/>
    <col min="25" max="25" width="32" style="1" customWidth="1"/>
    <col min="26" max="26" width="1" style="1" customWidth="1"/>
    <col min="27" max="27" width="13.140625" style="1" bestFit="1" customWidth="1"/>
    <col min="28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5" spans="1:25" ht="26.25" customHeight="1" x14ac:dyDescent="0.25">
      <c r="A5" s="16" t="s">
        <v>168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8.5" x14ac:dyDescent="0.25">
      <c r="A6" s="16" t="s">
        <v>169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7" customHeight="1" thickBot="1" x14ac:dyDescent="0.3">
      <c r="A7" s="5" t="s">
        <v>3</v>
      </c>
      <c r="C7" s="14" t="s">
        <v>159</v>
      </c>
      <c r="D7" s="14" t="s">
        <v>4</v>
      </c>
      <c r="E7" s="14" t="s">
        <v>4</v>
      </c>
      <c r="F7" s="14" t="s">
        <v>4</v>
      </c>
      <c r="G7" s="14" t="s">
        <v>4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Q7" s="14" t="s">
        <v>6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  <c r="X7" s="14" t="s">
        <v>6</v>
      </c>
      <c r="Y7" s="14" t="s">
        <v>6</v>
      </c>
    </row>
    <row r="8" spans="1:25" ht="27" customHeight="1" thickBot="1" x14ac:dyDescent="0.3">
      <c r="A8" s="5" t="s">
        <v>3</v>
      </c>
      <c r="C8" s="14" t="s">
        <v>7</v>
      </c>
      <c r="E8" s="14" t="s">
        <v>8</v>
      </c>
      <c r="G8" s="14" t="s">
        <v>9</v>
      </c>
      <c r="I8" s="14" t="s">
        <v>10</v>
      </c>
      <c r="J8" s="14" t="s">
        <v>10</v>
      </c>
      <c r="K8" s="14" t="s">
        <v>10</v>
      </c>
      <c r="M8" s="14" t="s">
        <v>11</v>
      </c>
      <c r="N8" s="14" t="s">
        <v>11</v>
      </c>
      <c r="O8" s="14" t="s">
        <v>11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7" customHeight="1" thickBot="1" x14ac:dyDescent="0.3">
      <c r="A9" s="5" t="s">
        <v>3</v>
      </c>
      <c r="C9" s="14" t="s">
        <v>7</v>
      </c>
      <c r="E9" s="14" t="s">
        <v>8</v>
      </c>
      <c r="G9" s="14" t="s">
        <v>9</v>
      </c>
      <c r="I9" s="14" t="s">
        <v>7</v>
      </c>
      <c r="K9" s="14" t="s">
        <v>8</v>
      </c>
      <c r="M9" s="14" t="s">
        <v>7</v>
      </c>
      <c r="O9" s="14" t="s">
        <v>14</v>
      </c>
      <c r="Q9" s="14" t="s">
        <v>7</v>
      </c>
      <c r="S9" s="14" t="s">
        <v>12</v>
      </c>
      <c r="U9" s="14" t="s">
        <v>8</v>
      </c>
      <c r="W9" s="14" t="s">
        <v>9</v>
      </c>
      <c r="Y9" s="14" t="s">
        <v>13</v>
      </c>
    </row>
    <row r="10" spans="1:25" ht="18.75" customHeight="1" x14ac:dyDescent="0.25">
      <c r="A10" s="2" t="s">
        <v>160</v>
      </c>
      <c r="C10" s="1">
        <v>1483</v>
      </c>
      <c r="E10" s="1">
        <v>1070193329011</v>
      </c>
      <c r="G10" s="1">
        <v>2766781195000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1724100300</v>
      </c>
      <c r="U10" s="1">
        <v>1070193329011</v>
      </c>
      <c r="W10" s="1">
        <v>2553644693969</v>
      </c>
      <c r="Y10" s="4">
        <v>4.1110484754670829E-2</v>
      </c>
    </row>
    <row r="11" spans="1:25" ht="18.75" customHeight="1" x14ac:dyDescent="0.25">
      <c r="A11" s="2" t="s">
        <v>15</v>
      </c>
      <c r="C11" s="1">
        <v>419356315</v>
      </c>
      <c r="E11" s="1">
        <v>797159075532</v>
      </c>
      <c r="G11" s="1">
        <v>1094381636502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419356315</v>
      </c>
      <c r="S11" s="1">
        <v>2630</v>
      </c>
      <c r="U11" s="1">
        <v>797159075532</v>
      </c>
      <c r="W11" s="1">
        <v>1094381636502</v>
      </c>
      <c r="Y11" s="4">
        <v>1.7618175186807469E-2</v>
      </c>
    </row>
    <row r="12" spans="1:25" ht="18.75" customHeight="1" x14ac:dyDescent="0.25">
      <c r="A12" s="2" t="s">
        <v>16</v>
      </c>
      <c r="C12" s="1">
        <v>52000</v>
      </c>
      <c r="E12" s="1">
        <v>70751200</v>
      </c>
      <c r="G12" s="1">
        <v>64033168</v>
      </c>
      <c r="I12" s="1">
        <v>21941</v>
      </c>
      <c r="K12" s="1">
        <v>0</v>
      </c>
      <c r="M12" s="1">
        <v>0</v>
      </c>
      <c r="O12" s="1">
        <v>0</v>
      </c>
      <c r="Q12" s="1">
        <f t="shared" si="0"/>
        <v>73941</v>
      </c>
      <c r="S12" s="1">
        <v>873</v>
      </c>
      <c r="U12" s="1">
        <v>70751200</v>
      </c>
      <c r="W12" s="1">
        <v>64051518</v>
      </c>
      <c r="Y12" s="4">
        <v>1.0311493061158374E-6</v>
      </c>
    </row>
    <row r="13" spans="1:25" ht="18.75" customHeight="1" x14ac:dyDescent="0.25">
      <c r="A13" s="2" t="s">
        <v>17</v>
      </c>
      <c r="C13" s="1">
        <v>94070092</v>
      </c>
      <c r="E13" s="1">
        <v>407275196752</v>
      </c>
      <c r="G13" s="1">
        <v>397174167954</v>
      </c>
      <c r="I13" s="1">
        <v>40315754</v>
      </c>
      <c r="K13" s="1">
        <v>0</v>
      </c>
      <c r="M13" s="1">
        <v>0</v>
      </c>
      <c r="O13" s="1">
        <v>0</v>
      </c>
      <c r="Q13" s="1">
        <f t="shared" si="0"/>
        <v>134385846</v>
      </c>
      <c r="S13" s="1">
        <v>2978</v>
      </c>
      <c r="U13" s="1">
        <v>407275196752</v>
      </c>
      <c r="W13" s="1">
        <v>397107495276</v>
      </c>
      <c r="Y13" s="4">
        <v>6.3929338600100874E-3</v>
      </c>
    </row>
    <row r="14" spans="1:25" ht="18.75" customHeight="1" x14ac:dyDescent="0.25">
      <c r="A14" s="2" t="s">
        <v>18</v>
      </c>
      <c r="C14" s="1">
        <v>10959306</v>
      </c>
      <c r="E14" s="1">
        <v>279105140508</v>
      </c>
      <c r="G14" s="1">
        <v>250550566609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10959306</v>
      </c>
      <c r="S14" s="1">
        <v>23040</v>
      </c>
      <c r="U14" s="1">
        <v>279105140508</v>
      </c>
      <c r="W14" s="1">
        <v>250550566609</v>
      </c>
      <c r="Y14" s="4">
        <v>4.0335506631677372E-3</v>
      </c>
    </row>
    <row r="15" spans="1:25" ht="18.75" customHeight="1" x14ac:dyDescent="0.25">
      <c r="A15" s="2" t="s">
        <v>19</v>
      </c>
      <c r="C15" s="1">
        <v>313149521</v>
      </c>
      <c r="E15" s="1">
        <v>1084092764937</v>
      </c>
      <c r="G15" s="1">
        <v>1910982582496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313149521</v>
      </c>
      <c r="S15" s="1">
        <v>6150</v>
      </c>
      <c r="U15" s="1">
        <v>1084092764937</v>
      </c>
      <c r="W15" s="1">
        <v>1910982582496</v>
      </c>
      <c r="Y15" s="4">
        <v>3.0764428782783904E-2</v>
      </c>
    </row>
    <row r="16" spans="1:25" ht="18.75" customHeight="1" x14ac:dyDescent="0.25">
      <c r="A16" s="2" t="s">
        <v>20</v>
      </c>
      <c r="C16" s="1">
        <v>348025675</v>
      </c>
      <c r="E16" s="1">
        <v>1171012771198</v>
      </c>
      <c r="G16" s="1">
        <v>2396627929534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348025675</v>
      </c>
      <c r="S16" s="1">
        <v>6940</v>
      </c>
      <c r="U16" s="1">
        <v>1171012771198</v>
      </c>
      <c r="W16" s="1">
        <v>2396627929534</v>
      </c>
      <c r="Y16" s="4">
        <v>3.858271128807314E-2</v>
      </c>
    </row>
    <row r="17" spans="1:25" ht="18.75" customHeight="1" x14ac:dyDescent="0.25">
      <c r="A17" s="2" t="s">
        <v>21</v>
      </c>
      <c r="C17" s="1">
        <v>37924652</v>
      </c>
      <c r="E17" s="1">
        <v>785849275322</v>
      </c>
      <c r="G17" s="1">
        <v>974655705997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37924652</v>
      </c>
      <c r="S17" s="1">
        <v>25900</v>
      </c>
      <c r="U17" s="1">
        <v>785849275322</v>
      </c>
      <c r="W17" s="1">
        <v>974655705997</v>
      </c>
      <c r="Y17" s="4">
        <v>1.5690737492601629E-2</v>
      </c>
    </row>
    <row r="18" spans="1:25" ht="18.75" customHeight="1" x14ac:dyDescent="0.25">
      <c r="A18" s="2" t="s">
        <v>22</v>
      </c>
      <c r="C18" s="1">
        <v>227712323</v>
      </c>
      <c r="E18" s="1">
        <v>689383209547</v>
      </c>
      <c r="G18" s="1">
        <v>845060879220</v>
      </c>
      <c r="I18" s="1">
        <v>47695074</v>
      </c>
      <c r="K18" s="1">
        <v>0</v>
      </c>
      <c r="M18" s="1">
        <v>0</v>
      </c>
      <c r="O18" s="1">
        <v>0</v>
      </c>
      <c r="Q18" s="1">
        <f t="shared" si="0"/>
        <v>275407397</v>
      </c>
      <c r="S18" s="1">
        <v>3092</v>
      </c>
      <c r="U18" s="1">
        <v>689383209547</v>
      </c>
      <c r="W18" s="1">
        <v>844977115263</v>
      </c>
      <c r="Y18" s="4">
        <v>1.3603074420300303E-2</v>
      </c>
    </row>
    <row r="19" spans="1:25" ht="18.75" customHeight="1" x14ac:dyDescent="0.25">
      <c r="A19" s="2" t="s">
        <v>23</v>
      </c>
      <c r="C19" s="1">
        <v>5582269</v>
      </c>
      <c r="E19" s="1">
        <v>131701937926</v>
      </c>
      <c r="G19" s="1">
        <v>144017069576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5582269</v>
      </c>
      <c r="S19" s="1">
        <v>26000</v>
      </c>
      <c r="U19" s="1">
        <v>131701937926</v>
      </c>
      <c r="W19" s="1">
        <v>144017069576</v>
      </c>
      <c r="Y19" s="4">
        <v>2.318494643048564E-3</v>
      </c>
    </row>
    <row r="20" spans="1:25" ht="18.75" customHeight="1" x14ac:dyDescent="0.25">
      <c r="A20" s="2" t="s">
        <v>24</v>
      </c>
      <c r="C20" s="1">
        <v>100000</v>
      </c>
      <c r="E20" s="1">
        <v>4355572416</v>
      </c>
      <c r="G20" s="1">
        <v>5229262900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100000</v>
      </c>
      <c r="S20" s="1">
        <v>52700</v>
      </c>
      <c r="U20" s="1">
        <v>4355572416</v>
      </c>
      <c r="W20" s="1">
        <v>5229262900</v>
      </c>
      <c r="Y20" s="4">
        <v>8.4184590454706971E-5</v>
      </c>
    </row>
    <row r="21" spans="1:25" ht="18.75" customHeight="1" x14ac:dyDescent="0.25">
      <c r="A21" s="2" t="s">
        <v>25</v>
      </c>
      <c r="C21" s="1">
        <v>286902886</v>
      </c>
      <c r="E21" s="1">
        <v>1072118838412</v>
      </c>
      <c r="G21" s="1">
        <v>3710016571040</v>
      </c>
      <c r="I21" s="1">
        <v>0</v>
      </c>
      <c r="K21" s="1">
        <v>0</v>
      </c>
      <c r="M21" s="1">
        <v>0</v>
      </c>
      <c r="O21" s="1">
        <v>0</v>
      </c>
      <c r="Q21" s="1">
        <f t="shared" si="0"/>
        <v>286902886</v>
      </c>
      <c r="S21" s="1">
        <v>13032</v>
      </c>
      <c r="U21" s="1">
        <v>1072118838412</v>
      </c>
      <c r="W21" s="1">
        <v>3710016571040</v>
      </c>
      <c r="Y21" s="4">
        <v>5.9726625259781577E-2</v>
      </c>
    </row>
    <row r="22" spans="1:25" ht="18.75" customHeight="1" x14ac:dyDescent="0.25">
      <c r="A22" s="2" t="s">
        <v>26</v>
      </c>
      <c r="C22" s="1">
        <v>20782126</v>
      </c>
      <c r="E22" s="1">
        <v>1200492176220</v>
      </c>
      <c r="G22" s="1">
        <v>903220831272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20782126</v>
      </c>
      <c r="S22" s="1">
        <v>43800</v>
      </c>
      <c r="U22" s="1">
        <v>1200492176220</v>
      </c>
      <c r="W22" s="1">
        <v>903220831272</v>
      </c>
      <c r="Y22" s="4">
        <v>1.4540725380396021E-2</v>
      </c>
    </row>
    <row r="23" spans="1:25" ht="18.75" customHeight="1" x14ac:dyDescent="0.25">
      <c r="A23" s="2" t="s">
        <v>27</v>
      </c>
      <c r="C23" s="1">
        <v>20841249</v>
      </c>
      <c r="E23" s="1">
        <v>696077060196</v>
      </c>
      <c r="G23" s="1">
        <v>1255905275400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20841249</v>
      </c>
      <c r="S23" s="1">
        <v>60730</v>
      </c>
      <c r="U23" s="1">
        <v>696077060196</v>
      </c>
      <c r="W23" s="1">
        <v>1255905275400</v>
      </c>
      <c r="Y23" s="4">
        <v>2.0218503693791138E-2</v>
      </c>
    </row>
    <row r="24" spans="1:25" ht="18.75" customHeight="1" x14ac:dyDescent="0.25">
      <c r="A24" s="2" t="s">
        <v>28</v>
      </c>
      <c r="C24" s="1">
        <v>6481974</v>
      </c>
      <c r="E24" s="1">
        <v>44649791962</v>
      </c>
      <c r="G24" s="1">
        <v>26434978881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6481974</v>
      </c>
      <c r="S24" s="1">
        <v>4110</v>
      </c>
      <c r="U24" s="1">
        <v>44649791962</v>
      </c>
      <c r="W24" s="1">
        <v>26434978881</v>
      </c>
      <c r="Y24" s="4">
        <v>4.2557008766490068E-4</v>
      </c>
    </row>
    <row r="25" spans="1:25" ht="18.75" customHeight="1" x14ac:dyDescent="0.25">
      <c r="A25" s="2" t="s">
        <v>29</v>
      </c>
      <c r="C25" s="1">
        <v>79103012</v>
      </c>
      <c r="E25" s="1">
        <v>141874511130</v>
      </c>
      <c r="G25" s="1">
        <v>211299241071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2692</v>
      </c>
      <c r="U25" s="1">
        <v>141874511130</v>
      </c>
      <c r="W25" s="1">
        <v>211299241071</v>
      </c>
      <c r="Y25" s="4">
        <v>3.401653428622327E-3</v>
      </c>
    </row>
    <row r="26" spans="1:25" ht="18.75" customHeight="1" x14ac:dyDescent="0.25">
      <c r="A26" s="2" t="s">
        <v>30</v>
      </c>
      <c r="C26" s="1">
        <v>158000000</v>
      </c>
      <c r="E26" s="1">
        <v>944717045322</v>
      </c>
      <c r="G26" s="1">
        <v>1047281448800</v>
      </c>
      <c r="I26" s="1">
        <v>59447500</v>
      </c>
      <c r="K26" s="1">
        <v>0</v>
      </c>
      <c r="M26" s="1">
        <v>0</v>
      </c>
      <c r="O26" s="1">
        <v>0</v>
      </c>
      <c r="Q26" s="1">
        <f t="shared" si="0"/>
        <v>217447500</v>
      </c>
      <c r="S26" s="1">
        <v>4854</v>
      </c>
      <c r="U26" s="1">
        <v>944717045322</v>
      </c>
      <c r="W26" s="1">
        <v>1047331226025</v>
      </c>
      <c r="Y26" s="4">
        <v>1.686072244203686E-2</v>
      </c>
    </row>
    <row r="27" spans="1:25" ht="18.75" customHeight="1" x14ac:dyDescent="0.25">
      <c r="A27" s="2" t="s">
        <v>31</v>
      </c>
      <c r="C27" s="1">
        <v>371095517</v>
      </c>
      <c r="E27" s="1">
        <v>1304383766512</v>
      </c>
      <c r="G27" s="1">
        <v>957390066499</v>
      </c>
      <c r="I27" s="1">
        <v>207315931</v>
      </c>
      <c r="K27" s="1">
        <v>0</v>
      </c>
      <c r="M27" s="1">
        <v>0</v>
      </c>
      <c r="O27" s="1">
        <v>0</v>
      </c>
      <c r="Q27" s="1">
        <f t="shared" si="0"/>
        <v>578411448</v>
      </c>
      <c r="S27" s="1">
        <v>1668</v>
      </c>
      <c r="U27" s="1">
        <v>1304383766512</v>
      </c>
      <c r="W27" s="1">
        <v>957332466282</v>
      </c>
      <c r="Y27" s="4">
        <v>1.54118550059789E-2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501231490327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65602103</v>
      </c>
      <c r="S28" s="1">
        <v>7700</v>
      </c>
      <c r="U28" s="1">
        <v>472099205448</v>
      </c>
      <c r="W28" s="1">
        <v>501231490327</v>
      </c>
      <c r="Y28" s="4">
        <v>8.0691999127029766E-3</v>
      </c>
    </row>
    <row r="29" spans="1:25" ht="21" x14ac:dyDescent="0.25">
      <c r="A29" s="2" t="s">
        <v>33</v>
      </c>
      <c r="C29" s="1">
        <v>260484746</v>
      </c>
      <c r="E29" s="1">
        <v>1011361692767</v>
      </c>
      <c r="G29" s="1">
        <v>759905324805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260484746</v>
      </c>
      <c r="S29" s="1">
        <v>2940</v>
      </c>
      <c r="U29" s="1">
        <v>1011361692767</v>
      </c>
      <c r="W29" s="1">
        <v>759905324805</v>
      </c>
      <c r="Y29" s="4">
        <v>1.2233525025689567E-2</v>
      </c>
    </row>
    <row r="30" spans="1:25" ht="21" x14ac:dyDescent="0.25">
      <c r="A30" s="2" t="s">
        <v>34</v>
      </c>
      <c r="C30" s="1">
        <v>4893837</v>
      </c>
      <c r="E30" s="1">
        <v>480879083410</v>
      </c>
      <c r="G30" s="1">
        <v>613313764931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4893837</v>
      </c>
      <c r="S30" s="1">
        <v>126300</v>
      </c>
      <c r="U30" s="1">
        <v>480879083410</v>
      </c>
      <c r="W30" s="1">
        <v>613313764931</v>
      </c>
      <c r="Y30" s="4">
        <v>9.8735843097409876E-3</v>
      </c>
    </row>
    <row r="31" spans="1:25" ht="21" x14ac:dyDescent="0.25">
      <c r="A31" s="2" t="s">
        <v>35</v>
      </c>
      <c r="C31" s="1">
        <v>26082352</v>
      </c>
      <c r="E31" s="1">
        <v>167910061065</v>
      </c>
      <c r="G31" s="1">
        <v>181579239700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26082352</v>
      </c>
      <c r="S31" s="1">
        <v>7016</v>
      </c>
      <c r="U31" s="1">
        <v>167910061065</v>
      </c>
      <c r="W31" s="1">
        <v>181579239700</v>
      </c>
      <c r="Y31" s="4">
        <v>2.9231985887000571E-3</v>
      </c>
    </row>
    <row r="32" spans="1:25" ht="21" x14ac:dyDescent="0.25">
      <c r="A32" s="2" t="s">
        <v>36</v>
      </c>
      <c r="C32" s="1">
        <v>47187349</v>
      </c>
      <c r="E32" s="1">
        <v>691870705152</v>
      </c>
      <c r="G32" s="1">
        <v>1022137156994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47187349</v>
      </c>
      <c r="S32" s="1">
        <v>21830</v>
      </c>
      <c r="U32" s="1">
        <v>691870705152</v>
      </c>
      <c r="W32" s="1">
        <v>1022137156994</v>
      </c>
      <c r="Y32" s="4">
        <v>1.6455129450477314E-2</v>
      </c>
    </row>
    <row r="33" spans="1:25" ht="21" x14ac:dyDescent="0.25">
      <c r="A33" s="2" t="s">
        <v>37</v>
      </c>
      <c r="C33" s="1">
        <v>8288198</v>
      </c>
      <c r="E33" s="1">
        <v>115216027029</v>
      </c>
      <c r="G33" s="1">
        <v>202971534063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8288198</v>
      </c>
      <c r="S33" s="1">
        <v>24680</v>
      </c>
      <c r="U33" s="1">
        <v>115216027029</v>
      </c>
      <c r="W33" s="1">
        <v>202971534063</v>
      </c>
      <c r="Y33" s="4">
        <v>3.2675877644356456E-3</v>
      </c>
    </row>
    <row r="34" spans="1:25" ht="21" x14ac:dyDescent="0.25">
      <c r="A34" s="2" t="s">
        <v>38</v>
      </c>
      <c r="C34" s="1">
        <v>21011122</v>
      </c>
      <c r="E34" s="1">
        <v>121703970800</v>
      </c>
      <c r="G34" s="1">
        <v>161577471709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21011122</v>
      </c>
      <c r="S34" s="1">
        <v>7750</v>
      </c>
      <c r="U34" s="1">
        <v>121703970800</v>
      </c>
      <c r="W34" s="1">
        <v>161577471709</v>
      </c>
      <c r="Y34" s="4">
        <v>2.6011951478915251E-3</v>
      </c>
    </row>
    <row r="35" spans="1:25" ht="21" x14ac:dyDescent="0.25">
      <c r="A35" s="2" t="s">
        <v>39</v>
      </c>
      <c r="C35" s="1">
        <v>35180424</v>
      </c>
      <c r="E35" s="1">
        <v>186504834907</v>
      </c>
      <c r="G35" s="1">
        <v>216083487006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35180424</v>
      </c>
      <c r="S35" s="1">
        <v>6190</v>
      </c>
      <c r="U35" s="1">
        <v>186504834907</v>
      </c>
      <c r="W35" s="1">
        <v>216083487006</v>
      </c>
      <c r="Y35" s="4">
        <v>3.4786738026931301E-3</v>
      </c>
    </row>
    <row r="36" spans="1:25" ht="21" x14ac:dyDescent="0.25">
      <c r="A36" s="2" t="s">
        <v>40</v>
      </c>
      <c r="C36" s="1">
        <v>67210976</v>
      </c>
      <c r="E36" s="1">
        <v>503548724651</v>
      </c>
      <c r="G36" s="1">
        <v>568877941877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67210976</v>
      </c>
      <c r="S36" s="1">
        <v>8530</v>
      </c>
      <c r="U36" s="1">
        <v>503548724651</v>
      </c>
      <c r="W36" s="1">
        <v>568877941877</v>
      </c>
      <c r="Y36" s="4">
        <v>9.158223151418116E-3</v>
      </c>
    </row>
    <row r="37" spans="1:25" ht="21" x14ac:dyDescent="0.25">
      <c r="A37" s="2" t="s">
        <v>41</v>
      </c>
      <c r="C37" s="1">
        <v>69359284</v>
      </c>
      <c r="E37" s="1">
        <v>289022284444</v>
      </c>
      <c r="G37" s="1">
        <v>315829374475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69359284</v>
      </c>
      <c r="S37" s="1">
        <v>4589</v>
      </c>
      <c r="U37" s="1">
        <v>289022284444</v>
      </c>
      <c r="W37" s="1">
        <v>315829374475</v>
      </c>
      <c r="Y37" s="4">
        <v>5.0844578006862418E-3</v>
      </c>
    </row>
    <row r="38" spans="1:25" ht="21" x14ac:dyDescent="0.25">
      <c r="A38" s="2" t="s">
        <v>42</v>
      </c>
      <c r="C38" s="1">
        <v>140675991</v>
      </c>
      <c r="E38" s="1">
        <v>1052711521778</v>
      </c>
      <c r="G38" s="1">
        <v>1916551005545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140675991</v>
      </c>
      <c r="S38" s="1">
        <v>13730</v>
      </c>
      <c r="U38" s="1">
        <v>1052711521778</v>
      </c>
      <c r="W38" s="1">
        <v>1916551005545</v>
      </c>
      <c r="Y38" s="4">
        <v>3.0854073427320446E-2</v>
      </c>
    </row>
    <row r="39" spans="1:25" ht="21" x14ac:dyDescent="0.25">
      <c r="A39" s="2" t="s">
        <v>43</v>
      </c>
      <c r="C39" s="1">
        <v>2218435</v>
      </c>
      <c r="E39" s="1">
        <v>45211528364</v>
      </c>
      <c r="G39" s="1">
        <v>62714652312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2218435</v>
      </c>
      <c r="S39" s="1">
        <v>28490</v>
      </c>
      <c r="U39" s="1">
        <v>45211528364</v>
      </c>
      <c r="W39" s="1">
        <v>62714652312</v>
      </c>
      <c r="Y39" s="4">
        <v>1.0096274410672796E-3</v>
      </c>
    </row>
    <row r="40" spans="1:25" ht="21" x14ac:dyDescent="0.25">
      <c r="A40" s="2" t="s">
        <v>44</v>
      </c>
      <c r="C40" s="1">
        <v>46183742</v>
      </c>
      <c r="E40" s="1">
        <v>1018843432930</v>
      </c>
      <c r="G40" s="1">
        <v>1603935958602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46183742</v>
      </c>
      <c r="S40" s="1">
        <v>35000</v>
      </c>
      <c r="U40" s="1">
        <v>1018843432930</v>
      </c>
      <c r="W40" s="1">
        <v>1603935958602</v>
      </c>
      <c r="Y40" s="4">
        <v>2.5821362278512942E-2</v>
      </c>
    </row>
    <row r="41" spans="1:25" ht="21" x14ac:dyDescent="0.25">
      <c r="A41" s="2" t="s">
        <v>45</v>
      </c>
      <c r="C41" s="1">
        <v>58801775</v>
      </c>
      <c r="E41" s="1">
        <v>164530648303</v>
      </c>
      <c r="G41" s="1">
        <v>345415644693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58801775</v>
      </c>
      <c r="S41" s="1">
        <v>5920</v>
      </c>
      <c r="U41" s="1">
        <v>164530648303</v>
      </c>
      <c r="W41" s="1">
        <v>345415644693</v>
      </c>
      <c r="Y41" s="4">
        <v>5.560759736353814E-3</v>
      </c>
    </row>
    <row r="42" spans="1:25" ht="21" x14ac:dyDescent="0.25">
      <c r="A42" s="2" t="s">
        <v>46</v>
      </c>
      <c r="C42" s="1">
        <v>126637524</v>
      </c>
      <c r="E42" s="1">
        <v>268748739218</v>
      </c>
      <c r="G42" s="1">
        <v>591852081075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126637524</v>
      </c>
      <c r="S42" s="1">
        <v>4710</v>
      </c>
      <c r="U42" s="1">
        <v>268748739218</v>
      </c>
      <c r="W42" s="1">
        <v>591852081075</v>
      </c>
      <c r="Y42" s="4">
        <v>9.5280780499800259E-3</v>
      </c>
    </row>
    <row r="43" spans="1:25" ht="21" x14ac:dyDescent="0.25">
      <c r="A43" s="2" t="s">
        <v>47</v>
      </c>
      <c r="C43" s="1">
        <v>41646218</v>
      </c>
      <c r="E43" s="1">
        <v>830860854489</v>
      </c>
      <c r="G43" s="1">
        <v>702099733565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41646218</v>
      </c>
      <c r="S43" s="1">
        <v>16990</v>
      </c>
      <c r="U43" s="1">
        <v>830860854489</v>
      </c>
      <c r="W43" s="1">
        <v>702099733565</v>
      </c>
      <c r="Y43" s="4">
        <v>1.1302927326244853E-2</v>
      </c>
    </row>
    <row r="44" spans="1:25" ht="21" x14ac:dyDescent="0.25">
      <c r="A44" s="2" t="s">
        <v>48</v>
      </c>
      <c r="C44" s="1">
        <v>197184222</v>
      </c>
      <c r="E44" s="1">
        <v>1846498651815</v>
      </c>
      <c r="G44" s="1">
        <v>2657062636550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197184222</v>
      </c>
      <c r="S44" s="1">
        <v>13580</v>
      </c>
      <c r="U44" s="1">
        <v>1846498651815</v>
      </c>
      <c r="W44" s="1">
        <v>2657062636550</v>
      </c>
      <c r="Y44" s="4">
        <v>4.2775384245926064E-2</v>
      </c>
    </row>
    <row r="45" spans="1:25" ht="21" x14ac:dyDescent="0.25">
      <c r="A45" s="2" t="s">
        <v>49</v>
      </c>
      <c r="C45" s="1">
        <v>23163342</v>
      </c>
      <c r="E45" s="1">
        <v>1083640047654</v>
      </c>
      <c r="G45" s="1">
        <v>993380986413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23163342</v>
      </c>
      <c r="S45" s="1">
        <v>43220</v>
      </c>
      <c r="U45" s="1">
        <v>1083640047654</v>
      </c>
      <c r="W45" s="1">
        <v>993380986413</v>
      </c>
      <c r="Y45" s="4">
        <v>1.599219108044295E-2</v>
      </c>
    </row>
    <row r="46" spans="1:25" ht="21" x14ac:dyDescent="0.25">
      <c r="A46" s="2" t="s">
        <v>50</v>
      </c>
      <c r="C46" s="1">
        <v>3949846</v>
      </c>
      <c r="E46" s="1">
        <v>190910104999</v>
      </c>
      <c r="G46" s="1">
        <v>285600388621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3949846</v>
      </c>
      <c r="S46" s="1">
        <v>72870</v>
      </c>
      <c r="U46" s="1">
        <v>190910104999</v>
      </c>
      <c r="W46" s="1">
        <v>285600388621</v>
      </c>
      <c r="Y46" s="4">
        <v>4.5978089473688605E-3</v>
      </c>
    </row>
    <row r="47" spans="1:25" ht="21" x14ac:dyDescent="0.25">
      <c r="A47" s="2" t="s">
        <v>51</v>
      </c>
      <c r="C47" s="1">
        <v>82387637</v>
      </c>
      <c r="E47" s="1">
        <v>321105776977</v>
      </c>
      <c r="G47" s="1">
        <v>627845994747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82387637</v>
      </c>
      <c r="S47" s="1">
        <v>7680</v>
      </c>
      <c r="U47" s="1">
        <v>321105776977</v>
      </c>
      <c r="W47" s="1">
        <v>627845994747</v>
      </c>
      <c r="Y47" s="4">
        <v>1.0107535028771319E-2</v>
      </c>
    </row>
    <row r="48" spans="1:25" ht="21" x14ac:dyDescent="0.25">
      <c r="A48" s="2" t="s">
        <v>52</v>
      </c>
      <c r="C48" s="1">
        <v>48336728</v>
      </c>
      <c r="E48" s="1">
        <v>736106356565</v>
      </c>
      <c r="G48" s="1">
        <v>753020435953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48336728</v>
      </c>
      <c r="S48" s="1">
        <v>15700</v>
      </c>
      <c r="U48" s="1">
        <v>736106356565</v>
      </c>
      <c r="W48" s="1">
        <v>753020435953</v>
      </c>
      <c r="Y48" s="4">
        <v>1.2122686928731046E-2</v>
      </c>
    </row>
    <row r="49" spans="1:25" ht="21" x14ac:dyDescent="0.25">
      <c r="A49" s="2" t="s">
        <v>53</v>
      </c>
      <c r="C49" s="1">
        <v>50639566</v>
      </c>
      <c r="E49" s="1">
        <v>465653479412</v>
      </c>
      <c r="G49" s="1">
        <v>399975052352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50639566</v>
      </c>
      <c r="S49" s="1">
        <v>7960</v>
      </c>
      <c r="U49" s="1">
        <v>465653479412</v>
      </c>
      <c r="W49" s="1">
        <v>399975052352</v>
      </c>
      <c r="Y49" s="4">
        <v>6.4390979413854101E-3</v>
      </c>
    </row>
    <row r="50" spans="1:25" ht="21" x14ac:dyDescent="0.25">
      <c r="A50" s="2" t="s">
        <v>54</v>
      </c>
      <c r="C50" s="1">
        <v>9029253</v>
      </c>
      <c r="E50" s="1">
        <v>314326577909</v>
      </c>
      <c r="G50" s="1">
        <v>402010829950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9029253</v>
      </c>
      <c r="S50" s="1">
        <v>44870</v>
      </c>
      <c r="U50" s="1">
        <v>314326577909</v>
      </c>
      <c r="W50" s="1">
        <v>402010829950</v>
      </c>
      <c r="Y50" s="4">
        <v>6.4718714137890435E-3</v>
      </c>
    </row>
    <row r="51" spans="1:25" ht="21" x14ac:dyDescent="0.25">
      <c r="A51" s="2" t="s">
        <v>55</v>
      </c>
      <c r="C51" s="1">
        <v>3468479</v>
      </c>
      <c r="E51" s="1">
        <v>126127578319</v>
      </c>
      <c r="G51" s="1">
        <v>196519223234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3468479</v>
      </c>
      <c r="S51" s="1">
        <v>57100</v>
      </c>
      <c r="U51" s="1">
        <v>126127578319</v>
      </c>
      <c r="W51" s="1">
        <v>196519223234</v>
      </c>
      <c r="Y51" s="4">
        <v>3.1637136324569612E-3</v>
      </c>
    </row>
    <row r="52" spans="1:25" ht="21" x14ac:dyDescent="0.25">
      <c r="A52" s="2" t="s">
        <v>56</v>
      </c>
      <c r="C52" s="1">
        <v>7514971</v>
      </c>
      <c r="E52" s="1">
        <v>187316025147</v>
      </c>
      <c r="G52" s="1">
        <v>936733300041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7514971</v>
      </c>
      <c r="S52" s="1">
        <v>125620</v>
      </c>
      <c r="U52" s="1">
        <v>187316025147</v>
      </c>
      <c r="W52" s="1">
        <v>936733300041</v>
      </c>
      <c r="Y52" s="4">
        <v>1.5080234200739406E-2</v>
      </c>
    </row>
    <row r="53" spans="1:25" ht="21" x14ac:dyDescent="0.25">
      <c r="A53" s="2" t="s">
        <v>57</v>
      </c>
      <c r="C53" s="1">
        <v>5250407</v>
      </c>
      <c r="E53" s="1">
        <v>36567710177</v>
      </c>
      <c r="G53" s="1">
        <v>50222677851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5250407</v>
      </c>
      <c r="S53" s="1">
        <v>9640</v>
      </c>
      <c r="U53" s="1">
        <v>36567710177</v>
      </c>
      <c r="W53" s="1">
        <v>50222677851</v>
      </c>
      <c r="Y53" s="4">
        <v>8.0852228072624108E-4</v>
      </c>
    </row>
    <row r="54" spans="1:25" ht="21" x14ac:dyDescent="0.25">
      <c r="A54" s="2" t="s">
        <v>58</v>
      </c>
      <c r="C54" s="1">
        <v>29187066</v>
      </c>
      <c r="E54" s="1">
        <v>1026527481219</v>
      </c>
      <c r="G54" s="1">
        <v>1018863810290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29187066</v>
      </c>
      <c r="S54" s="1">
        <v>35180</v>
      </c>
      <c r="U54" s="1">
        <v>1026527481219</v>
      </c>
      <c r="W54" s="1">
        <v>1018863810290</v>
      </c>
      <c r="Y54" s="4">
        <v>1.6402432663767182E-2</v>
      </c>
    </row>
    <row r="55" spans="1:25" ht="21" x14ac:dyDescent="0.25">
      <c r="A55" s="2" t="s">
        <v>59</v>
      </c>
      <c r="C55" s="1">
        <v>9167325</v>
      </c>
      <c r="E55" s="1">
        <v>327676801728</v>
      </c>
      <c r="G55" s="1">
        <v>995061931990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9167325</v>
      </c>
      <c r="S55" s="1">
        <v>109390</v>
      </c>
      <c r="U55" s="1">
        <v>327676801728</v>
      </c>
      <c r="W55" s="1">
        <v>995061931990</v>
      </c>
      <c r="Y55" s="4">
        <v>1.6019252201232344E-2</v>
      </c>
    </row>
    <row r="56" spans="1:25" ht="21" x14ac:dyDescent="0.25">
      <c r="A56" s="2" t="s">
        <v>60</v>
      </c>
      <c r="C56" s="1">
        <v>336881032</v>
      </c>
      <c r="E56" s="1">
        <v>560499939599</v>
      </c>
      <c r="G56" s="1">
        <v>677913637611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336881032</v>
      </c>
      <c r="S56" s="1">
        <v>2028</v>
      </c>
      <c r="U56" s="1">
        <v>560499939599</v>
      </c>
      <c r="W56" s="1">
        <v>677913637611</v>
      </c>
      <c r="Y56" s="4">
        <v>1.0913561440168302E-2</v>
      </c>
    </row>
    <row r="57" spans="1:25" ht="21" x14ac:dyDescent="0.25">
      <c r="A57" s="2" t="s">
        <v>61</v>
      </c>
      <c r="C57" s="1">
        <v>210363761</v>
      </c>
      <c r="E57" s="1">
        <v>1057591403854</v>
      </c>
      <c r="G57" s="1">
        <v>785271036018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210363761</v>
      </c>
      <c r="S57" s="1">
        <v>3762</v>
      </c>
      <c r="U57" s="1">
        <v>1057591403854</v>
      </c>
      <c r="W57" s="1">
        <v>785271036018</v>
      </c>
      <c r="Y57" s="4">
        <v>1.2641881241640916E-2</v>
      </c>
    </row>
    <row r="58" spans="1:25" ht="21" x14ac:dyDescent="0.25">
      <c r="A58" s="2" t="s">
        <v>62</v>
      </c>
      <c r="C58" s="1">
        <v>30000000</v>
      </c>
      <c r="E58" s="1">
        <v>200678849400</v>
      </c>
      <c r="G58" s="1">
        <v>351263580000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30000000</v>
      </c>
      <c r="S58" s="1">
        <v>11800</v>
      </c>
      <c r="U58" s="1">
        <v>200678849400</v>
      </c>
      <c r="W58" s="1">
        <v>351263580000</v>
      </c>
      <c r="Y58" s="4">
        <v>5.6549041785514736E-3</v>
      </c>
    </row>
    <row r="59" spans="1:25" ht="21" x14ac:dyDescent="0.25">
      <c r="A59" s="2" t="s">
        <v>63</v>
      </c>
      <c r="C59" s="1">
        <v>84855799</v>
      </c>
      <c r="E59" s="1">
        <v>36876847481</v>
      </c>
      <c r="G59" s="1">
        <v>36542740834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84855799</v>
      </c>
      <c r="S59" s="1">
        <v>434</v>
      </c>
      <c r="U59" s="1">
        <v>36876847481</v>
      </c>
      <c r="W59" s="1">
        <v>36542740834</v>
      </c>
      <c r="Y59" s="4">
        <v>5.882924094718563E-4</v>
      </c>
    </row>
    <row r="60" spans="1:25" ht="21" x14ac:dyDescent="0.25">
      <c r="A60" s="2" t="s">
        <v>64</v>
      </c>
      <c r="C60" s="1">
        <v>44937</v>
      </c>
      <c r="E60" s="1">
        <v>99998245977</v>
      </c>
      <c r="G60" s="1">
        <v>210697010640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44937</v>
      </c>
      <c r="S60" s="1">
        <v>3962000</v>
      </c>
      <c r="U60" s="1">
        <v>99998245977</v>
      </c>
      <c r="W60" s="1">
        <v>177613097054</v>
      </c>
      <c r="Y60" s="4">
        <v>2.8593486540680734E-3</v>
      </c>
    </row>
    <row r="61" spans="1:25" ht="21" x14ac:dyDescent="0.25">
      <c r="A61" s="2" t="s">
        <v>65</v>
      </c>
      <c r="C61" s="1">
        <v>14341118</v>
      </c>
      <c r="E61" s="1">
        <v>182614273181</v>
      </c>
      <c r="G61" s="1">
        <v>241914439684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14341118</v>
      </c>
      <c r="S61" s="1">
        <v>17000</v>
      </c>
      <c r="U61" s="1">
        <v>182614273181</v>
      </c>
      <c r="W61" s="1">
        <v>241914439684</v>
      </c>
      <c r="Y61" s="4">
        <v>3.8945198241758798E-3</v>
      </c>
    </row>
    <row r="62" spans="1:25" ht="21" x14ac:dyDescent="0.25">
      <c r="A62" s="2" t="s">
        <v>66</v>
      </c>
      <c r="C62" s="1">
        <v>10321896</v>
      </c>
      <c r="E62" s="1">
        <v>321445781233</v>
      </c>
      <c r="G62" s="1">
        <v>202998575484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10321896</v>
      </c>
      <c r="S62" s="1">
        <v>19820</v>
      </c>
      <c r="U62" s="1">
        <v>321445781233</v>
      </c>
      <c r="W62" s="1">
        <v>202998575484</v>
      </c>
      <c r="Y62" s="4">
        <v>3.2680230974827178E-3</v>
      </c>
    </row>
    <row r="63" spans="1:25" ht="21" x14ac:dyDescent="0.25">
      <c r="A63" s="2" t="s">
        <v>67</v>
      </c>
      <c r="C63" s="1">
        <v>33402794</v>
      </c>
      <c r="E63" s="1">
        <v>693087315306</v>
      </c>
      <c r="G63" s="1">
        <v>1187570674117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33402794</v>
      </c>
      <c r="S63" s="1">
        <v>35830</v>
      </c>
      <c r="U63" s="1">
        <v>693087315306</v>
      </c>
      <c r="W63" s="1">
        <v>1187570674117</v>
      </c>
      <c r="Y63" s="4">
        <v>1.911840210530626E-2</v>
      </c>
    </row>
    <row r="64" spans="1:25" ht="21" x14ac:dyDescent="0.25">
      <c r="A64" s="2" t="s">
        <v>68</v>
      </c>
      <c r="C64" s="1">
        <v>134000000</v>
      </c>
      <c r="E64" s="1">
        <v>451542070913</v>
      </c>
      <c r="G64" s="1">
        <v>470693197200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134000000</v>
      </c>
      <c r="S64" s="1">
        <v>3540</v>
      </c>
      <c r="U64" s="1">
        <v>451542070913</v>
      </c>
      <c r="W64" s="1">
        <v>470693197200</v>
      </c>
      <c r="Y64" s="4">
        <v>7.5775715992589749E-3</v>
      </c>
    </row>
    <row r="65" spans="1:25" ht="21" x14ac:dyDescent="0.25">
      <c r="A65" s="2" t="s">
        <v>69</v>
      </c>
      <c r="C65" s="1">
        <v>81209709</v>
      </c>
      <c r="E65" s="1">
        <v>226981008883</v>
      </c>
      <c r="G65" s="1">
        <v>68011172509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81209709</v>
      </c>
      <c r="S65" s="1">
        <v>844</v>
      </c>
      <c r="U65" s="1">
        <v>226981008883</v>
      </c>
      <c r="W65" s="1">
        <v>68011172509</v>
      </c>
      <c r="Y65" s="4">
        <v>1.0948947898593109E-3</v>
      </c>
    </row>
    <row r="66" spans="1:25" ht="21" x14ac:dyDescent="0.25">
      <c r="A66" s="2" t="s">
        <v>70</v>
      </c>
      <c r="C66" s="1">
        <v>11048646</v>
      </c>
      <c r="E66" s="1">
        <v>132055949158</v>
      </c>
      <c r="G66" s="1">
        <v>142522119563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11048646</v>
      </c>
      <c r="S66" s="1">
        <v>13000</v>
      </c>
      <c r="U66" s="1">
        <v>132055949158</v>
      </c>
      <c r="W66" s="1">
        <v>142522119563</v>
      </c>
      <c r="Y66" s="4">
        <v>2.2944278181439176E-3</v>
      </c>
    </row>
    <row r="67" spans="1:25" ht="21" x14ac:dyDescent="0.25">
      <c r="A67" s="2" t="s">
        <v>71</v>
      </c>
      <c r="C67" s="1">
        <v>25664650</v>
      </c>
      <c r="E67" s="1">
        <v>499468457533</v>
      </c>
      <c r="G67" s="1">
        <v>608643667906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25664650</v>
      </c>
      <c r="S67" s="1">
        <v>23900</v>
      </c>
      <c r="U67" s="1">
        <v>499468457533</v>
      </c>
      <c r="W67" s="1">
        <v>608643667906</v>
      </c>
      <c r="Y67" s="4">
        <v>9.7984015903115687E-3</v>
      </c>
    </row>
    <row r="68" spans="1:25" ht="21" x14ac:dyDescent="0.25">
      <c r="A68" s="2" t="s">
        <v>72</v>
      </c>
      <c r="C68" s="1">
        <v>167562593</v>
      </c>
      <c r="E68" s="1">
        <v>567789724774</v>
      </c>
      <c r="G68" s="1">
        <v>461391852283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167562593</v>
      </c>
      <c r="S68" s="1">
        <v>2775</v>
      </c>
      <c r="U68" s="1">
        <v>567789724774</v>
      </c>
      <c r="W68" s="1">
        <v>461391852283</v>
      </c>
      <c r="Y68" s="4">
        <v>7.4278315828379959E-3</v>
      </c>
    </row>
    <row r="69" spans="1:25" ht="21" x14ac:dyDescent="0.25">
      <c r="A69" s="2" t="s">
        <v>73</v>
      </c>
      <c r="C69" s="1">
        <v>87342888</v>
      </c>
      <c r="E69" s="1">
        <v>1162103372882</v>
      </c>
      <c r="G69" s="1">
        <v>1107613557140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87342888</v>
      </c>
      <c r="S69" s="1">
        <v>12780</v>
      </c>
      <c r="U69" s="1">
        <v>1162103372882</v>
      </c>
      <c r="W69" s="1">
        <v>1107613557140</v>
      </c>
      <c r="Y69" s="4">
        <v>1.7831192554865059E-2</v>
      </c>
    </row>
    <row r="70" spans="1:25" ht="21" x14ac:dyDescent="0.25">
      <c r="A70" s="2" t="s">
        <v>74</v>
      </c>
      <c r="C70" s="1">
        <v>119640598</v>
      </c>
      <c r="E70" s="1">
        <v>538020230399</v>
      </c>
      <c r="G70" s="1">
        <v>575771514461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119640598</v>
      </c>
      <c r="S70" s="1">
        <v>4850</v>
      </c>
      <c r="U70" s="1">
        <v>538020230399</v>
      </c>
      <c r="W70" s="1">
        <v>575771514461</v>
      </c>
      <c r="Y70" s="4">
        <v>9.2692010455977785E-3</v>
      </c>
    </row>
    <row r="71" spans="1:25" ht="21" x14ac:dyDescent="0.25">
      <c r="A71" s="2" t="s">
        <v>75</v>
      </c>
      <c r="C71" s="1">
        <v>2400000</v>
      </c>
      <c r="E71" s="1">
        <v>7355140884</v>
      </c>
      <c r="G71" s="1">
        <v>6939539472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2400000</v>
      </c>
      <c r="S71" s="1">
        <v>2914</v>
      </c>
      <c r="U71" s="1">
        <v>7355140884</v>
      </c>
      <c r="W71" s="1">
        <v>6939539472</v>
      </c>
      <c r="Y71" s="4">
        <v>1.1171790356812878E-4</v>
      </c>
    </row>
    <row r="72" spans="1:25" ht="21" x14ac:dyDescent="0.25">
      <c r="A72" s="2" t="s">
        <v>76</v>
      </c>
      <c r="C72" s="1">
        <v>469574647</v>
      </c>
      <c r="E72" s="1">
        <v>810694387663</v>
      </c>
      <c r="G72" s="1">
        <v>667233003689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469574647</v>
      </c>
      <c r="S72" s="1">
        <v>1432</v>
      </c>
      <c r="U72" s="1">
        <v>810694387663</v>
      </c>
      <c r="W72" s="1">
        <v>667233003689</v>
      </c>
      <c r="Y72" s="4">
        <v>1.0741616596370102E-2</v>
      </c>
    </row>
    <row r="73" spans="1:25" ht="21" x14ac:dyDescent="0.25">
      <c r="A73" s="2" t="s">
        <v>77</v>
      </c>
      <c r="C73" s="1">
        <v>573863800</v>
      </c>
      <c r="E73" s="1">
        <v>803854215446</v>
      </c>
      <c r="G73" s="1">
        <v>480027663072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573863800</v>
      </c>
      <c r="S73" s="1">
        <v>843</v>
      </c>
      <c r="U73" s="1">
        <v>803854215446</v>
      </c>
      <c r="W73" s="1">
        <v>480027663072</v>
      </c>
      <c r="Y73" s="4">
        <v>7.7278448216184315E-3</v>
      </c>
    </row>
    <row r="74" spans="1:25" ht="21" x14ac:dyDescent="0.25">
      <c r="A74" s="2" t="s">
        <v>78</v>
      </c>
      <c r="C74" s="1">
        <v>117621308</v>
      </c>
      <c r="E74" s="1">
        <v>1760180481185</v>
      </c>
      <c r="G74" s="1">
        <v>3152393693760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117621308</v>
      </c>
      <c r="S74" s="1">
        <v>27010</v>
      </c>
      <c r="U74" s="1">
        <v>1760180481185</v>
      </c>
      <c r="W74" s="1">
        <v>3152393693760</v>
      </c>
      <c r="Y74" s="4">
        <v>5.0749594567369438E-2</v>
      </c>
    </row>
    <row r="75" spans="1:25" ht="21" x14ac:dyDescent="0.25">
      <c r="A75" s="2" t="s">
        <v>79</v>
      </c>
      <c r="C75" s="1">
        <v>166110245</v>
      </c>
      <c r="E75" s="1">
        <v>1232306345197</v>
      </c>
      <c r="G75" s="1">
        <v>1412560643749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93" si="1">C75+I75+M75</f>
        <v>166110245</v>
      </c>
      <c r="S75" s="1">
        <v>8570</v>
      </c>
      <c r="U75" s="1">
        <v>1232306345197</v>
      </c>
      <c r="W75" s="1">
        <v>1412560643749</v>
      </c>
      <c r="Y75" s="4">
        <v>2.2740459135540268E-2</v>
      </c>
    </row>
    <row r="76" spans="1:25" ht="21" x14ac:dyDescent="0.25">
      <c r="A76" s="2" t="s">
        <v>80</v>
      </c>
      <c r="C76" s="1">
        <v>16748397</v>
      </c>
      <c r="E76" s="1">
        <v>150698020810</v>
      </c>
      <c r="G76" s="1">
        <v>135278105594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16748397</v>
      </c>
      <c r="S76" s="1">
        <v>8140</v>
      </c>
      <c r="U76" s="1">
        <v>150698020810</v>
      </c>
      <c r="W76" s="1">
        <v>135278105594</v>
      </c>
      <c r="Y76" s="4">
        <v>2.1778082560965704E-3</v>
      </c>
    </row>
    <row r="77" spans="1:25" ht="21" x14ac:dyDescent="0.25">
      <c r="A77" s="2" t="s">
        <v>81</v>
      </c>
      <c r="C77" s="1">
        <v>114198708</v>
      </c>
      <c r="E77" s="1">
        <v>1276466058188</v>
      </c>
      <c r="G77" s="1">
        <v>1683875046529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114198708</v>
      </c>
      <c r="S77" s="1">
        <v>14860</v>
      </c>
      <c r="U77" s="1">
        <v>1276466058188</v>
      </c>
      <c r="W77" s="1">
        <v>1683875046529</v>
      </c>
      <c r="Y77" s="4">
        <v>2.7108281583804957E-2</v>
      </c>
    </row>
    <row r="78" spans="1:25" ht="21" x14ac:dyDescent="0.25">
      <c r="A78" s="2" t="s">
        <v>82</v>
      </c>
      <c r="C78" s="1">
        <v>189268219</v>
      </c>
      <c r="E78" s="1">
        <v>495490631459</v>
      </c>
      <c r="G78" s="1">
        <v>459183654506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189268219</v>
      </c>
      <c r="S78" s="1">
        <v>2445</v>
      </c>
      <c r="U78" s="1">
        <v>495490631459</v>
      </c>
      <c r="W78" s="1">
        <v>459183654506</v>
      </c>
      <c r="Y78" s="4">
        <v>7.3922823612641983E-3</v>
      </c>
    </row>
    <row r="79" spans="1:25" ht="21" x14ac:dyDescent="0.25">
      <c r="A79" s="2" t="s">
        <v>83</v>
      </c>
      <c r="C79" s="1">
        <v>16505091</v>
      </c>
      <c r="E79" s="1">
        <v>726995080139</v>
      </c>
      <c r="G79" s="1">
        <v>927785751528</v>
      </c>
      <c r="I79" s="1">
        <v>49515273</v>
      </c>
      <c r="K79" s="1">
        <v>0</v>
      </c>
      <c r="M79" s="1">
        <v>0</v>
      </c>
      <c r="O79" s="1">
        <v>0</v>
      </c>
      <c r="Q79" s="1">
        <f t="shared" si="1"/>
        <v>66020364</v>
      </c>
      <c r="S79" s="1">
        <v>14162</v>
      </c>
      <c r="U79" s="1">
        <v>726995080139</v>
      </c>
      <c r="W79" s="1">
        <v>927752996515</v>
      </c>
      <c r="Y79" s="4">
        <v>1.4935662549064506E-2</v>
      </c>
    </row>
    <row r="80" spans="1:25" ht="21" x14ac:dyDescent="0.25">
      <c r="A80" s="2" t="s">
        <v>84</v>
      </c>
      <c r="C80" s="1">
        <v>147966992</v>
      </c>
      <c r="E80" s="1">
        <v>298982898920</v>
      </c>
      <c r="G80" s="1">
        <v>292912298268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147966992</v>
      </c>
      <c r="S80" s="1">
        <v>1901</v>
      </c>
      <c r="U80" s="1">
        <v>284703710490</v>
      </c>
      <c r="W80" s="1">
        <v>279110916796</v>
      </c>
      <c r="Y80" s="4">
        <v>4.4933365698460199E-3</v>
      </c>
    </row>
    <row r="81" spans="1:25" ht="21" x14ac:dyDescent="0.25">
      <c r="A81" s="2" t="s">
        <v>85</v>
      </c>
      <c r="C81" s="1">
        <v>180225567</v>
      </c>
      <c r="E81" s="1">
        <v>552101056805</v>
      </c>
      <c r="G81" s="1">
        <v>589789332265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180225567</v>
      </c>
      <c r="S81" s="1">
        <v>3298</v>
      </c>
      <c r="U81" s="1">
        <v>552101056805</v>
      </c>
      <c r="W81" s="1">
        <v>589789332265</v>
      </c>
      <c r="Y81" s="4">
        <v>9.4948703748063829E-3</v>
      </c>
    </row>
    <row r="82" spans="1:25" ht="21" x14ac:dyDescent="0.25">
      <c r="A82" s="2" t="s">
        <v>86</v>
      </c>
      <c r="C82" s="1">
        <v>34680966</v>
      </c>
      <c r="E82" s="1">
        <v>732151051140</v>
      </c>
      <c r="G82" s="1">
        <v>633197031244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34680966</v>
      </c>
      <c r="S82" s="1">
        <v>18400</v>
      </c>
      <c r="U82" s="1">
        <v>732151051140</v>
      </c>
      <c r="W82" s="1">
        <v>633197031244</v>
      </c>
      <c r="Y82" s="4">
        <v>1.0193680021789005E-2</v>
      </c>
    </row>
    <row r="83" spans="1:25" ht="21" x14ac:dyDescent="0.25">
      <c r="A83" s="2" t="s">
        <v>87</v>
      </c>
      <c r="C83" s="1">
        <v>37166504</v>
      </c>
      <c r="E83" s="1">
        <v>408859209610</v>
      </c>
      <c r="G83" s="1">
        <v>746066356074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37166504</v>
      </c>
      <c r="S83" s="1">
        <v>20230</v>
      </c>
      <c r="U83" s="1">
        <v>408859209610</v>
      </c>
      <c r="W83" s="1">
        <v>746066356074</v>
      </c>
      <c r="Y83" s="4">
        <v>1.2010734942801455E-2</v>
      </c>
    </row>
    <row r="84" spans="1:25" ht="21" x14ac:dyDescent="0.25">
      <c r="A84" s="2" t="s">
        <v>88</v>
      </c>
      <c r="C84" s="1">
        <v>12821313</v>
      </c>
      <c r="E84" s="1">
        <v>208098305818</v>
      </c>
      <c r="G84" s="1">
        <v>659646290389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12821313</v>
      </c>
      <c r="S84" s="1">
        <v>51850</v>
      </c>
      <c r="U84" s="1">
        <v>208098305818</v>
      </c>
      <c r="W84" s="1">
        <v>659646290389</v>
      </c>
      <c r="Y84" s="4">
        <v>1.0619480003838527E-2</v>
      </c>
    </row>
    <row r="85" spans="1:25" ht="21" x14ac:dyDescent="0.25">
      <c r="A85" s="2" t="s">
        <v>89</v>
      </c>
      <c r="C85" s="1">
        <v>181791807</v>
      </c>
      <c r="E85" s="1">
        <v>952417725569</v>
      </c>
      <c r="G85" s="1">
        <v>1443092450655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181791807</v>
      </c>
      <c r="S85" s="1">
        <v>8000</v>
      </c>
      <c r="U85" s="1">
        <v>952417725569</v>
      </c>
      <c r="W85" s="1">
        <v>1443092450655</v>
      </c>
      <c r="Y85" s="4">
        <v>2.3231983028940962E-2</v>
      </c>
    </row>
    <row r="86" spans="1:25" ht="21" x14ac:dyDescent="0.25">
      <c r="A86" s="2" t="s">
        <v>90</v>
      </c>
      <c r="C86" s="1">
        <v>101290026</v>
      </c>
      <c r="E86" s="1">
        <v>527958988749</v>
      </c>
      <c r="G86" s="1">
        <v>727671071677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101290026</v>
      </c>
      <c r="S86" s="1">
        <v>7240</v>
      </c>
      <c r="U86" s="1">
        <v>527958988749</v>
      </c>
      <c r="W86" s="1">
        <v>727671071677</v>
      </c>
      <c r="Y86" s="4">
        <v>1.1714593878014044E-2</v>
      </c>
    </row>
    <row r="87" spans="1:25" ht="21" x14ac:dyDescent="0.25">
      <c r="A87" s="2" t="s">
        <v>91</v>
      </c>
      <c r="C87" s="1">
        <v>284616494</v>
      </c>
      <c r="E87" s="1">
        <v>270799754764</v>
      </c>
      <c r="G87" s="1">
        <v>679776295263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284616494</v>
      </c>
      <c r="S87" s="1">
        <v>2407</v>
      </c>
      <c r="U87" s="1">
        <v>270799754764</v>
      </c>
      <c r="W87" s="1">
        <v>679776295263</v>
      </c>
      <c r="Y87" s="4">
        <v>1.0943547898028538E-2</v>
      </c>
    </row>
    <row r="88" spans="1:25" ht="21" x14ac:dyDescent="0.25">
      <c r="A88" s="2" t="s">
        <v>92</v>
      </c>
      <c r="C88" s="1">
        <v>69409442</v>
      </c>
      <c r="E88" s="1">
        <v>260491256191</v>
      </c>
      <c r="G88" s="1">
        <v>243947836641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69409442</v>
      </c>
      <c r="S88" s="1">
        <v>3542</v>
      </c>
      <c r="U88" s="1">
        <v>260491256191</v>
      </c>
      <c r="W88" s="1">
        <v>243947836641</v>
      </c>
      <c r="Y88" s="4">
        <v>3.9272549712377905E-3</v>
      </c>
    </row>
    <row r="89" spans="1:25" ht="21" x14ac:dyDescent="0.25">
      <c r="A89" s="2" t="s">
        <v>93</v>
      </c>
      <c r="C89" s="1">
        <v>23423147</v>
      </c>
      <c r="E89" s="1">
        <v>135389502253</v>
      </c>
      <c r="G89" s="1">
        <v>186866372032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23423147</v>
      </c>
      <c r="S89" s="1">
        <v>8040</v>
      </c>
      <c r="U89" s="1">
        <v>135389502253</v>
      </c>
      <c r="W89" s="1">
        <v>186866372032</v>
      </c>
      <c r="Y89" s="4">
        <v>3.008314804610575E-3</v>
      </c>
    </row>
    <row r="90" spans="1:25" ht="21" x14ac:dyDescent="0.25">
      <c r="A90" s="2" t="s">
        <v>94</v>
      </c>
      <c r="C90" s="1">
        <v>64046860</v>
      </c>
      <c r="E90" s="1">
        <v>267103845343</v>
      </c>
      <c r="G90" s="1">
        <v>345721671081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64046860</v>
      </c>
      <c r="S90" s="1">
        <v>5440</v>
      </c>
      <c r="U90" s="1">
        <v>267103845343</v>
      </c>
      <c r="W90" s="1">
        <v>345721671081</v>
      </c>
      <c r="Y90" s="4">
        <v>5.5656863783365897E-3</v>
      </c>
    </row>
    <row r="91" spans="1:25" ht="21" x14ac:dyDescent="0.25">
      <c r="A91" s="2" t="s">
        <v>95</v>
      </c>
      <c r="C91" s="1">
        <v>44411857</v>
      </c>
      <c r="E91" s="1">
        <v>119956668288</v>
      </c>
      <c r="G91" s="1">
        <v>234885389331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44411857</v>
      </c>
      <c r="S91" s="1">
        <v>5330</v>
      </c>
      <c r="U91" s="1">
        <v>119956668288</v>
      </c>
      <c r="W91" s="1">
        <v>234885389331</v>
      </c>
      <c r="Y91" s="4">
        <v>3.781360907409079E-3</v>
      </c>
    </row>
    <row r="92" spans="1:25" ht="21" x14ac:dyDescent="0.25">
      <c r="A92" s="2" t="s">
        <v>96</v>
      </c>
      <c r="C92" s="1">
        <v>31464377</v>
      </c>
      <c r="E92" s="1">
        <v>226182464698</v>
      </c>
      <c r="G92" s="1">
        <v>321890132441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31464377</v>
      </c>
      <c r="S92" s="1">
        <v>10310</v>
      </c>
      <c r="U92" s="1">
        <v>226182464698</v>
      </c>
      <c r="W92" s="1">
        <v>321890132441</v>
      </c>
      <c r="Y92" s="4">
        <v>5.1820284214352599E-3</v>
      </c>
    </row>
    <row r="93" spans="1:25" ht="21" x14ac:dyDescent="0.25">
      <c r="A93" s="2" t="s">
        <v>97</v>
      </c>
      <c r="C93" s="1">
        <v>0</v>
      </c>
      <c r="E93" s="1">
        <v>0</v>
      </c>
      <c r="G93" s="1">
        <v>0</v>
      </c>
      <c r="I93" s="1">
        <v>15470410</v>
      </c>
      <c r="K93" s="1">
        <v>0</v>
      </c>
      <c r="M93" s="1">
        <v>0</v>
      </c>
      <c r="O93" s="1">
        <v>0</v>
      </c>
      <c r="Q93" s="1">
        <f t="shared" si="1"/>
        <v>15470410</v>
      </c>
      <c r="S93" s="1">
        <v>995</v>
      </c>
      <c r="U93" s="1">
        <v>14279188430</v>
      </c>
      <c r="W93" s="1">
        <v>15274069612</v>
      </c>
      <c r="Y93" s="4">
        <v>2.4589341164371462E-4</v>
      </c>
    </row>
    <row r="94" spans="1:25" s="6" customFormat="1" ht="24.75" thickBot="1" x14ac:dyDescent="0.3">
      <c r="A94" s="6" t="s">
        <v>98</v>
      </c>
      <c r="C94" s="6" t="s">
        <v>98</v>
      </c>
      <c r="E94" s="7">
        <f>SUM(E10:E93)</f>
        <v>44863278680471</v>
      </c>
      <c r="G94" s="7">
        <f>SUM(G10:G93)</f>
        <v>61139004976300</v>
      </c>
      <c r="I94" s="6" t="s">
        <v>98</v>
      </c>
      <c r="K94" s="7">
        <f>SUM(K10:K93)</f>
        <v>0</v>
      </c>
      <c r="M94" s="6" t="s">
        <v>98</v>
      </c>
      <c r="O94" s="7">
        <f>SUM(O10:O93)</f>
        <v>0</v>
      </c>
      <c r="Q94" s="6" t="s">
        <v>98</v>
      </c>
      <c r="S94" s="6" t="s">
        <v>98</v>
      </c>
      <c r="U94" s="7">
        <f>SUM(U10:U93)</f>
        <v>44863278680471</v>
      </c>
      <c r="W94" s="7">
        <f>SUM(W10:W93)</f>
        <v>60894066253533</v>
      </c>
      <c r="Y94" s="8">
        <f>SUM(Y10:Y93)</f>
        <v>0.98031828322792292</v>
      </c>
    </row>
    <row r="95" spans="1:25" ht="19.5" thickTop="1" x14ac:dyDescent="0.25"/>
  </sheetData>
  <mergeCells count="22">
    <mergeCell ref="C7:G7"/>
    <mergeCell ref="O9"/>
    <mergeCell ref="M8:O8"/>
    <mergeCell ref="C8:C9"/>
    <mergeCell ref="E8:E9"/>
    <mergeCell ref="G8:G9"/>
    <mergeCell ref="Y8:Y9"/>
    <mergeCell ref="Q7:Y7"/>
    <mergeCell ref="A2:Y2"/>
    <mergeCell ref="A3:Y3"/>
    <mergeCell ref="A4:Y4"/>
    <mergeCell ref="A6:Y6"/>
    <mergeCell ref="A5:Y5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abSelected="1" workbookViewId="0">
      <selection activeCell="I14" sqref="I14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4.57031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customFormat="1" ht="28.5" x14ac:dyDescent="0.25">
      <c r="A5" s="16" t="s">
        <v>177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6.25" x14ac:dyDescent="0.25">
      <c r="A6" s="14" t="s">
        <v>3</v>
      </c>
      <c r="C6" s="14" t="s">
        <v>161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162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6.25" x14ac:dyDescent="0.25">
      <c r="A7" s="14" t="s">
        <v>3</v>
      </c>
      <c r="C7" s="14" t="s">
        <v>7</v>
      </c>
      <c r="E7" s="14" t="s">
        <v>131</v>
      </c>
      <c r="G7" s="14" t="s">
        <v>132</v>
      </c>
      <c r="I7" s="14" t="s">
        <v>133</v>
      </c>
      <c r="K7" s="14" t="s">
        <v>7</v>
      </c>
      <c r="M7" s="14" t="s">
        <v>131</v>
      </c>
      <c r="O7" s="14" t="s">
        <v>132</v>
      </c>
      <c r="Q7" s="14" t="s">
        <v>133</v>
      </c>
    </row>
    <row r="8" spans="1:17" ht="21" x14ac:dyDescent="0.25">
      <c r="A8" s="2" t="s">
        <v>46</v>
      </c>
      <c r="C8" s="1">
        <v>126637524</v>
      </c>
      <c r="E8" s="1">
        <v>591852081074</v>
      </c>
      <c r="G8" s="1">
        <v>591852081074</v>
      </c>
      <c r="I8" s="1">
        <f>E8-G8</f>
        <v>0</v>
      </c>
      <c r="K8" s="1">
        <v>126637524</v>
      </c>
      <c r="M8" s="1">
        <v>591852081074</v>
      </c>
      <c r="O8" s="1">
        <v>565931594385</v>
      </c>
      <c r="Q8" s="1">
        <f>M8-O8</f>
        <v>25920486689</v>
      </c>
    </row>
    <row r="9" spans="1:17" ht="21" x14ac:dyDescent="0.25">
      <c r="A9" s="2" t="s">
        <v>93</v>
      </c>
      <c r="C9" s="1">
        <v>23423147</v>
      </c>
      <c r="E9" s="1">
        <v>186866372032</v>
      </c>
      <c r="G9" s="1">
        <v>186866372032</v>
      </c>
      <c r="I9" s="1">
        <f t="shared" ref="I9:I72" si="0">E9-G9</f>
        <v>0</v>
      </c>
      <c r="K9" s="1">
        <v>23423147</v>
      </c>
      <c r="M9" s="1">
        <v>186866372032</v>
      </c>
      <c r="O9" s="1">
        <v>142496729165</v>
      </c>
      <c r="Q9" s="1">
        <f t="shared" ref="Q9:Q72" si="1">M9-O9</f>
        <v>44369642867</v>
      </c>
    </row>
    <row r="10" spans="1:17" ht="21" x14ac:dyDescent="0.25">
      <c r="A10" s="2" t="s">
        <v>89</v>
      </c>
      <c r="C10" s="1">
        <v>181791807</v>
      </c>
      <c r="E10" s="1">
        <v>1443092450655</v>
      </c>
      <c r="G10" s="1">
        <v>1443092450655</v>
      </c>
      <c r="I10" s="1">
        <f t="shared" si="0"/>
        <v>0</v>
      </c>
      <c r="K10" s="1">
        <v>181791807</v>
      </c>
      <c r="M10" s="1">
        <v>1443092450655</v>
      </c>
      <c r="O10" s="1">
        <v>1277620730440</v>
      </c>
      <c r="Q10" s="1">
        <f t="shared" si="1"/>
        <v>165471720215</v>
      </c>
    </row>
    <row r="11" spans="1:17" ht="21" x14ac:dyDescent="0.25">
      <c r="A11" s="2" t="s">
        <v>36</v>
      </c>
      <c r="C11" s="1">
        <v>47187349</v>
      </c>
      <c r="E11" s="1">
        <v>1022137156994</v>
      </c>
      <c r="G11" s="1">
        <v>1022137156994</v>
      </c>
      <c r="I11" s="1">
        <f t="shared" si="0"/>
        <v>0</v>
      </c>
      <c r="K11" s="1">
        <v>47187349</v>
      </c>
      <c r="M11" s="1">
        <v>1022137156994</v>
      </c>
      <c r="O11" s="1">
        <v>795066603434</v>
      </c>
      <c r="Q11" s="1">
        <f t="shared" si="1"/>
        <v>227070553560</v>
      </c>
    </row>
    <row r="12" spans="1:17" ht="21" x14ac:dyDescent="0.25">
      <c r="A12" s="2" t="s">
        <v>50</v>
      </c>
      <c r="C12" s="1">
        <v>3949846</v>
      </c>
      <c r="E12" s="1">
        <v>285600388620</v>
      </c>
      <c r="G12" s="1">
        <v>285600388620</v>
      </c>
      <c r="I12" s="1">
        <f t="shared" si="0"/>
        <v>0</v>
      </c>
      <c r="K12" s="1">
        <v>3949846</v>
      </c>
      <c r="M12" s="1">
        <v>285600388620</v>
      </c>
      <c r="O12" s="1">
        <v>301975149057</v>
      </c>
      <c r="Q12" s="1">
        <f t="shared" si="1"/>
        <v>-16374760437</v>
      </c>
    </row>
    <row r="13" spans="1:17" ht="21" x14ac:dyDescent="0.25">
      <c r="A13" s="2" t="s">
        <v>47</v>
      </c>
      <c r="C13" s="1">
        <v>41646218</v>
      </c>
      <c r="E13" s="1">
        <v>702099733565</v>
      </c>
      <c r="G13" s="1">
        <v>702099733565</v>
      </c>
      <c r="I13" s="1">
        <f t="shared" si="0"/>
        <v>0</v>
      </c>
      <c r="K13" s="1">
        <v>41646218</v>
      </c>
      <c r="M13" s="1">
        <v>702099733565</v>
      </c>
      <c r="O13" s="1">
        <v>633395871944</v>
      </c>
      <c r="Q13" s="1">
        <f t="shared" si="1"/>
        <v>68703861621</v>
      </c>
    </row>
    <row r="14" spans="1:17" ht="21" x14ac:dyDescent="0.25">
      <c r="A14" s="2" t="s">
        <v>26</v>
      </c>
      <c r="C14" s="1">
        <v>20782126</v>
      </c>
      <c r="E14" s="1">
        <v>903220831271</v>
      </c>
      <c r="G14" s="1">
        <v>903220831271</v>
      </c>
      <c r="I14" s="1">
        <f t="shared" si="0"/>
        <v>0</v>
      </c>
      <c r="K14" s="1">
        <v>20782126</v>
      </c>
      <c r="M14" s="1">
        <v>903220831271</v>
      </c>
      <c r="O14" s="1">
        <v>1130656064382</v>
      </c>
      <c r="Q14" s="1">
        <f t="shared" si="1"/>
        <v>-227435233111</v>
      </c>
    </row>
    <row r="15" spans="1:17" ht="21" x14ac:dyDescent="0.25">
      <c r="A15" s="2" t="s">
        <v>33</v>
      </c>
      <c r="C15" s="1">
        <v>260484746</v>
      </c>
      <c r="E15" s="1">
        <v>759905324805</v>
      </c>
      <c r="G15" s="1">
        <v>759905324805</v>
      </c>
      <c r="I15" s="1">
        <f t="shared" si="0"/>
        <v>0</v>
      </c>
      <c r="K15" s="1">
        <v>260484746</v>
      </c>
      <c r="M15" s="1">
        <v>759905324805</v>
      </c>
      <c r="O15" s="1">
        <v>755830861481</v>
      </c>
      <c r="Q15" s="1">
        <f t="shared" si="1"/>
        <v>4074463324</v>
      </c>
    </row>
    <row r="16" spans="1:17" ht="21" x14ac:dyDescent="0.25">
      <c r="A16" s="2" t="s">
        <v>74</v>
      </c>
      <c r="C16" s="1">
        <v>119640598</v>
      </c>
      <c r="E16" s="1">
        <v>575771514460</v>
      </c>
      <c r="G16" s="1">
        <v>575771514460</v>
      </c>
      <c r="I16" s="1">
        <f t="shared" si="0"/>
        <v>0</v>
      </c>
      <c r="K16" s="1">
        <v>119640598</v>
      </c>
      <c r="M16" s="1">
        <v>575771514460</v>
      </c>
      <c r="O16" s="1">
        <v>666000924074</v>
      </c>
      <c r="Q16" s="1">
        <f t="shared" si="1"/>
        <v>-90229409614</v>
      </c>
    </row>
    <row r="17" spans="1:17" ht="21" x14ac:dyDescent="0.25">
      <c r="A17" s="2" t="s">
        <v>85</v>
      </c>
      <c r="C17" s="1">
        <v>180225567</v>
      </c>
      <c r="E17" s="1">
        <v>589789332264</v>
      </c>
      <c r="G17" s="1">
        <v>589789332264</v>
      </c>
      <c r="I17" s="1">
        <f t="shared" si="0"/>
        <v>0</v>
      </c>
      <c r="K17" s="1">
        <v>180225567</v>
      </c>
      <c r="M17" s="1">
        <v>589789332264</v>
      </c>
      <c r="O17" s="1">
        <v>576332115785</v>
      </c>
      <c r="Q17" s="1">
        <f t="shared" si="1"/>
        <v>13457216479</v>
      </c>
    </row>
    <row r="18" spans="1:17" ht="21" x14ac:dyDescent="0.25">
      <c r="A18" s="2" t="s">
        <v>90</v>
      </c>
      <c r="C18" s="1">
        <v>101290026</v>
      </c>
      <c r="E18" s="1">
        <v>727671071676</v>
      </c>
      <c r="G18" s="1">
        <v>727671071676</v>
      </c>
      <c r="I18" s="1">
        <f t="shared" si="0"/>
        <v>0</v>
      </c>
      <c r="K18" s="1">
        <v>101290026</v>
      </c>
      <c r="M18" s="1">
        <v>727671071676</v>
      </c>
      <c r="O18" s="1">
        <v>684123991967</v>
      </c>
      <c r="Q18" s="1">
        <f t="shared" si="1"/>
        <v>43547079709</v>
      </c>
    </row>
    <row r="19" spans="1:17" ht="21" x14ac:dyDescent="0.25">
      <c r="A19" s="2" t="s">
        <v>70</v>
      </c>
      <c r="C19" s="1">
        <v>11048646</v>
      </c>
      <c r="E19" s="1">
        <v>142522119563</v>
      </c>
      <c r="G19" s="1">
        <v>142522119563</v>
      </c>
      <c r="I19" s="1">
        <f t="shared" si="0"/>
        <v>0</v>
      </c>
      <c r="K19" s="1">
        <v>11048646</v>
      </c>
      <c r="M19" s="1">
        <v>142522119563</v>
      </c>
      <c r="O19" s="1">
        <v>120702143053</v>
      </c>
      <c r="Q19" s="1">
        <f t="shared" si="1"/>
        <v>21819976510</v>
      </c>
    </row>
    <row r="20" spans="1:17" ht="21" x14ac:dyDescent="0.25">
      <c r="A20" s="2" t="s">
        <v>21</v>
      </c>
      <c r="C20" s="1">
        <v>37924652</v>
      </c>
      <c r="E20" s="1">
        <v>974655705997</v>
      </c>
      <c r="G20" s="1">
        <v>974655705997</v>
      </c>
      <c r="I20" s="1">
        <f t="shared" si="0"/>
        <v>0</v>
      </c>
      <c r="K20" s="1">
        <v>37924652</v>
      </c>
      <c r="M20" s="1">
        <v>974655705997</v>
      </c>
      <c r="O20" s="1">
        <v>920741347449</v>
      </c>
      <c r="Q20" s="1">
        <f t="shared" si="1"/>
        <v>53914358548</v>
      </c>
    </row>
    <row r="21" spans="1:17" ht="21" x14ac:dyDescent="0.25">
      <c r="A21" s="2" t="s">
        <v>80</v>
      </c>
      <c r="C21" s="1">
        <v>16748397</v>
      </c>
      <c r="E21" s="1">
        <v>135278105594</v>
      </c>
      <c r="G21" s="1">
        <v>135278105594</v>
      </c>
      <c r="I21" s="1">
        <f t="shared" si="0"/>
        <v>0</v>
      </c>
      <c r="K21" s="1">
        <v>16748397</v>
      </c>
      <c r="M21" s="1">
        <v>135278105594</v>
      </c>
      <c r="O21" s="1">
        <v>139516475037</v>
      </c>
      <c r="Q21" s="1">
        <f t="shared" si="1"/>
        <v>-4238369443</v>
      </c>
    </row>
    <row r="22" spans="1:17" ht="21" x14ac:dyDescent="0.25">
      <c r="A22" s="2" t="s">
        <v>41</v>
      </c>
      <c r="C22" s="1">
        <v>69359284</v>
      </c>
      <c r="E22" s="1">
        <v>315829374475</v>
      </c>
      <c r="G22" s="1">
        <v>315829374475</v>
      </c>
      <c r="I22" s="1">
        <f t="shared" si="0"/>
        <v>0</v>
      </c>
      <c r="K22" s="1">
        <v>69359284</v>
      </c>
      <c r="M22" s="1">
        <v>315829374475</v>
      </c>
      <c r="O22" s="1">
        <v>269443298184</v>
      </c>
      <c r="Q22" s="1">
        <f t="shared" si="1"/>
        <v>46386076291</v>
      </c>
    </row>
    <row r="23" spans="1:17" ht="21" x14ac:dyDescent="0.25">
      <c r="A23" s="2" t="s">
        <v>57</v>
      </c>
      <c r="C23" s="1">
        <v>5250407</v>
      </c>
      <c r="E23" s="1">
        <v>50222677851</v>
      </c>
      <c r="G23" s="1">
        <v>50222677851</v>
      </c>
      <c r="I23" s="1">
        <f t="shared" si="0"/>
        <v>0</v>
      </c>
      <c r="K23" s="1">
        <v>5250407</v>
      </c>
      <c r="M23" s="1">
        <v>50222677851</v>
      </c>
      <c r="O23" s="1">
        <v>73261639488</v>
      </c>
      <c r="Q23" s="1">
        <f t="shared" si="1"/>
        <v>-23038961637</v>
      </c>
    </row>
    <row r="24" spans="1:17" ht="21" x14ac:dyDescent="0.25">
      <c r="A24" s="2" t="s">
        <v>86</v>
      </c>
      <c r="C24" s="1">
        <v>34680966</v>
      </c>
      <c r="E24" s="1">
        <v>633197031243</v>
      </c>
      <c r="G24" s="1">
        <v>633197031243</v>
      </c>
      <c r="I24" s="1">
        <f t="shared" si="0"/>
        <v>0</v>
      </c>
      <c r="K24" s="1">
        <v>34680966</v>
      </c>
      <c r="M24" s="1">
        <v>633197031243</v>
      </c>
      <c r="O24" s="1">
        <v>687423808190</v>
      </c>
      <c r="Q24" s="1">
        <f t="shared" si="1"/>
        <v>-54226776947</v>
      </c>
    </row>
    <row r="25" spans="1:17" ht="21" x14ac:dyDescent="0.25">
      <c r="A25" s="2" t="s">
        <v>32</v>
      </c>
      <c r="C25" s="1">
        <v>65602103</v>
      </c>
      <c r="E25" s="1">
        <v>501231490327</v>
      </c>
      <c r="G25" s="1">
        <v>501231490327</v>
      </c>
      <c r="I25" s="1">
        <f t="shared" si="0"/>
        <v>0</v>
      </c>
      <c r="K25" s="1">
        <v>65602103</v>
      </c>
      <c r="M25" s="1">
        <v>501231490327</v>
      </c>
      <c r="O25" s="1">
        <v>378228268825</v>
      </c>
      <c r="Q25" s="1">
        <f t="shared" si="1"/>
        <v>123003221502</v>
      </c>
    </row>
    <row r="26" spans="1:17" ht="21" x14ac:dyDescent="0.25">
      <c r="A26" s="2" t="s">
        <v>42</v>
      </c>
      <c r="C26" s="1">
        <v>140675991</v>
      </c>
      <c r="E26" s="1">
        <v>1916551005544</v>
      </c>
      <c r="G26" s="1">
        <v>1916551005544</v>
      </c>
      <c r="I26" s="1">
        <f t="shared" si="0"/>
        <v>0</v>
      </c>
      <c r="K26" s="1">
        <v>140675991</v>
      </c>
      <c r="M26" s="1">
        <v>1916551005544</v>
      </c>
      <c r="O26" s="1">
        <v>973948724511</v>
      </c>
      <c r="Q26" s="1">
        <f t="shared" si="1"/>
        <v>942602281033</v>
      </c>
    </row>
    <row r="27" spans="1:17" ht="21" x14ac:dyDescent="0.25">
      <c r="A27" s="2" t="s">
        <v>31</v>
      </c>
      <c r="C27" s="1">
        <v>578411448</v>
      </c>
      <c r="E27" s="1">
        <v>957332466281</v>
      </c>
      <c r="G27" s="1">
        <v>957390066499</v>
      </c>
      <c r="I27" s="1">
        <f t="shared" si="0"/>
        <v>-57600218</v>
      </c>
      <c r="K27" s="1">
        <v>578411448</v>
      </c>
      <c r="M27" s="1">
        <v>957332466281</v>
      </c>
      <c r="O27" s="1">
        <v>1297400908932</v>
      </c>
      <c r="Q27" s="1">
        <f t="shared" si="1"/>
        <v>-340068442651</v>
      </c>
    </row>
    <row r="28" spans="1:17" ht="21" x14ac:dyDescent="0.25">
      <c r="A28" s="2" t="s">
        <v>52</v>
      </c>
      <c r="C28" s="1">
        <v>48336728</v>
      </c>
      <c r="E28" s="1">
        <v>753020435953</v>
      </c>
      <c r="G28" s="1">
        <v>753020435953</v>
      </c>
      <c r="I28" s="1">
        <f t="shared" si="0"/>
        <v>0</v>
      </c>
      <c r="K28" s="1">
        <v>48336728</v>
      </c>
      <c r="M28" s="1">
        <v>753020435953</v>
      </c>
      <c r="O28" s="1">
        <v>846692724871</v>
      </c>
      <c r="Q28" s="1">
        <f t="shared" si="1"/>
        <v>-93672288918</v>
      </c>
    </row>
    <row r="29" spans="1:17" ht="21" x14ac:dyDescent="0.25">
      <c r="A29" s="2" t="s">
        <v>37</v>
      </c>
      <c r="C29" s="1">
        <v>8288198</v>
      </c>
      <c r="E29" s="1">
        <v>202971534063</v>
      </c>
      <c r="G29" s="1">
        <v>202971534063</v>
      </c>
      <c r="I29" s="1">
        <f t="shared" si="0"/>
        <v>0</v>
      </c>
      <c r="K29" s="1">
        <v>8288198</v>
      </c>
      <c r="M29" s="1">
        <v>202971534063</v>
      </c>
      <c r="O29" s="1">
        <v>202676527258</v>
      </c>
      <c r="Q29" s="1">
        <f t="shared" si="1"/>
        <v>295006805</v>
      </c>
    </row>
    <row r="30" spans="1:17" ht="21" x14ac:dyDescent="0.25">
      <c r="A30" s="2" t="s">
        <v>17</v>
      </c>
      <c r="C30" s="1">
        <v>134385846</v>
      </c>
      <c r="E30" s="1">
        <v>397107495276</v>
      </c>
      <c r="G30" s="1">
        <v>397174167953</v>
      </c>
      <c r="I30" s="1">
        <f t="shared" si="0"/>
        <v>-66672677</v>
      </c>
      <c r="K30" s="1">
        <v>134385846</v>
      </c>
      <c r="M30" s="1">
        <v>397107495276</v>
      </c>
      <c r="O30" s="1">
        <v>402749184920</v>
      </c>
      <c r="Q30" s="1">
        <f t="shared" si="1"/>
        <v>-5641689644</v>
      </c>
    </row>
    <row r="31" spans="1:17" ht="21" x14ac:dyDescent="0.25">
      <c r="A31" s="2" t="s">
        <v>92</v>
      </c>
      <c r="C31" s="1">
        <v>69409442</v>
      </c>
      <c r="E31" s="1">
        <v>243947836641</v>
      </c>
      <c r="G31" s="1">
        <v>243947836641</v>
      </c>
      <c r="I31" s="1">
        <f t="shared" si="0"/>
        <v>0</v>
      </c>
      <c r="K31" s="1">
        <v>69409442</v>
      </c>
      <c r="M31" s="1">
        <v>243947836641</v>
      </c>
      <c r="O31" s="1">
        <v>269579852428</v>
      </c>
      <c r="Q31" s="1">
        <f t="shared" si="1"/>
        <v>-25632015787</v>
      </c>
    </row>
    <row r="32" spans="1:17" ht="21" x14ac:dyDescent="0.25">
      <c r="A32" s="2" t="s">
        <v>78</v>
      </c>
      <c r="C32" s="1">
        <v>117621308</v>
      </c>
      <c r="E32" s="1">
        <v>3152393693760</v>
      </c>
      <c r="G32" s="1">
        <v>3152393693760</v>
      </c>
      <c r="I32" s="1">
        <f t="shared" si="0"/>
        <v>0</v>
      </c>
      <c r="K32" s="1">
        <v>117621308</v>
      </c>
      <c r="M32" s="1">
        <v>3152393693760</v>
      </c>
      <c r="O32" s="1">
        <v>2656723175406</v>
      </c>
      <c r="Q32" s="1">
        <f t="shared" si="1"/>
        <v>495670518354</v>
      </c>
    </row>
    <row r="33" spans="1:17" ht="21" x14ac:dyDescent="0.25">
      <c r="A33" s="2" t="s">
        <v>51</v>
      </c>
      <c r="C33" s="1">
        <v>82387637</v>
      </c>
      <c r="E33" s="1">
        <v>627845994746</v>
      </c>
      <c r="G33" s="1">
        <v>627845994746</v>
      </c>
      <c r="I33" s="1">
        <f t="shared" si="0"/>
        <v>0</v>
      </c>
      <c r="K33" s="1">
        <v>82387637</v>
      </c>
      <c r="M33" s="1">
        <v>627845994746</v>
      </c>
      <c r="O33" s="1">
        <v>719059440315</v>
      </c>
      <c r="Q33" s="1">
        <f t="shared" si="1"/>
        <v>-91213445569</v>
      </c>
    </row>
    <row r="34" spans="1:17" ht="21" x14ac:dyDescent="0.25">
      <c r="A34" s="2" t="s">
        <v>61</v>
      </c>
      <c r="C34" s="1">
        <v>210363761</v>
      </c>
      <c r="E34" s="1">
        <v>785271036017</v>
      </c>
      <c r="G34" s="1">
        <v>785271036017</v>
      </c>
      <c r="I34" s="1">
        <f t="shared" si="0"/>
        <v>0</v>
      </c>
      <c r="K34" s="1">
        <v>210363761</v>
      </c>
      <c r="M34" s="1">
        <v>785271036017</v>
      </c>
      <c r="O34" s="1">
        <v>973625921872</v>
      </c>
      <c r="Q34" s="1">
        <f t="shared" si="1"/>
        <v>-188354885855</v>
      </c>
    </row>
    <row r="35" spans="1:17" ht="21" x14ac:dyDescent="0.25">
      <c r="A35" s="2" t="s">
        <v>66</v>
      </c>
      <c r="C35" s="1">
        <v>10321896</v>
      </c>
      <c r="E35" s="1">
        <v>202998575484</v>
      </c>
      <c r="G35" s="1">
        <v>202998575484</v>
      </c>
      <c r="I35" s="1">
        <f t="shared" si="0"/>
        <v>0</v>
      </c>
      <c r="K35" s="1">
        <v>10321896</v>
      </c>
      <c r="M35" s="1">
        <v>202998575484</v>
      </c>
      <c r="O35" s="1">
        <v>246969770901</v>
      </c>
      <c r="Q35" s="1">
        <f t="shared" si="1"/>
        <v>-43971195417</v>
      </c>
    </row>
    <row r="36" spans="1:17" ht="21" x14ac:dyDescent="0.25">
      <c r="A36" s="2" t="s">
        <v>39</v>
      </c>
      <c r="C36" s="1">
        <v>35180424</v>
      </c>
      <c r="E36" s="1">
        <v>216083487006</v>
      </c>
      <c r="G36" s="1">
        <v>216083487006</v>
      </c>
      <c r="I36" s="1">
        <f t="shared" si="0"/>
        <v>0</v>
      </c>
      <c r="K36" s="1">
        <v>35180424</v>
      </c>
      <c r="M36" s="1">
        <v>216083487006</v>
      </c>
      <c r="O36" s="1">
        <v>170309259323</v>
      </c>
      <c r="Q36" s="1">
        <f t="shared" si="1"/>
        <v>45774227683</v>
      </c>
    </row>
    <row r="37" spans="1:17" ht="21" x14ac:dyDescent="0.25">
      <c r="A37" s="2" t="s">
        <v>55</v>
      </c>
      <c r="C37" s="1">
        <v>3468479</v>
      </c>
      <c r="E37" s="1">
        <v>196519223233</v>
      </c>
      <c r="G37" s="1">
        <v>196519223233</v>
      </c>
      <c r="I37" s="1">
        <f t="shared" si="0"/>
        <v>0</v>
      </c>
      <c r="K37" s="1">
        <v>3468479</v>
      </c>
      <c r="M37" s="1">
        <v>196519223233</v>
      </c>
      <c r="O37" s="1">
        <v>154670171930</v>
      </c>
      <c r="Q37" s="1">
        <f t="shared" si="1"/>
        <v>41849051303</v>
      </c>
    </row>
    <row r="38" spans="1:17" ht="21" x14ac:dyDescent="0.25">
      <c r="A38" s="2" t="s">
        <v>19</v>
      </c>
      <c r="C38" s="1">
        <v>313149521</v>
      </c>
      <c r="E38" s="1">
        <v>1910982582496</v>
      </c>
      <c r="G38" s="1">
        <v>1910982582496</v>
      </c>
      <c r="I38" s="1">
        <f t="shared" si="0"/>
        <v>0</v>
      </c>
      <c r="K38" s="1">
        <v>313149521</v>
      </c>
      <c r="M38" s="1">
        <v>1910982582496</v>
      </c>
      <c r="O38" s="1">
        <v>1647336917098</v>
      </c>
      <c r="Q38" s="1">
        <f t="shared" si="1"/>
        <v>263645665398</v>
      </c>
    </row>
    <row r="39" spans="1:17" ht="21" x14ac:dyDescent="0.25">
      <c r="A39" s="2" t="s">
        <v>30</v>
      </c>
      <c r="C39" s="1">
        <v>217447500</v>
      </c>
      <c r="E39" s="1">
        <v>1047331226024</v>
      </c>
      <c r="G39" s="1">
        <v>1047281448800</v>
      </c>
      <c r="I39" s="1">
        <f t="shared" si="0"/>
        <v>49777224</v>
      </c>
      <c r="K39" s="1">
        <v>217447500</v>
      </c>
      <c r="M39" s="1">
        <v>1047331226024</v>
      </c>
      <c r="O39" s="1">
        <v>1174918164132</v>
      </c>
      <c r="Q39" s="1">
        <f t="shared" si="1"/>
        <v>-127586938108</v>
      </c>
    </row>
    <row r="40" spans="1:17" ht="21" x14ac:dyDescent="0.25">
      <c r="A40" s="2" t="s">
        <v>69</v>
      </c>
      <c r="C40" s="1">
        <v>81209709</v>
      </c>
      <c r="E40" s="1">
        <v>68011172509</v>
      </c>
      <c r="G40" s="1">
        <v>68011172509</v>
      </c>
      <c r="I40" s="1">
        <f t="shared" si="0"/>
        <v>0</v>
      </c>
      <c r="K40" s="1">
        <v>81209709</v>
      </c>
      <c r="M40" s="1">
        <v>68011172509</v>
      </c>
      <c r="O40" s="1">
        <v>70877876795</v>
      </c>
      <c r="Q40" s="1">
        <f t="shared" si="1"/>
        <v>-2866704286</v>
      </c>
    </row>
    <row r="41" spans="1:17" ht="21" x14ac:dyDescent="0.25">
      <c r="A41" s="2" t="s">
        <v>97</v>
      </c>
      <c r="C41" s="1">
        <v>15470410</v>
      </c>
      <c r="E41" s="1">
        <v>15274069612</v>
      </c>
      <c r="G41" s="1">
        <v>14279188430</v>
      </c>
      <c r="I41" s="1">
        <f t="shared" si="0"/>
        <v>994881182</v>
      </c>
      <c r="K41" s="1">
        <v>15470410</v>
      </c>
      <c r="M41" s="1">
        <v>15274069612</v>
      </c>
      <c r="O41" s="1">
        <v>14279188430</v>
      </c>
      <c r="Q41" s="1">
        <f t="shared" si="1"/>
        <v>994881182</v>
      </c>
    </row>
    <row r="42" spans="1:17" ht="21" x14ac:dyDescent="0.25">
      <c r="A42" s="2" t="s">
        <v>24</v>
      </c>
      <c r="C42" s="1">
        <v>100000</v>
      </c>
      <c r="E42" s="1">
        <v>5229262900</v>
      </c>
      <c r="G42" s="1">
        <v>5229262900</v>
      </c>
      <c r="I42" s="1">
        <f t="shared" si="0"/>
        <v>0</v>
      </c>
      <c r="K42" s="1">
        <v>100000</v>
      </c>
      <c r="M42" s="1">
        <v>5229262900</v>
      </c>
      <c r="O42" s="1">
        <v>4355572416</v>
      </c>
      <c r="Q42" s="1">
        <f t="shared" si="1"/>
        <v>873690484</v>
      </c>
    </row>
    <row r="43" spans="1:17" ht="21" x14ac:dyDescent="0.25">
      <c r="A43" s="2" t="s">
        <v>48</v>
      </c>
      <c r="C43" s="1">
        <v>197184222</v>
      </c>
      <c r="E43" s="1">
        <v>2657062636550</v>
      </c>
      <c r="G43" s="1">
        <v>2657062636550</v>
      </c>
      <c r="I43" s="1">
        <f t="shared" si="0"/>
        <v>0</v>
      </c>
      <c r="K43" s="1">
        <v>197184222</v>
      </c>
      <c r="M43" s="1">
        <v>2657062636550</v>
      </c>
      <c r="O43" s="1">
        <v>2407116694273</v>
      </c>
      <c r="Q43" s="1">
        <f t="shared" si="1"/>
        <v>249945942277</v>
      </c>
    </row>
    <row r="44" spans="1:17" ht="21" x14ac:dyDescent="0.25">
      <c r="A44" s="2" t="s">
        <v>88</v>
      </c>
      <c r="C44" s="1">
        <v>12821313</v>
      </c>
      <c r="E44" s="1">
        <v>659646290388</v>
      </c>
      <c r="G44" s="1">
        <v>659646290388</v>
      </c>
      <c r="I44" s="1">
        <f t="shared" si="0"/>
        <v>0</v>
      </c>
      <c r="K44" s="1">
        <v>12821313</v>
      </c>
      <c r="M44" s="1">
        <v>659646290388</v>
      </c>
      <c r="O44" s="1">
        <v>422497618120</v>
      </c>
      <c r="Q44" s="1">
        <f t="shared" si="1"/>
        <v>237148672268</v>
      </c>
    </row>
    <row r="45" spans="1:17" ht="21" x14ac:dyDescent="0.25">
      <c r="A45" s="2" t="s">
        <v>43</v>
      </c>
      <c r="C45" s="1">
        <v>2218435</v>
      </c>
      <c r="E45" s="1">
        <v>62714652312</v>
      </c>
      <c r="G45" s="1">
        <v>62714652312</v>
      </c>
      <c r="I45" s="1">
        <f t="shared" si="0"/>
        <v>0</v>
      </c>
      <c r="K45" s="1">
        <v>2218435</v>
      </c>
      <c r="M45" s="1">
        <v>62714652312</v>
      </c>
      <c r="O45" s="1">
        <v>73787173531</v>
      </c>
      <c r="Q45" s="1">
        <f t="shared" si="1"/>
        <v>-11072521219</v>
      </c>
    </row>
    <row r="46" spans="1:17" ht="21" x14ac:dyDescent="0.25">
      <c r="A46" s="2" t="s">
        <v>58</v>
      </c>
      <c r="C46" s="1">
        <v>29187066</v>
      </c>
      <c r="E46" s="1">
        <v>1018863810290</v>
      </c>
      <c r="G46" s="1">
        <v>1018863810290</v>
      </c>
      <c r="I46" s="1">
        <f t="shared" si="0"/>
        <v>0</v>
      </c>
      <c r="K46" s="1">
        <v>29187066</v>
      </c>
      <c r="M46" s="1">
        <v>1018863810290</v>
      </c>
      <c r="O46" s="1">
        <v>1374875057000</v>
      </c>
      <c r="Q46" s="1">
        <f t="shared" si="1"/>
        <v>-356011246710</v>
      </c>
    </row>
    <row r="47" spans="1:17" ht="21" x14ac:dyDescent="0.25">
      <c r="A47" s="2" t="s">
        <v>68</v>
      </c>
      <c r="C47" s="1">
        <v>134000000</v>
      </c>
      <c r="E47" s="1">
        <v>470693197200</v>
      </c>
      <c r="G47" s="1">
        <v>470693197200</v>
      </c>
      <c r="I47" s="1">
        <f t="shared" si="0"/>
        <v>0</v>
      </c>
      <c r="K47" s="1">
        <v>134000000</v>
      </c>
      <c r="M47" s="1">
        <v>470693197200</v>
      </c>
      <c r="O47" s="1">
        <v>451542070913</v>
      </c>
      <c r="Q47" s="1">
        <f t="shared" si="1"/>
        <v>19151126287</v>
      </c>
    </row>
    <row r="48" spans="1:17" ht="21" x14ac:dyDescent="0.25">
      <c r="A48" s="2" t="s">
        <v>64</v>
      </c>
      <c r="C48" s="1">
        <v>44937</v>
      </c>
      <c r="E48" s="1">
        <v>177613097054</v>
      </c>
      <c r="G48" s="1">
        <v>210697010640</v>
      </c>
      <c r="I48" s="1">
        <f t="shared" si="0"/>
        <v>-33083913586</v>
      </c>
      <c r="K48" s="1">
        <v>44937</v>
      </c>
      <c r="M48" s="1">
        <v>177613097054</v>
      </c>
      <c r="O48" s="1">
        <v>99998245977</v>
      </c>
      <c r="Q48" s="1">
        <f t="shared" si="1"/>
        <v>77614851077</v>
      </c>
    </row>
    <row r="49" spans="1:17" ht="21" x14ac:dyDescent="0.25">
      <c r="A49" s="2" t="s">
        <v>91</v>
      </c>
      <c r="C49" s="1">
        <v>284616494</v>
      </c>
      <c r="E49" s="1">
        <v>679776295262</v>
      </c>
      <c r="G49" s="1">
        <v>679776295262</v>
      </c>
      <c r="I49" s="1">
        <f t="shared" si="0"/>
        <v>0</v>
      </c>
      <c r="K49" s="1">
        <v>284616494</v>
      </c>
      <c r="M49" s="1">
        <v>679776295262</v>
      </c>
      <c r="O49" s="1">
        <v>550002362273</v>
      </c>
      <c r="Q49" s="1">
        <f t="shared" si="1"/>
        <v>129773932989</v>
      </c>
    </row>
    <row r="50" spans="1:17" ht="21" x14ac:dyDescent="0.25">
      <c r="A50" s="2" t="s">
        <v>23</v>
      </c>
      <c r="C50" s="1">
        <v>5582269</v>
      </c>
      <c r="E50" s="1">
        <v>144017069576</v>
      </c>
      <c r="G50" s="1">
        <v>144017069576</v>
      </c>
      <c r="I50" s="1">
        <f t="shared" si="0"/>
        <v>0</v>
      </c>
      <c r="K50" s="1">
        <v>5582269</v>
      </c>
      <c r="M50" s="1">
        <v>144017069576</v>
      </c>
      <c r="O50" s="1">
        <v>150656829660</v>
      </c>
      <c r="Q50" s="1">
        <f t="shared" si="1"/>
        <v>-6639760084</v>
      </c>
    </row>
    <row r="51" spans="1:17" ht="21" x14ac:dyDescent="0.25">
      <c r="A51" s="2" t="s">
        <v>94</v>
      </c>
      <c r="C51" s="1">
        <v>64046860</v>
      </c>
      <c r="E51" s="1">
        <v>345721671080</v>
      </c>
      <c r="G51" s="1">
        <v>345721671080</v>
      </c>
      <c r="I51" s="1">
        <f t="shared" si="0"/>
        <v>0</v>
      </c>
      <c r="K51" s="1">
        <v>64046860</v>
      </c>
      <c r="M51" s="1">
        <v>345721671080</v>
      </c>
      <c r="O51" s="1">
        <v>289679304382</v>
      </c>
      <c r="Q51" s="1">
        <f t="shared" si="1"/>
        <v>56042366698</v>
      </c>
    </row>
    <row r="52" spans="1:17" ht="21" x14ac:dyDescent="0.25">
      <c r="A52" s="2" t="s">
        <v>56</v>
      </c>
      <c r="C52" s="1">
        <v>7514971</v>
      </c>
      <c r="E52" s="1">
        <v>936733300041</v>
      </c>
      <c r="G52" s="1">
        <v>936733300041</v>
      </c>
      <c r="I52" s="1">
        <f t="shared" si="0"/>
        <v>0</v>
      </c>
      <c r="K52" s="1">
        <v>7514971</v>
      </c>
      <c r="M52" s="1">
        <v>936733300041</v>
      </c>
      <c r="O52" s="1">
        <v>1013713864390</v>
      </c>
      <c r="Q52" s="1">
        <f t="shared" si="1"/>
        <v>-76980564349</v>
      </c>
    </row>
    <row r="53" spans="1:17" ht="21" x14ac:dyDescent="0.25">
      <c r="A53" s="2" t="s">
        <v>65</v>
      </c>
      <c r="C53" s="1">
        <v>14341118</v>
      </c>
      <c r="E53" s="1">
        <v>241914439683</v>
      </c>
      <c r="G53" s="1">
        <v>241914439683</v>
      </c>
      <c r="I53" s="1">
        <f t="shared" si="0"/>
        <v>0</v>
      </c>
      <c r="K53" s="1">
        <v>14341118</v>
      </c>
      <c r="M53" s="1">
        <v>241914439683</v>
      </c>
      <c r="O53" s="1">
        <v>198155458035</v>
      </c>
      <c r="Q53" s="1">
        <f t="shared" si="1"/>
        <v>43758981648</v>
      </c>
    </row>
    <row r="54" spans="1:17" ht="21" x14ac:dyDescent="0.25">
      <c r="A54" s="2" t="s">
        <v>49</v>
      </c>
      <c r="C54" s="1">
        <v>23163342</v>
      </c>
      <c r="E54" s="1">
        <v>993380986413</v>
      </c>
      <c r="G54" s="1">
        <v>993380986413</v>
      </c>
      <c r="I54" s="1">
        <f t="shared" si="0"/>
        <v>0</v>
      </c>
      <c r="K54" s="1">
        <v>23163342</v>
      </c>
      <c r="M54" s="1">
        <v>993380986413</v>
      </c>
      <c r="O54" s="1">
        <v>1226181518800</v>
      </c>
      <c r="Q54" s="1">
        <f t="shared" si="1"/>
        <v>-232800532387</v>
      </c>
    </row>
    <row r="55" spans="1:17" ht="21" x14ac:dyDescent="0.25">
      <c r="A55" s="2" t="s">
        <v>18</v>
      </c>
      <c r="C55" s="1">
        <v>10959306</v>
      </c>
      <c r="E55" s="1">
        <v>250550566608</v>
      </c>
      <c r="G55" s="1">
        <v>250550566608</v>
      </c>
      <c r="I55" s="1">
        <f t="shared" si="0"/>
        <v>0</v>
      </c>
      <c r="K55" s="1">
        <v>10959306</v>
      </c>
      <c r="M55" s="1">
        <v>250550566608</v>
      </c>
      <c r="O55" s="1">
        <v>279105140508</v>
      </c>
      <c r="Q55" s="1">
        <f t="shared" si="1"/>
        <v>-28554573900</v>
      </c>
    </row>
    <row r="56" spans="1:17" ht="21" x14ac:dyDescent="0.25">
      <c r="A56" s="2" t="s">
        <v>16</v>
      </c>
      <c r="C56" s="1">
        <v>73941</v>
      </c>
      <c r="E56" s="1">
        <v>64051517</v>
      </c>
      <c r="G56" s="1">
        <v>64033167</v>
      </c>
      <c r="I56" s="1">
        <f t="shared" si="0"/>
        <v>18350</v>
      </c>
      <c r="K56" s="1">
        <v>73941</v>
      </c>
      <c r="M56" s="1">
        <v>64051517</v>
      </c>
      <c r="O56" s="1">
        <v>70751200</v>
      </c>
      <c r="Q56" s="1">
        <f t="shared" si="1"/>
        <v>-6699683</v>
      </c>
    </row>
    <row r="57" spans="1:17" ht="21" x14ac:dyDescent="0.25">
      <c r="A57" s="2" t="s">
        <v>75</v>
      </c>
      <c r="C57" s="1">
        <v>2400000</v>
      </c>
      <c r="E57" s="1">
        <v>6939539472</v>
      </c>
      <c r="G57" s="1">
        <v>6939539472</v>
      </c>
      <c r="I57" s="1">
        <f t="shared" si="0"/>
        <v>0</v>
      </c>
      <c r="K57" s="1">
        <v>2400000</v>
      </c>
      <c r="M57" s="1">
        <v>6939539472</v>
      </c>
      <c r="O57" s="1">
        <v>7355140884</v>
      </c>
      <c r="Q57" s="1">
        <f t="shared" si="1"/>
        <v>-415601412</v>
      </c>
    </row>
    <row r="58" spans="1:17" ht="21" x14ac:dyDescent="0.25">
      <c r="A58" s="2" t="s">
        <v>22</v>
      </c>
      <c r="C58" s="1">
        <v>275407397</v>
      </c>
      <c r="E58" s="1">
        <v>844977115263</v>
      </c>
      <c r="G58" s="1">
        <v>845060879219</v>
      </c>
      <c r="I58" s="1">
        <f t="shared" si="0"/>
        <v>-83763956</v>
      </c>
      <c r="K58" s="1">
        <v>275407397</v>
      </c>
      <c r="M58" s="1">
        <v>844977115263</v>
      </c>
      <c r="O58" s="1">
        <v>744425387047</v>
      </c>
      <c r="Q58" s="1">
        <f t="shared" si="1"/>
        <v>100551728216</v>
      </c>
    </row>
    <row r="59" spans="1:17" ht="21" x14ac:dyDescent="0.25">
      <c r="A59" s="2" t="s">
        <v>15</v>
      </c>
      <c r="C59" s="1">
        <v>419356315</v>
      </c>
      <c r="E59" s="1">
        <v>1094381636501</v>
      </c>
      <c r="G59" s="1">
        <v>1094381636501</v>
      </c>
      <c r="I59" s="1">
        <f t="shared" si="0"/>
        <v>0</v>
      </c>
      <c r="K59" s="1">
        <v>419356315</v>
      </c>
      <c r="M59" s="1">
        <v>1094381636501</v>
      </c>
      <c r="O59" s="1">
        <v>1071275179482</v>
      </c>
      <c r="Q59" s="1">
        <f t="shared" si="1"/>
        <v>23106457019</v>
      </c>
    </row>
    <row r="60" spans="1:17" ht="21" x14ac:dyDescent="0.25">
      <c r="A60" s="2" t="s">
        <v>160</v>
      </c>
      <c r="C60" s="1">
        <v>1483</v>
      </c>
      <c r="E60" s="1">
        <v>2553644693968</v>
      </c>
      <c r="G60" s="1">
        <v>2766781195000</v>
      </c>
      <c r="I60" s="1">
        <f t="shared" si="0"/>
        <v>-213136501032</v>
      </c>
      <c r="K60" s="1">
        <v>1483</v>
      </c>
      <c r="M60" s="1">
        <v>2553644693968</v>
      </c>
      <c r="O60" s="1">
        <v>1715632578219</v>
      </c>
      <c r="Q60" s="1">
        <f t="shared" si="1"/>
        <v>838012115749</v>
      </c>
    </row>
    <row r="61" spans="1:17" ht="21" x14ac:dyDescent="0.25">
      <c r="A61" s="2" t="s">
        <v>29</v>
      </c>
      <c r="C61" s="1">
        <v>79103012</v>
      </c>
      <c r="E61" s="1">
        <v>211299241070</v>
      </c>
      <c r="G61" s="1">
        <v>211299241070</v>
      </c>
      <c r="I61" s="1">
        <f t="shared" si="0"/>
        <v>0</v>
      </c>
      <c r="K61" s="1">
        <v>79103012</v>
      </c>
      <c r="M61" s="1">
        <v>211299241070</v>
      </c>
      <c r="O61" s="1">
        <v>151839066070</v>
      </c>
      <c r="Q61" s="1">
        <f t="shared" si="1"/>
        <v>59460175000</v>
      </c>
    </row>
    <row r="62" spans="1:17" ht="21" x14ac:dyDescent="0.25">
      <c r="A62" s="2" t="s">
        <v>72</v>
      </c>
      <c r="C62" s="1">
        <v>167562593</v>
      </c>
      <c r="E62" s="1">
        <v>461391852283</v>
      </c>
      <c r="G62" s="1">
        <v>461391852283</v>
      </c>
      <c r="I62" s="1">
        <f t="shared" si="0"/>
        <v>0</v>
      </c>
      <c r="K62" s="1">
        <v>167562593</v>
      </c>
      <c r="M62" s="1">
        <v>461391852283</v>
      </c>
      <c r="O62" s="1">
        <v>391313488858</v>
      </c>
      <c r="Q62" s="1">
        <f t="shared" si="1"/>
        <v>70078363425</v>
      </c>
    </row>
    <row r="63" spans="1:17" ht="21" x14ac:dyDescent="0.25">
      <c r="A63" s="2" t="s">
        <v>53</v>
      </c>
      <c r="C63" s="1">
        <v>50639566</v>
      </c>
      <c r="E63" s="1">
        <v>399975052352</v>
      </c>
      <c r="G63" s="1">
        <v>399975052352</v>
      </c>
      <c r="I63" s="1">
        <f t="shared" si="0"/>
        <v>0</v>
      </c>
      <c r="K63" s="1">
        <v>50639566</v>
      </c>
      <c r="M63" s="1">
        <v>399975052352</v>
      </c>
      <c r="O63" s="1">
        <v>465653479412</v>
      </c>
      <c r="Q63" s="1">
        <f t="shared" si="1"/>
        <v>-65678427060</v>
      </c>
    </row>
    <row r="64" spans="1:17" ht="21" x14ac:dyDescent="0.25">
      <c r="A64" s="2" t="s">
        <v>38</v>
      </c>
      <c r="C64" s="1">
        <v>21011122</v>
      </c>
      <c r="E64" s="1">
        <v>161577471708</v>
      </c>
      <c r="G64" s="1">
        <v>161577471708</v>
      </c>
      <c r="I64" s="1">
        <f t="shared" si="0"/>
        <v>0</v>
      </c>
      <c r="K64" s="1">
        <v>21011122</v>
      </c>
      <c r="M64" s="1">
        <v>161577471708</v>
      </c>
      <c r="O64" s="1">
        <v>151709102000</v>
      </c>
      <c r="Q64" s="1">
        <f t="shared" si="1"/>
        <v>9868369708</v>
      </c>
    </row>
    <row r="65" spans="1:17" ht="21" x14ac:dyDescent="0.25">
      <c r="A65" s="2" t="s">
        <v>96</v>
      </c>
      <c r="C65" s="1">
        <v>31464377</v>
      </c>
      <c r="E65" s="1">
        <v>321890132441</v>
      </c>
      <c r="G65" s="1">
        <v>321890132441</v>
      </c>
      <c r="I65" s="1">
        <f t="shared" si="0"/>
        <v>0</v>
      </c>
      <c r="K65" s="1">
        <v>31464377</v>
      </c>
      <c r="M65" s="1">
        <v>321890132441</v>
      </c>
      <c r="O65" s="1">
        <v>232389328199</v>
      </c>
      <c r="Q65" s="1">
        <f t="shared" si="1"/>
        <v>89500804242</v>
      </c>
    </row>
    <row r="66" spans="1:17" ht="21" x14ac:dyDescent="0.25">
      <c r="A66" s="2" t="s">
        <v>71</v>
      </c>
      <c r="C66" s="1">
        <v>25664650</v>
      </c>
      <c r="E66" s="1">
        <v>608643667906</v>
      </c>
      <c r="G66" s="1">
        <v>608643667906</v>
      </c>
      <c r="I66" s="1">
        <f t="shared" si="0"/>
        <v>0</v>
      </c>
      <c r="K66" s="1">
        <v>25664650</v>
      </c>
      <c r="M66" s="1">
        <v>608643667906</v>
      </c>
      <c r="O66" s="1">
        <v>499468457533</v>
      </c>
      <c r="Q66" s="1">
        <f t="shared" si="1"/>
        <v>109175210373</v>
      </c>
    </row>
    <row r="67" spans="1:17" ht="21" x14ac:dyDescent="0.25">
      <c r="A67" s="2" t="s">
        <v>60</v>
      </c>
      <c r="C67" s="1">
        <v>336881032</v>
      </c>
      <c r="E67" s="1">
        <v>677913637610</v>
      </c>
      <c r="G67" s="1">
        <v>677913637610</v>
      </c>
      <c r="I67" s="1">
        <f t="shared" si="0"/>
        <v>0</v>
      </c>
      <c r="K67" s="1">
        <v>336881032</v>
      </c>
      <c r="M67" s="1">
        <v>677913637610</v>
      </c>
      <c r="O67" s="1">
        <v>559578781655</v>
      </c>
      <c r="Q67" s="1">
        <f t="shared" si="1"/>
        <v>118334855955</v>
      </c>
    </row>
    <row r="68" spans="1:17" ht="21" x14ac:dyDescent="0.25">
      <c r="A68" s="2" t="s">
        <v>77</v>
      </c>
      <c r="C68" s="1">
        <v>573863800</v>
      </c>
      <c r="E68" s="1">
        <v>480027663072</v>
      </c>
      <c r="G68" s="1">
        <v>480027663072</v>
      </c>
      <c r="I68" s="1">
        <f t="shared" si="0"/>
        <v>0</v>
      </c>
      <c r="K68" s="1">
        <v>573863800</v>
      </c>
      <c r="M68" s="1">
        <v>480027663072</v>
      </c>
      <c r="O68" s="1">
        <v>503136291763</v>
      </c>
      <c r="Q68" s="1">
        <f t="shared" si="1"/>
        <v>-23108628691</v>
      </c>
    </row>
    <row r="69" spans="1:17" ht="21" x14ac:dyDescent="0.25">
      <c r="A69" s="2" t="s">
        <v>83</v>
      </c>
      <c r="C69" s="1">
        <v>66020364</v>
      </c>
      <c r="E69" s="1">
        <v>927752996514</v>
      </c>
      <c r="G69" s="1">
        <v>927785751528</v>
      </c>
      <c r="I69" s="1">
        <f t="shared" si="0"/>
        <v>-32755014</v>
      </c>
      <c r="K69" s="1">
        <v>66020364</v>
      </c>
      <c r="M69" s="1">
        <v>927752996514</v>
      </c>
      <c r="O69" s="1">
        <v>779327071156</v>
      </c>
      <c r="Q69" s="1">
        <f t="shared" si="1"/>
        <v>148425925358</v>
      </c>
    </row>
    <row r="70" spans="1:17" ht="21" x14ac:dyDescent="0.25">
      <c r="A70" s="2" t="s">
        <v>40</v>
      </c>
      <c r="C70" s="1">
        <v>67210976</v>
      </c>
      <c r="E70" s="1">
        <v>568877941876</v>
      </c>
      <c r="G70" s="1">
        <v>568877941876</v>
      </c>
      <c r="I70" s="1">
        <f t="shared" si="0"/>
        <v>0</v>
      </c>
      <c r="K70" s="1">
        <v>67210976</v>
      </c>
      <c r="M70" s="1">
        <v>568877941876</v>
      </c>
      <c r="O70" s="1">
        <v>567728213439</v>
      </c>
      <c r="Q70" s="1">
        <f t="shared" si="1"/>
        <v>1149728437</v>
      </c>
    </row>
    <row r="71" spans="1:17" ht="21" x14ac:dyDescent="0.25">
      <c r="A71" s="2" t="s">
        <v>25</v>
      </c>
      <c r="C71" s="1">
        <v>286902886</v>
      </c>
      <c r="E71" s="1">
        <v>3710016571039</v>
      </c>
      <c r="G71" s="1">
        <v>3710016571039</v>
      </c>
      <c r="I71" s="1">
        <f t="shared" si="0"/>
        <v>0</v>
      </c>
      <c r="K71" s="1">
        <v>286902886</v>
      </c>
      <c r="M71" s="1">
        <v>3710016571039</v>
      </c>
      <c r="O71" s="1">
        <v>2114700625262</v>
      </c>
      <c r="Q71" s="1">
        <f t="shared" si="1"/>
        <v>1595315945777</v>
      </c>
    </row>
    <row r="72" spans="1:17" ht="21" x14ac:dyDescent="0.25">
      <c r="A72" s="2" t="s">
        <v>95</v>
      </c>
      <c r="C72" s="1">
        <v>44411857</v>
      </c>
      <c r="E72" s="1">
        <v>234885389330</v>
      </c>
      <c r="G72" s="1">
        <v>234885389330</v>
      </c>
      <c r="I72" s="1">
        <f t="shared" si="0"/>
        <v>0</v>
      </c>
      <c r="K72" s="1">
        <v>44411857</v>
      </c>
      <c r="M72" s="1">
        <v>234885389330</v>
      </c>
      <c r="O72" s="1">
        <v>173235207713</v>
      </c>
      <c r="Q72" s="1">
        <f t="shared" si="1"/>
        <v>61650181617</v>
      </c>
    </row>
    <row r="73" spans="1:17" ht="21" x14ac:dyDescent="0.25">
      <c r="A73" s="2" t="s">
        <v>76</v>
      </c>
      <c r="C73" s="1">
        <v>469574647</v>
      </c>
      <c r="E73" s="1">
        <v>667233003689</v>
      </c>
      <c r="G73" s="1">
        <v>667233003689</v>
      </c>
      <c r="I73" s="1">
        <f t="shared" ref="I73:I91" si="2">E73-G73</f>
        <v>0</v>
      </c>
      <c r="K73" s="1">
        <v>469574647</v>
      </c>
      <c r="M73" s="1">
        <v>667233003689</v>
      </c>
      <c r="O73" s="1">
        <v>810694387663</v>
      </c>
      <c r="Q73" s="1">
        <f t="shared" ref="Q73:Q91" si="3">M73-O73</f>
        <v>-143461383974</v>
      </c>
    </row>
    <row r="74" spans="1:17" ht="21" x14ac:dyDescent="0.25">
      <c r="A74" s="2" t="s">
        <v>82</v>
      </c>
      <c r="C74" s="1">
        <v>189268219</v>
      </c>
      <c r="E74" s="1">
        <v>459183654506</v>
      </c>
      <c r="G74" s="1">
        <v>459183654506</v>
      </c>
      <c r="I74" s="1">
        <f t="shared" si="2"/>
        <v>0</v>
      </c>
      <c r="K74" s="1">
        <v>189268219</v>
      </c>
      <c r="M74" s="1">
        <v>459183654506</v>
      </c>
      <c r="O74" s="1">
        <v>439123598608</v>
      </c>
      <c r="Q74" s="1">
        <f t="shared" si="3"/>
        <v>20060055898</v>
      </c>
    </row>
    <row r="75" spans="1:17" ht="21" x14ac:dyDescent="0.25">
      <c r="A75" s="2" t="s">
        <v>81</v>
      </c>
      <c r="C75" s="1">
        <v>114198708</v>
      </c>
      <c r="E75" s="1">
        <v>1683875046529</v>
      </c>
      <c r="G75" s="1">
        <v>1683875046529</v>
      </c>
      <c r="I75" s="1">
        <f t="shared" si="2"/>
        <v>0</v>
      </c>
      <c r="K75" s="1">
        <v>114198708</v>
      </c>
      <c r="M75" s="1">
        <v>1683875046529</v>
      </c>
      <c r="O75" s="1">
        <v>1544887263314</v>
      </c>
      <c r="Q75" s="1">
        <f t="shared" si="3"/>
        <v>138987783215</v>
      </c>
    </row>
    <row r="76" spans="1:17" ht="21" x14ac:dyDescent="0.25">
      <c r="A76" s="2" t="s">
        <v>45</v>
      </c>
      <c r="C76" s="1">
        <v>58801775</v>
      </c>
      <c r="E76" s="1">
        <v>345415644693</v>
      </c>
      <c r="G76" s="1">
        <v>345415644693</v>
      </c>
      <c r="I76" s="1">
        <f t="shared" si="2"/>
        <v>0</v>
      </c>
      <c r="K76" s="1">
        <v>58801775</v>
      </c>
      <c r="M76" s="1">
        <v>345415644693</v>
      </c>
      <c r="O76" s="1">
        <v>319731917279</v>
      </c>
      <c r="Q76" s="1">
        <f t="shared" si="3"/>
        <v>25683727414</v>
      </c>
    </row>
    <row r="77" spans="1:17" ht="21" x14ac:dyDescent="0.25">
      <c r="A77" s="2" t="s">
        <v>87</v>
      </c>
      <c r="C77" s="1">
        <v>37166504</v>
      </c>
      <c r="E77" s="1">
        <v>746066356074</v>
      </c>
      <c r="G77" s="1">
        <v>746066356074</v>
      </c>
      <c r="I77" s="1">
        <f t="shared" si="2"/>
        <v>0</v>
      </c>
      <c r="K77" s="1">
        <v>37166504</v>
      </c>
      <c r="M77" s="1">
        <v>746066356074</v>
      </c>
      <c r="O77" s="1">
        <v>597775978213</v>
      </c>
      <c r="Q77" s="1">
        <f t="shared" si="3"/>
        <v>148290377861</v>
      </c>
    </row>
    <row r="78" spans="1:17" ht="21" x14ac:dyDescent="0.25">
      <c r="A78" s="2" t="s">
        <v>84</v>
      </c>
      <c r="C78" s="1">
        <v>147966992</v>
      </c>
      <c r="E78" s="1">
        <v>279110916795</v>
      </c>
      <c r="G78" s="1">
        <v>278633109837</v>
      </c>
      <c r="I78" s="1">
        <f t="shared" si="2"/>
        <v>477806958</v>
      </c>
      <c r="K78" s="1">
        <v>147966992</v>
      </c>
      <c r="M78" s="1">
        <v>279110916795</v>
      </c>
      <c r="O78" s="1">
        <v>265310587194</v>
      </c>
      <c r="Q78" s="1">
        <f t="shared" si="3"/>
        <v>13800329601</v>
      </c>
    </row>
    <row r="79" spans="1:17" ht="21" x14ac:dyDescent="0.25">
      <c r="A79" s="2" t="s">
        <v>73</v>
      </c>
      <c r="C79" s="1">
        <v>87342888</v>
      </c>
      <c r="E79" s="1">
        <v>1107613557140</v>
      </c>
      <c r="G79" s="1">
        <v>1107613557140</v>
      </c>
      <c r="I79" s="1">
        <f t="shared" si="2"/>
        <v>0</v>
      </c>
      <c r="K79" s="1">
        <v>87342888</v>
      </c>
      <c r="M79" s="1">
        <v>1107613557140</v>
      </c>
      <c r="O79" s="1">
        <v>1336890709657</v>
      </c>
      <c r="Q79" s="1">
        <f t="shared" si="3"/>
        <v>-229277152517</v>
      </c>
    </row>
    <row r="80" spans="1:17" ht="21" x14ac:dyDescent="0.25">
      <c r="A80" s="2" t="s">
        <v>27</v>
      </c>
      <c r="C80" s="1">
        <v>20841249</v>
      </c>
      <c r="E80" s="1">
        <v>1255905275399</v>
      </c>
      <c r="G80" s="1">
        <v>1255905275399</v>
      </c>
      <c r="I80" s="1">
        <f t="shared" si="2"/>
        <v>0</v>
      </c>
      <c r="K80" s="1">
        <v>20841249</v>
      </c>
      <c r="M80" s="1">
        <v>1255905275399</v>
      </c>
      <c r="O80" s="1">
        <v>825666383467</v>
      </c>
      <c r="Q80" s="1">
        <f t="shared" si="3"/>
        <v>430238891932</v>
      </c>
    </row>
    <row r="81" spans="1:17" ht="21" x14ac:dyDescent="0.25">
      <c r="A81" s="2" t="s">
        <v>28</v>
      </c>
      <c r="C81" s="1">
        <v>6481974</v>
      </c>
      <c r="E81" s="1">
        <v>26434978881</v>
      </c>
      <c r="G81" s="1">
        <v>26434978881</v>
      </c>
      <c r="I81" s="1">
        <f t="shared" si="2"/>
        <v>0</v>
      </c>
      <c r="K81" s="1">
        <v>6481974</v>
      </c>
      <c r="M81" s="1">
        <v>26434978881</v>
      </c>
      <c r="O81" s="1">
        <v>44649791962</v>
      </c>
      <c r="Q81" s="1">
        <f t="shared" si="3"/>
        <v>-18214813081</v>
      </c>
    </row>
    <row r="82" spans="1:17" ht="21" x14ac:dyDescent="0.25">
      <c r="A82" s="2" t="s">
        <v>63</v>
      </c>
      <c r="C82" s="1">
        <v>84855799</v>
      </c>
      <c r="E82" s="1">
        <v>36542740834</v>
      </c>
      <c r="G82" s="1">
        <v>36542740834</v>
      </c>
      <c r="I82" s="1">
        <f t="shared" si="2"/>
        <v>0</v>
      </c>
      <c r="K82" s="1">
        <v>84855799</v>
      </c>
      <c r="M82" s="1">
        <v>36542740834</v>
      </c>
      <c r="O82" s="1">
        <v>36608293636</v>
      </c>
      <c r="Q82" s="1">
        <f t="shared" si="3"/>
        <v>-65552802</v>
      </c>
    </row>
    <row r="83" spans="1:17" ht="21" x14ac:dyDescent="0.25">
      <c r="A83" s="2" t="s">
        <v>35</v>
      </c>
      <c r="C83" s="1">
        <v>26082352</v>
      </c>
      <c r="E83" s="1">
        <v>181579239699</v>
      </c>
      <c r="G83" s="1">
        <v>181579239699</v>
      </c>
      <c r="I83" s="1">
        <f t="shared" si="2"/>
        <v>0</v>
      </c>
      <c r="K83" s="1">
        <v>26082352</v>
      </c>
      <c r="M83" s="1">
        <v>181579239699</v>
      </c>
      <c r="O83" s="1">
        <v>167910061065</v>
      </c>
      <c r="Q83" s="1">
        <f t="shared" si="3"/>
        <v>13669178634</v>
      </c>
    </row>
    <row r="84" spans="1:17" ht="21" x14ac:dyDescent="0.25">
      <c r="A84" s="2" t="s">
        <v>59</v>
      </c>
      <c r="C84" s="1">
        <v>9167325</v>
      </c>
      <c r="E84" s="1">
        <v>995061931990</v>
      </c>
      <c r="G84" s="1">
        <v>995061931990</v>
      </c>
      <c r="I84" s="1">
        <f t="shared" si="2"/>
        <v>0</v>
      </c>
      <c r="K84" s="1">
        <v>9167325</v>
      </c>
      <c r="M84" s="1">
        <v>995061931990</v>
      </c>
      <c r="O84" s="1">
        <v>1180651701169</v>
      </c>
      <c r="Q84" s="1">
        <f t="shared" si="3"/>
        <v>-185589769179</v>
      </c>
    </row>
    <row r="85" spans="1:17" ht="21" x14ac:dyDescent="0.25">
      <c r="A85" s="2" t="s">
        <v>34</v>
      </c>
      <c r="C85" s="1">
        <v>4893837</v>
      </c>
      <c r="E85" s="1">
        <v>613313764930</v>
      </c>
      <c r="G85" s="1">
        <v>613313764930</v>
      </c>
      <c r="I85" s="1">
        <f t="shared" si="2"/>
        <v>0</v>
      </c>
      <c r="K85" s="1">
        <v>4893837</v>
      </c>
      <c r="M85" s="1">
        <v>613313764930</v>
      </c>
      <c r="O85" s="1">
        <v>581090645122</v>
      </c>
      <c r="Q85" s="1">
        <f t="shared" si="3"/>
        <v>32223119808</v>
      </c>
    </row>
    <row r="86" spans="1:17" ht="21" x14ac:dyDescent="0.25">
      <c r="A86" s="2" t="s">
        <v>67</v>
      </c>
      <c r="C86" s="1">
        <v>33402794</v>
      </c>
      <c r="E86" s="1">
        <v>1187570674117</v>
      </c>
      <c r="G86" s="1">
        <v>1187570674117</v>
      </c>
      <c r="I86" s="1">
        <f t="shared" si="2"/>
        <v>0</v>
      </c>
      <c r="K86" s="1">
        <v>33402794</v>
      </c>
      <c r="M86" s="1">
        <v>1187570674117</v>
      </c>
      <c r="O86" s="1">
        <v>799338816712</v>
      </c>
      <c r="Q86" s="1">
        <f t="shared" si="3"/>
        <v>388231857405</v>
      </c>
    </row>
    <row r="87" spans="1:17" ht="21" x14ac:dyDescent="0.25">
      <c r="A87" s="2" t="s">
        <v>20</v>
      </c>
      <c r="C87" s="1">
        <v>348025675</v>
      </c>
      <c r="E87" s="1">
        <v>2396627929533</v>
      </c>
      <c r="G87" s="1">
        <v>2396627929533</v>
      </c>
      <c r="I87" s="1">
        <f t="shared" si="2"/>
        <v>0</v>
      </c>
      <c r="K87" s="1">
        <v>348025675</v>
      </c>
      <c r="M87" s="1">
        <v>2396627929533</v>
      </c>
      <c r="O87" s="1">
        <v>1480825469638</v>
      </c>
      <c r="Q87" s="1">
        <f t="shared" si="3"/>
        <v>915802459895</v>
      </c>
    </row>
    <row r="88" spans="1:17" ht="21" x14ac:dyDescent="0.25">
      <c r="A88" s="2" t="s">
        <v>79</v>
      </c>
      <c r="C88" s="1">
        <v>166110245</v>
      </c>
      <c r="E88" s="1">
        <v>1412560643748</v>
      </c>
      <c r="G88" s="1">
        <v>1412560643748</v>
      </c>
      <c r="I88" s="1">
        <f t="shared" si="2"/>
        <v>0</v>
      </c>
      <c r="K88" s="1">
        <v>166110245</v>
      </c>
      <c r="M88" s="1">
        <v>1412560643748</v>
      </c>
      <c r="O88" s="1">
        <v>1232306345197</v>
      </c>
      <c r="Q88" s="1">
        <f t="shared" si="3"/>
        <v>180254298551</v>
      </c>
    </row>
    <row r="89" spans="1:17" ht="21" x14ac:dyDescent="0.25">
      <c r="A89" s="2" t="s">
        <v>54</v>
      </c>
      <c r="C89" s="1">
        <v>9029253</v>
      </c>
      <c r="E89" s="1">
        <v>402010829950</v>
      </c>
      <c r="G89" s="1">
        <v>402010829950</v>
      </c>
      <c r="I89" s="1">
        <f t="shared" si="2"/>
        <v>0</v>
      </c>
      <c r="K89" s="1">
        <v>9029253</v>
      </c>
      <c r="M89" s="1">
        <v>402010829950</v>
      </c>
      <c r="O89" s="1">
        <v>401206143825</v>
      </c>
      <c r="Q89" s="1">
        <f t="shared" si="3"/>
        <v>804686125</v>
      </c>
    </row>
    <row r="90" spans="1:17" ht="21" x14ac:dyDescent="0.25">
      <c r="A90" s="2" t="s">
        <v>44</v>
      </c>
      <c r="C90" s="1">
        <v>46183742</v>
      </c>
      <c r="E90" s="1">
        <v>1603935958601</v>
      </c>
      <c r="G90" s="1">
        <v>1603935958601</v>
      </c>
      <c r="I90" s="1">
        <f t="shared" si="2"/>
        <v>0</v>
      </c>
      <c r="K90" s="1">
        <v>46183742</v>
      </c>
      <c r="M90" s="1">
        <v>1603935958601</v>
      </c>
      <c r="O90" s="1">
        <v>1205568993783</v>
      </c>
      <c r="Q90" s="1">
        <f t="shared" si="3"/>
        <v>398366964818</v>
      </c>
    </row>
    <row r="91" spans="1:17" ht="21" x14ac:dyDescent="0.25">
      <c r="A91" s="2" t="s">
        <v>62</v>
      </c>
      <c r="C91" s="1">
        <v>30000000</v>
      </c>
      <c r="E91" s="1">
        <v>351263580000</v>
      </c>
      <c r="G91" s="1">
        <v>351263580000</v>
      </c>
      <c r="I91" s="1">
        <f t="shared" si="2"/>
        <v>0</v>
      </c>
      <c r="K91" s="1">
        <v>30000000</v>
      </c>
      <c r="M91" s="1">
        <v>351263580000</v>
      </c>
      <c r="O91" s="1">
        <v>254675610000</v>
      </c>
      <c r="Q91" s="1">
        <f t="shared" si="3"/>
        <v>96587970000</v>
      </c>
    </row>
    <row r="92" spans="1:17" s="6" customFormat="1" ht="24" x14ac:dyDescent="0.25">
      <c r="A92" s="6" t="s">
        <v>98</v>
      </c>
      <c r="C92" s="6" t="s">
        <v>98</v>
      </c>
      <c r="E92" s="7">
        <f>SUM(E8:E91)</f>
        <v>60894066253498</v>
      </c>
      <c r="G92" s="7">
        <f>SUM(G8:G91)</f>
        <v>61139004976267</v>
      </c>
      <c r="I92" s="7">
        <f>SUM(I8:I91)</f>
        <v>-244938722769</v>
      </c>
      <c r="K92" s="6" t="s">
        <v>98</v>
      </c>
      <c r="M92" s="7">
        <f>SUM(M8:M91)</f>
        <v>60894066253498</v>
      </c>
      <c r="O92" s="7">
        <f>SUM(O8:O91)</f>
        <v>54135983183136</v>
      </c>
      <c r="Q92" s="7">
        <f>SUM(Q8:Q91)</f>
        <v>6758083070362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E23" sqref="E23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11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1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11" ht="28.5" x14ac:dyDescent="0.25">
      <c r="A5" s="16" t="s">
        <v>170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7" thickBot="1" x14ac:dyDescent="0.3">
      <c r="A6" s="14" t="s">
        <v>100</v>
      </c>
      <c r="C6" s="14" t="s">
        <v>159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11" ht="27" thickBot="1" x14ac:dyDescent="0.3">
      <c r="A7" s="14" t="s">
        <v>100</v>
      </c>
      <c r="C7" s="14" t="s">
        <v>101</v>
      </c>
      <c r="E7" s="14" t="s">
        <v>102</v>
      </c>
      <c r="G7" s="14" t="s">
        <v>103</v>
      </c>
      <c r="I7" s="14" t="s">
        <v>101</v>
      </c>
      <c r="K7" s="14" t="s">
        <v>99</v>
      </c>
    </row>
    <row r="8" spans="1:11" ht="21" x14ac:dyDescent="0.25">
      <c r="A8" s="2" t="s">
        <v>104</v>
      </c>
      <c r="C8" s="1">
        <v>21328607</v>
      </c>
      <c r="E8" s="1">
        <v>0</v>
      </c>
      <c r="G8" s="1">
        <v>0</v>
      </c>
      <c r="I8" s="1">
        <f>C8+E8-G8</f>
        <v>21328607</v>
      </c>
      <c r="K8" s="4">
        <v>3.4336388886938466E-7</v>
      </c>
    </row>
    <row r="9" spans="1:11" ht="21" x14ac:dyDescent="0.25">
      <c r="A9" s="2" t="s">
        <v>105</v>
      </c>
      <c r="C9" s="1">
        <v>791086922</v>
      </c>
      <c r="E9" s="1">
        <v>2542505426</v>
      </c>
      <c r="G9" s="1">
        <v>2568475000</v>
      </c>
      <c r="I9" s="1">
        <f t="shared" ref="I9:I12" si="0">C9+E9-G9</f>
        <v>765117348</v>
      </c>
      <c r="K9" s="4">
        <v>1.2317432078462054E-5</v>
      </c>
    </row>
    <row r="10" spans="1:11" ht="21" x14ac:dyDescent="0.25">
      <c r="A10" s="2" t="s">
        <v>106</v>
      </c>
      <c r="C10" s="1">
        <v>306926882384</v>
      </c>
      <c r="E10" s="1">
        <v>201728090792</v>
      </c>
      <c r="G10" s="1">
        <v>681000000</v>
      </c>
      <c r="I10" s="1">
        <f t="shared" si="0"/>
        <v>507973973176</v>
      </c>
      <c r="K10" s="4">
        <v>8.177745451174747E-3</v>
      </c>
    </row>
    <row r="11" spans="1:11" ht="21" x14ac:dyDescent="0.25">
      <c r="A11" s="2" t="s">
        <v>107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4">
        <v>6.1310475380326742E-10</v>
      </c>
    </row>
    <row r="12" spans="1:11" ht="21.75" thickBot="1" x14ac:dyDescent="0.3">
      <c r="A12" s="2" t="s">
        <v>105</v>
      </c>
      <c r="C12" s="1">
        <v>100000000000</v>
      </c>
      <c r="E12" s="1">
        <v>0</v>
      </c>
      <c r="G12" s="1">
        <v>0</v>
      </c>
      <c r="I12" s="1">
        <f t="shared" si="0"/>
        <v>100000000000</v>
      </c>
      <c r="K12" s="4">
        <v>1.6098748918266658E-3</v>
      </c>
    </row>
    <row r="13" spans="1:11" s="6" customFormat="1" ht="24.75" thickBot="1" x14ac:dyDescent="0.3">
      <c r="A13" s="6" t="s">
        <v>98</v>
      </c>
      <c r="C13" s="7">
        <f>SUM(C8:C12)</f>
        <v>407739335997</v>
      </c>
      <c r="E13" s="7">
        <f>SUM(E8:E12)</f>
        <v>204270596218</v>
      </c>
      <c r="G13" s="7">
        <f>SUM(G8:G12)</f>
        <v>3249475000</v>
      </c>
      <c r="I13" s="7">
        <f>SUM(I8:I12)</f>
        <v>608760457215</v>
      </c>
      <c r="K13" s="8">
        <f>SUM(K8:K12)</f>
        <v>9.8002817520734982E-3</v>
      </c>
    </row>
    <row r="14" spans="1:11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0"/>
  <sheetViews>
    <sheetView rightToLeft="1" workbookViewId="0">
      <selection activeCell="E14" sqref="E14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</row>
    <row r="3" spans="1:9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</row>
    <row r="4" spans="1:9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</row>
    <row r="5" spans="1:9" ht="28.5" x14ac:dyDescent="0.25">
      <c r="A5" s="16" t="s">
        <v>171</v>
      </c>
      <c r="B5" s="16"/>
      <c r="C5" s="16"/>
      <c r="D5" s="16"/>
      <c r="E5" s="16"/>
      <c r="F5" s="16"/>
      <c r="G5" s="16"/>
      <c r="H5" s="9"/>
      <c r="I5" s="9"/>
    </row>
    <row r="6" spans="1:9" ht="27" thickBot="1" x14ac:dyDescent="0.3">
      <c r="A6" s="14" t="s">
        <v>113</v>
      </c>
      <c r="C6" s="14" t="s">
        <v>101</v>
      </c>
      <c r="E6" s="14" t="s">
        <v>149</v>
      </c>
      <c r="G6" s="14" t="s">
        <v>13</v>
      </c>
    </row>
    <row r="7" spans="1:9" ht="21" x14ac:dyDescent="0.25">
      <c r="A7" s="2" t="s">
        <v>157</v>
      </c>
      <c r="C7" s="1">
        <f>'سرمایه‌گذاری در سهام'!I107</f>
        <v>-244938721113</v>
      </c>
      <c r="E7" s="4">
        <f>C7/$C$9</f>
        <v>1.0416610309315075</v>
      </c>
      <c r="G7" s="4">
        <v>-3.9432069715595276E-3</v>
      </c>
    </row>
    <row r="8" spans="1:9" ht="21" x14ac:dyDescent="0.25">
      <c r="A8" s="2" t="s">
        <v>158</v>
      </c>
      <c r="C8" s="1">
        <f>'درآمد سپرده بانکی'!C16</f>
        <v>9796276652</v>
      </c>
      <c r="E8" s="4">
        <f>C8/$C$9</f>
        <v>-4.1661030931507477E-2</v>
      </c>
      <c r="G8" s="4">
        <v>1.5770779815442592E-4</v>
      </c>
    </row>
    <row r="9" spans="1:9" s="6" customFormat="1" ht="24" x14ac:dyDescent="0.25">
      <c r="A9" s="6" t="s">
        <v>98</v>
      </c>
      <c r="C9" s="7">
        <f>SUM(C7:C8)</f>
        <v>-235142444461</v>
      </c>
      <c r="E9" s="8">
        <f>SUM(E7:E8)</f>
        <v>1</v>
      </c>
      <c r="G9" s="8">
        <f>SUM(G7:G8)</f>
        <v>-3.7854991734051018E-3</v>
      </c>
    </row>
    <row r="10" spans="1:9" ht="19.5" thickTop="1" x14ac:dyDescent="0.25"/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7"/>
  <sheetViews>
    <sheetView rightToLeft="1" workbookViewId="0">
      <selection activeCell="X17" sqref="X17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  <c r="R3" s="15" t="s">
        <v>109</v>
      </c>
      <c r="S3" s="15" t="s">
        <v>109</v>
      </c>
      <c r="T3" s="15" t="s">
        <v>109</v>
      </c>
      <c r="U3" s="15" t="s">
        <v>109</v>
      </c>
    </row>
    <row r="4" spans="1:2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5" spans="1:21" s="10" customFormat="1" ht="28.5" x14ac:dyDescent="0.55000000000000004">
      <c r="A5" s="16" t="s">
        <v>172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26.25" x14ac:dyDescent="0.25">
      <c r="A6" s="14" t="s">
        <v>3</v>
      </c>
      <c r="C6" s="14" t="s">
        <v>161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J6" s="14" t="s">
        <v>111</v>
      </c>
      <c r="K6" s="14" t="s">
        <v>111</v>
      </c>
      <c r="M6" s="14" t="s">
        <v>162</v>
      </c>
      <c r="N6" s="14" t="s">
        <v>112</v>
      </c>
      <c r="O6" s="14" t="s">
        <v>112</v>
      </c>
      <c r="P6" s="14" t="s">
        <v>112</v>
      </c>
      <c r="Q6" s="14" t="s">
        <v>112</v>
      </c>
      <c r="R6" s="14" t="s">
        <v>112</v>
      </c>
      <c r="S6" s="14" t="s">
        <v>112</v>
      </c>
      <c r="T6" s="14" t="s">
        <v>112</v>
      </c>
      <c r="U6" s="14" t="s">
        <v>112</v>
      </c>
    </row>
    <row r="7" spans="1:21" ht="26.25" x14ac:dyDescent="0.25">
      <c r="A7" s="14" t="s">
        <v>3</v>
      </c>
      <c r="C7" s="14" t="s">
        <v>146</v>
      </c>
      <c r="E7" s="14" t="s">
        <v>147</v>
      </c>
      <c r="G7" s="14" t="s">
        <v>148</v>
      </c>
      <c r="I7" s="14" t="s">
        <v>101</v>
      </c>
      <c r="K7" s="14" t="s">
        <v>149</v>
      </c>
      <c r="M7" s="14" t="s">
        <v>146</v>
      </c>
      <c r="O7" s="14" t="s">
        <v>147</v>
      </c>
      <c r="Q7" s="14" t="s">
        <v>148</v>
      </c>
      <c r="S7" s="14" t="s">
        <v>101</v>
      </c>
      <c r="U7" s="14" t="s">
        <v>149</v>
      </c>
    </row>
    <row r="8" spans="1:21" ht="21" x14ac:dyDescent="0.25">
      <c r="A8" s="2" t="s">
        <v>46</v>
      </c>
      <c r="C8" s="1">
        <v>1650</v>
      </c>
      <c r="E8" s="1">
        <v>0</v>
      </c>
      <c r="G8" s="1">
        <v>0</v>
      </c>
      <c r="I8" s="1">
        <f>C8+E8+G8</f>
        <v>1650</v>
      </c>
      <c r="K8" s="4">
        <f>I8/$I$107</f>
        <v>-6.7363787665029454E-9</v>
      </c>
      <c r="M8" s="1">
        <v>122865344250</v>
      </c>
      <c r="O8" s="1">
        <v>25920486689</v>
      </c>
      <c r="Q8" s="1">
        <v>-5752</v>
      </c>
      <c r="S8" s="1">
        <f>M8+O8+Q8</f>
        <v>148785825187</v>
      </c>
      <c r="U8" s="4">
        <f>S8/$S$107</f>
        <v>1.7527804638211252E-2</v>
      </c>
    </row>
    <row r="9" spans="1:21" ht="21" x14ac:dyDescent="0.25">
      <c r="A9" s="2" t="s">
        <v>84</v>
      </c>
      <c r="C9" s="1">
        <v>0</v>
      </c>
      <c r="E9" s="1">
        <v>477806958</v>
      </c>
      <c r="G9" s="1">
        <v>0</v>
      </c>
      <c r="I9" s="1">
        <f t="shared" ref="I9:I72" si="0">C9+E9+G9</f>
        <v>477806958</v>
      </c>
      <c r="K9" s="4">
        <f t="shared" ref="K9:K72" si="1">I9/$I$107</f>
        <v>-1.9507203917324635E-3</v>
      </c>
      <c r="M9" s="1">
        <v>0</v>
      </c>
      <c r="O9" s="1">
        <v>13800329601</v>
      </c>
      <c r="Q9" s="1">
        <v>13360998400</v>
      </c>
      <c r="S9" s="1">
        <f t="shared" ref="S9:S72" si="2">M9+O9+Q9</f>
        <v>27161328001</v>
      </c>
      <c r="U9" s="4">
        <f t="shared" ref="U9:U72" si="3">S9/$S$107</f>
        <v>3.1997567665975604E-3</v>
      </c>
    </row>
    <row r="10" spans="1:21" ht="21" x14ac:dyDescent="0.25">
      <c r="A10" s="2" t="s">
        <v>135</v>
      </c>
      <c r="C10" s="1">
        <v>0</v>
      </c>
      <c r="E10" s="1">
        <v>0</v>
      </c>
      <c r="G10" s="1">
        <v>0</v>
      </c>
      <c r="I10" s="1">
        <f t="shared" si="0"/>
        <v>0</v>
      </c>
      <c r="K10" s="4">
        <f t="shared" si="1"/>
        <v>0</v>
      </c>
      <c r="M10" s="1">
        <v>0</v>
      </c>
      <c r="O10" s="1">
        <v>0</v>
      </c>
      <c r="Q10" s="1">
        <v>1749556928</v>
      </c>
      <c r="S10" s="1">
        <f t="shared" si="2"/>
        <v>1749556928</v>
      </c>
      <c r="U10" s="4">
        <f t="shared" si="3"/>
        <v>2.0610761810724179E-4</v>
      </c>
    </row>
    <row r="11" spans="1:21" ht="21" x14ac:dyDescent="0.25">
      <c r="A11" s="2" t="s">
        <v>136</v>
      </c>
      <c r="C11" s="1">
        <v>0</v>
      </c>
      <c r="E11" s="1">
        <v>0</v>
      </c>
      <c r="G11" s="1">
        <v>0</v>
      </c>
      <c r="I11" s="1">
        <f t="shared" si="0"/>
        <v>0</v>
      </c>
      <c r="K11" s="4">
        <f t="shared" si="1"/>
        <v>0</v>
      </c>
      <c r="M11" s="1">
        <v>0</v>
      </c>
      <c r="O11" s="1">
        <v>0</v>
      </c>
      <c r="Q11" s="1">
        <v>7310813582</v>
      </c>
      <c r="S11" s="1">
        <f t="shared" si="2"/>
        <v>7310813582</v>
      </c>
      <c r="U11" s="4">
        <f t="shared" si="3"/>
        <v>8.6125484098114029E-4</v>
      </c>
    </row>
    <row r="12" spans="1:21" ht="21" x14ac:dyDescent="0.25">
      <c r="A12" s="2" t="s">
        <v>137</v>
      </c>
      <c r="C12" s="1">
        <v>0</v>
      </c>
      <c r="E12" s="1">
        <v>0</v>
      </c>
      <c r="G12" s="1">
        <v>0</v>
      </c>
      <c r="I12" s="1">
        <f t="shared" si="0"/>
        <v>0</v>
      </c>
      <c r="K12" s="4">
        <f t="shared" si="1"/>
        <v>0</v>
      </c>
      <c r="M12" s="1">
        <v>0</v>
      </c>
      <c r="O12" s="1">
        <v>0</v>
      </c>
      <c r="Q12" s="1">
        <v>0</v>
      </c>
      <c r="S12" s="1">
        <f t="shared" si="2"/>
        <v>0</v>
      </c>
      <c r="U12" s="4">
        <f t="shared" si="3"/>
        <v>0</v>
      </c>
    </row>
    <row r="13" spans="1:21" ht="21" x14ac:dyDescent="0.25">
      <c r="A13" s="2" t="s">
        <v>138</v>
      </c>
      <c r="C13" s="1">
        <v>0</v>
      </c>
      <c r="E13" s="1">
        <v>0</v>
      </c>
      <c r="G13" s="1">
        <v>0</v>
      </c>
      <c r="I13" s="1">
        <f t="shared" si="0"/>
        <v>0</v>
      </c>
      <c r="K13" s="4">
        <f t="shared" si="1"/>
        <v>0</v>
      </c>
      <c r="M13" s="1">
        <v>0</v>
      </c>
      <c r="O13" s="1">
        <v>0</v>
      </c>
      <c r="Q13" s="1">
        <v>59878486870</v>
      </c>
      <c r="S13" s="1">
        <f t="shared" si="2"/>
        <v>59878486870</v>
      </c>
      <c r="U13" s="4">
        <f t="shared" si="3"/>
        <v>7.0540215680489427E-3</v>
      </c>
    </row>
    <row r="14" spans="1:21" ht="21" x14ac:dyDescent="0.25">
      <c r="A14" s="2" t="s">
        <v>139</v>
      </c>
      <c r="C14" s="1">
        <v>0</v>
      </c>
      <c r="E14" s="1">
        <v>0</v>
      </c>
      <c r="G14" s="1">
        <v>0</v>
      </c>
      <c r="I14" s="1">
        <f t="shared" si="0"/>
        <v>0</v>
      </c>
      <c r="K14" s="4">
        <f t="shared" si="1"/>
        <v>0</v>
      </c>
      <c r="M14" s="1">
        <v>0</v>
      </c>
      <c r="O14" s="1">
        <v>0</v>
      </c>
      <c r="Q14" s="1">
        <v>31231534422</v>
      </c>
      <c r="S14" s="1">
        <f t="shared" si="2"/>
        <v>31231534422</v>
      </c>
      <c r="U14" s="4">
        <f t="shared" si="3"/>
        <v>3.6792499098107384E-3</v>
      </c>
    </row>
    <row r="15" spans="1:21" ht="21" x14ac:dyDescent="0.25">
      <c r="A15" s="2" t="s">
        <v>140</v>
      </c>
      <c r="C15" s="1">
        <v>0</v>
      </c>
      <c r="E15" s="1">
        <v>0</v>
      </c>
      <c r="G15" s="1">
        <v>0</v>
      </c>
      <c r="I15" s="1">
        <f t="shared" si="0"/>
        <v>0</v>
      </c>
      <c r="K15" s="4">
        <f t="shared" si="1"/>
        <v>0</v>
      </c>
      <c r="M15" s="1">
        <v>0</v>
      </c>
      <c r="O15" s="1">
        <v>0</v>
      </c>
      <c r="Q15" s="1">
        <v>118721546257</v>
      </c>
      <c r="S15" s="1">
        <f t="shared" si="2"/>
        <v>118721546257</v>
      </c>
      <c r="U15" s="4">
        <f t="shared" si="3"/>
        <v>1.3986063971642881E-2</v>
      </c>
    </row>
    <row r="16" spans="1:21" ht="21" x14ac:dyDescent="0.25">
      <c r="A16" s="2" t="s">
        <v>34</v>
      </c>
      <c r="C16" s="1">
        <v>0</v>
      </c>
      <c r="E16" s="1">
        <v>0</v>
      </c>
      <c r="G16" s="1">
        <v>0</v>
      </c>
      <c r="I16" s="1">
        <f t="shared" si="0"/>
        <v>0</v>
      </c>
      <c r="K16" s="4">
        <f t="shared" si="1"/>
        <v>0</v>
      </c>
      <c r="M16" s="1">
        <v>0</v>
      </c>
      <c r="O16" s="1">
        <v>32223119808</v>
      </c>
      <c r="Q16" s="1">
        <v>14216213408</v>
      </c>
      <c r="S16" s="1">
        <f t="shared" si="2"/>
        <v>46439333216</v>
      </c>
      <c r="U16" s="4">
        <f t="shared" si="3"/>
        <v>5.4708138971961912E-3</v>
      </c>
    </row>
    <row r="17" spans="1:21" ht="21" x14ac:dyDescent="0.25">
      <c r="A17" s="2" t="s">
        <v>141</v>
      </c>
      <c r="C17" s="1">
        <v>0</v>
      </c>
      <c r="E17" s="1">
        <v>0</v>
      </c>
      <c r="G17" s="1">
        <v>0</v>
      </c>
      <c r="I17" s="1">
        <f t="shared" si="0"/>
        <v>0</v>
      </c>
      <c r="K17" s="4">
        <f t="shared" si="1"/>
        <v>0</v>
      </c>
      <c r="M17" s="1">
        <v>0</v>
      </c>
      <c r="O17" s="1">
        <v>0</v>
      </c>
      <c r="Q17" s="1">
        <v>-465553862</v>
      </c>
      <c r="S17" s="1">
        <f t="shared" si="2"/>
        <v>-465553862</v>
      </c>
      <c r="U17" s="4">
        <f t="shared" si="3"/>
        <v>-5.4844855895679402E-5</v>
      </c>
    </row>
    <row r="18" spans="1:21" ht="21" x14ac:dyDescent="0.25">
      <c r="A18" s="2" t="s">
        <v>142</v>
      </c>
      <c r="C18" s="1">
        <v>0</v>
      </c>
      <c r="E18" s="1">
        <v>0</v>
      </c>
      <c r="G18" s="1">
        <v>0</v>
      </c>
      <c r="I18" s="1">
        <f t="shared" si="0"/>
        <v>0</v>
      </c>
      <c r="K18" s="4">
        <f t="shared" si="1"/>
        <v>0</v>
      </c>
      <c r="M18" s="1">
        <v>0</v>
      </c>
      <c r="O18" s="1">
        <v>0</v>
      </c>
      <c r="Q18" s="1">
        <v>-1121</v>
      </c>
      <c r="S18" s="1">
        <f t="shared" si="2"/>
        <v>-1121</v>
      </c>
      <c r="U18" s="4">
        <f t="shared" si="3"/>
        <v>-1.3206008687144477E-10</v>
      </c>
    </row>
    <row r="19" spans="1:21" ht="21" x14ac:dyDescent="0.25">
      <c r="A19" s="2" t="s">
        <v>19</v>
      </c>
      <c r="C19" s="1">
        <v>0</v>
      </c>
      <c r="E19" s="1">
        <v>0</v>
      </c>
      <c r="G19" s="1">
        <v>0</v>
      </c>
      <c r="I19" s="1">
        <f t="shared" si="0"/>
        <v>0</v>
      </c>
      <c r="K19" s="4">
        <f t="shared" si="1"/>
        <v>0</v>
      </c>
      <c r="M19" s="1">
        <v>0</v>
      </c>
      <c r="O19" s="1">
        <v>263645665398</v>
      </c>
      <c r="Q19" s="1">
        <v>11209426513</v>
      </c>
      <c r="S19" s="1">
        <f t="shared" si="2"/>
        <v>274855091911</v>
      </c>
      <c r="U19" s="4">
        <f t="shared" si="3"/>
        <v>3.2379471288872079E-2</v>
      </c>
    </row>
    <row r="20" spans="1:21" ht="21" x14ac:dyDescent="0.25">
      <c r="A20" s="2" t="s">
        <v>20</v>
      </c>
      <c r="C20" s="1">
        <v>0</v>
      </c>
      <c r="E20" s="1">
        <v>0</v>
      </c>
      <c r="G20" s="1">
        <v>0</v>
      </c>
      <c r="I20" s="1">
        <f t="shared" si="0"/>
        <v>0</v>
      </c>
      <c r="K20" s="4">
        <f t="shared" si="1"/>
        <v>0</v>
      </c>
      <c r="M20" s="1">
        <v>0</v>
      </c>
      <c r="O20" s="1">
        <v>915802459895</v>
      </c>
      <c r="Q20" s="1">
        <v>137948696432</v>
      </c>
      <c r="S20" s="1">
        <f t="shared" si="2"/>
        <v>1053751156327</v>
      </c>
      <c r="U20" s="4">
        <f t="shared" si="3"/>
        <v>0.12413779593704639</v>
      </c>
    </row>
    <row r="21" spans="1:21" ht="21" x14ac:dyDescent="0.25">
      <c r="A21" s="2" t="s">
        <v>79</v>
      </c>
      <c r="C21" s="1">
        <v>0</v>
      </c>
      <c r="E21" s="1">
        <v>0</v>
      </c>
      <c r="G21" s="1">
        <v>0</v>
      </c>
      <c r="I21" s="1">
        <f t="shared" si="0"/>
        <v>0</v>
      </c>
      <c r="K21" s="4">
        <f t="shared" si="1"/>
        <v>0</v>
      </c>
      <c r="M21" s="1">
        <v>0</v>
      </c>
      <c r="O21" s="1">
        <v>180254298551</v>
      </c>
      <c r="Q21" s="1">
        <v>23691351133</v>
      </c>
      <c r="S21" s="1">
        <f t="shared" si="2"/>
        <v>203945649684</v>
      </c>
      <c r="U21" s="4">
        <f t="shared" si="3"/>
        <v>2.4025941315184908E-2</v>
      </c>
    </row>
    <row r="22" spans="1:21" ht="21" x14ac:dyDescent="0.25">
      <c r="A22" s="2" t="s">
        <v>69</v>
      </c>
      <c r="C22" s="1">
        <v>0</v>
      </c>
      <c r="E22" s="1">
        <v>0</v>
      </c>
      <c r="G22" s="1">
        <v>0</v>
      </c>
      <c r="I22" s="1">
        <f t="shared" si="0"/>
        <v>0</v>
      </c>
      <c r="K22" s="4">
        <f t="shared" si="1"/>
        <v>0</v>
      </c>
      <c r="M22" s="1">
        <v>0</v>
      </c>
      <c r="O22" s="1">
        <v>-2866704285</v>
      </c>
      <c r="Q22" s="1">
        <v>3241184992</v>
      </c>
      <c r="S22" s="1">
        <f t="shared" si="2"/>
        <v>374480707</v>
      </c>
      <c r="U22" s="4">
        <f t="shared" si="3"/>
        <v>4.4115927473773469E-5</v>
      </c>
    </row>
    <row r="23" spans="1:21" ht="21" x14ac:dyDescent="0.25">
      <c r="A23" s="2" t="s">
        <v>48</v>
      </c>
      <c r="C23" s="1">
        <v>0</v>
      </c>
      <c r="E23" s="1">
        <v>0</v>
      </c>
      <c r="G23" s="1">
        <v>0</v>
      </c>
      <c r="I23" s="1">
        <f t="shared" si="0"/>
        <v>0</v>
      </c>
      <c r="K23" s="4">
        <f t="shared" si="1"/>
        <v>0</v>
      </c>
      <c r="M23" s="1">
        <v>295776333000</v>
      </c>
      <c r="O23" s="1">
        <v>249945942277</v>
      </c>
      <c r="Q23" s="1">
        <v>19977457530</v>
      </c>
      <c r="S23" s="1">
        <f t="shared" si="2"/>
        <v>565699732807</v>
      </c>
      <c r="U23" s="4">
        <f t="shared" si="3"/>
        <v>6.6642601121896086E-2</v>
      </c>
    </row>
    <row r="24" spans="1:21" ht="21" x14ac:dyDescent="0.25">
      <c r="A24" s="2" t="s">
        <v>143</v>
      </c>
      <c r="C24" s="1">
        <v>0</v>
      </c>
      <c r="E24" s="1">
        <v>0</v>
      </c>
      <c r="G24" s="1">
        <v>0</v>
      </c>
      <c r="I24" s="1">
        <f t="shared" si="0"/>
        <v>0</v>
      </c>
      <c r="K24" s="4">
        <f t="shared" si="1"/>
        <v>0</v>
      </c>
      <c r="M24" s="1">
        <v>0</v>
      </c>
      <c r="O24" s="1">
        <v>0</v>
      </c>
      <c r="Q24" s="1">
        <v>72998671588</v>
      </c>
      <c r="S24" s="1">
        <f t="shared" si="2"/>
        <v>72998671588</v>
      </c>
      <c r="U24" s="4">
        <f t="shared" si="3"/>
        <v>8.599652909376759E-3</v>
      </c>
    </row>
    <row r="25" spans="1:21" ht="21" x14ac:dyDescent="0.25">
      <c r="A25" s="2" t="s">
        <v>16</v>
      </c>
      <c r="C25" s="1">
        <v>0</v>
      </c>
      <c r="E25" s="1">
        <v>18350</v>
      </c>
      <c r="G25" s="1">
        <v>0</v>
      </c>
      <c r="I25" s="1">
        <f t="shared" si="0"/>
        <v>18350</v>
      </c>
      <c r="K25" s="4">
        <f t="shared" si="1"/>
        <v>-7.4916697191108521E-8</v>
      </c>
      <c r="M25" s="1">
        <v>0</v>
      </c>
      <c r="O25" s="1">
        <v>-6699682</v>
      </c>
      <c r="Q25" s="1">
        <v>-3228505</v>
      </c>
      <c r="S25" s="1">
        <f t="shared" si="2"/>
        <v>-9928187</v>
      </c>
      <c r="U25" s="4">
        <f t="shared" si="3"/>
        <v>-1.1695961085601684E-6</v>
      </c>
    </row>
    <row r="26" spans="1:21" ht="21" x14ac:dyDescent="0.25">
      <c r="A26" s="2" t="s">
        <v>144</v>
      </c>
      <c r="C26" s="1">
        <v>0</v>
      </c>
      <c r="E26" s="1">
        <v>0</v>
      </c>
      <c r="G26" s="1">
        <v>0</v>
      </c>
      <c r="I26" s="1">
        <f t="shared" si="0"/>
        <v>0</v>
      </c>
      <c r="K26" s="4">
        <f t="shared" si="1"/>
        <v>0</v>
      </c>
      <c r="M26" s="1">
        <v>0</v>
      </c>
      <c r="O26" s="1">
        <v>0</v>
      </c>
      <c r="Q26" s="1">
        <v>3137985869</v>
      </c>
      <c r="S26" s="1">
        <f t="shared" si="2"/>
        <v>3137985869</v>
      </c>
      <c r="U26" s="4">
        <f t="shared" si="3"/>
        <v>3.6967233404237832E-4</v>
      </c>
    </row>
    <row r="27" spans="1:21" ht="21" x14ac:dyDescent="0.25">
      <c r="A27" s="2" t="s">
        <v>145</v>
      </c>
      <c r="C27" s="1">
        <v>0</v>
      </c>
      <c r="E27" s="1">
        <v>0</v>
      </c>
      <c r="G27" s="1">
        <v>0</v>
      </c>
      <c r="I27" s="1">
        <f t="shared" si="0"/>
        <v>0</v>
      </c>
      <c r="K27" s="4">
        <f t="shared" si="1"/>
        <v>0</v>
      </c>
      <c r="M27" s="1">
        <v>0</v>
      </c>
      <c r="O27" s="1">
        <v>0</v>
      </c>
      <c r="Q27" s="1">
        <v>570993820</v>
      </c>
      <c r="S27" s="1">
        <f t="shared" si="2"/>
        <v>570993820</v>
      </c>
      <c r="U27" s="4">
        <f t="shared" si="3"/>
        <v>6.7266274283905527E-5</v>
      </c>
    </row>
    <row r="28" spans="1:21" ht="21" x14ac:dyDescent="0.25">
      <c r="A28" s="2" t="s">
        <v>72</v>
      </c>
      <c r="C28" s="1">
        <v>0</v>
      </c>
      <c r="E28" s="1">
        <v>0</v>
      </c>
      <c r="G28" s="1">
        <v>0</v>
      </c>
      <c r="I28" s="1">
        <f t="shared" si="0"/>
        <v>0</v>
      </c>
      <c r="K28" s="4">
        <f t="shared" si="1"/>
        <v>0</v>
      </c>
      <c r="M28" s="1">
        <v>0</v>
      </c>
      <c r="O28" s="1">
        <v>70078363425</v>
      </c>
      <c r="Q28" s="1">
        <v>-4669</v>
      </c>
      <c r="S28" s="1">
        <f t="shared" si="2"/>
        <v>70078358756</v>
      </c>
      <c r="U28" s="4">
        <f t="shared" si="3"/>
        <v>8.2556236798622951E-3</v>
      </c>
    </row>
    <row r="29" spans="1:21" ht="21" x14ac:dyDescent="0.25">
      <c r="A29" s="2" t="s">
        <v>57</v>
      </c>
      <c r="C29" s="1">
        <v>0</v>
      </c>
      <c r="E29" s="1">
        <v>0</v>
      </c>
      <c r="G29" s="1">
        <v>0</v>
      </c>
      <c r="I29" s="1">
        <f t="shared" si="0"/>
        <v>0</v>
      </c>
      <c r="K29" s="4">
        <f t="shared" si="1"/>
        <v>0</v>
      </c>
      <c r="M29" s="1">
        <v>9135708180</v>
      </c>
      <c r="O29" s="1">
        <v>-23038961636</v>
      </c>
      <c r="Q29" s="1">
        <v>-13952</v>
      </c>
      <c r="S29" s="1">
        <f t="shared" si="2"/>
        <v>-13903267408</v>
      </c>
      <c r="U29" s="4">
        <f t="shared" si="3"/>
        <v>-1.6378828739495154E-3</v>
      </c>
    </row>
    <row r="30" spans="1:21" ht="21" x14ac:dyDescent="0.25">
      <c r="A30" s="2" t="s">
        <v>40</v>
      </c>
      <c r="C30" s="1">
        <v>0</v>
      </c>
      <c r="E30" s="1">
        <v>0</v>
      </c>
      <c r="G30" s="1">
        <v>0</v>
      </c>
      <c r="I30" s="1">
        <f t="shared" si="0"/>
        <v>0</v>
      </c>
      <c r="K30" s="4">
        <f t="shared" si="1"/>
        <v>0</v>
      </c>
      <c r="M30" s="1">
        <v>0</v>
      </c>
      <c r="O30" s="1">
        <v>1149728437</v>
      </c>
      <c r="Q30" s="1">
        <v>66962705326</v>
      </c>
      <c r="S30" s="1">
        <f t="shared" si="2"/>
        <v>68112433763</v>
      </c>
      <c r="U30" s="4">
        <f t="shared" si="3"/>
        <v>8.024026690247375E-3</v>
      </c>
    </row>
    <row r="31" spans="1:21" ht="21" x14ac:dyDescent="0.25">
      <c r="A31" s="2" t="s">
        <v>58</v>
      </c>
      <c r="C31" s="1">
        <v>0</v>
      </c>
      <c r="E31" s="1">
        <v>0</v>
      </c>
      <c r="G31" s="1">
        <v>0</v>
      </c>
      <c r="I31" s="1">
        <f t="shared" si="0"/>
        <v>0</v>
      </c>
      <c r="K31" s="4">
        <f t="shared" si="1"/>
        <v>0</v>
      </c>
      <c r="M31" s="1">
        <v>234853164534</v>
      </c>
      <c r="O31" s="1">
        <v>-356011246709</v>
      </c>
      <c r="Q31" s="1">
        <v>0</v>
      </c>
      <c r="S31" s="1">
        <f t="shared" si="2"/>
        <v>-121158082175</v>
      </c>
      <c r="U31" s="4">
        <f t="shared" si="3"/>
        <v>-1.4273101567536257E-2</v>
      </c>
    </row>
    <row r="32" spans="1:21" ht="21" x14ac:dyDescent="0.25">
      <c r="A32" s="2" t="s">
        <v>78</v>
      </c>
      <c r="C32" s="1">
        <v>0</v>
      </c>
      <c r="E32" s="1">
        <v>0</v>
      </c>
      <c r="G32" s="1">
        <v>0</v>
      </c>
      <c r="I32" s="1">
        <f t="shared" si="0"/>
        <v>0</v>
      </c>
      <c r="K32" s="4">
        <f t="shared" si="1"/>
        <v>0</v>
      </c>
      <c r="M32" s="1">
        <v>326601793200</v>
      </c>
      <c r="O32" s="1">
        <v>495670518354</v>
      </c>
      <c r="Q32" s="1">
        <v>0</v>
      </c>
      <c r="S32" s="1">
        <f t="shared" si="2"/>
        <v>822272311554</v>
      </c>
      <c r="U32" s="4">
        <f t="shared" si="3"/>
        <v>9.6868289826766221E-2</v>
      </c>
    </row>
    <row r="33" spans="1:21" ht="21" x14ac:dyDescent="0.25">
      <c r="A33" s="2" t="s">
        <v>25</v>
      </c>
      <c r="C33" s="1">
        <v>0</v>
      </c>
      <c r="E33" s="1">
        <v>0</v>
      </c>
      <c r="G33" s="1">
        <v>0</v>
      </c>
      <c r="I33" s="1">
        <f t="shared" si="0"/>
        <v>0</v>
      </c>
      <c r="K33" s="4">
        <f t="shared" si="1"/>
        <v>0</v>
      </c>
      <c r="M33" s="1">
        <v>79910963000</v>
      </c>
      <c r="O33" s="1">
        <v>1595315945777</v>
      </c>
      <c r="Q33" s="1">
        <v>0</v>
      </c>
      <c r="S33" s="1">
        <f t="shared" si="2"/>
        <v>1675226908777</v>
      </c>
      <c r="U33" s="4">
        <f t="shared" si="3"/>
        <v>0.19735112497990412</v>
      </c>
    </row>
    <row r="34" spans="1:21" ht="21" x14ac:dyDescent="0.25">
      <c r="A34" s="2" t="s">
        <v>32</v>
      </c>
      <c r="C34" s="1">
        <v>0</v>
      </c>
      <c r="E34" s="1">
        <v>0</v>
      </c>
      <c r="G34" s="1">
        <v>0</v>
      </c>
      <c r="I34" s="1">
        <f t="shared" si="0"/>
        <v>0</v>
      </c>
      <c r="K34" s="4">
        <f t="shared" si="1"/>
        <v>0</v>
      </c>
      <c r="M34" s="1">
        <v>69210218665</v>
      </c>
      <c r="O34" s="1">
        <v>123003221502</v>
      </c>
      <c r="Q34" s="1">
        <v>0</v>
      </c>
      <c r="S34" s="1">
        <f t="shared" si="2"/>
        <v>192213440167</v>
      </c>
      <c r="U34" s="4">
        <f t="shared" si="3"/>
        <v>2.2643821236675531E-2</v>
      </c>
    </row>
    <row r="35" spans="1:21" ht="21" x14ac:dyDescent="0.25">
      <c r="A35" s="2" t="s">
        <v>75</v>
      </c>
      <c r="C35" s="1">
        <v>0</v>
      </c>
      <c r="E35" s="1">
        <v>0</v>
      </c>
      <c r="G35" s="1">
        <v>0</v>
      </c>
      <c r="I35" s="1">
        <f t="shared" si="0"/>
        <v>0</v>
      </c>
      <c r="K35" s="4">
        <f t="shared" si="1"/>
        <v>0</v>
      </c>
      <c r="M35" s="1">
        <v>1440000000</v>
      </c>
      <c r="O35" s="1">
        <v>-415601412</v>
      </c>
      <c r="Q35" s="1">
        <v>0</v>
      </c>
      <c r="S35" s="1">
        <f t="shared" si="2"/>
        <v>1024398588</v>
      </c>
      <c r="U35" s="4">
        <f t="shared" si="3"/>
        <v>1.2067989877097713E-4</v>
      </c>
    </row>
    <row r="36" spans="1:21" ht="21" x14ac:dyDescent="0.25">
      <c r="A36" s="2" t="s">
        <v>93</v>
      </c>
      <c r="C36" s="1">
        <v>0</v>
      </c>
      <c r="E36" s="1">
        <v>0</v>
      </c>
      <c r="G36" s="1">
        <v>0</v>
      </c>
      <c r="I36" s="1">
        <f t="shared" si="0"/>
        <v>0</v>
      </c>
      <c r="K36" s="4">
        <f t="shared" si="1"/>
        <v>0</v>
      </c>
      <c r="M36" s="1">
        <v>0</v>
      </c>
      <c r="O36" s="1">
        <v>44369642867</v>
      </c>
      <c r="Q36" s="1">
        <v>0</v>
      </c>
      <c r="S36" s="1">
        <f t="shared" si="2"/>
        <v>44369642867</v>
      </c>
      <c r="U36" s="4">
        <f t="shared" si="3"/>
        <v>5.2269927667002673E-3</v>
      </c>
    </row>
    <row r="37" spans="1:21" ht="21" x14ac:dyDescent="0.25">
      <c r="A37" s="2" t="s">
        <v>89</v>
      </c>
      <c r="C37" s="1">
        <v>0</v>
      </c>
      <c r="E37" s="1">
        <v>0</v>
      </c>
      <c r="G37" s="1">
        <v>0</v>
      </c>
      <c r="I37" s="1">
        <f t="shared" si="0"/>
        <v>0</v>
      </c>
      <c r="K37" s="4">
        <f t="shared" si="1"/>
        <v>0</v>
      </c>
      <c r="M37" s="1">
        <v>0</v>
      </c>
      <c r="O37" s="1">
        <v>165471720215</v>
      </c>
      <c r="Q37" s="1">
        <v>0</v>
      </c>
      <c r="S37" s="1">
        <f t="shared" si="2"/>
        <v>165471720215</v>
      </c>
      <c r="U37" s="4">
        <f t="shared" si="3"/>
        <v>1.9493496651525694E-2</v>
      </c>
    </row>
    <row r="38" spans="1:21" ht="21" x14ac:dyDescent="0.25">
      <c r="A38" s="2" t="s">
        <v>36</v>
      </c>
      <c r="C38" s="1">
        <v>0</v>
      </c>
      <c r="E38" s="1">
        <v>0</v>
      </c>
      <c r="G38" s="1">
        <v>0</v>
      </c>
      <c r="I38" s="1">
        <f t="shared" si="0"/>
        <v>0</v>
      </c>
      <c r="K38" s="4">
        <f t="shared" si="1"/>
        <v>0</v>
      </c>
      <c r="M38" s="1">
        <v>0</v>
      </c>
      <c r="O38" s="1">
        <v>227070553560</v>
      </c>
      <c r="Q38" s="1">
        <v>0</v>
      </c>
      <c r="S38" s="1">
        <f t="shared" si="2"/>
        <v>227070553560</v>
      </c>
      <c r="U38" s="4">
        <f t="shared" si="3"/>
        <v>2.6750184682498353E-2</v>
      </c>
    </row>
    <row r="39" spans="1:21" ht="21" x14ac:dyDescent="0.25">
      <c r="A39" s="2" t="s">
        <v>50</v>
      </c>
      <c r="C39" s="1">
        <v>0</v>
      </c>
      <c r="E39" s="1">
        <v>0</v>
      </c>
      <c r="G39" s="1">
        <v>0</v>
      </c>
      <c r="I39" s="1">
        <f t="shared" si="0"/>
        <v>0</v>
      </c>
      <c r="K39" s="4">
        <f t="shared" si="1"/>
        <v>0</v>
      </c>
      <c r="M39" s="1">
        <v>0</v>
      </c>
      <c r="O39" s="1">
        <v>-16374760436</v>
      </c>
      <c r="Q39" s="1">
        <v>0</v>
      </c>
      <c r="S39" s="1">
        <f t="shared" si="2"/>
        <v>-16374760436</v>
      </c>
      <c r="U39" s="4">
        <f t="shared" si="3"/>
        <v>-1.9290386134498277E-3</v>
      </c>
    </row>
    <row r="40" spans="1:21" ht="21" x14ac:dyDescent="0.25">
      <c r="A40" s="2" t="s">
        <v>47</v>
      </c>
      <c r="C40" s="1">
        <v>0</v>
      </c>
      <c r="E40" s="1">
        <v>0</v>
      </c>
      <c r="G40" s="1">
        <v>0</v>
      </c>
      <c r="I40" s="1">
        <f t="shared" si="0"/>
        <v>0</v>
      </c>
      <c r="K40" s="4">
        <f t="shared" si="1"/>
        <v>0</v>
      </c>
      <c r="M40" s="1">
        <v>0</v>
      </c>
      <c r="O40" s="1">
        <v>68703861621</v>
      </c>
      <c r="Q40" s="1">
        <v>0</v>
      </c>
      <c r="S40" s="1">
        <f t="shared" si="2"/>
        <v>68703861621</v>
      </c>
      <c r="U40" s="4">
        <f t="shared" si="3"/>
        <v>8.0937002088072967E-3</v>
      </c>
    </row>
    <row r="41" spans="1:21" ht="21" x14ac:dyDescent="0.25">
      <c r="A41" s="2" t="s">
        <v>26</v>
      </c>
      <c r="C41" s="1">
        <v>0</v>
      </c>
      <c r="E41" s="1">
        <v>0</v>
      </c>
      <c r="G41" s="1">
        <v>0</v>
      </c>
      <c r="I41" s="1">
        <f t="shared" si="0"/>
        <v>0</v>
      </c>
      <c r="K41" s="4">
        <f t="shared" si="1"/>
        <v>0</v>
      </c>
      <c r="M41" s="1">
        <v>0</v>
      </c>
      <c r="O41" s="1">
        <v>-227435233110</v>
      </c>
      <c r="Q41" s="1">
        <v>0</v>
      </c>
      <c r="S41" s="1">
        <f t="shared" si="2"/>
        <v>-227435233110</v>
      </c>
      <c r="U41" s="4">
        <f t="shared" si="3"/>
        <v>-2.6793145978709985E-2</v>
      </c>
    </row>
    <row r="42" spans="1:21" ht="21" x14ac:dyDescent="0.25">
      <c r="A42" s="2" t="s">
        <v>33</v>
      </c>
      <c r="C42" s="1">
        <v>0</v>
      </c>
      <c r="E42" s="1">
        <v>0</v>
      </c>
      <c r="G42" s="1">
        <v>0</v>
      </c>
      <c r="I42" s="1">
        <f t="shared" si="0"/>
        <v>0</v>
      </c>
      <c r="K42" s="4">
        <f t="shared" si="1"/>
        <v>0</v>
      </c>
      <c r="M42" s="1">
        <v>0</v>
      </c>
      <c r="O42" s="1">
        <v>4074463324</v>
      </c>
      <c r="Q42" s="1">
        <v>0</v>
      </c>
      <c r="S42" s="1">
        <f t="shared" si="2"/>
        <v>4074463324</v>
      </c>
      <c r="U42" s="4">
        <f t="shared" si="3"/>
        <v>4.7999463026044212E-4</v>
      </c>
    </row>
    <row r="43" spans="1:21" ht="21" x14ac:dyDescent="0.25">
      <c r="A43" s="2" t="s">
        <v>74</v>
      </c>
      <c r="C43" s="1">
        <v>0</v>
      </c>
      <c r="E43" s="1">
        <v>0</v>
      </c>
      <c r="G43" s="1">
        <v>0</v>
      </c>
      <c r="I43" s="1">
        <f t="shared" si="0"/>
        <v>0</v>
      </c>
      <c r="K43" s="4">
        <f t="shared" si="1"/>
        <v>0</v>
      </c>
      <c r="M43" s="1">
        <v>0</v>
      </c>
      <c r="O43" s="1">
        <v>-90229409613</v>
      </c>
      <c r="Q43" s="1">
        <v>0</v>
      </c>
      <c r="S43" s="1">
        <f t="shared" si="2"/>
        <v>-90229409613</v>
      </c>
      <c r="U43" s="4">
        <f t="shared" si="3"/>
        <v>-1.0629530483364812E-2</v>
      </c>
    </row>
    <row r="44" spans="1:21" ht="21" x14ac:dyDescent="0.25">
      <c r="A44" s="2" t="s">
        <v>85</v>
      </c>
      <c r="C44" s="1">
        <v>0</v>
      </c>
      <c r="E44" s="1">
        <v>0</v>
      </c>
      <c r="G44" s="1">
        <v>0</v>
      </c>
      <c r="I44" s="1">
        <f t="shared" si="0"/>
        <v>0</v>
      </c>
      <c r="K44" s="4">
        <f t="shared" si="1"/>
        <v>0</v>
      </c>
      <c r="M44" s="1">
        <v>0</v>
      </c>
      <c r="O44" s="1">
        <v>13457216479</v>
      </c>
      <c r="Q44" s="1">
        <v>0</v>
      </c>
      <c r="S44" s="1">
        <f t="shared" si="2"/>
        <v>13457216479</v>
      </c>
      <c r="U44" s="4">
        <f t="shared" si="3"/>
        <v>1.5853355729389636E-3</v>
      </c>
    </row>
    <row r="45" spans="1:21" ht="21" x14ac:dyDescent="0.25">
      <c r="A45" s="2" t="s">
        <v>90</v>
      </c>
      <c r="C45" s="1">
        <v>0</v>
      </c>
      <c r="E45" s="1">
        <v>0</v>
      </c>
      <c r="G45" s="1">
        <v>0</v>
      </c>
      <c r="I45" s="1">
        <f t="shared" si="0"/>
        <v>0</v>
      </c>
      <c r="K45" s="4">
        <f t="shared" si="1"/>
        <v>0</v>
      </c>
      <c r="M45" s="1">
        <v>0</v>
      </c>
      <c r="O45" s="1">
        <v>43547079709</v>
      </c>
      <c r="Q45" s="1">
        <v>0</v>
      </c>
      <c r="S45" s="1">
        <f t="shared" si="2"/>
        <v>43547079709</v>
      </c>
      <c r="U45" s="4">
        <f t="shared" si="3"/>
        <v>5.130090213531017E-3</v>
      </c>
    </row>
    <row r="46" spans="1:21" ht="21" x14ac:dyDescent="0.25">
      <c r="A46" s="2" t="s">
        <v>70</v>
      </c>
      <c r="C46" s="1">
        <v>0</v>
      </c>
      <c r="E46" s="1">
        <v>0</v>
      </c>
      <c r="G46" s="1">
        <v>0</v>
      </c>
      <c r="I46" s="1">
        <f t="shared" si="0"/>
        <v>0</v>
      </c>
      <c r="K46" s="4">
        <f t="shared" si="1"/>
        <v>0</v>
      </c>
      <c r="M46" s="1">
        <v>0</v>
      </c>
      <c r="O46" s="1">
        <v>21819976510</v>
      </c>
      <c r="Q46" s="1">
        <v>0</v>
      </c>
      <c r="S46" s="1">
        <f t="shared" si="2"/>
        <v>21819976510</v>
      </c>
      <c r="U46" s="4">
        <f t="shared" si="3"/>
        <v>2.5705156052127425E-3</v>
      </c>
    </row>
    <row r="47" spans="1:21" ht="21" x14ac:dyDescent="0.25">
      <c r="A47" s="2" t="s">
        <v>21</v>
      </c>
      <c r="C47" s="1">
        <v>0</v>
      </c>
      <c r="E47" s="1">
        <v>0</v>
      </c>
      <c r="G47" s="1">
        <v>0</v>
      </c>
      <c r="I47" s="1">
        <f t="shared" si="0"/>
        <v>0</v>
      </c>
      <c r="K47" s="4">
        <f t="shared" si="1"/>
        <v>0</v>
      </c>
      <c r="M47" s="1">
        <v>0</v>
      </c>
      <c r="O47" s="1">
        <v>53914358548</v>
      </c>
      <c r="Q47" s="1">
        <v>0</v>
      </c>
      <c r="S47" s="1">
        <f t="shared" si="2"/>
        <v>53914358548</v>
      </c>
      <c r="U47" s="4">
        <f t="shared" si="3"/>
        <v>6.3514138032712769E-3</v>
      </c>
    </row>
    <row r="48" spans="1:21" ht="21" x14ac:dyDescent="0.25">
      <c r="A48" s="2" t="s">
        <v>80</v>
      </c>
      <c r="C48" s="1">
        <v>0</v>
      </c>
      <c r="E48" s="1">
        <v>0</v>
      </c>
      <c r="G48" s="1">
        <v>0</v>
      </c>
      <c r="I48" s="1">
        <f t="shared" si="0"/>
        <v>0</v>
      </c>
      <c r="K48" s="4">
        <f t="shared" si="1"/>
        <v>0</v>
      </c>
      <c r="M48" s="1">
        <v>0</v>
      </c>
      <c r="O48" s="1">
        <v>-4238369442</v>
      </c>
      <c r="Q48" s="1">
        <v>0</v>
      </c>
      <c r="S48" s="1">
        <f t="shared" si="2"/>
        <v>-4238369442</v>
      </c>
      <c r="U48" s="4">
        <f t="shared" si="3"/>
        <v>-4.9930369019071978E-4</v>
      </c>
    </row>
    <row r="49" spans="1:21" ht="21" x14ac:dyDescent="0.25">
      <c r="A49" s="2" t="s">
        <v>41</v>
      </c>
      <c r="C49" s="1">
        <v>0</v>
      </c>
      <c r="E49" s="1">
        <v>0</v>
      </c>
      <c r="G49" s="1">
        <v>0</v>
      </c>
      <c r="I49" s="1">
        <f t="shared" si="0"/>
        <v>0</v>
      </c>
      <c r="K49" s="4">
        <f t="shared" si="1"/>
        <v>0</v>
      </c>
      <c r="M49" s="1">
        <v>0</v>
      </c>
      <c r="O49" s="1">
        <v>46386076291</v>
      </c>
      <c r="Q49" s="1">
        <v>0</v>
      </c>
      <c r="S49" s="1">
        <f t="shared" si="2"/>
        <v>46386076291</v>
      </c>
      <c r="U49" s="4">
        <f t="shared" si="3"/>
        <v>5.46453993275194E-3</v>
      </c>
    </row>
    <row r="50" spans="1:21" ht="21" x14ac:dyDescent="0.25">
      <c r="A50" s="2" t="s">
        <v>86</v>
      </c>
      <c r="C50" s="1">
        <v>0</v>
      </c>
      <c r="E50" s="1">
        <v>0</v>
      </c>
      <c r="G50" s="1">
        <v>0</v>
      </c>
      <c r="I50" s="1">
        <f t="shared" si="0"/>
        <v>0</v>
      </c>
      <c r="K50" s="4">
        <f t="shared" si="1"/>
        <v>0</v>
      </c>
      <c r="M50" s="1">
        <v>0</v>
      </c>
      <c r="O50" s="1">
        <v>-54226776946</v>
      </c>
      <c r="Q50" s="1">
        <v>0</v>
      </c>
      <c r="S50" s="1">
        <f t="shared" si="2"/>
        <v>-54226776946</v>
      </c>
      <c r="U50" s="4">
        <f t="shared" si="3"/>
        <v>-6.3882184426826217E-3</v>
      </c>
    </row>
    <row r="51" spans="1:21" ht="21" x14ac:dyDescent="0.25">
      <c r="A51" s="2" t="s">
        <v>42</v>
      </c>
      <c r="C51" s="1">
        <v>0</v>
      </c>
      <c r="E51" s="1">
        <v>0</v>
      </c>
      <c r="G51" s="1">
        <v>0</v>
      </c>
      <c r="I51" s="1">
        <f t="shared" si="0"/>
        <v>0</v>
      </c>
      <c r="K51" s="4">
        <f t="shared" si="1"/>
        <v>0</v>
      </c>
      <c r="M51" s="1">
        <v>0</v>
      </c>
      <c r="O51" s="1">
        <v>942602281033</v>
      </c>
      <c r="Q51" s="1">
        <v>0</v>
      </c>
      <c r="S51" s="1">
        <f t="shared" si="2"/>
        <v>942602281033</v>
      </c>
      <c r="U51" s="4">
        <f t="shared" si="3"/>
        <v>0.11104383507443352</v>
      </c>
    </row>
    <row r="52" spans="1:21" ht="21" x14ac:dyDescent="0.25">
      <c r="A52" s="2" t="s">
        <v>31</v>
      </c>
      <c r="C52" s="1">
        <v>0</v>
      </c>
      <c r="E52" s="1">
        <v>-57600217</v>
      </c>
      <c r="G52" s="1">
        <v>0</v>
      </c>
      <c r="I52" s="1">
        <f t="shared" si="0"/>
        <v>-57600217</v>
      </c>
      <c r="K52" s="4">
        <f t="shared" si="1"/>
        <v>2.3516174469379516E-4</v>
      </c>
      <c r="M52" s="1">
        <v>0</v>
      </c>
      <c r="O52" s="1">
        <v>-340068442650</v>
      </c>
      <c r="Q52" s="1">
        <v>0</v>
      </c>
      <c r="S52" s="1">
        <f t="shared" si="2"/>
        <v>-340068442650</v>
      </c>
      <c r="U52" s="4">
        <f t="shared" si="3"/>
        <v>-4.0061969740049899E-2</v>
      </c>
    </row>
    <row r="53" spans="1:21" ht="21" x14ac:dyDescent="0.25">
      <c r="A53" s="2" t="s">
        <v>52</v>
      </c>
      <c r="C53" s="1">
        <v>0</v>
      </c>
      <c r="E53" s="1">
        <v>0</v>
      </c>
      <c r="G53" s="1">
        <v>0</v>
      </c>
      <c r="I53" s="1">
        <f t="shared" si="0"/>
        <v>0</v>
      </c>
      <c r="K53" s="4">
        <f t="shared" si="1"/>
        <v>0</v>
      </c>
      <c r="M53" s="1">
        <v>0</v>
      </c>
      <c r="O53" s="1">
        <v>-93672288917</v>
      </c>
      <c r="Q53" s="1">
        <v>0</v>
      </c>
      <c r="S53" s="1">
        <f t="shared" si="2"/>
        <v>-93672288917</v>
      </c>
      <c r="U53" s="4">
        <f t="shared" si="3"/>
        <v>-1.1035120973975106E-2</v>
      </c>
    </row>
    <row r="54" spans="1:21" ht="21" x14ac:dyDescent="0.25">
      <c r="A54" s="2" t="s">
        <v>37</v>
      </c>
      <c r="C54" s="1">
        <v>0</v>
      </c>
      <c r="E54" s="1">
        <v>0</v>
      </c>
      <c r="G54" s="1">
        <v>0</v>
      </c>
      <c r="I54" s="1">
        <f t="shared" si="0"/>
        <v>0</v>
      </c>
      <c r="K54" s="4">
        <f t="shared" si="1"/>
        <v>0</v>
      </c>
      <c r="M54" s="1">
        <v>0</v>
      </c>
      <c r="O54" s="1">
        <v>295006805</v>
      </c>
      <c r="Q54" s="1">
        <v>0</v>
      </c>
      <c r="S54" s="1">
        <f t="shared" si="2"/>
        <v>295006805</v>
      </c>
      <c r="U54" s="4">
        <f t="shared" si="3"/>
        <v>3.4753456107018173E-5</v>
      </c>
    </row>
    <row r="55" spans="1:21" ht="21" x14ac:dyDescent="0.25">
      <c r="A55" s="2" t="s">
        <v>17</v>
      </c>
      <c r="C55" s="1">
        <v>0</v>
      </c>
      <c r="E55" s="1">
        <v>-66672676</v>
      </c>
      <c r="G55" s="1">
        <v>0</v>
      </c>
      <c r="I55" s="1">
        <f t="shared" si="0"/>
        <v>-66672676</v>
      </c>
      <c r="K55" s="4">
        <f t="shared" si="1"/>
        <v>2.7220145388626095E-4</v>
      </c>
      <c r="M55" s="1">
        <v>0</v>
      </c>
      <c r="O55" s="1">
        <v>-5641689643</v>
      </c>
      <c r="Q55" s="1">
        <v>0</v>
      </c>
      <c r="S55" s="1">
        <f t="shared" si="2"/>
        <v>-5641689643</v>
      </c>
      <c r="U55" s="4">
        <f t="shared" si="3"/>
        <v>-6.6462268006807338E-4</v>
      </c>
    </row>
    <row r="56" spans="1:21" ht="21" x14ac:dyDescent="0.25">
      <c r="A56" s="2" t="s">
        <v>92</v>
      </c>
      <c r="C56" s="1">
        <v>0</v>
      </c>
      <c r="E56" s="1">
        <v>0</v>
      </c>
      <c r="G56" s="1">
        <v>0</v>
      </c>
      <c r="I56" s="1">
        <f t="shared" si="0"/>
        <v>0</v>
      </c>
      <c r="K56" s="4">
        <f t="shared" si="1"/>
        <v>0</v>
      </c>
      <c r="M56" s="1">
        <v>0</v>
      </c>
      <c r="O56" s="1">
        <v>-25632015786</v>
      </c>
      <c r="Q56" s="1">
        <v>0</v>
      </c>
      <c r="S56" s="1">
        <f t="shared" si="2"/>
        <v>-25632015786</v>
      </c>
      <c r="U56" s="4">
        <f t="shared" si="3"/>
        <v>-3.0195952108736874E-3</v>
      </c>
    </row>
    <row r="57" spans="1:21" ht="21" x14ac:dyDescent="0.25">
      <c r="A57" s="2" t="s">
        <v>51</v>
      </c>
      <c r="C57" s="1">
        <v>0</v>
      </c>
      <c r="E57" s="1">
        <v>0</v>
      </c>
      <c r="G57" s="1">
        <v>0</v>
      </c>
      <c r="I57" s="1">
        <f t="shared" si="0"/>
        <v>0</v>
      </c>
      <c r="K57" s="4">
        <f t="shared" si="1"/>
        <v>0</v>
      </c>
      <c r="M57" s="1">
        <v>0</v>
      </c>
      <c r="O57" s="1">
        <v>-91213445568</v>
      </c>
      <c r="Q57" s="1">
        <v>0</v>
      </c>
      <c r="S57" s="1">
        <f t="shared" si="2"/>
        <v>-91213445568</v>
      </c>
      <c r="U57" s="4">
        <f t="shared" si="3"/>
        <v>-1.0745455437603817E-2</v>
      </c>
    </row>
    <row r="58" spans="1:21" ht="21" x14ac:dyDescent="0.25">
      <c r="A58" s="2" t="s">
        <v>61</v>
      </c>
      <c r="C58" s="1">
        <v>0</v>
      </c>
      <c r="E58" s="1">
        <v>0</v>
      </c>
      <c r="G58" s="1">
        <v>0</v>
      </c>
      <c r="I58" s="1">
        <f t="shared" si="0"/>
        <v>0</v>
      </c>
      <c r="K58" s="4">
        <f t="shared" si="1"/>
        <v>0</v>
      </c>
      <c r="M58" s="1">
        <v>0</v>
      </c>
      <c r="O58" s="1">
        <v>-188354885854</v>
      </c>
      <c r="Q58" s="1">
        <v>0</v>
      </c>
      <c r="S58" s="1">
        <f t="shared" si="2"/>
        <v>-188354885854</v>
      </c>
      <c r="U58" s="4">
        <f t="shared" si="3"/>
        <v>-2.2189261898787067E-2</v>
      </c>
    </row>
    <row r="59" spans="1:21" ht="21" x14ac:dyDescent="0.25">
      <c r="A59" s="2" t="s">
        <v>66</v>
      </c>
      <c r="C59" s="1">
        <v>0</v>
      </c>
      <c r="E59" s="1">
        <v>0</v>
      </c>
      <c r="G59" s="1">
        <v>0</v>
      </c>
      <c r="I59" s="1">
        <f t="shared" si="0"/>
        <v>0</v>
      </c>
      <c r="K59" s="4">
        <f t="shared" si="1"/>
        <v>0</v>
      </c>
      <c r="M59" s="1">
        <v>0</v>
      </c>
      <c r="O59" s="1">
        <v>-43971195416</v>
      </c>
      <c r="Q59" s="1">
        <v>0</v>
      </c>
      <c r="S59" s="1">
        <f t="shared" si="2"/>
        <v>-43971195416</v>
      </c>
      <c r="U59" s="4">
        <f t="shared" si="3"/>
        <v>-5.1800534223713059E-3</v>
      </c>
    </row>
    <row r="60" spans="1:21" ht="21" x14ac:dyDescent="0.25">
      <c r="A60" s="2" t="s">
        <v>39</v>
      </c>
      <c r="C60" s="1">
        <v>0</v>
      </c>
      <c r="E60" s="1">
        <v>0</v>
      </c>
      <c r="G60" s="1">
        <v>0</v>
      </c>
      <c r="I60" s="1">
        <f t="shared" si="0"/>
        <v>0</v>
      </c>
      <c r="K60" s="4">
        <f t="shared" si="1"/>
        <v>0</v>
      </c>
      <c r="M60" s="1">
        <v>0</v>
      </c>
      <c r="O60" s="1">
        <v>45774227683</v>
      </c>
      <c r="Q60" s="1">
        <v>0</v>
      </c>
      <c r="S60" s="1">
        <f t="shared" si="2"/>
        <v>45774227683</v>
      </c>
      <c r="U60" s="4">
        <f t="shared" si="3"/>
        <v>5.3924607353169245E-3</v>
      </c>
    </row>
    <row r="61" spans="1:21" ht="21" x14ac:dyDescent="0.25">
      <c r="A61" s="2" t="s">
        <v>55</v>
      </c>
      <c r="C61" s="1">
        <v>0</v>
      </c>
      <c r="E61" s="1">
        <v>0</v>
      </c>
      <c r="G61" s="1">
        <v>0</v>
      </c>
      <c r="I61" s="1">
        <f t="shared" si="0"/>
        <v>0</v>
      </c>
      <c r="K61" s="4">
        <f t="shared" si="1"/>
        <v>0</v>
      </c>
      <c r="M61" s="1">
        <v>0</v>
      </c>
      <c r="O61" s="1">
        <v>41849051303</v>
      </c>
      <c r="Q61" s="1">
        <v>0</v>
      </c>
      <c r="S61" s="1">
        <f t="shared" si="2"/>
        <v>41849051303</v>
      </c>
      <c r="U61" s="4">
        <f t="shared" si="3"/>
        <v>4.9300529443012751E-3</v>
      </c>
    </row>
    <row r="62" spans="1:21" ht="21" x14ac:dyDescent="0.25">
      <c r="A62" s="2" t="s">
        <v>30</v>
      </c>
      <c r="C62" s="1">
        <v>0</v>
      </c>
      <c r="E62" s="1">
        <v>49777224</v>
      </c>
      <c r="G62" s="1">
        <v>0</v>
      </c>
      <c r="I62" s="1">
        <f t="shared" si="0"/>
        <v>49777224</v>
      </c>
      <c r="K62" s="4">
        <f t="shared" si="1"/>
        <v>-2.0322317261155202E-4</v>
      </c>
      <c r="M62" s="1">
        <v>0</v>
      </c>
      <c r="O62" s="1">
        <v>-127586938107</v>
      </c>
      <c r="Q62" s="1">
        <v>0</v>
      </c>
      <c r="S62" s="1">
        <f t="shared" si="2"/>
        <v>-127586938107</v>
      </c>
      <c r="U62" s="4">
        <f t="shared" si="3"/>
        <v>-1.5030456851090158E-2</v>
      </c>
    </row>
    <row r="63" spans="1:21" ht="21" x14ac:dyDescent="0.25">
      <c r="A63" s="2" t="s">
        <v>97</v>
      </c>
      <c r="C63" s="1">
        <v>0</v>
      </c>
      <c r="E63" s="1">
        <v>994881182</v>
      </c>
      <c r="G63" s="1">
        <v>0</v>
      </c>
      <c r="I63" s="1">
        <f t="shared" si="0"/>
        <v>994881182</v>
      </c>
      <c r="K63" s="4">
        <f t="shared" si="1"/>
        <v>-4.0617554361322139E-3</v>
      </c>
      <c r="M63" s="1">
        <v>0</v>
      </c>
      <c r="O63" s="1">
        <v>994881182</v>
      </c>
      <c r="Q63" s="1">
        <v>0</v>
      </c>
      <c r="S63" s="1">
        <f t="shared" si="2"/>
        <v>994881182</v>
      </c>
      <c r="U63" s="4">
        <f t="shared" si="3"/>
        <v>1.1720258280257418E-4</v>
      </c>
    </row>
    <row r="64" spans="1:21" ht="21" x14ac:dyDescent="0.25">
      <c r="A64" s="2" t="s">
        <v>24</v>
      </c>
      <c r="C64" s="1">
        <v>0</v>
      </c>
      <c r="E64" s="1">
        <v>0</v>
      </c>
      <c r="G64" s="1">
        <v>0</v>
      </c>
      <c r="I64" s="1">
        <f t="shared" si="0"/>
        <v>0</v>
      </c>
      <c r="K64" s="4">
        <f t="shared" si="1"/>
        <v>0</v>
      </c>
      <c r="M64" s="1">
        <v>0</v>
      </c>
      <c r="O64" s="1">
        <v>873690484</v>
      </c>
      <c r="Q64" s="1">
        <v>0</v>
      </c>
      <c r="S64" s="1">
        <f t="shared" si="2"/>
        <v>873690484</v>
      </c>
      <c r="U64" s="4">
        <f t="shared" si="3"/>
        <v>1.0292563890793454E-4</v>
      </c>
    </row>
    <row r="65" spans="1:21" ht="21" x14ac:dyDescent="0.25">
      <c r="A65" s="2" t="s">
        <v>88</v>
      </c>
      <c r="C65" s="1">
        <v>0</v>
      </c>
      <c r="E65" s="1">
        <v>0</v>
      </c>
      <c r="G65" s="1">
        <v>0</v>
      </c>
      <c r="I65" s="1">
        <f t="shared" si="0"/>
        <v>0</v>
      </c>
      <c r="K65" s="4">
        <f t="shared" si="1"/>
        <v>0</v>
      </c>
      <c r="M65" s="1">
        <v>0</v>
      </c>
      <c r="O65" s="1">
        <v>237148672268</v>
      </c>
      <c r="Q65" s="1">
        <v>0</v>
      </c>
      <c r="S65" s="1">
        <f t="shared" si="2"/>
        <v>237148672268</v>
      </c>
      <c r="U65" s="4">
        <f t="shared" si="3"/>
        <v>2.7937443587118523E-2</v>
      </c>
    </row>
    <row r="66" spans="1:21" ht="21" x14ac:dyDescent="0.25">
      <c r="A66" s="2" t="s">
        <v>43</v>
      </c>
      <c r="C66" s="1">
        <v>0</v>
      </c>
      <c r="E66" s="1">
        <v>0</v>
      </c>
      <c r="G66" s="1">
        <v>0</v>
      </c>
      <c r="I66" s="1">
        <f t="shared" si="0"/>
        <v>0</v>
      </c>
      <c r="K66" s="4">
        <f t="shared" si="1"/>
        <v>0</v>
      </c>
      <c r="M66" s="1">
        <v>0</v>
      </c>
      <c r="O66" s="1">
        <v>-11072521218</v>
      </c>
      <c r="Q66" s="1">
        <v>0</v>
      </c>
      <c r="S66" s="1">
        <f t="shared" si="2"/>
        <v>-11072521218</v>
      </c>
      <c r="U66" s="4">
        <f t="shared" si="3"/>
        <v>-1.304405097176624E-3</v>
      </c>
    </row>
    <row r="67" spans="1:21" ht="21" x14ac:dyDescent="0.25">
      <c r="A67" s="2" t="s">
        <v>68</v>
      </c>
      <c r="C67" s="1">
        <v>0</v>
      </c>
      <c r="E67" s="1">
        <v>0</v>
      </c>
      <c r="G67" s="1">
        <v>0</v>
      </c>
      <c r="I67" s="1">
        <f t="shared" si="0"/>
        <v>0</v>
      </c>
      <c r="K67" s="4">
        <f t="shared" si="1"/>
        <v>0</v>
      </c>
      <c r="M67" s="1">
        <v>0</v>
      </c>
      <c r="O67" s="1">
        <v>19151126287</v>
      </c>
      <c r="Q67" s="1">
        <v>0</v>
      </c>
      <c r="S67" s="1">
        <f t="shared" si="2"/>
        <v>19151126287</v>
      </c>
      <c r="U67" s="4">
        <f t="shared" si="3"/>
        <v>2.2561100813088576E-3</v>
      </c>
    </row>
    <row r="68" spans="1:21" ht="21" x14ac:dyDescent="0.25">
      <c r="A68" s="2" t="s">
        <v>64</v>
      </c>
      <c r="C68" s="1">
        <v>0</v>
      </c>
      <c r="E68" s="1">
        <v>-33083913585</v>
      </c>
      <c r="G68" s="1">
        <v>0</v>
      </c>
      <c r="I68" s="1">
        <f t="shared" si="0"/>
        <v>-33083913585</v>
      </c>
      <c r="K68" s="4">
        <f t="shared" si="1"/>
        <v>0.13507016544655295</v>
      </c>
      <c r="M68" s="1">
        <v>0</v>
      </c>
      <c r="O68" s="1">
        <v>77614851077</v>
      </c>
      <c r="Q68" s="1">
        <v>0</v>
      </c>
      <c r="S68" s="1">
        <f t="shared" si="2"/>
        <v>77614851077</v>
      </c>
      <c r="U68" s="4">
        <f t="shared" si="3"/>
        <v>9.1434647419650922E-3</v>
      </c>
    </row>
    <row r="69" spans="1:21" ht="21" x14ac:dyDescent="0.25">
      <c r="A69" s="2" t="s">
        <v>91</v>
      </c>
      <c r="C69" s="1">
        <v>0</v>
      </c>
      <c r="E69" s="1">
        <v>0</v>
      </c>
      <c r="G69" s="1">
        <v>0</v>
      </c>
      <c r="I69" s="1">
        <f t="shared" si="0"/>
        <v>0</v>
      </c>
      <c r="K69" s="4">
        <f t="shared" si="1"/>
        <v>0</v>
      </c>
      <c r="M69" s="1">
        <v>0</v>
      </c>
      <c r="O69" s="1">
        <v>129773932989</v>
      </c>
      <c r="Q69" s="1">
        <v>0</v>
      </c>
      <c r="S69" s="1">
        <f t="shared" si="2"/>
        <v>129773932989</v>
      </c>
      <c r="U69" s="4">
        <f t="shared" si="3"/>
        <v>1.5288097113449056E-2</v>
      </c>
    </row>
    <row r="70" spans="1:21" ht="21" x14ac:dyDescent="0.25">
      <c r="A70" s="2" t="s">
        <v>23</v>
      </c>
      <c r="C70" s="1">
        <v>0</v>
      </c>
      <c r="E70" s="1">
        <v>0</v>
      </c>
      <c r="G70" s="1">
        <v>0</v>
      </c>
      <c r="I70" s="1">
        <f t="shared" si="0"/>
        <v>0</v>
      </c>
      <c r="K70" s="4">
        <f t="shared" si="1"/>
        <v>0</v>
      </c>
      <c r="M70" s="1">
        <v>0</v>
      </c>
      <c r="O70" s="1">
        <v>-6639760083</v>
      </c>
      <c r="Q70" s="1">
        <v>0</v>
      </c>
      <c r="S70" s="1">
        <f t="shared" si="2"/>
        <v>-6639760083</v>
      </c>
      <c r="U70" s="4">
        <f t="shared" si="3"/>
        <v>-7.822009753492697E-4</v>
      </c>
    </row>
    <row r="71" spans="1:21" ht="21" x14ac:dyDescent="0.25">
      <c r="A71" s="2" t="s">
        <v>94</v>
      </c>
      <c r="C71" s="1">
        <v>0</v>
      </c>
      <c r="E71" s="1">
        <v>0</v>
      </c>
      <c r="G71" s="1">
        <v>0</v>
      </c>
      <c r="I71" s="1">
        <f t="shared" si="0"/>
        <v>0</v>
      </c>
      <c r="K71" s="4">
        <f t="shared" si="1"/>
        <v>0</v>
      </c>
      <c r="M71" s="1">
        <v>0</v>
      </c>
      <c r="O71" s="1">
        <v>56042366698</v>
      </c>
      <c r="Q71" s="1">
        <v>0</v>
      </c>
      <c r="S71" s="1">
        <f t="shared" si="2"/>
        <v>56042366698</v>
      </c>
      <c r="U71" s="4">
        <f t="shared" si="3"/>
        <v>6.6021050977870151E-3</v>
      </c>
    </row>
    <row r="72" spans="1:21" ht="21" x14ac:dyDescent="0.25">
      <c r="A72" s="2" t="s">
        <v>56</v>
      </c>
      <c r="C72" s="1">
        <v>0</v>
      </c>
      <c r="E72" s="1">
        <v>0</v>
      </c>
      <c r="G72" s="1">
        <v>0</v>
      </c>
      <c r="I72" s="1">
        <f t="shared" si="0"/>
        <v>0</v>
      </c>
      <c r="K72" s="4">
        <f t="shared" si="1"/>
        <v>0</v>
      </c>
      <c r="M72" s="1">
        <v>0</v>
      </c>
      <c r="O72" s="1">
        <v>-76980564348</v>
      </c>
      <c r="Q72" s="1">
        <v>0</v>
      </c>
      <c r="S72" s="1">
        <f t="shared" si="2"/>
        <v>-76980564348</v>
      </c>
      <c r="U72" s="4">
        <f t="shared" si="3"/>
        <v>-9.0687422080372206E-3</v>
      </c>
    </row>
    <row r="73" spans="1:21" ht="21" x14ac:dyDescent="0.25">
      <c r="A73" s="2" t="s">
        <v>65</v>
      </c>
      <c r="C73" s="1">
        <v>0</v>
      </c>
      <c r="E73" s="1">
        <v>0</v>
      </c>
      <c r="G73" s="1">
        <v>0</v>
      </c>
      <c r="I73" s="1">
        <f t="shared" ref="I73:I106" si="4">C73+E73+G73</f>
        <v>0</v>
      </c>
      <c r="K73" s="4">
        <f t="shared" ref="K73:K106" si="5">I73/$I$107</f>
        <v>0</v>
      </c>
      <c r="M73" s="1">
        <v>0</v>
      </c>
      <c r="O73" s="1">
        <v>43758981648</v>
      </c>
      <c r="Q73" s="1">
        <v>0</v>
      </c>
      <c r="S73" s="1">
        <f t="shared" ref="S73:S106" si="6">M73+O73+Q73</f>
        <v>43758981648</v>
      </c>
      <c r="U73" s="4">
        <f t="shared" ref="U73:U106" si="7">S73/$S$107</f>
        <v>5.1550534503486505E-3</v>
      </c>
    </row>
    <row r="74" spans="1:21" ht="21" x14ac:dyDescent="0.25">
      <c r="A74" s="2" t="s">
        <v>49</v>
      </c>
      <c r="C74" s="1">
        <v>0</v>
      </c>
      <c r="E74" s="1">
        <v>0</v>
      </c>
      <c r="G74" s="1">
        <v>0</v>
      </c>
      <c r="I74" s="1">
        <f t="shared" si="4"/>
        <v>0</v>
      </c>
      <c r="K74" s="4">
        <f t="shared" si="5"/>
        <v>0</v>
      </c>
      <c r="M74" s="1">
        <v>0</v>
      </c>
      <c r="O74" s="1">
        <v>-232800532386</v>
      </c>
      <c r="Q74" s="1">
        <v>0</v>
      </c>
      <c r="S74" s="1">
        <f t="shared" si="6"/>
        <v>-232800532386</v>
      </c>
      <c r="U74" s="4">
        <f t="shared" si="7"/>
        <v>-2.7425208323473463E-2</v>
      </c>
    </row>
    <row r="75" spans="1:21" ht="21" x14ac:dyDescent="0.25">
      <c r="A75" s="2" t="s">
        <v>18</v>
      </c>
      <c r="C75" s="1">
        <v>0</v>
      </c>
      <c r="E75" s="1">
        <v>0</v>
      </c>
      <c r="G75" s="1">
        <v>0</v>
      </c>
      <c r="I75" s="1">
        <f t="shared" si="4"/>
        <v>0</v>
      </c>
      <c r="K75" s="4">
        <f t="shared" si="5"/>
        <v>0</v>
      </c>
      <c r="M75" s="1">
        <v>0</v>
      </c>
      <c r="O75" s="1">
        <v>-28554573899</v>
      </c>
      <c r="Q75" s="1">
        <v>0</v>
      </c>
      <c r="S75" s="1">
        <f t="shared" si="6"/>
        <v>-28554573899</v>
      </c>
      <c r="U75" s="4">
        <f t="shared" si="7"/>
        <v>-3.3638889470820957E-3</v>
      </c>
    </row>
    <row r="76" spans="1:21" ht="21" x14ac:dyDescent="0.25">
      <c r="A76" s="2" t="s">
        <v>22</v>
      </c>
      <c r="C76" s="1">
        <v>0</v>
      </c>
      <c r="E76" s="1">
        <v>-83763955</v>
      </c>
      <c r="G76" s="1">
        <v>0</v>
      </c>
      <c r="I76" s="1">
        <f t="shared" si="4"/>
        <v>-83763955</v>
      </c>
      <c r="K76" s="4">
        <f t="shared" si="5"/>
        <v>3.4197922900624741E-4</v>
      </c>
      <c r="M76" s="1">
        <v>0</v>
      </c>
      <c r="O76" s="1">
        <v>100551728216</v>
      </c>
      <c r="Q76" s="1">
        <v>0</v>
      </c>
      <c r="S76" s="1">
        <f t="shared" si="6"/>
        <v>100551728216</v>
      </c>
      <c r="U76" s="4">
        <f t="shared" si="7"/>
        <v>1.1845557505155098E-2</v>
      </c>
    </row>
    <row r="77" spans="1:21" ht="21" x14ac:dyDescent="0.25">
      <c r="A77" s="2" t="s">
        <v>15</v>
      </c>
      <c r="C77" s="1">
        <v>0</v>
      </c>
      <c r="E77" s="1">
        <v>0</v>
      </c>
      <c r="G77" s="1">
        <v>0</v>
      </c>
      <c r="I77" s="1">
        <f t="shared" si="4"/>
        <v>0</v>
      </c>
      <c r="K77" s="4">
        <f t="shared" si="5"/>
        <v>0</v>
      </c>
      <c r="M77" s="1">
        <v>0</v>
      </c>
      <c r="O77" s="1">
        <v>23106457019</v>
      </c>
      <c r="Q77" s="1">
        <v>0</v>
      </c>
      <c r="S77" s="1">
        <f t="shared" si="6"/>
        <v>23106457019</v>
      </c>
      <c r="U77" s="4">
        <f t="shared" si="7"/>
        <v>2.7220702241038757E-3</v>
      </c>
    </row>
    <row r="78" spans="1:21" ht="21" x14ac:dyDescent="0.25">
      <c r="A78" s="2" t="s">
        <v>160</v>
      </c>
      <c r="C78" s="1">
        <v>0</v>
      </c>
      <c r="E78" s="1">
        <v>-213136501031</v>
      </c>
      <c r="G78" s="1">
        <v>0</v>
      </c>
      <c r="I78" s="1">
        <f t="shared" si="4"/>
        <v>-213136501031</v>
      </c>
      <c r="K78" s="4">
        <f t="shared" si="5"/>
        <v>0.87016254540118887</v>
      </c>
      <c r="M78" s="1">
        <v>0</v>
      </c>
      <c r="O78" s="1">
        <v>838012115749</v>
      </c>
      <c r="Q78" s="1">
        <v>0</v>
      </c>
      <c r="S78" s="1">
        <f t="shared" si="6"/>
        <v>838012115749</v>
      </c>
      <c r="U78" s="4">
        <f t="shared" si="7"/>
        <v>9.8722527034019777E-2</v>
      </c>
    </row>
    <row r="79" spans="1:21" ht="21" x14ac:dyDescent="0.25">
      <c r="A79" s="2" t="s">
        <v>29</v>
      </c>
      <c r="C79" s="1">
        <v>0</v>
      </c>
      <c r="E79" s="1">
        <v>0</v>
      </c>
      <c r="G79" s="1">
        <v>0</v>
      </c>
      <c r="I79" s="1">
        <f t="shared" si="4"/>
        <v>0</v>
      </c>
      <c r="K79" s="4">
        <f t="shared" si="5"/>
        <v>0</v>
      </c>
      <c r="M79" s="1">
        <v>0</v>
      </c>
      <c r="O79" s="1">
        <v>59460175000</v>
      </c>
      <c r="Q79" s="1">
        <v>0</v>
      </c>
      <c r="S79" s="1">
        <f t="shared" si="6"/>
        <v>59460175000</v>
      </c>
      <c r="U79" s="4">
        <f t="shared" si="7"/>
        <v>7.0047420837567424E-3</v>
      </c>
    </row>
    <row r="80" spans="1:21" ht="21" x14ac:dyDescent="0.25">
      <c r="A80" s="2" t="s">
        <v>53</v>
      </c>
      <c r="C80" s="1">
        <v>0</v>
      </c>
      <c r="E80" s="1">
        <v>0</v>
      </c>
      <c r="G80" s="1">
        <v>0</v>
      </c>
      <c r="I80" s="1">
        <f t="shared" si="4"/>
        <v>0</v>
      </c>
      <c r="K80" s="4">
        <f t="shared" si="5"/>
        <v>0</v>
      </c>
      <c r="M80" s="1">
        <v>0</v>
      </c>
      <c r="O80" s="1">
        <v>-65678427059</v>
      </c>
      <c r="Q80" s="1">
        <v>0</v>
      </c>
      <c r="S80" s="1">
        <f t="shared" si="6"/>
        <v>-65678427059</v>
      </c>
      <c r="U80" s="4">
        <f t="shared" si="7"/>
        <v>-7.737287049947715E-3</v>
      </c>
    </row>
    <row r="81" spans="1:21" ht="21" x14ac:dyDescent="0.25">
      <c r="A81" s="2" t="s">
        <v>38</v>
      </c>
      <c r="C81" s="1">
        <v>0</v>
      </c>
      <c r="E81" s="1">
        <v>0</v>
      </c>
      <c r="G81" s="1">
        <v>0</v>
      </c>
      <c r="I81" s="1">
        <f t="shared" si="4"/>
        <v>0</v>
      </c>
      <c r="K81" s="4">
        <f t="shared" si="5"/>
        <v>0</v>
      </c>
      <c r="M81" s="1">
        <v>0</v>
      </c>
      <c r="O81" s="1">
        <v>9868369708</v>
      </c>
      <c r="Q81" s="1">
        <v>0</v>
      </c>
      <c r="S81" s="1">
        <f t="shared" si="6"/>
        <v>9868369708</v>
      </c>
      <c r="U81" s="4">
        <f t="shared" si="7"/>
        <v>1.1625492960910028E-3</v>
      </c>
    </row>
    <row r="82" spans="1:21" ht="21" x14ac:dyDescent="0.25">
      <c r="A82" s="2" t="s">
        <v>96</v>
      </c>
      <c r="C82" s="1">
        <v>0</v>
      </c>
      <c r="E82" s="1">
        <v>0</v>
      </c>
      <c r="G82" s="1">
        <v>0</v>
      </c>
      <c r="I82" s="1">
        <f t="shared" si="4"/>
        <v>0</v>
      </c>
      <c r="K82" s="4">
        <f t="shared" si="5"/>
        <v>0</v>
      </c>
      <c r="M82" s="1">
        <v>0</v>
      </c>
      <c r="O82" s="1">
        <v>89500804242</v>
      </c>
      <c r="Q82" s="1">
        <v>0</v>
      </c>
      <c r="S82" s="1">
        <f t="shared" si="6"/>
        <v>89500804242</v>
      </c>
      <c r="U82" s="4">
        <f t="shared" si="7"/>
        <v>1.0543696684444864E-2</v>
      </c>
    </row>
    <row r="83" spans="1:21" ht="21" x14ac:dyDescent="0.25">
      <c r="A83" s="2" t="s">
        <v>71</v>
      </c>
      <c r="C83" s="1">
        <v>0</v>
      </c>
      <c r="E83" s="1">
        <v>0</v>
      </c>
      <c r="G83" s="1">
        <v>0</v>
      </c>
      <c r="I83" s="1">
        <f t="shared" si="4"/>
        <v>0</v>
      </c>
      <c r="K83" s="4">
        <f t="shared" si="5"/>
        <v>0</v>
      </c>
      <c r="M83" s="1">
        <v>0</v>
      </c>
      <c r="O83" s="1">
        <v>109175210373</v>
      </c>
      <c r="Q83" s="1">
        <v>0</v>
      </c>
      <c r="S83" s="1">
        <f t="shared" si="6"/>
        <v>109175210373</v>
      </c>
      <c r="U83" s="4">
        <f t="shared" si="7"/>
        <v>1.2861452066071935E-2</v>
      </c>
    </row>
    <row r="84" spans="1:21" ht="21" x14ac:dyDescent="0.25">
      <c r="A84" s="2" t="s">
        <v>60</v>
      </c>
      <c r="C84" s="1">
        <v>0</v>
      </c>
      <c r="E84" s="1">
        <v>0</v>
      </c>
      <c r="G84" s="1">
        <v>0</v>
      </c>
      <c r="I84" s="1">
        <f t="shared" si="4"/>
        <v>0</v>
      </c>
      <c r="K84" s="4">
        <f t="shared" si="5"/>
        <v>0</v>
      </c>
      <c r="M84" s="1">
        <v>0</v>
      </c>
      <c r="O84" s="1">
        <v>118334855955</v>
      </c>
      <c r="Q84" s="1">
        <v>0</v>
      </c>
      <c r="S84" s="1">
        <f t="shared" si="6"/>
        <v>118334855955</v>
      </c>
      <c r="U84" s="4">
        <f t="shared" si="7"/>
        <v>1.3940509685403392E-2</v>
      </c>
    </row>
    <row r="85" spans="1:21" ht="21" x14ac:dyDescent="0.25">
      <c r="A85" s="2" t="s">
        <v>77</v>
      </c>
      <c r="C85" s="1">
        <v>0</v>
      </c>
      <c r="E85" s="1">
        <v>0</v>
      </c>
      <c r="G85" s="1">
        <v>0</v>
      </c>
      <c r="I85" s="1">
        <f t="shared" si="4"/>
        <v>0</v>
      </c>
      <c r="K85" s="4">
        <f t="shared" si="5"/>
        <v>0</v>
      </c>
      <c r="M85" s="1">
        <v>0</v>
      </c>
      <c r="O85" s="1">
        <v>-23108628690</v>
      </c>
      <c r="Q85" s="1">
        <v>0</v>
      </c>
      <c r="S85" s="1">
        <f t="shared" si="6"/>
        <v>-23108628690</v>
      </c>
      <c r="U85" s="4">
        <f t="shared" si="7"/>
        <v>-2.7223260591269947E-3</v>
      </c>
    </row>
    <row r="86" spans="1:21" ht="21" x14ac:dyDescent="0.25">
      <c r="A86" s="2" t="s">
        <v>83</v>
      </c>
      <c r="C86" s="1">
        <v>0</v>
      </c>
      <c r="E86" s="1">
        <v>-32755013</v>
      </c>
      <c r="G86" s="1">
        <v>0</v>
      </c>
      <c r="I86" s="1">
        <f t="shared" si="4"/>
        <v>-32755013</v>
      </c>
      <c r="K86" s="4">
        <f t="shared" si="5"/>
        <v>1.3372737822407756E-4</v>
      </c>
      <c r="M86" s="1">
        <v>0</v>
      </c>
      <c r="O86" s="1">
        <v>148425925358</v>
      </c>
      <c r="Q86" s="1">
        <v>0</v>
      </c>
      <c r="S86" s="1">
        <f t="shared" si="6"/>
        <v>148425925358</v>
      </c>
      <c r="U86" s="4">
        <f t="shared" si="7"/>
        <v>1.7485406419939391E-2</v>
      </c>
    </row>
    <row r="87" spans="1:21" ht="21" x14ac:dyDescent="0.25">
      <c r="A87" s="2" t="s">
        <v>95</v>
      </c>
      <c r="C87" s="1">
        <v>0</v>
      </c>
      <c r="E87" s="1">
        <v>0</v>
      </c>
      <c r="G87" s="1">
        <v>0</v>
      </c>
      <c r="I87" s="1">
        <f t="shared" si="4"/>
        <v>0</v>
      </c>
      <c r="K87" s="4">
        <f t="shared" si="5"/>
        <v>0</v>
      </c>
      <c r="M87" s="1">
        <v>0</v>
      </c>
      <c r="O87" s="1">
        <v>61650181617</v>
      </c>
      <c r="Q87" s="1">
        <v>0</v>
      </c>
      <c r="S87" s="1">
        <f t="shared" si="6"/>
        <v>61650181617</v>
      </c>
      <c r="U87" s="4">
        <f t="shared" si="7"/>
        <v>7.2627371453892666E-3</v>
      </c>
    </row>
    <row r="88" spans="1:21" ht="21" x14ac:dyDescent="0.25">
      <c r="A88" s="2" t="s">
        <v>76</v>
      </c>
      <c r="C88" s="1">
        <v>0</v>
      </c>
      <c r="E88" s="1">
        <v>0</v>
      </c>
      <c r="G88" s="1">
        <v>0</v>
      </c>
      <c r="I88" s="1">
        <f t="shared" si="4"/>
        <v>0</v>
      </c>
      <c r="K88" s="4">
        <f t="shared" si="5"/>
        <v>0</v>
      </c>
      <c r="M88" s="1">
        <v>0</v>
      </c>
      <c r="O88" s="1">
        <v>-143461383973</v>
      </c>
      <c r="Q88" s="1">
        <v>0</v>
      </c>
      <c r="S88" s="1">
        <f t="shared" si="6"/>
        <v>-143461383973</v>
      </c>
      <c r="U88" s="4">
        <f t="shared" si="7"/>
        <v>-1.6900555602294448E-2</v>
      </c>
    </row>
    <row r="89" spans="1:21" ht="21" x14ac:dyDescent="0.25">
      <c r="A89" s="2" t="s">
        <v>82</v>
      </c>
      <c r="C89" s="1">
        <v>0</v>
      </c>
      <c r="E89" s="1">
        <v>0</v>
      </c>
      <c r="G89" s="1">
        <v>0</v>
      </c>
      <c r="I89" s="1">
        <f t="shared" si="4"/>
        <v>0</v>
      </c>
      <c r="K89" s="4">
        <f t="shared" si="5"/>
        <v>0</v>
      </c>
      <c r="M89" s="1">
        <v>0</v>
      </c>
      <c r="O89" s="1">
        <v>20060055898</v>
      </c>
      <c r="Q89" s="1">
        <v>0</v>
      </c>
      <c r="S89" s="1">
        <f t="shared" si="6"/>
        <v>20060055898</v>
      </c>
      <c r="U89" s="4">
        <f t="shared" si="7"/>
        <v>2.3631870870079556E-3</v>
      </c>
    </row>
    <row r="90" spans="1:21" ht="21" x14ac:dyDescent="0.25">
      <c r="A90" s="2" t="s">
        <v>81</v>
      </c>
      <c r="C90" s="1">
        <v>0</v>
      </c>
      <c r="E90" s="1">
        <v>0</v>
      </c>
      <c r="G90" s="1">
        <v>0</v>
      </c>
      <c r="I90" s="1">
        <f t="shared" si="4"/>
        <v>0</v>
      </c>
      <c r="K90" s="4">
        <f t="shared" si="5"/>
        <v>0</v>
      </c>
      <c r="M90" s="1">
        <v>0</v>
      </c>
      <c r="O90" s="1">
        <v>138987783215</v>
      </c>
      <c r="Q90" s="1">
        <v>0</v>
      </c>
      <c r="S90" s="1">
        <f t="shared" si="6"/>
        <v>138987783215</v>
      </c>
      <c r="U90" s="4">
        <f t="shared" si="7"/>
        <v>1.6373540343838033E-2</v>
      </c>
    </row>
    <row r="91" spans="1:21" ht="21" x14ac:dyDescent="0.25">
      <c r="A91" s="2" t="s">
        <v>45</v>
      </c>
      <c r="C91" s="1">
        <v>0</v>
      </c>
      <c r="E91" s="1">
        <v>0</v>
      </c>
      <c r="G91" s="1">
        <v>0</v>
      </c>
      <c r="I91" s="1">
        <f t="shared" si="4"/>
        <v>0</v>
      </c>
      <c r="K91" s="4">
        <f t="shared" si="5"/>
        <v>0</v>
      </c>
      <c r="M91" s="1">
        <v>0</v>
      </c>
      <c r="O91" s="1">
        <v>25683727414</v>
      </c>
      <c r="Q91" s="1">
        <v>0</v>
      </c>
      <c r="S91" s="1">
        <f t="shared" si="6"/>
        <v>25683727414</v>
      </c>
      <c r="U91" s="4">
        <f t="shared" si="7"/>
        <v>3.0256871306648951E-3</v>
      </c>
    </row>
    <row r="92" spans="1:21" ht="21" x14ac:dyDescent="0.25">
      <c r="A92" s="2" t="s">
        <v>87</v>
      </c>
      <c r="C92" s="1">
        <v>0</v>
      </c>
      <c r="E92" s="1">
        <v>0</v>
      </c>
      <c r="G92" s="1">
        <v>0</v>
      </c>
      <c r="I92" s="1">
        <f t="shared" si="4"/>
        <v>0</v>
      </c>
      <c r="K92" s="4">
        <f t="shared" si="5"/>
        <v>0</v>
      </c>
      <c r="M92" s="1">
        <v>0</v>
      </c>
      <c r="O92" s="1">
        <v>148290377861</v>
      </c>
      <c r="Q92" s="1">
        <v>0</v>
      </c>
      <c r="S92" s="1">
        <f t="shared" si="6"/>
        <v>148290377861</v>
      </c>
      <c r="U92" s="4">
        <f t="shared" si="7"/>
        <v>1.7469438164605736E-2</v>
      </c>
    </row>
    <row r="93" spans="1:21" ht="21" x14ac:dyDescent="0.25">
      <c r="A93" s="2" t="s">
        <v>73</v>
      </c>
      <c r="C93" s="1">
        <v>0</v>
      </c>
      <c r="E93" s="1">
        <v>0</v>
      </c>
      <c r="G93" s="1">
        <v>0</v>
      </c>
      <c r="I93" s="1">
        <f t="shared" si="4"/>
        <v>0</v>
      </c>
      <c r="K93" s="4">
        <f t="shared" si="5"/>
        <v>0</v>
      </c>
      <c r="M93" s="1">
        <v>0</v>
      </c>
      <c r="O93" s="1">
        <v>-229277152516</v>
      </c>
      <c r="Q93" s="1">
        <v>0</v>
      </c>
      <c r="S93" s="1">
        <f t="shared" si="6"/>
        <v>-229277152516</v>
      </c>
      <c r="U93" s="4">
        <f t="shared" si="7"/>
        <v>-2.7010134414719403E-2</v>
      </c>
    </row>
    <row r="94" spans="1:21" ht="21" x14ac:dyDescent="0.25">
      <c r="A94" s="2" t="s">
        <v>27</v>
      </c>
      <c r="C94" s="1">
        <v>0</v>
      </c>
      <c r="E94" s="1">
        <v>0</v>
      </c>
      <c r="G94" s="1">
        <v>0</v>
      </c>
      <c r="I94" s="1">
        <f t="shared" si="4"/>
        <v>0</v>
      </c>
      <c r="K94" s="4">
        <f t="shared" si="5"/>
        <v>0</v>
      </c>
      <c r="M94" s="1">
        <v>0</v>
      </c>
      <c r="O94" s="1">
        <v>430238891932</v>
      </c>
      <c r="Q94" s="1">
        <v>0</v>
      </c>
      <c r="S94" s="1">
        <f t="shared" si="6"/>
        <v>430238891932</v>
      </c>
      <c r="U94" s="4">
        <f t="shared" si="7"/>
        <v>5.068455436575741E-2</v>
      </c>
    </row>
    <row r="95" spans="1:21" ht="21" x14ac:dyDescent="0.25">
      <c r="A95" s="2" t="s">
        <v>28</v>
      </c>
      <c r="C95" s="1">
        <v>0</v>
      </c>
      <c r="E95" s="1">
        <v>0</v>
      </c>
      <c r="G95" s="1">
        <v>0</v>
      </c>
      <c r="I95" s="1">
        <f t="shared" si="4"/>
        <v>0</v>
      </c>
      <c r="K95" s="4">
        <f t="shared" si="5"/>
        <v>0</v>
      </c>
      <c r="M95" s="1">
        <v>0</v>
      </c>
      <c r="O95" s="1">
        <v>-18214813080</v>
      </c>
      <c r="Q95" s="1">
        <v>0</v>
      </c>
      <c r="S95" s="1">
        <f t="shared" si="6"/>
        <v>-18214813080</v>
      </c>
      <c r="U95" s="4">
        <f t="shared" si="7"/>
        <v>-2.1458071344263412E-3</v>
      </c>
    </row>
    <row r="96" spans="1:21" ht="21" x14ac:dyDescent="0.25">
      <c r="A96" s="2" t="s">
        <v>63</v>
      </c>
      <c r="C96" s="1">
        <v>0</v>
      </c>
      <c r="E96" s="1">
        <v>0</v>
      </c>
      <c r="G96" s="1">
        <v>0</v>
      </c>
      <c r="I96" s="1">
        <f t="shared" si="4"/>
        <v>0</v>
      </c>
      <c r="K96" s="4">
        <f t="shared" si="5"/>
        <v>0</v>
      </c>
      <c r="M96" s="1">
        <v>0</v>
      </c>
      <c r="O96" s="1">
        <v>-65552801</v>
      </c>
      <c r="Q96" s="1">
        <v>0</v>
      </c>
      <c r="S96" s="1">
        <f t="shared" si="6"/>
        <v>-65552801</v>
      </c>
      <c r="U96" s="4">
        <f t="shared" si="7"/>
        <v>-7.7224875956525713E-6</v>
      </c>
    </row>
    <row r="97" spans="1:21" ht="21" x14ac:dyDescent="0.25">
      <c r="A97" s="2" t="s">
        <v>35</v>
      </c>
      <c r="C97" s="1">
        <v>0</v>
      </c>
      <c r="E97" s="1">
        <v>0</v>
      </c>
      <c r="G97" s="1">
        <v>0</v>
      </c>
      <c r="I97" s="1">
        <f t="shared" si="4"/>
        <v>0</v>
      </c>
      <c r="K97" s="4">
        <f t="shared" si="5"/>
        <v>0</v>
      </c>
      <c r="M97" s="1">
        <v>0</v>
      </c>
      <c r="O97" s="1">
        <v>13669178634</v>
      </c>
      <c r="Q97" s="1">
        <v>0</v>
      </c>
      <c r="S97" s="1">
        <f t="shared" si="6"/>
        <v>13669178634</v>
      </c>
      <c r="U97" s="4">
        <f t="shared" si="7"/>
        <v>1.6103059035391051E-3</v>
      </c>
    </row>
    <row r="98" spans="1:21" ht="21" x14ac:dyDescent="0.25">
      <c r="A98" s="2" t="s">
        <v>59</v>
      </c>
      <c r="C98" s="1">
        <v>0</v>
      </c>
      <c r="E98" s="1">
        <v>0</v>
      </c>
      <c r="G98" s="1">
        <v>0</v>
      </c>
      <c r="I98" s="1">
        <f t="shared" si="4"/>
        <v>0</v>
      </c>
      <c r="K98" s="4">
        <f t="shared" si="5"/>
        <v>0</v>
      </c>
      <c r="M98" s="1">
        <v>0</v>
      </c>
      <c r="O98" s="1">
        <v>-185589769178</v>
      </c>
      <c r="Q98" s="1">
        <v>0</v>
      </c>
      <c r="S98" s="1">
        <f t="shared" si="6"/>
        <v>-185589769178</v>
      </c>
      <c r="U98" s="4">
        <f t="shared" si="7"/>
        <v>-2.1863515646831456E-2</v>
      </c>
    </row>
    <row r="99" spans="1:21" ht="21" x14ac:dyDescent="0.25">
      <c r="A99" s="2" t="s">
        <v>67</v>
      </c>
      <c r="C99" s="1">
        <v>0</v>
      </c>
      <c r="E99" s="1">
        <v>0</v>
      </c>
      <c r="G99" s="1">
        <v>0</v>
      </c>
      <c r="I99" s="1">
        <f t="shared" si="4"/>
        <v>0</v>
      </c>
      <c r="K99" s="4">
        <f t="shared" si="5"/>
        <v>0</v>
      </c>
      <c r="M99" s="1">
        <v>0</v>
      </c>
      <c r="O99" s="1">
        <v>388231857405</v>
      </c>
      <c r="Q99" s="1">
        <v>0</v>
      </c>
      <c r="S99" s="1">
        <f t="shared" si="6"/>
        <v>388231857405</v>
      </c>
      <c r="U99" s="4">
        <f t="shared" si="7"/>
        <v>4.5735890111656255E-2</v>
      </c>
    </row>
    <row r="100" spans="1:21" ht="21" x14ac:dyDescent="0.25">
      <c r="A100" s="2" t="s">
        <v>54</v>
      </c>
      <c r="C100" s="1">
        <v>0</v>
      </c>
      <c r="E100" s="1">
        <v>0</v>
      </c>
      <c r="G100" s="1">
        <v>0</v>
      </c>
      <c r="I100" s="1">
        <f t="shared" si="4"/>
        <v>0</v>
      </c>
      <c r="K100" s="4">
        <f t="shared" si="5"/>
        <v>0</v>
      </c>
      <c r="M100" s="1">
        <v>0</v>
      </c>
      <c r="O100" s="1">
        <v>804686125</v>
      </c>
      <c r="Q100" s="1">
        <v>0</v>
      </c>
      <c r="S100" s="1">
        <f t="shared" si="6"/>
        <v>804686125</v>
      </c>
      <c r="U100" s="4">
        <f t="shared" si="7"/>
        <v>9.4796538422610403E-5</v>
      </c>
    </row>
    <row r="101" spans="1:21" ht="21" x14ac:dyDescent="0.25">
      <c r="A101" s="2" t="s">
        <v>44</v>
      </c>
      <c r="C101" s="1">
        <v>0</v>
      </c>
      <c r="E101" s="1">
        <v>0</v>
      </c>
      <c r="G101" s="1">
        <v>0</v>
      </c>
      <c r="I101" s="1">
        <f t="shared" si="4"/>
        <v>0</v>
      </c>
      <c r="K101" s="4">
        <f t="shared" si="5"/>
        <v>0</v>
      </c>
      <c r="M101" s="1">
        <v>0</v>
      </c>
      <c r="O101" s="1">
        <v>398366964818</v>
      </c>
      <c r="Q101" s="1">
        <v>0</v>
      </c>
      <c r="S101" s="1">
        <f t="shared" si="6"/>
        <v>398366964818</v>
      </c>
      <c r="U101" s="4">
        <f t="shared" si="7"/>
        <v>4.6929862605333508E-2</v>
      </c>
    </row>
    <row r="102" spans="1:21" ht="21" x14ac:dyDescent="0.25">
      <c r="A102" s="2" t="s">
        <v>62</v>
      </c>
      <c r="C102" s="1">
        <v>0</v>
      </c>
      <c r="E102" s="1">
        <v>0</v>
      </c>
      <c r="G102" s="1">
        <v>0</v>
      </c>
      <c r="I102" s="1">
        <f t="shared" si="4"/>
        <v>0</v>
      </c>
      <c r="K102" s="4">
        <f t="shared" si="5"/>
        <v>0</v>
      </c>
      <c r="M102" s="1">
        <v>0</v>
      </c>
      <c r="O102" s="1">
        <v>96587970000</v>
      </c>
      <c r="Q102" s="1">
        <v>0</v>
      </c>
      <c r="S102" s="1">
        <f t="shared" si="6"/>
        <v>96587970000</v>
      </c>
      <c r="U102" s="4">
        <f t="shared" si="7"/>
        <v>1.1378604557481268E-2</v>
      </c>
    </row>
    <row r="103" spans="1:21" ht="21" x14ac:dyDescent="0.25">
      <c r="A103" s="2" t="s">
        <v>163</v>
      </c>
      <c r="C103" s="1">
        <v>0</v>
      </c>
      <c r="E103" s="1">
        <v>0</v>
      </c>
      <c r="G103" s="1">
        <v>0</v>
      </c>
      <c r="I103" s="1">
        <f t="shared" si="4"/>
        <v>0</v>
      </c>
      <c r="K103" s="4">
        <f t="shared" si="5"/>
        <v>0</v>
      </c>
      <c r="M103" s="1">
        <v>7207955652</v>
      </c>
      <c r="O103" s="1">
        <v>0</v>
      </c>
      <c r="Q103" s="1">
        <v>0</v>
      </c>
      <c r="S103" s="1">
        <f t="shared" si="6"/>
        <v>7207955652</v>
      </c>
      <c r="U103" s="4">
        <f t="shared" si="7"/>
        <v>8.4913759997202619E-4</v>
      </c>
    </row>
    <row r="104" spans="1:21" ht="21" x14ac:dyDescent="0.25">
      <c r="A104" s="2" t="s">
        <v>165</v>
      </c>
      <c r="C104" s="1">
        <v>0</v>
      </c>
      <c r="E104" s="1">
        <v>0</v>
      </c>
      <c r="G104" s="1">
        <v>0</v>
      </c>
      <c r="I104" s="1">
        <f t="shared" si="4"/>
        <v>0</v>
      </c>
      <c r="K104" s="4">
        <f t="shared" si="5"/>
        <v>0</v>
      </c>
      <c r="M104" s="1">
        <v>0</v>
      </c>
      <c r="O104" s="1">
        <v>0</v>
      </c>
      <c r="Q104" s="1">
        <v>-1558590874</v>
      </c>
      <c r="S104" s="1">
        <f t="shared" si="6"/>
        <v>-1558590874</v>
      </c>
      <c r="U104" s="4">
        <f t="shared" si="7"/>
        <v>-1.8361074595671815E-4</v>
      </c>
    </row>
    <row r="105" spans="1:21" ht="21" x14ac:dyDescent="0.25">
      <c r="A105" s="2" t="s">
        <v>166</v>
      </c>
      <c r="C105" s="1">
        <v>0</v>
      </c>
      <c r="E105" s="1">
        <v>0</v>
      </c>
      <c r="G105" s="1">
        <v>0</v>
      </c>
      <c r="I105" s="1">
        <f t="shared" si="4"/>
        <v>0</v>
      </c>
      <c r="K105" s="4">
        <f t="shared" si="5"/>
        <v>0</v>
      </c>
      <c r="M105" s="1">
        <v>0</v>
      </c>
      <c r="O105" s="1">
        <v>0</v>
      </c>
      <c r="Q105" s="1">
        <v>-6469026487</v>
      </c>
      <c r="S105" s="1">
        <f t="shared" si="6"/>
        <v>-6469026487</v>
      </c>
      <c r="U105" s="4">
        <f t="shared" si="7"/>
        <v>-7.6208760022024725E-4</v>
      </c>
    </row>
    <row r="106" spans="1:21" ht="21" x14ac:dyDescent="0.25">
      <c r="A106" s="2" t="s">
        <v>167</v>
      </c>
      <c r="C106" s="1">
        <v>0</v>
      </c>
      <c r="E106" s="1">
        <v>0</v>
      </c>
      <c r="G106" s="1">
        <v>0</v>
      </c>
      <c r="I106" s="1">
        <f t="shared" si="4"/>
        <v>0</v>
      </c>
      <c r="K106" s="4">
        <f t="shared" si="5"/>
        <v>0</v>
      </c>
      <c r="M106" s="1">
        <v>0</v>
      </c>
      <c r="O106" s="1">
        <v>0</v>
      </c>
      <c r="Q106" s="1">
        <v>5764470775</v>
      </c>
      <c r="S106" s="1">
        <f t="shared" si="6"/>
        <v>5764470775</v>
      </c>
      <c r="U106" s="4">
        <f t="shared" si="7"/>
        <v>6.7908698600749741E-4</v>
      </c>
    </row>
    <row r="107" spans="1:21" s="6" customFormat="1" ht="24" x14ac:dyDescent="0.25">
      <c r="A107" s="6" t="s">
        <v>98</v>
      </c>
      <c r="C107" s="7">
        <f>SUM(C8:C106)</f>
        <v>1650</v>
      </c>
      <c r="E107" s="7">
        <f>SUM(E8:E106)</f>
        <v>-244938722763</v>
      </c>
      <c r="G107" s="7">
        <f>SUM(G8:G106)</f>
        <v>0</v>
      </c>
      <c r="I107" s="7">
        <f>SUM(I8:I106)</f>
        <v>-244938721113</v>
      </c>
      <c r="K107" s="8">
        <f>SUM(K8:K106)</f>
        <v>1</v>
      </c>
      <c r="M107" s="7">
        <f>SUM(M8:M106)</f>
        <v>1147001480481</v>
      </c>
      <c r="O107" s="7">
        <f>SUM(O8:O106)</f>
        <v>6758083070391</v>
      </c>
      <c r="Q107" s="7">
        <f>SUM(Q8:Q106)</f>
        <v>583475668623</v>
      </c>
      <c r="S107" s="7">
        <f>SUM(S8:S106)</f>
        <v>8488560219495</v>
      </c>
      <c r="U107" s="8">
        <f>SUM(U8:U106)</f>
        <v>1</v>
      </c>
    </row>
  </sheetData>
  <mergeCells count="17"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C19" sqref="C19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10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</row>
    <row r="4" spans="1:10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10" s="11" customFormat="1" ht="28.5" x14ac:dyDescent="0.4">
      <c r="A5" s="16" t="s">
        <v>173</v>
      </c>
      <c r="B5" s="16"/>
      <c r="C5" s="16"/>
      <c r="D5" s="16"/>
      <c r="E5" s="16"/>
      <c r="F5" s="16"/>
      <c r="G5" s="16"/>
      <c r="H5" s="16"/>
      <c r="I5" s="16"/>
      <c r="J5" s="9"/>
    </row>
    <row r="6" spans="1:10" ht="27" thickBot="1" x14ac:dyDescent="0.3">
      <c r="A6" s="5" t="s">
        <v>150</v>
      </c>
      <c r="C6" s="14" t="s">
        <v>161</v>
      </c>
      <c r="D6" s="14" t="s">
        <v>111</v>
      </c>
      <c r="E6" s="14" t="s">
        <v>111</v>
      </c>
      <c r="G6" s="14" t="s">
        <v>162</v>
      </c>
      <c r="H6" s="14" t="s">
        <v>112</v>
      </c>
      <c r="I6" s="14" t="s">
        <v>112</v>
      </c>
    </row>
    <row r="7" spans="1:10" ht="27" thickBot="1" x14ac:dyDescent="0.3">
      <c r="A7" s="14" t="s">
        <v>151</v>
      </c>
      <c r="C7" s="14" t="s">
        <v>152</v>
      </c>
      <c r="E7" s="14" t="s">
        <v>153</v>
      </c>
      <c r="G7" s="14" t="s">
        <v>152</v>
      </c>
      <c r="I7" s="14" t="s">
        <v>153</v>
      </c>
    </row>
    <row r="8" spans="1:10" ht="21" x14ac:dyDescent="0.25">
      <c r="A8" s="2" t="s">
        <v>104</v>
      </c>
      <c r="C8" s="1">
        <v>0</v>
      </c>
      <c r="E8" s="3">
        <f>C8/$C$16</f>
        <v>0</v>
      </c>
      <c r="G8" s="1">
        <v>203919</v>
      </c>
      <c r="I8" s="3">
        <f>G8/$G$16</f>
        <v>5.552273174090143E-7</v>
      </c>
    </row>
    <row r="9" spans="1:10" ht="21" x14ac:dyDescent="0.25">
      <c r="A9" s="2" t="s">
        <v>105</v>
      </c>
      <c r="C9" s="1">
        <v>39674</v>
      </c>
      <c r="E9" s="3">
        <f t="shared" ref="E9:E15" si="0">C9/$C$16</f>
        <v>4.0499060417919277E-6</v>
      </c>
      <c r="G9" s="1">
        <v>50401</v>
      </c>
      <c r="I9" s="3">
        <f t="shared" ref="I9:I15" si="1">G9/$G$16</f>
        <v>1.3723101831968443E-7</v>
      </c>
    </row>
    <row r="10" spans="1:10" ht="21" x14ac:dyDescent="0.25">
      <c r="A10" s="2" t="s">
        <v>106</v>
      </c>
      <c r="C10" s="1">
        <v>7084527877</v>
      </c>
      <c r="E10" s="3">
        <f t="shared" si="0"/>
        <v>0.72318577033587839</v>
      </c>
      <c r="G10" s="1">
        <v>109244687360</v>
      </c>
      <c r="I10" s="3">
        <f t="shared" si="1"/>
        <v>0.29744964767421994</v>
      </c>
    </row>
    <row r="11" spans="1:10" ht="21" x14ac:dyDescent="0.25">
      <c r="A11" s="2" t="s">
        <v>117</v>
      </c>
      <c r="C11" s="1">
        <v>0</v>
      </c>
      <c r="E11" s="3">
        <f t="shared" si="0"/>
        <v>0</v>
      </c>
      <c r="G11" s="1">
        <v>71506849311</v>
      </c>
      <c r="I11" s="3">
        <f t="shared" si="1"/>
        <v>0.1946976795654998</v>
      </c>
    </row>
    <row r="12" spans="1:10" ht="21" x14ac:dyDescent="0.25">
      <c r="A12" s="2" t="s">
        <v>105</v>
      </c>
      <c r="C12" s="1">
        <v>0</v>
      </c>
      <c r="E12" s="3">
        <f t="shared" si="0"/>
        <v>0</v>
      </c>
      <c r="G12" s="1">
        <v>68295890422</v>
      </c>
      <c r="I12" s="3">
        <f t="shared" si="1"/>
        <v>0.18595493322871853</v>
      </c>
    </row>
    <row r="13" spans="1:10" ht="21" x14ac:dyDescent="0.25">
      <c r="A13" s="2" t="s">
        <v>117</v>
      </c>
      <c r="C13" s="1">
        <v>0</v>
      </c>
      <c r="E13" s="3">
        <f t="shared" si="0"/>
        <v>0</v>
      </c>
      <c r="G13" s="1">
        <v>35945205478</v>
      </c>
      <c r="I13" s="3">
        <f t="shared" si="1"/>
        <v>9.7871017469023214E-2</v>
      </c>
    </row>
    <row r="14" spans="1:10" ht="21" x14ac:dyDescent="0.25">
      <c r="A14" s="2" t="s">
        <v>118</v>
      </c>
      <c r="C14" s="1">
        <v>0</v>
      </c>
      <c r="E14" s="3">
        <f t="shared" si="0"/>
        <v>0</v>
      </c>
      <c r="G14" s="1">
        <v>41205479451</v>
      </c>
      <c r="I14" s="3">
        <f t="shared" si="1"/>
        <v>0.11219360539297953</v>
      </c>
    </row>
    <row r="15" spans="1:10" ht="21.75" thickBot="1" x14ac:dyDescent="0.3">
      <c r="A15" s="2" t="s">
        <v>105</v>
      </c>
      <c r="C15" s="1">
        <v>2711709101</v>
      </c>
      <c r="E15" s="3">
        <f t="shared" si="0"/>
        <v>0.27681017975807981</v>
      </c>
      <c r="G15" s="1">
        <v>41072828007</v>
      </c>
      <c r="I15" s="3">
        <f t="shared" si="1"/>
        <v>0.11183242421122329</v>
      </c>
    </row>
    <row r="16" spans="1:10" s="6" customFormat="1" ht="24.75" thickBot="1" x14ac:dyDescent="0.3">
      <c r="A16" s="6" t="s">
        <v>98</v>
      </c>
      <c r="C16" s="7">
        <f>SUM(C8:C15)</f>
        <v>9796276652</v>
      </c>
      <c r="E16" s="8">
        <f>SUM(E8:E15)</f>
        <v>1</v>
      </c>
      <c r="G16" s="7">
        <f>SUM(G8:G15)</f>
        <v>367271194349</v>
      </c>
      <c r="I16" s="8">
        <f>SUM(I8:I15)</f>
        <v>0.99999999999999989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Q5" sqref="Q5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3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</row>
    <row r="4" spans="1: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5" customFormat="1" ht="28.5" x14ac:dyDescent="0.25">
      <c r="A5" s="16" t="s">
        <v>174</v>
      </c>
      <c r="B5" s="16"/>
      <c r="C5" s="16"/>
      <c r="D5" s="16"/>
      <c r="E5" s="16"/>
    </row>
    <row r="6" spans="1:5" ht="26.25" x14ac:dyDescent="0.25">
      <c r="A6" s="14" t="s">
        <v>154</v>
      </c>
      <c r="C6" s="14" t="s">
        <v>161</v>
      </c>
      <c r="E6" s="14" t="s">
        <v>162</v>
      </c>
    </row>
    <row r="7" spans="1:5" ht="26.25" x14ac:dyDescent="0.25">
      <c r="A7" s="14" t="s">
        <v>154</v>
      </c>
      <c r="C7" s="14" t="s">
        <v>101</v>
      </c>
      <c r="E7" s="14" t="s">
        <v>101</v>
      </c>
    </row>
    <row r="8" spans="1:5" ht="21" x14ac:dyDescent="0.25">
      <c r="A8" s="2" t="s">
        <v>155</v>
      </c>
      <c r="C8" s="1">
        <v>0</v>
      </c>
      <c r="E8" s="1">
        <v>42729051342</v>
      </c>
    </row>
    <row r="9" spans="1:5" ht="21" x14ac:dyDescent="0.25">
      <c r="A9" s="2" t="s">
        <v>156</v>
      </c>
      <c r="C9" s="1">
        <v>0</v>
      </c>
      <c r="E9" s="1">
        <v>345259397</v>
      </c>
    </row>
    <row r="10" spans="1:5" s="6" customFormat="1" ht="24" x14ac:dyDescent="0.25">
      <c r="A10" s="6" t="s">
        <v>98</v>
      </c>
      <c r="C10" s="7">
        <f>SUM(C8:C9)</f>
        <v>0</v>
      </c>
      <c r="E10" s="7">
        <f>SUM(E8:E9)</f>
        <v>43074310739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8"/>
  <sheetViews>
    <sheetView rightToLeft="1" workbookViewId="0">
      <selection activeCell="M21" sqref="M21"/>
    </sheetView>
  </sheetViews>
  <sheetFormatPr defaultRowHeight="18.75" x14ac:dyDescent="0.25"/>
  <cols>
    <col min="1" max="1" width="31.28515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22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  <c r="R3" s="15" t="s">
        <v>109</v>
      </c>
      <c r="S3" s="15" t="s">
        <v>109</v>
      </c>
    </row>
    <row r="4" spans="1:22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5" spans="1:22" s="12" customFormat="1" ht="28.5" x14ac:dyDescent="0.25">
      <c r="A5" s="16" t="s">
        <v>146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9"/>
      <c r="U5" s="9"/>
      <c r="V5" s="9"/>
    </row>
    <row r="6" spans="1:22" ht="27" thickBot="1" x14ac:dyDescent="0.3">
      <c r="A6" s="14" t="s">
        <v>3</v>
      </c>
      <c r="C6" s="14" t="s">
        <v>119</v>
      </c>
      <c r="D6" s="14" t="s">
        <v>119</v>
      </c>
      <c r="E6" s="14" t="s">
        <v>119</v>
      </c>
      <c r="F6" s="14" t="s">
        <v>119</v>
      </c>
      <c r="G6" s="14" t="s">
        <v>119</v>
      </c>
      <c r="I6" s="14" t="s">
        <v>161</v>
      </c>
      <c r="J6" s="14" t="s">
        <v>111</v>
      </c>
      <c r="K6" s="14" t="s">
        <v>111</v>
      </c>
      <c r="L6" s="14" t="s">
        <v>111</v>
      </c>
      <c r="M6" s="14" t="s">
        <v>111</v>
      </c>
      <c r="O6" s="14" t="s">
        <v>162</v>
      </c>
      <c r="P6" s="14" t="s">
        <v>112</v>
      </c>
      <c r="Q6" s="14" t="s">
        <v>112</v>
      </c>
      <c r="R6" s="14" t="s">
        <v>112</v>
      </c>
      <c r="S6" s="14" t="s">
        <v>112</v>
      </c>
    </row>
    <row r="7" spans="1:22" ht="27" thickBot="1" x14ac:dyDescent="0.3">
      <c r="A7" s="14" t="s">
        <v>3</v>
      </c>
      <c r="C7" s="14" t="s">
        <v>120</v>
      </c>
      <c r="E7" s="14" t="s">
        <v>121</v>
      </c>
      <c r="G7" s="14" t="s">
        <v>122</v>
      </c>
      <c r="I7" s="14" t="s">
        <v>123</v>
      </c>
      <c r="K7" s="14" t="s">
        <v>115</v>
      </c>
      <c r="M7" s="14" t="s">
        <v>124</v>
      </c>
      <c r="O7" s="14" t="s">
        <v>123</v>
      </c>
      <c r="Q7" s="14" t="s">
        <v>115</v>
      </c>
      <c r="S7" s="14" t="s">
        <v>124</v>
      </c>
    </row>
    <row r="8" spans="1:22" ht="21" x14ac:dyDescent="0.25">
      <c r="A8" s="2" t="s">
        <v>46</v>
      </c>
      <c r="C8" s="1" t="s">
        <v>125</v>
      </c>
      <c r="E8" s="1">
        <v>74463844</v>
      </c>
      <c r="G8" s="1">
        <v>1650</v>
      </c>
      <c r="I8" s="1">
        <v>1650</v>
      </c>
      <c r="K8" s="1">
        <v>0</v>
      </c>
      <c r="M8" s="1">
        <f>I8-K8</f>
        <v>1650</v>
      </c>
      <c r="O8" s="1">
        <v>122865344250</v>
      </c>
      <c r="Q8" s="1">
        <v>0</v>
      </c>
      <c r="S8" s="1">
        <f>O8-Q8</f>
        <v>122865344250</v>
      </c>
    </row>
    <row r="9" spans="1:22" ht="21" x14ac:dyDescent="0.25">
      <c r="A9" s="2" t="s">
        <v>48</v>
      </c>
      <c r="C9" s="1" t="s">
        <v>126</v>
      </c>
      <c r="E9" s="1">
        <v>197184222</v>
      </c>
      <c r="G9" s="1">
        <v>1500</v>
      </c>
      <c r="I9" s="1">
        <v>0</v>
      </c>
      <c r="K9" s="1">
        <v>0</v>
      </c>
      <c r="M9" s="1">
        <f t="shared" ref="M9:M16" si="0">I9-K9</f>
        <v>0</v>
      </c>
      <c r="O9" s="1">
        <v>295776333000</v>
      </c>
      <c r="Q9" s="1">
        <v>0</v>
      </c>
      <c r="S9" s="1">
        <f t="shared" ref="S9:S16" si="1">O9-Q9</f>
        <v>295776333000</v>
      </c>
    </row>
    <row r="10" spans="1:22" ht="21" x14ac:dyDescent="0.25">
      <c r="A10" s="2" t="s">
        <v>58</v>
      </c>
      <c r="C10" s="1" t="s">
        <v>127</v>
      </c>
      <c r="E10" s="1">
        <v>29187066</v>
      </c>
      <c r="G10" s="1">
        <v>8300</v>
      </c>
      <c r="I10" s="1">
        <v>0</v>
      </c>
      <c r="K10" s="1">
        <v>0</v>
      </c>
      <c r="M10" s="1">
        <f t="shared" si="0"/>
        <v>0</v>
      </c>
      <c r="O10" s="1">
        <v>242252647800</v>
      </c>
      <c r="Q10" s="1">
        <v>7399483266</v>
      </c>
      <c r="S10" s="1">
        <f t="shared" si="1"/>
        <v>234853164534</v>
      </c>
    </row>
    <row r="11" spans="1:22" ht="21" x14ac:dyDescent="0.25">
      <c r="A11" s="2" t="s">
        <v>57</v>
      </c>
      <c r="C11" s="1" t="s">
        <v>128</v>
      </c>
      <c r="E11" s="1">
        <v>5250407</v>
      </c>
      <c r="G11" s="1">
        <v>1740</v>
      </c>
      <c r="I11" s="1">
        <v>0</v>
      </c>
      <c r="K11" s="1">
        <v>0</v>
      </c>
      <c r="M11" s="1">
        <f t="shared" si="0"/>
        <v>0</v>
      </c>
      <c r="O11" s="1">
        <v>9135708180</v>
      </c>
      <c r="Q11" s="1">
        <v>0</v>
      </c>
      <c r="S11" s="1">
        <f t="shared" si="1"/>
        <v>9135708180</v>
      </c>
    </row>
    <row r="12" spans="1:22" ht="21" x14ac:dyDescent="0.25">
      <c r="A12" s="2" t="s">
        <v>78</v>
      </c>
      <c r="C12" s="1" t="s">
        <v>108</v>
      </c>
      <c r="E12" s="1">
        <v>37540436</v>
      </c>
      <c r="G12" s="1">
        <v>8700</v>
      </c>
      <c r="I12" s="1">
        <v>0</v>
      </c>
      <c r="K12" s="1">
        <v>0</v>
      </c>
      <c r="M12" s="1">
        <f t="shared" si="0"/>
        <v>0</v>
      </c>
      <c r="O12" s="1">
        <v>326601793200</v>
      </c>
      <c r="Q12" s="1">
        <v>0</v>
      </c>
      <c r="S12" s="1">
        <f t="shared" si="1"/>
        <v>326601793200</v>
      </c>
    </row>
    <row r="13" spans="1:22" ht="21" x14ac:dyDescent="0.25">
      <c r="A13" s="2" t="s">
        <v>25</v>
      </c>
      <c r="C13" s="1" t="s">
        <v>129</v>
      </c>
      <c r="E13" s="1">
        <v>7264633</v>
      </c>
      <c r="G13" s="1">
        <v>11000</v>
      </c>
      <c r="I13" s="1">
        <v>0</v>
      </c>
      <c r="K13" s="1">
        <v>0</v>
      </c>
      <c r="M13" s="1">
        <f t="shared" si="0"/>
        <v>0</v>
      </c>
      <c r="O13" s="1">
        <v>79910963000</v>
      </c>
      <c r="Q13" s="1">
        <v>0</v>
      </c>
      <c r="S13" s="1">
        <f t="shared" si="1"/>
        <v>79910963000</v>
      </c>
    </row>
    <row r="14" spans="1:22" ht="21" x14ac:dyDescent="0.25">
      <c r="A14" s="2" t="s">
        <v>32</v>
      </c>
      <c r="C14" s="1" t="s">
        <v>130</v>
      </c>
      <c r="E14" s="1">
        <v>65602103</v>
      </c>
      <c r="G14" s="1">
        <v>1055</v>
      </c>
      <c r="I14" s="1">
        <v>0</v>
      </c>
      <c r="K14" s="1">
        <v>0</v>
      </c>
      <c r="M14" s="1">
        <f t="shared" si="0"/>
        <v>0</v>
      </c>
      <c r="O14" s="1">
        <v>69210218665</v>
      </c>
      <c r="Q14" s="1">
        <v>0</v>
      </c>
      <c r="S14" s="1">
        <f t="shared" si="1"/>
        <v>69210218665</v>
      </c>
    </row>
    <row r="15" spans="1:22" ht="21" x14ac:dyDescent="0.25">
      <c r="A15" s="2" t="s">
        <v>75</v>
      </c>
      <c r="C15" s="1" t="s">
        <v>108</v>
      </c>
      <c r="E15" s="1">
        <v>2400000</v>
      </c>
      <c r="G15" s="1">
        <v>600</v>
      </c>
      <c r="I15" s="1">
        <v>0</v>
      </c>
      <c r="K15" s="1">
        <v>0</v>
      </c>
      <c r="M15" s="1">
        <f t="shared" si="0"/>
        <v>0</v>
      </c>
      <c r="O15" s="1">
        <v>1440000000</v>
      </c>
      <c r="Q15" s="1">
        <v>0</v>
      </c>
      <c r="S15" s="1">
        <f t="shared" si="1"/>
        <v>1440000000</v>
      </c>
    </row>
    <row r="16" spans="1:22" ht="21.75" thickBot="1" x14ac:dyDescent="0.3">
      <c r="A16" s="2" t="s">
        <v>163</v>
      </c>
      <c r="C16" s="1" t="s">
        <v>164</v>
      </c>
      <c r="E16" s="1" t="s">
        <v>164</v>
      </c>
      <c r="G16" s="1" t="s">
        <v>164</v>
      </c>
      <c r="I16" s="1">
        <v>0</v>
      </c>
      <c r="K16" s="1">
        <v>0</v>
      </c>
      <c r="M16" s="1">
        <f t="shared" si="0"/>
        <v>0</v>
      </c>
      <c r="O16" s="1">
        <v>7207955652</v>
      </c>
      <c r="Q16" s="1">
        <v>0</v>
      </c>
      <c r="S16" s="1">
        <f t="shared" si="1"/>
        <v>7207955652</v>
      </c>
    </row>
    <row r="17" spans="1:19" s="6" customFormat="1" ht="24.75" thickBot="1" x14ac:dyDescent="0.3">
      <c r="A17" s="6" t="s">
        <v>98</v>
      </c>
      <c r="C17" s="6" t="s">
        <v>98</v>
      </c>
      <c r="E17" s="6" t="s">
        <v>98</v>
      </c>
      <c r="G17" s="6" t="s">
        <v>98</v>
      </c>
      <c r="I17" s="7">
        <f>SUM(I8:I16)</f>
        <v>1650</v>
      </c>
      <c r="K17" s="7">
        <f>SUM(K8:K16)</f>
        <v>0</v>
      </c>
      <c r="M17" s="7">
        <f>SUM(M8:M16)</f>
        <v>1650</v>
      </c>
      <c r="O17" s="7">
        <f>SUM(O8:O16)</f>
        <v>1154400963747</v>
      </c>
      <c r="Q17" s="7">
        <f>SUM(Q8:Q16)</f>
        <v>7399483266</v>
      </c>
      <c r="S17" s="7">
        <f>SUM(S8:S16)</f>
        <v>1147001480481</v>
      </c>
    </row>
    <row r="18" spans="1:19" ht="19.5" thickTop="1" x14ac:dyDescent="0.25"/>
  </sheetData>
  <mergeCells count="17"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workbookViewId="0">
      <selection activeCell="E21" sqref="E21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</row>
    <row r="4" spans="1:13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13" s="13" customFormat="1" ht="28.5" x14ac:dyDescent="0.3">
      <c r="A5" s="16" t="s">
        <v>175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7" thickBot="1" x14ac:dyDescent="0.3">
      <c r="A6" s="5" t="s">
        <v>110</v>
      </c>
      <c r="C6" s="14" t="s">
        <v>161</v>
      </c>
      <c r="D6" s="14" t="s">
        <v>111</v>
      </c>
      <c r="E6" s="14" t="s">
        <v>111</v>
      </c>
      <c r="F6" s="14" t="s">
        <v>111</v>
      </c>
      <c r="G6" s="14" t="s">
        <v>111</v>
      </c>
      <c r="I6" s="14" t="s">
        <v>162</v>
      </c>
      <c r="J6" s="14" t="s">
        <v>112</v>
      </c>
      <c r="K6" s="14" t="s">
        <v>112</v>
      </c>
      <c r="L6" s="14" t="s">
        <v>112</v>
      </c>
      <c r="M6" s="14" t="s">
        <v>112</v>
      </c>
    </row>
    <row r="7" spans="1:13" ht="27" thickBot="1" x14ac:dyDescent="0.3">
      <c r="A7" s="14" t="s">
        <v>113</v>
      </c>
      <c r="C7" s="14" t="s">
        <v>114</v>
      </c>
      <c r="E7" s="14" t="s">
        <v>115</v>
      </c>
      <c r="G7" s="14" t="s">
        <v>116</v>
      </c>
      <c r="I7" s="14" t="s">
        <v>114</v>
      </c>
      <c r="K7" s="14" t="s">
        <v>115</v>
      </c>
      <c r="M7" s="14" t="s">
        <v>116</v>
      </c>
    </row>
    <row r="8" spans="1:13" ht="21" x14ac:dyDescent="0.25">
      <c r="A8" s="2" t="s">
        <v>104</v>
      </c>
      <c r="C8" s="1">
        <v>0</v>
      </c>
      <c r="E8" s="1">
        <v>0</v>
      </c>
      <c r="G8" s="1">
        <f>C8-E8</f>
        <v>0</v>
      </c>
      <c r="I8" s="1">
        <v>203919</v>
      </c>
      <c r="K8" s="1">
        <v>0</v>
      </c>
      <c r="M8" s="1">
        <f>I8-K8</f>
        <v>203919</v>
      </c>
    </row>
    <row r="9" spans="1:13" ht="21" x14ac:dyDescent="0.25">
      <c r="A9" s="2" t="s">
        <v>105</v>
      </c>
      <c r="C9" s="1">
        <v>39674</v>
      </c>
      <c r="E9" s="1">
        <v>0</v>
      </c>
      <c r="G9" s="1">
        <f t="shared" ref="G9:G15" si="0">C9-E9</f>
        <v>39674</v>
      </c>
      <c r="I9" s="1">
        <v>50401</v>
      </c>
      <c r="K9" s="1">
        <v>0</v>
      </c>
      <c r="M9" s="1">
        <f t="shared" ref="M9:M15" si="1">I9-K9</f>
        <v>50401</v>
      </c>
    </row>
    <row r="10" spans="1:13" ht="21" x14ac:dyDescent="0.25">
      <c r="A10" s="2" t="s">
        <v>106</v>
      </c>
      <c r="C10" s="1">
        <v>7084527877</v>
      </c>
      <c r="E10" s="1">
        <v>0</v>
      </c>
      <c r="G10" s="1">
        <f t="shared" si="0"/>
        <v>7084527877</v>
      </c>
      <c r="I10" s="1">
        <v>109244687360</v>
      </c>
      <c r="K10" s="1">
        <v>0</v>
      </c>
      <c r="M10" s="1">
        <f t="shared" si="1"/>
        <v>109244687360</v>
      </c>
    </row>
    <row r="11" spans="1:13" ht="21" x14ac:dyDescent="0.25">
      <c r="A11" s="2" t="s">
        <v>117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105</v>
      </c>
      <c r="C12" s="1">
        <v>0</v>
      </c>
      <c r="E12" s="1">
        <v>0</v>
      </c>
      <c r="G12" s="1">
        <f t="shared" si="0"/>
        <v>0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117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118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.75" thickBot="1" x14ac:dyDescent="0.3">
      <c r="A15" s="2" t="s">
        <v>105</v>
      </c>
      <c r="C15" s="1">
        <v>2715068466</v>
      </c>
      <c r="E15" s="1">
        <v>3359365</v>
      </c>
      <c r="G15" s="1">
        <f t="shared" si="0"/>
        <v>2711709101</v>
      </c>
      <c r="I15" s="1">
        <v>41087945149</v>
      </c>
      <c r="K15" s="1">
        <v>15117142</v>
      </c>
      <c r="M15" s="1">
        <f t="shared" si="1"/>
        <v>41072828007</v>
      </c>
    </row>
    <row r="16" spans="1:13" s="6" customFormat="1" ht="24.75" thickBot="1" x14ac:dyDescent="0.3">
      <c r="A16" s="6" t="s">
        <v>98</v>
      </c>
      <c r="C16" s="7">
        <f>SUM(C8:C15)</f>
        <v>9799636017</v>
      </c>
      <c r="E16" s="7">
        <f>SUM(E8:E15)</f>
        <v>3359365</v>
      </c>
      <c r="G16" s="7">
        <f>SUM(G8:G15)</f>
        <v>9796276652</v>
      </c>
      <c r="I16" s="7">
        <f>SUM(I8:I15)</f>
        <v>367286311491</v>
      </c>
      <c r="K16" s="7">
        <f>SUM(K8:K15)</f>
        <v>15117142</v>
      </c>
      <c r="M16" s="7">
        <f>SUM(M8:M15)</f>
        <v>367271194349</v>
      </c>
    </row>
    <row r="17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Q38" sqref="Q38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11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6.7109375" style="1" bestFit="1" customWidth="1"/>
    <col min="20" max="20" width="13.5703125" style="1" bestFit="1" customWidth="1"/>
    <col min="21" max="21" width="11.85546875" style="1" bestFit="1" customWidth="1"/>
    <col min="22" max="22" width="10.7109375" style="1" bestFit="1" customWidth="1"/>
    <col min="23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109</v>
      </c>
      <c r="B3" s="15" t="s">
        <v>109</v>
      </c>
      <c r="C3" s="15" t="s">
        <v>109</v>
      </c>
      <c r="D3" s="15" t="s">
        <v>109</v>
      </c>
      <c r="E3" s="15" t="s">
        <v>109</v>
      </c>
      <c r="F3" s="15" t="s">
        <v>109</v>
      </c>
      <c r="G3" s="15" t="s">
        <v>109</v>
      </c>
      <c r="H3" s="15" t="s">
        <v>109</v>
      </c>
      <c r="I3" s="15" t="s">
        <v>109</v>
      </c>
      <c r="J3" s="15" t="s">
        <v>109</v>
      </c>
      <c r="K3" s="15" t="s">
        <v>109</v>
      </c>
      <c r="L3" s="15" t="s">
        <v>109</v>
      </c>
      <c r="M3" s="15" t="s">
        <v>109</v>
      </c>
      <c r="N3" s="15" t="s">
        <v>109</v>
      </c>
      <c r="O3" s="15" t="s">
        <v>109</v>
      </c>
      <c r="P3" s="15" t="s">
        <v>109</v>
      </c>
      <c r="Q3" s="15" t="s">
        <v>109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s="13" customFormat="1" ht="28.5" x14ac:dyDescent="0.3">
      <c r="A5" s="16" t="s">
        <v>176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7" thickBot="1" x14ac:dyDescent="0.3">
      <c r="A6" s="14" t="s">
        <v>3</v>
      </c>
      <c r="C6" s="14" t="s">
        <v>161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162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6.25" x14ac:dyDescent="0.25">
      <c r="A7" s="14" t="s">
        <v>3</v>
      </c>
      <c r="C7" s="14" t="s">
        <v>7</v>
      </c>
      <c r="E7" s="14" t="s">
        <v>131</v>
      </c>
      <c r="G7" s="14" t="s">
        <v>132</v>
      </c>
      <c r="I7" s="14" t="s">
        <v>134</v>
      </c>
      <c r="K7" s="14" t="s">
        <v>7</v>
      </c>
      <c r="M7" s="14" t="s">
        <v>131</v>
      </c>
      <c r="O7" s="14" t="s">
        <v>132</v>
      </c>
      <c r="Q7" s="14" t="s">
        <v>134</v>
      </c>
    </row>
    <row r="8" spans="1:17" ht="21" x14ac:dyDescent="0.25">
      <c r="A8" s="2" t="s">
        <v>46</v>
      </c>
      <c r="C8" s="1">
        <v>0</v>
      </c>
      <c r="E8" s="1">
        <v>0</v>
      </c>
      <c r="G8" s="1">
        <v>0</v>
      </c>
      <c r="I8" s="1">
        <f>E8-G8</f>
        <v>0</v>
      </c>
      <c r="K8" s="1">
        <v>1</v>
      </c>
      <c r="M8" s="1">
        <v>1</v>
      </c>
      <c r="O8" s="1">
        <v>5753</v>
      </c>
      <c r="Q8" s="1">
        <f>M8-O8</f>
        <v>-5752</v>
      </c>
    </row>
    <row r="9" spans="1:17" ht="21" x14ac:dyDescent="0.25">
      <c r="A9" s="2" t="s">
        <v>84</v>
      </c>
      <c r="C9" s="1">
        <v>0</v>
      </c>
      <c r="E9" s="1">
        <v>0</v>
      </c>
      <c r="G9" s="1">
        <v>0</v>
      </c>
      <c r="I9" s="1">
        <f t="shared" ref="I9:I33" si="0">E9-G9</f>
        <v>0</v>
      </c>
      <c r="K9" s="1">
        <v>115022938</v>
      </c>
      <c r="M9" s="1">
        <v>245582597254</v>
      </c>
      <c r="O9" s="1">
        <v>232221598854</v>
      </c>
      <c r="Q9" s="1">
        <f t="shared" ref="Q9:Q30" si="1">M9-O9</f>
        <v>13360998400</v>
      </c>
    </row>
    <row r="10" spans="1:17" ht="21" x14ac:dyDescent="0.25">
      <c r="A10" s="2" t="s">
        <v>135</v>
      </c>
      <c r="C10" s="1">
        <v>0</v>
      </c>
      <c r="E10" s="1">
        <v>0</v>
      </c>
      <c r="G10" s="1">
        <v>0</v>
      </c>
      <c r="I10" s="1">
        <f t="shared" si="0"/>
        <v>0</v>
      </c>
      <c r="K10" s="1">
        <v>11510556</v>
      </c>
      <c r="M10" s="1">
        <v>85963178819</v>
      </c>
      <c r="O10" s="1">
        <v>84213621891</v>
      </c>
      <c r="Q10" s="1">
        <f t="shared" si="1"/>
        <v>1749556928</v>
      </c>
    </row>
    <row r="11" spans="1:17" ht="21" x14ac:dyDescent="0.25">
      <c r="A11" s="2" t="s">
        <v>136</v>
      </c>
      <c r="C11" s="1">
        <v>0</v>
      </c>
      <c r="E11" s="1">
        <v>0</v>
      </c>
      <c r="G11" s="1">
        <v>0</v>
      </c>
      <c r="I11" s="1">
        <f t="shared" si="0"/>
        <v>0</v>
      </c>
      <c r="K11" s="1">
        <v>9143022</v>
      </c>
      <c r="M11" s="1">
        <v>129189221448</v>
      </c>
      <c r="O11" s="1">
        <v>121878407866</v>
      </c>
      <c r="Q11" s="1">
        <f t="shared" si="1"/>
        <v>7310813582</v>
      </c>
    </row>
    <row r="12" spans="1:17" ht="21" x14ac:dyDescent="0.25">
      <c r="A12" s="2" t="s">
        <v>137</v>
      </c>
      <c r="C12" s="1">
        <v>0</v>
      </c>
      <c r="E12" s="1">
        <v>0</v>
      </c>
      <c r="G12" s="1">
        <v>0</v>
      </c>
      <c r="I12" s="1">
        <f t="shared" si="0"/>
        <v>0</v>
      </c>
      <c r="K12" s="1">
        <v>1011122</v>
      </c>
      <c r="M12" s="1">
        <v>4845296624</v>
      </c>
      <c r="O12" s="1">
        <v>4845296624</v>
      </c>
      <c r="Q12" s="1">
        <f t="shared" si="1"/>
        <v>0</v>
      </c>
    </row>
    <row r="13" spans="1:17" ht="21" x14ac:dyDescent="0.25">
      <c r="A13" s="2" t="s">
        <v>138</v>
      </c>
      <c r="C13" s="1">
        <v>0</v>
      </c>
      <c r="E13" s="1">
        <v>0</v>
      </c>
      <c r="G13" s="1">
        <v>0</v>
      </c>
      <c r="I13" s="1">
        <f t="shared" si="0"/>
        <v>0</v>
      </c>
      <c r="K13" s="1">
        <v>532000</v>
      </c>
      <c r="M13" s="1">
        <v>660207336620</v>
      </c>
      <c r="O13" s="1">
        <v>600328849750</v>
      </c>
      <c r="Q13" s="1">
        <f t="shared" si="1"/>
        <v>59878486870</v>
      </c>
    </row>
    <row r="14" spans="1:17" ht="21" x14ac:dyDescent="0.25">
      <c r="A14" s="2" t="s">
        <v>139</v>
      </c>
      <c r="C14" s="1">
        <v>0</v>
      </c>
      <c r="E14" s="1">
        <v>0</v>
      </c>
      <c r="G14" s="1">
        <v>0</v>
      </c>
      <c r="I14" s="1">
        <f t="shared" si="0"/>
        <v>0</v>
      </c>
      <c r="K14" s="1">
        <v>182500831</v>
      </c>
      <c r="M14" s="1">
        <v>283761146291</v>
      </c>
      <c r="O14" s="1">
        <v>252529611869</v>
      </c>
      <c r="Q14" s="1">
        <f t="shared" si="1"/>
        <v>31231534422</v>
      </c>
    </row>
    <row r="15" spans="1:17" ht="21" x14ac:dyDescent="0.25">
      <c r="A15" s="2" t="s">
        <v>140</v>
      </c>
      <c r="C15" s="1">
        <v>0</v>
      </c>
      <c r="E15" s="1">
        <v>0</v>
      </c>
      <c r="G15" s="1">
        <v>0</v>
      </c>
      <c r="I15" s="1">
        <f t="shared" si="0"/>
        <v>0</v>
      </c>
      <c r="K15" s="1">
        <v>26869217</v>
      </c>
      <c r="M15" s="1">
        <v>1480898149358</v>
      </c>
      <c r="O15" s="1">
        <v>1362176603101</v>
      </c>
      <c r="Q15" s="1">
        <f t="shared" si="1"/>
        <v>118721546257</v>
      </c>
    </row>
    <row r="16" spans="1:17" ht="21" x14ac:dyDescent="0.25">
      <c r="A16" s="2" t="s">
        <v>34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1838965</v>
      </c>
      <c r="M16" s="1">
        <v>232573579652</v>
      </c>
      <c r="O16" s="1">
        <v>218357366244</v>
      </c>
      <c r="Q16" s="1">
        <f t="shared" si="1"/>
        <v>14216213408</v>
      </c>
    </row>
    <row r="17" spans="1:17" ht="21" x14ac:dyDescent="0.25">
      <c r="A17" s="2" t="s">
        <v>141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63773149</v>
      </c>
      <c r="M17" s="1">
        <v>311621625150</v>
      </c>
      <c r="O17" s="1">
        <v>312087179012</v>
      </c>
      <c r="Q17" s="1">
        <f t="shared" si="1"/>
        <v>-465553862</v>
      </c>
    </row>
    <row r="18" spans="1:17" ht="21" x14ac:dyDescent="0.25">
      <c r="A18" s="2" t="s">
        <v>142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44825275</v>
      </c>
      <c r="M18" s="1">
        <v>50293957429</v>
      </c>
      <c r="O18" s="1">
        <v>50293958550</v>
      </c>
      <c r="Q18" s="1">
        <f t="shared" si="1"/>
        <v>-1121</v>
      </c>
    </row>
    <row r="19" spans="1:17" ht="21" x14ac:dyDescent="0.25">
      <c r="A19" s="2" t="s">
        <v>19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30000000</v>
      </c>
      <c r="M19" s="1">
        <v>157334776544</v>
      </c>
      <c r="O19" s="1">
        <v>146125350031</v>
      </c>
      <c r="Q19" s="1">
        <f t="shared" si="1"/>
        <v>11209426513</v>
      </c>
    </row>
    <row r="20" spans="1:17" ht="21" x14ac:dyDescent="0.25">
      <c r="A20" s="2" t="s">
        <v>20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181550861</v>
      </c>
      <c r="M20" s="1">
        <v>884780325211</v>
      </c>
      <c r="O20" s="1">
        <v>746831628779</v>
      </c>
      <c r="Q20" s="1">
        <f t="shared" si="1"/>
        <v>137948696432</v>
      </c>
    </row>
    <row r="21" spans="1:17" ht="21" x14ac:dyDescent="0.25">
      <c r="A21" s="2" t="s">
        <v>79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9565431</v>
      </c>
      <c r="M21" s="1">
        <v>94653508327</v>
      </c>
      <c r="O21" s="1">
        <v>70962157194</v>
      </c>
      <c r="Q21" s="1">
        <f t="shared" si="1"/>
        <v>23691351133</v>
      </c>
    </row>
    <row r="22" spans="1:17" ht="21" x14ac:dyDescent="0.25">
      <c r="A22" s="2" t="s">
        <v>69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12596665</v>
      </c>
      <c r="M22" s="1">
        <v>14235250690</v>
      </c>
      <c r="O22" s="1">
        <v>10994065698</v>
      </c>
      <c r="Q22" s="1">
        <f t="shared" si="1"/>
        <v>3241184992</v>
      </c>
    </row>
    <row r="23" spans="1:17" ht="21" x14ac:dyDescent="0.25">
      <c r="A23" s="2" t="s">
        <v>48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10443414</v>
      </c>
      <c r="M23" s="1">
        <v>147258792475</v>
      </c>
      <c r="O23" s="1">
        <v>127281334945</v>
      </c>
      <c r="Q23" s="1">
        <f t="shared" si="1"/>
        <v>19977457530</v>
      </c>
    </row>
    <row r="24" spans="1:17" ht="21" x14ac:dyDescent="0.25">
      <c r="A24" s="2" t="s">
        <v>143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84728</v>
      </c>
      <c r="M24" s="1">
        <v>1264796276068</v>
      </c>
      <c r="O24" s="1">
        <v>1191797604480</v>
      </c>
      <c r="Q24" s="1">
        <f t="shared" si="1"/>
        <v>72998671588</v>
      </c>
    </row>
    <row r="25" spans="1:17" ht="21" x14ac:dyDescent="0.25">
      <c r="A25" s="2" t="s">
        <v>16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119639</v>
      </c>
      <c r="M25" s="1">
        <v>142338324</v>
      </c>
      <c r="O25" s="1">
        <v>145566829</v>
      </c>
      <c r="Q25" s="1">
        <f t="shared" si="1"/>
        <v>-3228505</v>
      </c>
    </row>
    <row r="26" spans="1:17" ht="21" x14ac:dyDescent="0.25">
      <c r="A26" s="2" t="s">
        <v>144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0</v>
      </c>
      <c r="M26" s="1">
        <v>0</v>
      </c>
      <c r="O26" s="1">
        <v>0</v>
      </c>
      <c r="Q26" s="1">
        <v>3137985869</v>
      </c>
    </row>
    <row r="27" spans="1:17" ht="21" x14ac:dyDescent="0.25">
      <c r="A27" s="2" t="s">
        <v>145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16395148</v>
      </c>
      <c r="M27" s="1">
        <v>43922601492</v>
      </c>
      <c r="O27" s="1">
        <v>43351607672</v>
      </c>
      <c r="Q27" s="1">
        <f t="shared" si="1"/>
        <v>570993820</v>
      </c>
    </row>
    <row r="28" spans="1:17" ht="21" x14ac:dyDescent="0.25">
      <c r="A28" s="2" t="s">
        <v>72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2</v>
      </c>
      <c r="M28" s="1">
        <v>2</v>
      </c>
      <c r="O28" s="1">
        <v>4671</v>
      </c>
      <c r="Q28" s="1">
        <f t="shared" si="1"/>
        <v>-4669</v>
      </c>
    </row>
    <row r="29" spans="1:17" ht="21" x14ac:dyDescent="0.25">
      <c r="A29" s="2" t="s">
        <v>57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1</v>
      </c>
      <c r="M29" s="1">
        <v>1</v>
      </c>
      <c r="O29" s="1">
        <v>13953</v>
      </c>
      <c r="Q29" s="1">
        <f t="shared" si="1"/>
        <v>-13952</v>
      </c>
    </row>
    <row r="30" spans="1:17" ht="21" x14ac:dyDescent="0.25">
      <c r="A30" s="2" t="s">
        <v>40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10403880</v>
      </c>
      <c r="M30" s="1">
        <v>465012505689</v>
      </c>
      <c r="O30" s="1">
        <v>398049800363</v>
      </c>
      <c r="Q30" s="1">
        <f t="shared" si="1"/>
        <v>66962705326</v>
      </c>
    </row>
    <row r="31" spans="1:17" ht="21" x14ac:dyDescent="0.25">
      <c r="A31" s="2" t="s">
        <v>165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0</v>
      </c>
      <c r="M31" s="1">
        <v>0</v>
      </c>
      <c r="O31" s="1">
        <v>0</v>
      </c>
      <c r="Q31" s="1">
        <v>-1558590874</v>
      </c>
    </row>
    <row r="32" spans="1:17" ht="21" x14ac:dyDescent="0.25">
      <c r="A32" s="2" t="s">
        <v>166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0</v>
      </c>
      <c r="M32" s="1">
        <v>0</v>
      </c>
      <c r="O32" s="1">
        <v>0</v>
      </c>
      <c r="Q32" s="1">
        <v>-6464635025</v>
      </c>
    </row>
    <row r="33" spans="1:17" ht="21.75" thickBot="1" x14ac:dyDescent="0.3">
      <c r="A33" s="2" t="s">
        <v>167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0</v>
      </c>
      <c r="M33" s="1">
        <v>0</v>
      </c>
      <c r="O33" s="1">
        <v>0</v>
      </c>
      <c r="Q33" s="1">
        <v>5760079313</v>
      </c>
    </row>
    <row r="34" spans="1:17" s="6" customFormat="1" ht="24.75" thickBot="1" x14ac:dyDescent="0.3">
      <c r="A34" s="6" t="s">
        <v>98</v>
      </c>
      <c r="C34" s="6" t="s">
        <v>98</v>
      </c>
      <c r="E34" s="7">
        <f>SUM(E8:E33)</f>
        <v>0</v>
      </c>
      <c r="G34" s="7">
        <f>SUM(G8:G33)</f>
        <v>0</v>
      </c>
      <c r="I34" s="7">
        <f>SUM(I8:I33)</f>
        <v>0</v>
      </c>
      <c r="K34" s="6" t="s">
        <v>98</v>
      </c>
      <c r="M34" s="7">
        <f>SUM(M8:M33)</f>
        <v>6557072463469</v>
      </c>
      <c r="O34" s="7">
        <f>SUM(O8:O33)</f>
        <v>5974471634129</v>
      </c>
      <c r="Q34" s="7">
        <f>SUM(Q8:Q33)</f>
        <v>583475668623</v>
      </c>
    </row>
    <row r="35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2026-04-22T10:16:40Z</dcterms:modified>
</cp:coreProperties>
</file>