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tlas\1404\12\"/>
    </mc:Choice>
  </mc:AlternateContent>
  <xr:revisionPtr revIDLastSave="0" documentId="13_ncr:1_{58704AB0-6457-40D4-B15A-8995B2514CE1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11" i="7"/>
  <c r="G12" i="7"/>
  <c r="G13" i="7"/>
  <c r="G14" i="7"/>
  <c r="G15" i="7"/>
  <c r="G8" i="7"/>
  <c r="M9" i="7"/>
  <c r="M10" i="7"/>
  <c r="M11" i="7"/>
  <c r="M12" i="7"/>
  <c r="M13" i="7"/>
  <c r="M14" i="7"/>
  <c r="M15" i="7"/>
  <c r="M8" i="7"/>
  <c r="G10" i="15"/>
  <c r="E10" i="15"/>
  <c r="E8" i="15"/>
  <c r="E9" i="15"/>
  <c r="E7" i="15"/>
  <c r="C10" i="15"/>
  <c r="C9" i="15"/>
  <c r="C8" i="15"/>
  <c r="C7" i="15"/>
  <c r="C10" i="14" l="1"/>
  <c r="E10" i="14"/>
  <c r="I16" i="13"/>
  <c r="I9" i="13"/>
  <c r="I10" i="13"/>
  <c r="I11" i="13"/>
  <c r="I12" i="13"/>
  <c r="I13" i="13"/>
  <c r="I14" i="13"/>
  <c r="I15" i="13"/>
  <c r="I8" i="13"/>
  <c r="G16" i="13"/>
  <c r="E16" i="13"/>
  <c r="E9" i="13"/>
  <c r="E10" i="13"/>
  <c r="E11" i="13"/>
  <c r="E12" i="13"/>
  <c r="E13" i="13"/>
  <c r="E14" i="13"/>
  <c r="E15" i="13"/>
  <c r="E8" i="13"/>
  <c r="C16" i="13"/>
  <c r="U10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8" i="11"/>
  <c r="S105" i="11"/>
  <c r="S101" i="11"/>
  <c r="S102" i="11"/>
  <c r="S103" i="11"/>
  <c r="S104" i="11"/>
  <c r="Q105" i="11"/>
  <c r="O105" i="11"/>
  <c r="M105" i="11"/>
  <c r="K105" i="11"/>
  <c r="K101" i="11"/>
  <c r="K102" i="11"/>
  <c r="K103" i="11"/>
  <c r="K104" i="11"/>
  <c r="I105" i="11"/>
  <c r="I101" i="11"/>
  <c r="I102" i="11"/>
  <c r="I103" i="11"/>
  <c r="I104" i="11"/>
  <c r="G105" i="11"/>
  <c r="E105" i="11"/>
  <c r="C10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8" i="11"/>
  <c r="O34" i="10"/>
  <c r="M34" i="10"/>
  <c r="G34" i="10"/>
  <c r="I33" i="10"/>
  <c r="I34" i="10" s="1"/>
  <c r="I32" i="10"/>
  <c r="I31" i="10"/>
  <c r="E34" i="10"/>
  <c r="I3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34" i="10" s="1"/>
  <c r="Q28" i="10"/>
  <c r="Q2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8" i="10"/>
  <c r="Q91" i="9"/>
  <c r="O91" i="9"/>
  <c r="M9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8" i="9"/>
  <c r="I91" i="9"/>
  <c r="G91" i="9"/>
  <c r="E9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S17" i="8"/>
  <c r="Q17" i="8"/>
  <c r="O17" i="8"/>
  <c r="M16" i="8"/>
  <c r="M17" i="8" s="1"/>
  <c r="S16" i="8"/>
  <c r="I17" i="8"/>
  <c r="K17" i="8"/>
  <c r="K65" i="11" l="1"/>
  <c r="S9" i="8"/>
  <c r="S10" i="8"/>
  <c r="S11" i="8"/>
  <c r="S12" i="8"/>
  <c r="S13" i="8"/>
  <c r="S14" i="8"/>
  <c r="S15" i="8"/>
  <c r="S8" i="8"/>
  <c r="M9" i="8"/>
  <c r="M10" i="8"/>
  <c r="M11" i="8"/>
  <c r="M12" i="8"/>
  <c r="M13" i="8"/>
  <c r="M14" i="8"/>
  <c r="M15" i="8"/>
  <c r="M8" i="8"/>
  <c r="K19" i="11" l="1"/>
  <c r="K93" i="11"/>
  <c r="K24" i="11"/>
  <c r="K15" i="11"/>
  <c r="K58" i="11"/>
  <c r="K27" i="11"/>
  <c r="K91" i="11"/>
  <c r="K52" i="11"/>
  <c r="K56" i="11"/>
  <c r="K37" i="11"/>
  <c r="K8" i="11"/>
  <c r="K49" i="11"/>
  <c r="K62" i="11"/>
  <c r="K40" i="11"/>
  <c r="K23" i="11"/>
  <c r="K80" i="11"/>
  <c r="K64" i="11"/>
  <c r="K10" i="11"/>
  <c r="K74" i="11"/>
  <c r="K43" i="11"/>
  <c r="K41" i="11"/>
  <c r="K68" i="11"/>
  <c r="K9" i="11"/>
  <c r="K53" i="11"/>
  <c r="K95" i="11"/>
  <c r="K14" i="11"/>
  <c r="K78" i="11"/>
  <c r="K88" i="11"/>
  <c r="K39" i="11"/>
  <c r="K44" i="11"/>
  <c r="K17" i="11"/>
  <c r="K60" i="11"/>
  <c r="K63" i="11"/>
  <c r="K18" i="11"/>
  <c r="K12" i="11"/>
  <c r="K61" i="11"/>
  <c r="K16" i="11"/>
  <c r="K22" i="11"/>
  <c r="K86" i="11"/>
  <c r="K25" i="11"/>
  <c r="K47" i="11"/>
  <c r="K50" i="11"/>
  <c r="K32" i="11"/>
  <c r="K66" i="11"/>
  <c r="K31" i="11"/>
  <c r="K89" i="11"/>
  <c r="K48" i="11"/>
  <c r="K33" i="11"/>
  <c r="K71" i="11"/>
  <c r="K29" i="11"/>
  <c r="K99" i="11"/>
  <c r="K70" i="11"/>
  <c r="K82" i="11"/>
  <c r="K76" i="11"/>
  <c r="K90" i="11"/>
  <c r="K20" i="11"/>
  <c r="K30" i="11"/>
  <c r="K98" i="11"/>
  <c r="K28" i="11"/>
  <c r="K13" i="11"/>
  <c r="K77" i="11"/>
  <c r="K72" i="11"/>
  <c r="K38" i="11"/>
  <c r="K55" i="11"/>
  <c r="K73" i="11"/>
  <c r="K79" i="11"/>
  <c r="K83" i="11"/>
  <c r="K54" i="11"/>
  <c r="K35" i="11"/>
  <c r="K45" i="11"/>
  <c r="K81" i="11"/>
  <c r="K51" i="11"/>
  <c r="K57" i="11"/>
  <c r="K26" i="11"/>
  <c r="K59" i="11"/>
  <c r="K84" i="11"/>
  <c r="K69" i="11"/>
  <c r="K94" i="11"/>
  <c r="K34" i="11"/>
  <c r="K67" i="11"/>
  <c r="K92" i="11"/>
  <c r="K42" i="11"/>
  <c r="K11" i="11"/>
  <c r="K75" i="11"/>
  <c r="K36" i="11"/>
  <c r="K100" i="11"/>
  <c r="K21" i="11"/>
  <c r="K85" i="11"/>
  <c r="K96" i="11"/>
  <c r="K46" i="11"/>
  <c r="K87" i="11"/>
  <c r="K97" i="11"/>
  <c r="C16" i="7"/>
  <c r="E16" i="7"/>
  <c r="I16" i="7"/>
  <c r="K16" i="7"/>
  <c r="M16" i="7"/>
  <c r="G16" i="7"/>
  <c r="K14" i="6"/>
  <c r="I14" i="6"/>
  <c r="G14" i="6"/>
  <c r="E14" i="6"/>
  <c r="C14" i="6"/>
  <c r="I9" i="6"/>
  <c r="I10" i="6"/>
  <c r="I11" i="6"/>
  <c r="I12" i="6"/>
  <c r="I13" i="6"/>
  <c r="I8" i="6"/>
  <c r="Y93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10" i="1"/>
  <c r="W93" i="1"/>
  <c r="U93" i="1"/>
  <c r="O93" i="1"/>
  <c r="K93" i="1"/>
  <c r="G93" i="1"/>
  <c r="E93" i="1"/>
</calcChain>
</file>

<file path=xl/sharedStrings.xml><?xml version="1.0" encoding="utf-8"?>
<sst xmlns="http://schemas.openxmlformats.org/spreadsheetml/2006/main" count="1006" uniqueCount="176">
  <si>
    <t>صندوق سرمایه‌گذاری توسعه اطلس مفید</t>
  </si>
  <si>
    <t>صورت وضعیت پورتفوی</t>
  </si>
  <si>
    <t>برای ماه منتهی به 1404/12/29</t>
  </si>
  <si>
    <t>نام شرکت</t>
  </si>
  <si>
    <t>1404/11/30</t>
  </si>
  <si>
    <t>تغییرات طی دوره</t>
  </si>
  <si>
    <t>1404/12/29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</si>
  <si>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</si>
  <si>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</si>
  <si>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</si>
  <si>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</si>
  <si>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</si>
  <si>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</si>
  <si>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</si>
  <si>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</si>
  <si>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</si>
  <si>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</si>
  <si>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</si>
  <si>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</si>
  <si>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</si>
  <si>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</si>
  <si>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</si>
  <si>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</si>
  <si>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</si>
  <si>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اروند</t>
  </si>
  <si>
    <t>پتروشیمی پردیس</t>
  </si>
  <si>
    <t>پتروشیمی جم</t>
  </si>
  <si>
    <t>پتروشیمی شیراز</t>
  </si>
  <si>
    <t>پتروشیمی فناوران</t>
  </si>
  <si>
    <t>پخش هجرت</t>
  </si>
  <si>
    <t>پست بانک ایران</t>
  </si>
  <si>
    <t>تراکتورسازی‌ایران‌</t>
  </si>
  <si>
    <t>توسعه حمل و نقل ریلی پارسیان</t>
  </si>
  <si>
    <t>توسعه معدنی و صنعتی صبانور</t>
  </si>
  <si>
    <t>تولید ژلاتین کپسول ایران</t>
  </si>
  <si>
    <t>تولیدی کوچین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</si>
  <si>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</si>
  <si>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</si>
  <si>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</si>
  <si>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</si>
  <si>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</si>
  <si>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</si>
  <si>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</si>
  <si>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</si>
  <si>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</si>
  <si>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</si>
  <si>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</si>
  <si>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</si>
  <si>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</si>
  <si>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</si>
  <si>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</si>
  <si>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</si>
  <si>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</si>
  <si>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</si>
  <si>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</si>
  <si>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</si>
  <si>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</si>
  <si>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</si>
  <si>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</si>
  <si>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</si>
  <si>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</si>
  <si>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</si>
  <si>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</si>
  <si>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</si>
  <si>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نقره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</si>
  <si>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</si>
  <si>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</si>
  <si>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</si>
  <si>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</si>
  <si>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</si>
  <si>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</si>
  <si>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صنایع‌خاک‌چینی‌ایران‌</t>
  </si>
  <si>
    <t>صنعتی‌ آما</t>
  </si>
  <si>
    <t>فجر انرژی خلیج فارس</t>
  </si>
  <si>
    <t>قندهکمتان‌</t>
  </si>
  <si>
    <t>گروه مالی نماد غدیر(سهامی عام)</t>
  </si>
  <si>
    <t>گروه‌بهمن‌</t>
  </si>
  <si>
    <t>گسترش سوخت سبززاگرس(سهامی عام)</t>
  </si>
  <si>
    <t>گسترش نفت و گاز پارسیان</t>
  </si>
  <si>
    <t>لابراتوارداروسازی‌  دکترعبیدی‌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</si>
  <si>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</si>
  <si>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</si>
  <si>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</si>
  <si>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</si>
  <si>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</si>
  <si>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</si>
  <si>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</si>
  <si>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</si>
  <si>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</si>
  <si>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</si>
  <si>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</si>
  <si>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</si>
  <si>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</si>
  <si>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</si>
  <si>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کشت و دام قیام اصفهان</t>
  </si>
  <si>
    <t>کشت و دامداری فکا</t>
  </si>
  <si>
    <t>کشت وصنعت شریف آباد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</si>
  <si>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</si>
  <si>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</si>
  <si>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</si>
  <si>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</si>
  <si>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</si>
  <si>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</si>
  <si>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</si>
  <si>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</si>
  <si>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</si>
  <si>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</si>
  <si>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1404/10/23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</si>
  <si>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</si>
  <si>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</si>
  <si>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</si>
  <si>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</si>
  <si>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</si>
  <si>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</si>
  <si>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</si>
  <si>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</si>
  <si>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ملت مستقل مرکزی</t>
  </si>
  <si>
    <t>بانک ملت جهان کودک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</si>
  <si>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</si>
  <si>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</si>
  <si>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</si>
  <si>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</si>
  <si>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</si>
  <si>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</si>
  <si>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1404/12/03</t>
  </si>
  <si>
    <t>1404/12/18</t>
  </si>
  <si>
    <t>1404/11/21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</si>
  <si>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</si>
  <si>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</si>
  <si>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</si>
  <si>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</si>
  <si>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</si>
  <si>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</si>
  <si>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</si>
  <si>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</si>
  <si>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دوده‌ صنعتی‌ پارس‌</t>
  </si>
  <si>
    <t>شمش طلا</t>
  </si>
  <si>
    <t>اختیارخ وبملت-1200-1404/09/19</t>
  </si>
  <si>
    <t>ح . کاشی‌ الوند</t>
  </si>
  <si>
    <t>شرکت آهن و فولاد ارفع</t>
  </si>
  <si>
    <t>ح.داروسازی شهید قاضی</t>
  </si>
  <si>
    <t>تمام سکه طرح جدید0312 رفاه</t>
  </si>
  <si>
    <t>فولاد  خوزستان</t>
  </si>
  <si>
    <t>توسعه نیشکر و  صنایع جانبی</t>
  </si>
  <si>
    <t>کربن‌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</si>
  <si>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</si>
  <si>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</si>
  <si>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</si>
  <si>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</si>
  <si>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</si>
  <si>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</si>
  <si>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</si>
  <si>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</si>
  <si>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</si>
  <si>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</si>
  <si>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</si>
  <si>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</si>
  <si>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</si>
  <si>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1404/12/01</t>
  </si>
  <si>
    <t>گواهی سپرده تمام سکه بهار آزادی طرح جدید</t>
  </si>
  <si>
    <t>از ابتدای سال مالی تا پایان اسفند ماه</t>
  </si>
  <si>
    <t>طی اسفند ماه</t>
  </si>
  <si>
    <t>اختیارخ وبملت-1100-1404/10/17</t>
  </si>
  <si>
    <t>اختیارخ فولاد-3250-1404/11/08</t>
  </si>
  <si>
    <t>اختیارخ فولاد-3500-1404/11/08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</si>
  <si>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</si>
  <si>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</si>
  <si>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</si>
  <si>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</si>
  <si>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</si>
  <si>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</si>
  <si>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از ابتدای سال مالی تا پایان بهمن ماه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</si>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</sst>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4"/>
      <name val="Calibri"/>
      <family val="2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164" fontId="7" fillId="0" borderId="0" xfId="0" applyNumberFormat="1" applyFont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7" fillId="0" borderId="0" xfId="0" applyNumberFormat="1" applyFont="1" applyFill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zoomScale="85" zoomScaleNormal="85" workbookViewId="0">
      <selection activeCell="A5" sqref="A5:XFD6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19" style="1" customWidth="1"/>
    <col min="4" max="4" width="1" style="1" customWidth="1"/>
    <col min="5" max="5" width="26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1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5.140625" style="1" bestFit="1" customWidth="1"/>
    <col min="22" max="22" width="1" style="1" customWidth="1"/>
    <col min="23" max="23" width="23" style="1" customWidth="1"/>
    <col min="24" max="24" width="1" style="1" customWidth="1"/>
    <col min="25" max="25" width="34.7109375" style="1" bestFit="1" customWidth="1"/>
    <col min="26" max="26" width="1" style="1" customWidth="1"/>
    <col min="27" max="27" width="14.7109375" style="1" customWidth="1"/>
    <col min="28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5" spans="1:25" s="8" customFormat="1" ht="28.5" x14ac:dyDescent="0.55000000000000004">
      <c r="A5" s="20" t="s">
        <v>165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s="8" customFormat="1" ht="28.5" x14ac:dyDescent="0.55000000000000004">
      <c r="A6" s="20" t="s">
        <v>166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27" thickBot="1" x14ac:dyDescent="0.3">
      <c r="A7" s="19" t="s">
        <v>3</v>
      </c>
      <c r="C7" s="19" t="s">
        <v>158</v>
      </c>
      <c r="D7" s="19" t="s">
        <v>4</v>
      </c>
      <c r="E7" s="19" t="s">
        <v>4</v>
      </c>
      <c r="F7" s="19" t="s">
        <v>4</v>
      </c>
      <c r="G7" s="19" t="s">
        <v>4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Q7" s="19" t="s">
        <v>6</v>
      </c>
      <c r="R7" s="19" t="s">
        <v>6</v>
      </c>
      <c r="S7" s="19" t="s">
        <v>6</v>
      </c>
      <c r="T7" s="19" t="s">
        <v>6</v>
      </c>
      <c r="U7" s="19" t="s">
        <v>6</v>
      </c>
      <c r="V7" s="19" t="s">
        <v>6</v>
      </c>
      <c r="W7" s="19" t="s">
        <v>6</v>
      </c>
      <c r="X7" s="19" t="s">
        <v>6</v>
      </c>
      <c r="Y7" s="19" t="s">
        <v>6</v>
      </c>
    </row>
    <row r="8" spans="1:25" ht="26.25" x14ac:dyDescent="0.25">
      <c r="A8" s="19" t="s">
        <v>3</v>
      </c>
      <c r="C8" s="19" t="s">
        <v>7</v>
      </c>
      <c r="E8" s="19" t="s">
        <v>8</v>
      </c>
      <c r="G8" s="19" t="s">
        <v>9</v>
      </c>
      <c r="I8" s="19" t="s">
        <v>10</v>
      </c>
      <c r="J8" s="19" t="s">
        <v>10</v>
      </c>
      <c r="K8" s="19" t="s">
        <v>10</v>
      </c>
      <c r="M8" s="19" t="s">
        <v>11</v>
      </c>
      <c r="N8" s="19" t="s">
        <v>11</v>
      </c>
      <c r="O8" s="19" t="s">
        <v>11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6.25" x14ac:dyDescent="0.25">
      <c r="A9" s="19" t="s">
        <v>3</v>
      </c>
      <c r="C9" s="19" t="s">
        <v>7</v>
      </c>
      <c r="E9" s="19" t="s">
        <v>8</v>
      </c>
      <c r="G9" s="19" t="s">
        <v>9</v>
      </c>
      <c r="I9" s="19" t="s">
        <v>7</v>
      </c>
      <c r="K9" s="19" t="s">
        <v>8</v>
      </c>
      <c r="M9" s="19" t="s">
        <v>7</v>
      </c>
      <c r="O9" s="19" t="s">
        <v>14</v>
      </c>
      <c r="Q9" s="19" t="s">
        <v>7</v>
      </c>
      <c r="S9" s="19" t="s">
        <v>12</v>
      </c>
      <c r="U9" s="19" t="s">
        <v>8</v>
      </c>
      <c r="W9" s="19" t="s">
        <v>9</v>
      </c>
      <c r="Y9" s="19" t="s">
        <v>13</v>
      </c>
    </row>
    <row r="10" spans="1:25" ht="21" x14ac:dyDescent="0.25">
      <c r="A10" s="2" t="s">
        <v>159</v>
      </c>
      <c r="C10" s="1">
        <v>1483</v>
      </c>
      <c r="E10" s="1">
        <v>1070193329011</v>
      </c>
      <c r="G10" s="1">
        <v>2828989337500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1483</v>
      </c>
      <c r="S10" s="1">
        <v>1868000000</v>
      </c>
      <c r="U10" s="1">
        <v>1070193329011</v>
      </c>
      <c r="W10" s="1">
        <v>2766781195000</v>
      </c>
      <c r="Y10" s="3">
        <v>4.4386849193991065E-2</v>
      </c>
    </row>
    <row r="11" spans="1:25" ht="21" x14ac:dyDescent="0.25">
      <c r="A11" s="2" t="s">
        <v>15</v>
      </c>
      <c r="C11" s="1">
        <v>419356315</v>
      </c>
      <c r="E11" s="1">
        <v>797159075532</v>
      </c>
      <c r="G11" s="1">
        <v>1160543872321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419356315</v>
      </c>
      <c r="S11" s="1">
        <v>2630</v>
      </c>
      <c r="U11" s="1">
        <v>797159075532</v>
      </c>
      <c r="W11" s="1">
        <v>1094381636502</v>
      </c>
      <c r="Y11" s="3">
        <v>1.7556918757389278E-2</v>
      </c>
    </row>
    <row r="12" spans="1:25" ht="21" x14ac:dyDescent="0.25">
      <c r="A12" s="2" t="s">
        <v>16</v>
      </c>
      <c r="C12" s="1">
        <v>52000</v>
      </c>
      <c r="E12" s="1">
        <v>70751200</v>
      </c>
      <c r="G12" s="1">
        <v>64858736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52000</v>
      </c>
      <c r="S12" s="1">
        <v>1241</v>
      </c>
      <c r="U12" s="1">
        <v>70751200</v>
      </c>
      <c r="W12" s="1">
        <v>64033168</v>
      </c>
      <c r="Y12" s="3">
        <v>1.0272697300985864E-6</v>
      </c>
    </row>
    <row r="13" spans="1:25" ht="21" x14ac:dyDescent="0.25">
      <c r="A13" s="2" t="s">
        <v>17</v>
      </c>
      <c r="C13" s="1">
        <v>94070092</v>
      </c>
      <c r="E13" s="1">
        <v>407275196752</v>
      </c>
      <c r="G13" s="1">
        <v>410895578691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94070092</v>
      </c>
      <c r="S13" s="1">
        <v>4255</v>
      </c>
      <c r="U13" s="1">
        <v>407275196752</v>
      </c>
      <c r="W13" s="1">
        <v>397174167954</v>
      </c>
      <c r="Y13" s="3">
        <v>6.371775957051449E-3</v>
      </c>
    </row>
    <row r="14" spans="1:25" ht="21" x14ac:dyDescent="0.25">
      <c r="A14" s="2" t="s">
        <v>18</v>
      </c>
      <c r="C14" s="1">
        <v>6453119</v>
      </c>
      <c r="E14" s="1">
        <v>181103846807</v>
      </c>
      <c r="G14" s="1">
        <v>143048300956</v>
      </c>
      <c r="I14" s="1">
        <v>4506187</v>
      </c>
      <c r="K14" s="1">
        <v>98001293701</v>
      </c>
      <c r="M14" s="1">
        <v>0</v>
      </c>
      <c r="O14" s="1">
        <v>0</v>
      </c>
      <c r="Q14" s="1">
        <f t="shared" si="0"/>
        <v>10959306</v>
      </c>
      <c r="S14" s="1">
        <v>23040</v>
      </c>
      <c r="U14" s="1">
        <v>279105140508</v>
      </c>
      <c r="W14" s="1">
        <v>250550566609</v>
      </c>
      <c r="Y14" s="3">
        <v>4.019526457545804E-3</v>
      </c>
    </row>
    <row r="15" spans="1:25" ht="21" x14ac:dyDescent="0.25">
      <c r="A15" s="2" t="s">
        <v>19</v>
      </c>
      <c r="C15" s="1">
        <v>313149521</v>
      </c>
      <c r="E15" s="1">
        <v>1084092764937</v>
      </c>
      <c r="G15" s="1">
        <v>1966913780033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313149521</v>
      </c>
      <c r="S15" s="1">
        <v>6150</v>
      </c>
      <c r="U15" s="1">
        <v>1084092764937</v>
      </c>
      <c r="W15" s="1">
        <v>1910982582496</v>
      </c>
      <c r="Y15" s="3">
        <v>3.065746429637474E-2</v>
      </c>
    </row>
    <row r="16" spans="1:25" ht="21" x14ac:dyDescent="0.25">
      <c r="A16" s="2" t="s">
        <v>20</v>
      </c>
      <c r="C16" s="1">
        <v>348025675</v>
      </c>
      <c r="E16" s="1">
        <v>1171012771198</v>
      </c>
      <c r="G16" s="1">
        <v>2603829191453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348025675</v>
      </c>
      <c r="S16" s="1">
        <v>6940</v>
      </c>
      <c r="U16" s="1">
        <v>1171012771198</v>
      </c>
      <c r="W16" s="1">
        <v>2396627929534</v>
      </c>
      <c r="Y16" s="3">
        <v>3.8448563505699515E-2</v>
      </c>
    </row>
    <row r="17" spans="1:25" ht="21" x14ac:dyDescent="0.25">
      <c r="A17" s="2" t="s">
        <v>21</v>
      </c>
      <c r="C17" s="1">
        <v>37924652</v>
      </c>
      <c r="E17" s="1">
        <v>785849275322</v>
      </c>
      <c r="G17" s="1">
        <v>1026587168324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37924652</v>
      </c>
      <c r="S17" s="1">
        <v>25900</v>
      </c>
      <c r="U17" s="1">
        <v>785849275322</v>
      </c>
      <c r="W17" s="1">
        <v>974655705997</v>
      </c>
      <c r="Y17" s="3">
        <v>1.5636182548996878E-2</v>
      </c>
    </row>
    <row r="18" spans="1:25" ht="21" x14ac:dyDescent="0.25">
      <c r="A18" s="2" t="s">
        <v>22</v>
      </c>
      <c r="C18" s="1">
        <v>227712323</v>
      </c>
      <c r="E18" s="1">
        <v>689383209547</v>
      </c>
      <c r="G18" s="1">
        <v>884828450006</v>
      </c>
      <c r="I18" s="1">
        <v>0</v>
      </c>
      <c r="K18" s="1">
        <v>0</v>
      </c>
      <c r="M18" s="1">
        <v>0</v>
      </c>
      <c r="O18" s="1">
        <v>0</v>
      </c>
      <c r="Q18" s="1">
        <f t="shared" si="0"/>
        <v>227712323</v>
      </c>
      <c r="S18" s="1">
        <v>3740</v>
      </c>
      <c r="U18" s="1">
        <v>689383209547</v>
      </c>
      <c r="W18" s="1">
        <v>845060879220</v>
      </c>
      <c r="Y18" s="3">
        <v>1.3557121854617649E-2</v>
      </c>
    </row>
    <row r="19" spans="1:25" ht="21" x14ac:dyDescent="0.25">
      <c r="A19" s="2" t="s">
        <v>23</v>
      </c>
      <c r="C19" s="1">
        <v>5582269</v>
      </c>
      <c r="E19" s="1">
        <v>131701937926</v>
      </c>
      <c r="G19" s="1">
        <v>156757041116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5582269</v>
      </c>
      <c r="S19" s="1">
        <v>26000</v>
      </c>
      <c r="U19" s="1">
        <v>131701937926</v>
      </c>
      <c r="W19" s="1">
        <v>144017069576</v>
      </c>
      <c r="Y19" s="3">
        <v>2.3104334958552551E-3</v>
      </c>
    </row>
    <row r="20" spans="1:25" ht="21" x14ac:dyDescent="0.25">
      <c r="A20" s="2" t="s">
        <v>24</v>
      </c>
      <c r="C20" s="1">
        <v>100000</v>
      </c>
      <c r="E20" s="1">
        <v>4355572416</v>
      </c>
      <c r="G20" s="1">
        <v>5174688050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100000</v>
      </c>
      <c r="S20" s="1">
        <v>52700</v>
      </c>
      <c r="U20" s="1">
        <v>4355572416</v>
      </c>
      <c r="W20" s="1">
        <v>5229262900</v>
      </c>
      <c r="Y20" s="3">
        <v>8.3891890026393054E-5</v>
      </c>
    </row>
    <row r="21" spans="1:25" ht="21" x14ac:dyDescent="0.25">
      <c r="A21" s="2" t="s">
        <v>25</v>
      </c>
      <c r="C21" s="1">
        <v>7369940</v>
      </c>
      <c r="E21" s="1">
        <v>1072118838412</v>
      </c>
      <c r="G21" s="1">
        <v>3844647909361</v>
      </c>
      <c r="I21" s="1">
        <v>279532946</v>
      </c>
      <c r="K21" s="1">
        <v>0</v>
      </c>
      <c r="M21" s="1">
        <v>0</v>
      </c>
      <c r="O21" s="1">
        <v>0</v>
      </c>
      <c r="Q21" s="1">
        <f t="shared" si="0"/>
        <v>286902886</v>
      </c>
      <c r="S21" s="1">
        <v>13032</v>
      </c>
      <c r="U21" s="1">
        <v>1072118838412</v>
      </c>
      <c r="W21" s="1">
        <v>3710016571040</v>
      </c>
      <c r="Y21" s="3">
        <v>5.9518962447610645E-2</v>
      </c>
    </row>
    <row r="22" spans="1:25" ht="21" x14ac:dyDescent="0.25">
      <c r="A22" s="2" t="s">
        <v>26</v>
      </c>
      <c r="C22" s="1">
        <v>20782126</v>
      </c>
      <c r="E22" s="1">
        <v>1200492176220</v>
      </c>
      <c r="G22" s="1">
        <v>965497701373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20782126</v>
      </c>
      <c r="S22" s="1">
        <v>43800</v>
      </c>
      <c r="U22" s="1">
        <v>1200492176220</v>
      </c>
      <c r="W22" s="1">
        <v>903220831272</v>
      </c>
      <c r="Y22" s="3">
        <v>1.4490168900595521E-2</v>
      </c>
    </row>
    <row r="23" spans="1:25" ht="21" x14ac:dyDescent="0.25">
      <c r="A23" s="2" t="s">
        <v>27</v>
      </c>
      <c r="C23" s="1">
        <v>20841249</v>
      </c>
      <c r="E23" s="1">
        <v>696077060196</v>
      </c>
      <c r="G23" s="1">
        <v>1247840018403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20841249</v>
      </c>
      <c r="S23" s="1">
        <v>60730</v>
      </c>
      <c r="U23" s="1">
        <v>696077060196</v>
      </c>
      <c r="W23" s="1">
        <v>1255905275400</v>
      </c>
      <c r="Y23" s="3">
        <v>2.0148206212279685E-2</v>
      </c>
    </row>
    <row r="24" spans="1:25" ht="21" x14ac:dyDescent="0.25">
      <c r="A24" s="2" t="s">
        <v>28</v>
      </c>
      <c r="C24" s="1">
        <v>6481974</v>
      </c>
      <c r="E24" s="1">
        <v>44649791962</v>
      </c>
      <c r="G24" s="1">
        <v>27348304186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6481974</v>
      </c>
      <c r="S24" s="1">
        <v>4110</v>
      </c>
      <c r="U24" s="1">
        <v>44649791962</v>
      </c>
      <c r="W24" s="1">
        <v>26434978881</v>
      </c>
      <c r="Y24" s="3">
        <v>4.2409042795206854E-4</v>
      </c>
    </row>
    <row r="25" spans="1:25" ht="21" x14ac:dyDescent="0.25">
      <c r="A25" s="2" t="s">
        <v>29</v>
      </c>
      <c r="C25" s="1">
        <v>79103012</v>
      </c>
      <c r="E25" s="1">
        <v>141874511130</v>
      </c>
      <c r="G25" s="1">
        <v>225192244663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79103012</v>
      </c>
      <c r="S25" s="1">
        <v>2692</v>
      </c>
      <c r="U25" s="1">
        <v>141874511130</v>
      </c>
      <c r="W25" s="1">
        <v>211299241071</v>
      </c>
      <c r="Y25" s="3">
        <v>3.3898262591824649E-3</v>
      </c>
    </row>
    <row r="26" spans="1:25" ht="21" x14ac:dyDescent="0.25">
      <c r="A26" s="2" t="s">
        <v>30</v>
      </c>
      <c r="C26" s="1">
        <v>158000000</v>
      </c>
      <c r="E26" s="1">
        <v>944717045322</v>
      </c>
      <c r="G26" s="1">
        <v>1102153979800</v>
      </c>
      <c r="I26" s="1">
        <v>0</v>
      </c>
      <c r="K26" s="1">
        <v>0</v>
      </c>
      <c r="M26" s="1">
        <v>0</v>
      </c>
      <c r="O26" s="1">
        <v>0</v>
      </c>
      <c r="Q26" s="1">
        <f t="shared" si="0"/>
        <v>158000000</v>
      </c>
      <c r="S26" s="1">
        <v>6680</v>
      </c>
      <c r="U26" s="1">
        <v>944717045322</v>
      </c>
      <c r="W26" s="1">
        <v>1047281448800</v>
      </c>
      <c r="Y26" s="3">
        <v>1.6801301026462295E-2</v>
      </c>
    </row>
    <row r="27" spans="1:25" ht="21" x14ac:dyDescent="0.25">
      <c r="A27" s="2" t="s">
        <v>31</v>
      </c>
      <c r="C27" s="1">
        <v>366095517</v>
      </c>
      <c r="E27" s="1">
        <v>1290948068991</v>
      </c>
      <c r="G27" s="1">
        <v>1032037565775</v>
      </c>
      <c r="I27" s="1">
        <v>5000000</v>
      </c>
      <c r="K27" s="1">
        <v>13435697521</v>
      </c>
      <c r="M27" s="1">
        <v>0</v>
      </c>
      <c r="O27" s="1">
        <v>0</v>
      </c>
      <c r="Q27" s="1">
        <f t="shared" si="0"/>
        <v>371095517</v>
      </c>
      <c r="S27" s="1">
        <v>2600</v>
      </c>
      <c r="U27" s="1">
        <v>1304383766512</v>
      </c>
      <c r="W27" s="1">
        <v>957390066499</v>
      </c>
      <c r="Y27" s="3">
        <v>1.5359193773006756E-2</v>
      </c>
    </row>
    <row r="28" spans="1:25" ht="21" x14ac:dyDescent="0.25">
      <c r="A28" s="2" t="s">
        <v>32</v>
      </c>
      <c r="C28" s="1">
        <v>65602103</v>
      </c>
      <c r="E28" s="1">
        <v>472099205448</v>
      </c>
      <c r="G28" s="1">
        <v>541590389548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65602103</v>
      </c>
      <c r="S28" s="1">
        <v>7700</v>
      </c>
      <c r="U28" s="1">
        <v>472099205448</v>
      </c>
      <c r="W28" s="1">
        <v>501231490327</v>
      </c>
      <c r="Y28" s="3">
        <v>8.0411442049084549E-3</v>
      </c>
    </row>
    <row r="29" spans="1:25" ht="21" x14ac:dyDescent="0.25">
      <c r="A29" s="2" t="s">
        <v>33</v>
      </c>
      <c r="C29" s="1">
        <v>260484746</v>
      </c>
      <c r="E29" s="1">
        <v>1011361692767</v>
      </c>
      <c r="G29" s="1">
        <v>790146455078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260484746</v>
      </c>
      <c r="S29" s="1">
        <v>2940</v>
      </c>
      <c r="U29" s="1">
        <v>1011361692767</v>
      </c>
      <c r="W29" s="1">
        <v>759905324805</v>
      </c>
      <c r="Y29" s="3">
        <v>1.2190990424101943E-2</v>
      </c>
    </row>
    <row r="30" spans="1:25" ht="21" x14ac:dyDescent="0.25">
      <c r="A30" s="2" t="s">
        <v>34</v>
      </c>
      <c r="C30" s="1">
        <v>4893837</v>
      </c>
      <c r="E30" s="1">
        <v>480879083410</v>
      </c>
      <c r="G30" s="1">
        <v>570338097317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4893837</v>
      </c>
      <c r="S30" s="1">
        <v>126300</v>
      </c>
      <c r="U30" s="1">
        <v>480879083410</v>
      </c>
      <c r="W30" s="1">
        <v>613313764931</v>
      </c>
      <c r="Y30" s="3">
        <v>9.8392549587178989E-3</v>
      </c>
    </row>
    <row r="31" spans="1:25" ht="21" x14ac:dyDescent="0.25">
      <c r="A31" s="2" t="s">
        <v>35</v>
      </c>
      <c r="C31" s="1">
        <v>26082352</v>
      </c>
      <c r="E31" s="1">
        <v>167910061065</v>
      </c>
      <c r="G31" s="1">
        <v>181579239700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26082352</v>
      </c>
      <c r="S31" s="1">
        <v>7016</v>
      </c>
      <c r="U31" s="1">
        <v>167910061065</v>
      </c>
      <c r="W31" s="1">
        <v>181579239700</v>
      </c>
      <c r="Y31" s="3">
        <v>2.9130349533561346E-3</v>
      </c>
    </row>
    <row r="32" spans="1:25" ht="21" x14ac:dyDescent="0.25">
      <c r="A32" s="2" t="s">
        <v>36</v>
      </c>
      <c r="C32" s="1">
        <v>47187349</v>
      </c>
      <c r="E32" s="1">
        <v>691870705152</v>
      </c>
      <c r="G32" s="1">
        <v>997789409782</v>
      </c>
      <c r="I32" s="1">
        <v>0</v>
      </c>
      <c r="K32" s="1">
        <v>0</v>
      </c>
      <c r="M32" s="1">
        <v>0</v>
      </c>
      <c r="O32" s="1">
        <v>0</v>
      </c>
      <c r="Q32" s="1">
        <f t="shared" si="0"/>
        <v>47187349</v>
      </c>
      <c r="S32" s="1">
        <v>21830</v>
      </c>
      <c r="U32" s="1">
        <v>691870705152</v>
      </c>
      <c r="W32" s="1">
        <v>1022137156994</v>
      </c>
      <c r="Y32" s="3">
        <v>1.6397916801320259E-2</v>
      </c>
    </row>
    <row r="33" spans="1:25" ht="21" x14ac:dyDescent="0.25">
      <c r="A33" s="2" t="s">
        <v>37</v>
      </c>
      <c r="C33" s="1">
        <v>8288198</v>
      </c>
      <c r="E33" s="1">
        <v>115216027029</v>
      </c>
      <c r="G33" s="1">
        <v>214732040291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8288198</v>
      </c>
      <c r="S33" s="1">
        <v>24680</v>
      </c>
      <c r="U33" s="1">
        <v>115216027029</v>
      </c>
      <c r="W33" s="1">
        <v>202971534063</v>
      </c>
      <c r="Y33" s="3">
        <v>3.2562267263521001E-3</v>
      </c>
    </row>
    <row r="34" spans="1:25" ht="21" x14ac:dyDescent="0.25">
      <c r="A34" s="2" t="s">
        <v>38</v>
      </c>
      <c r="C34" s="1">
        <v>21011122</v>
      </c>
      <c r="E34" s="1">
        <v>121703970800</v>
      </c>
      <c r="G34" s="1">
        <v>161368984649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21011122</v>
      </c>
      <c r="S34" s="1">
        <v>7750</v>
      </c>
      <c r="U34" s="1">
        <v>121703970800</v>
      </c>
      <c r="W34" s="1">
        <v>161577471709</v>
      </c>
      <c r="Y34" s="3">
        <v>2.5921510825845195E-3</v>
      </c>
    </row>
    <row r="35" spans="1:25" ht="21" x14ac:dyDescent="0.25">
      <c r="A35" s="2" t="s">
        <v>39</v>
      </c>
      <c r="C35" s="1">
        <v>35180424</v>
      </c>
      <c r="E35" s="1">
        <v>186504834907</v>
      </c>
      <c r="G35" s="1">
        <v>205610943209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35180424</v>
      </c>
      <c r="S35" s="1">
        <v>6190</v>
      </c>
      <c r="U35" s="1">
        <v>186504834907</v>
      </c>
      <c r="W35" s="1">
        <v>216083487006</v>
      </c>
      <c r="Y35" s="3">
        <v>3.4665788420059902E-3</v>
      </c>
    </row>
    <row r="36" spans="1:25" ht="21" x14ac:dyDescent="0.25">
      <c r="A36" s="2" t="s">
        <v>40</v>
      </c>
      <c r="C36" s="1">
        <v>67210976</v>
      </c>
      <c r="E36" s="1">
        <v>503548724651</v>
      </c>
      <c r="G36" s="1">
        <v>591553029829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67210976</v>
      </c>
      <c r="S36" s="1">
        <v>8530</v>
      </c>
      <c r="U36" s="1">
        <v>503548724651</v>
      </c>
      <c r="W36" s="1">
        <v>568877941877</v>
      </c>
      <c r="Y36" s="3">
        <v>9.1263810313277818E-3</v>
      </c>
    </row>
    <row r="37" spans="1:25" ht="21" x14ac:dyDescent="0.25">
      <c r="A37" s="2" t="s">
        <v>41</v>
      </c>
      <c r="C37" s="1">
        <v>69359284</v>
      </c>
      <c r="E37" s="1">
        <v>289022284444</v>
      </c>
      <c r="G37" s="1">
        <v>315829374475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69359284</v>
      </c>
      <c r="S37" s="1">
        <v>4589</v>
      </c>
      <c r="U37" s="1">
        <v>289022284444</v>
      </c>
      <c r="W37" s="1">
        <v>315829374475</v>
      </c>
      <c r="Y37" s="3">
        <v>5.0667797081996417E-3</v>
      </c>
    </row>
    <row r="38" spans="1:25" ht="21" x14ac:dyDescent="0.25">
      <c r="A38" s="2" t="s">
        <v>42</v>
      </c>
      <c r="C38" s="1">
        <v>140540346</v>
      </c>
      <c r="E38" s="1">
        <v>1050860475265</v>
      </c>
      <c r="G38" s="1">
        <v>1991402679111</v>
      </c>
      <c r="I38" s="1">
        <v>135645</v>
      </c>
      <c r="K38" s="1">
        <v>1851046513</v>
      </c>
      <c r="M38" s="1">
        <v>0</v>
      </c>
      <c r="O38" s="1">
        <v>0</v>
      </c>
      <c r="Q38" s="1">
        <f t="shared" si="0"/>
        <v>140675991</v>
      </c>
      <c r="S38" s="1">
        <v>13730</v>
      </c>
      <c r="U38" s="1">
        <v>1052711521778</v>
      </c>
      <c r="W38" s="1">
        <v>1916551005545</v>
      </c>
      <c r="Y38" s="3">
        <v>3.0746797256484118E-2</v>
      </c>
    </row>
    <row r="39" spans="1:25" ht="21" x14ac:dyDescent="0.25">
      <c r="A39" s="2" t="s">
        <v>43</v>
      </c>
      <c r="C39" s="1">
        <v>2218435</v>
      </c>
      <c r="E39" s="1">
        <v>45211528364</v>
      </c>
      <c r="G39" s="1">
        <v>67799624121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2218435</v>
      </c>
      <c r="S39" s="1">
        <v>28490</v>
      </c>
      <c r="U39" s="1">
        <v>45211528364</v>
      </c>
      <c r="W39" s="1">
        <v>62714652312</v>
      </c>
      <c r="Y39" s="3">
        <v>1.006117079101489E-3</v>
      </c>
    </row>
    <row r="40" spans="1:25" ht="21" x14ac:dyDescent="0.25">
      <c r="A40" s="2" t="s">
        <v>44</v>
      </c>
      <c r="C40" s="1">
        <v>46183742</v>
      </c>
      <c r="E40" s="1">
        <v>1018843432930</v>
      </c>
      <c r="G40" s="1">
        <v>1700172116118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46183742</v>
      </c>
      <c r="S40" s="1">
        <v>35000</v>
      </c>
      <c r="U40" s="1">
        <v>1018843432930</v>
      </c>
      <c r="W40" s="1">
        <v>1603935958602</v>
      </c>
      <c r="Y40" s="3">
        <v>2.5731584282828145E-2</v>
      </c>
    </row>
    <row r="41" spans="1:25" ht="21" x14ac:dyDescent="0.25">
      <c r="A41" s="2" t="s">
        <v>45</v>
      </c>
      <c r="C41" s="1">
        <v>58801775</v>
      </c>
      <c r="E41" s="1">
        <v>164530648303</v>
      </c>
      <c r="G41" s="1">
        <v>336663559101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58801775</v>
      </c>
      <c r="S41" s="1">
        <v>5920</v>
      </c>
      <c r="U41" s="1">
        <v>164530648303</v>
      </c>
      <c r="W41" s="1">
        <v>345415644693</v>
      </c>
      <c r="Y41" s="3">
        <v>5.5414255951791629E-3</v>
      </c>
    </row>
    <row r="42" spans="1:25" ht="21" x14ac:dyDescent="0.25">
      <c r="A42" s="2" t="s">
        <v>46</v>
      </c>
      <c r="C42" s="1">
        <v>126637524</v>
      </c>
      <c r="E42" s="1">
        <v>268748739218</v>
      </c>
      <c r="G42" s="1">
        <v>799188797375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126637524</v>
      </c>
      <c r="S42" s="1">
        <v>4710</v>
      </c>
      <c r="U42" s="1">
        <v>268748739218</v>
      </c>
      <c r="W42" s="1">
        <v>591852081075</v>
      </c>
      <c r="Y42" s="3">
        <v>9.4949499856730804E-3</v>
      </c>
    </row>
    <row r="43" spans="1:25" ht="21" x14ac:dyDescent="0.25">
      <c r="A43" s="2" t="s">
        <v>47</v>
      </c>
      <c r="C43" s="1">
        <v>41646218</v>
      </c>
      <c r="E43" s="1">
        <v>830860854489</v>
      </c>
      <c r="G43" s="1">
        <v>737638625317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41646218</v>
      </c>
      <c r="S43" s="1">
        <v>16990</v>
      </c>
      <c r="U43" s="1">
        <v>830860854489</v>
      </c>
      <c r="W43" s="1">
        <v>702099733565</v>
      </c>
      <c r="Y43" s="3">
        <v>1.1263628309028955E-2</v>
      </c>
    </row>
    <row r="44" spans="1:25" ht="21" x14ac:dyDescent="0.25">
      <c r="A44" s="2" t="s">
        <v>48</v>
      </c>
      <c r="C44" s="1">
        <v>197184222</v>
      </c>
      <c r="E44" s="1">
        <v>1846498651815</v>
      </c>
      <c r="G44" s="1">
        <v>2934899819459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197184222</v>
      </c>
      <c r="S44" s="1">
        <v>13580</v>
      </c>
      <c r="U44" s="1">
        <v>1846498651815</v>
      </c>
      <c r="W44" s="1">
        <v>2657062636550</v>
      </c>
      <c r="Y44" s="3">
        <v>4.2626659007465581E-2</v>
      </c>
    </row>
    <row r="45" spans="1:25" ht="21" x14ac:dyDescent="0.25">
      <c r="A45" s="2" t="s">
        <v>49</v>
      </c>
      <c r="C45" s="1">
        <v>23163342</v>
      </c>
      <c r="E45" s="1">
        <v>1083640047654</v>
      </c>
      <c r="G45" s="1">
        <v>1022800876802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23163342</v>
      </c>
      <c r="S45" s="1">
        <v>43220</v>
      </c>
      <c r="U45" s="1">
        <v>1083640047654</v>
      </c>
      <c r="W45" s="1">
        <v>993380986413</v>
      </c>
      <c r="Y45" s="3">
        <v>1.5936588016347248E-2</v>
      </c>
    </row>
    <row r="46" spans="1:25" ht="21" x14ac:dyDescent="0.25">
      <c r="A46" s="2" t="s">
        <v>50</v>
      </c>
      <c r="C46" s="1">
        <v>3949846</v>
      </c>
      <c r="E46" s="1">
        <v>190910104999</v>
      </c>
      <c r="G46" s="1">
        <v>274743889698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3949846</v>
      </c>
      <c r="S46" s="1">
        <v>72870</v>
      </c>
      <c r="U46" s="1">
        <v>190910104999</v>
      </c>
      <c r="W46" s="1">
        <v>285600388621</v>
      </c>
      <c r="Y46" s="3">
        <v>4.5818228786485473E-3</v>
      </c>
    </row>
    <row r="47" spans="1:25" ht="21" x14ac:dyDescent="0.25">
      <c r="A47" s="2" t="s">
        <v>51</v>
      </c>
      <c r="C47" s="1">
        <v>82387637</v>
      </c>
      <c r="E47" s="1">
        <v>321105776977</v>
      </c>
      <c r="G47" s="1">
        <v>615583377662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82387637</v>
      </c>
      <c r="S47" s="1">
        <v>7680</v>
      </c>
      <c r="U47" s="1">
        <v>321105776977</v>
      </c>
      <c r="W47" s="1">
        <v>627845994747</v>
      </c>
      <c r="Y47" s="3">
        <v>1.0072392257200661E-2</v>
      </c>
    </row>
    <row r="48" spans="1:25" ht="21" x14ac:dyDescent="0.25">
      <c r="A48" s="2" t="s">
        <v>52</v>
      </c>
      <c r="C48" s="1">
        <v>48336728</v>
      </c>
      <c r="E48" s="1">
        <v>736106356565</v>
      </c>
      <c r="G48" s="1">
        <v>744387080637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48336728</v>
      </c>
      <c r="S48" s="1">
        <v>15700</v>
      </c>
      <c r="U48" s="1">
        <v>736106356565</v>
      </c>
      <c r="W48" s="1">
        <v>753020435953</v>
      </c>
      <c r="Y48" s="3">
        <v>1.2080537698840047E-2</v>
      </c>
    </row>
    <row r="49" spans="1:25" ht="21" x14ac:dyDescent="0.25">
      <c r="A49" s="2" t="s">
        <v>53</v>
      </c>
      <c r="C49" s="1">
        <v>50639566</v>
      </c>
      <c r="E49" s="1">
        <v>465653479412</v>
      </c>
      <c r="G49" s="1">
        <v>413039564113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50639566</v>
      </c>
      <c r="S49" s="1">
        <v>7960</v>
      </c>
      <c r="U49" s="1">
        <v>465653479412</v>
      </c>
      <c r="W49" s="1">
        <v>399975052352</v>
      </c>
      <c r="Y49" s="3">
        <v>6.4167099162703778E-3</v>
      </c>
    </row>
    <row r="50" spans="1:25" ht="21" x14ac:dyDescent="0.25">
      <c r="A50" s="2" t="s">
        <v>54</v>
      </c>
      <c r="C50" s="1">
        <v>9029253</v>
      </c>
      <c r="E50" s="1">
        <v>314326577909</v>
      </c>
      <c r="G50" s="1">
        <v>413926907593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9029253</v>
      </c>
      <c r="S50" s="1">
        <v>44870</v>
      </c>
      <c r="U50" s="1">
        <v>314326577909</v>
      </c>
      <c r="W50" s="1">
        <v>402010829950</v>
      </c>
      <c r="Y50" s="3">
        <v>6.4493694389670866E-3</v>
      </c>
    </row>
    <row r="51" spans="1:25" ht="21" x14ac:dyDescent="0.25">
      <c r="A51" s="2" t="s">
        <v>55</v>
      </c>
      <c r="C51" s="1">
        <v>3468479</v>
      </c>
      <c r="E51" s="1">
        <v>126127578319</v>
      </c>
      <c r="G51" s="1">
        <v>200064140921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3468479</v>
      </c>
      <c r="S51" s="1">
        <v>57100</v>
      </c>
      <c r="U51" s="1">
        <v>126127578319</v>
      </c>
      <c r="W51" s="1">
        <v>196519223234</v>
      </c>
      <c r="Y51" s="3">
        <v>3.1527137531407947E-3</v>
      </c>
    </row>
    <row r="52" spans="1:25" ht="21" x14ac:dyDescent="0.25">
      <c r="A52" s="2" t="s">
        <v>56</v>
      </c>
      <c r="C52" s="1">
        <v>7514971</v>
      </c>
      <c r="E52" s="1">
        <v>187316025147</v>
      </c>
      <c r="G52" s="1">
        <v>907576898169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7514971</v>
      </c>
      <c r="S52" s="1">
        <v>125620</v>
      </c>
      <c r="U52" s="1">
        <v>187316025147</v>
      </c>
      <c r="W52" s="1">
        <v>936733300041</v>
      </c>
      <c r="Y52" s="3">
        <v>1.5027801908964996E-2</v>
      </c>
    </row>
    <row r="53" spans="1:25" ht="21" x14ac:dyDescent="0.25">
      <c r="A53" s="2" t="s">
        <v>57</v>
      </c>
      <c r="C53" s="1">
        <v>5250407</v>
      </c>
      <c r="E53" s="1">
        <v>36567710177</v>
      </c>
      <c r="G53" s="1">
        <v>48295043951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5250407</v>
      </c>
      <c r="S53" s="1">
        <v>9640</v>
      </c>
      <c r="U53" s="1">
        <v>36567710177</v>
      </c>
      <c r="W53" s="1">
        <v>50222677851</v>
      </c>
      <c r="Y53" s="3">
        <v>8.0571113896512237E-4</v>
      </c>
    </row>
    <row r="54" spans="1:25" ht="21" x14ac:dyDescent="0.25">
      <c r="A54" s="2" t="s">
        <v>58</v>
      </c>
      <c r="C54" s="1">
        <v>29187066</v>
      </c>
      <c r="E54" s="1">
        <v>1026527481219</v>
      </c>
      <c r="G54" s="1">
        <v>1037109523777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29187066</v>
      </c>
      <c r="S54" s="1">
        <v>35180</v>
      </c>
      <c r="U54" s="1">
        <v>1026527481219</v>
      </c>
      <c r="W54" s="1">
        <v>1018863810290</v>
      </c>
      <c r="Y54" s="3">
        <v>1.6345403235457998E-2</v>
      </c>
    </row>
    <row r="55" spans="1:25" ht="21" x14ac:dyDescent="0.25">
      <c r="A55" s="2" t="s">
        <v>59</v>
      </c>
      <c r="C55" s="1">
        <v>9167325</v>
      </c>
      <c r="E55" s="1">
        <v>327676801728</v>
      </c>
      <c r="G55" s="1">
        <v>986056435028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9167325</v>
      </c>
      <c r="S55" s="1">
        <v>109390</v>
      </c>
      <c r="U55" s="1">
        <v>327676801728</v>
      </c>
      <c r="W55" s="1">
        <v>995061931990</v>
      </c>
      <c r="Y55" s="3">
        <v>1.5963555048638937E-2</v>
      </c>
    </row>
    <row r="56" spans="1:25" ht="21" x14ac:dyDescent="0.25">
      <c r="A56" s="2" t="s">
        <v>60</v>
      </c>
      <c r="C56" s="1">
        <v>336881032</v>
      </c>
      <c r="E56" s="1">
        <v>560499939599</v>
      </c>
      <c r="G56" s="1">
        <v>715352655072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336881032</v>
      </c>
      <c r="S56" s="1">
        <v>2028</v>
      </c>
      <c r="U56" s="1">
        <v>560499939599</v>
      </c>
      <c r="W56" s="1">
        <v>677913637611</v>
      </c>
      <c r="Y56" s="3">
        <v>1.0875616204695711E-2</v>
      </c>
    </row>
    <row r="57" spans="1:25" ht="21" x14ac:dyDescent="0.25">
      <c r="A57" s="2" t="s">
        <v>61</v>
      </c>
      <c r="C57" s="1">
        <v>210363761</v>
      </c>
      <c r="E57" s="1">
        <v>1057591403854</v>
      </c>
      <c r="G57" s="1">
        <v>801552572649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210363761</v>
      </c>
      <c r="S57" s="1">
        <v>3762</v>
      </c>
      <c r="U57" s="1">
        <v>1057591403854</v>
      </c>
      <c r="W57" s="1">
        <v>785271036018</v>
      </c>
      <c r="Y57" s="3">
        <v>1.259792683105181E-2</v>
      </c>
    </row>
    <row r="58" spans="1:25" ht="21" x14ac:dyDescent="0.25">
      <c r="A58" s="2" t="s">
        <v>62</v>
      </c>
      <c r="C58" s="1">
        <v>30000000</v>
      </c>
      <c r="E58" s="1">
        <v>200678849400</v>
      </c>
      <c r="G58" s="1">
        <v>371803569000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30000000</v>
      </c>
      <c r="S58" s="1">
        <v>11800</v>
      </c>
      <c r="U58" s="1">
        <v>200678849400</v>
      </c>
      <c r="W58" s="1">
        <v>351263580000</v>
      </c>
      <c r="Y58" s="3">
        <v>5.6352427076552455E-3</v>
      </c>
    </row>
    <row r="59" spans="1:25" ht="21" x14ac:dyDescent="0.25">
      <c r="A59" s="2" t="s">
        <v>63</v>
      </c>
      <c r="C59" s="1">
        <v>84855799</v>
      </c>
      <c r="E59" s="1">
        <v>36876847481</v>
      </c>
      <c r="G59" s="1">
        <v>36542740834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84855799</v>
      </c>
      <c r="S59" s="1">
        <v>434</v>
      </c>
      <c r="U59" s="1">
        <v>36876847481</v>
      </c>
      <c r="W59" s="1">
        <v>36542740834</v>
      </c>
      <c r="Y59" s="3">
        <v>5.8624698240146065E-4</v>
      </c>
    </row>
    <row r="60" spans="1:25" ht="21" x14ac:dyDescent="0.25">
      <c r="A60" s="2" t="s">
        <v>64</v>
      </c>
      <c r="C60" s="1">
        <v>44937</v>
      </c>
      <c r="E60" s="1">
        <v>99998245977</v>
      </c>
      <c r="G60" s="1">
        <v>225490630536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44937</v>
      </c>
      <c r="S60" s="1">
        <v>4700000</v>
      </c>
      <c r="U60" s="1">
        <v>99998245977</v>
      </c>
      <c r="W60" s="1">
        <v>210697010640</v>
      </c>
      <c r="Y60" s="3">
        <v>3.3801648116602912E-3</v>
      </c>
    </row>
    <row r="61" spans="1:25" ht="21" x14ac:dyDescent="0.25">
      <c r="A61" s="2" t="s">
        <v>65</v>
      </c>
      <c r="C61" s="1">
        <v>14341118</v>
      </c>
      <c r="E61" s="1">
        <v>182614273181</v>
      </c>
      <c r="G61" s="1">
        <v>238072269171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14341118</v>
      </c>
      <c r="S61" s="1">
        <v>17000</v>
      </c>
      <c r="U61" s="1">
        <v>182614273181</v>
      </c>
      <c r="W61" s="1">
        <v>241914439684</v>
      </c>
      <c r="Y61" s="3">
        <v>3.8809790132690834E-3</v>
      </c>
    </row>
    <row r="62" spans="1:25" ht="21" x14ac:dyDescent="0.25">
      <c r="A62" s="2" t="s">
        <v>66</v>
      </c>
      <c r="C62" s="1">
        <v>10321896</v>
      </c>
      <c r="E62" s="1">
        <v>321445781233</v>
      </c>
      <c r="G62" s="1">
        <v>211499524912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10321896</v>
      </c>
      <c r="S62" s="1">
        <v>19820</v>
      </c>
      <c r="U62" s="1">
        <v>321445781233</v>
      </c>
      <c r="W62" s="1">
        <v>202998575484</v>
      </c>
      <c r="Y62" s="3">
        <v>3.2566605457947386E-3</v>
      </c>
    </row>
    <row r="63" spans="1:25" ht="21" x14ac:dyDescent="0.25">
      <c r="A63" s="2" t="s">
        <v>67</v>
      </c>
      <c r="C63" s="1">
        <v>33402794</v>
      </c>
      <c r="E63" s="1">
        <v>693087315306</v>
      </c>
      <c r="G63" s="1">
        <v>1175307175668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33402794</v>
      </c>
      <c r="S63" s="1">
        <v>35830</v>
      </c>
      <c r="U63" s="1">
        <v>693087315306</v>
      </c>
      <c r="W63" s="1">
        <v>1187570674117</v>
      </c>
      <c r="Y63" s="3">
        <v>1.9051929554276727E-2</v>
      </c>
    </row>
    <row r="64" spans="1:25" ht="21" x14ac:dyDescent="0.25">
      <c r="A64" s="2" t="s">
        <v>68</v>
      </c>
      <c r="C64" s="1">
        <v>134000000</v>
      </c>
      <c r="E64" s="1">
        <v>451542070913</v>
      </c>
      <c r="G64" s="1">
        <v>487313719700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134000000</v>
      </c>
      <c r="S64" s="1">
        <v>3540</v>
      </c>
      <c r="U64" s="1">
        <v>451542070913</v>
      </c>
      <c r="W64" s="1">
        <v>470693197200</v>
      </c>
      <c r="Y64" s="3">
        <v>7.5512252282580287E-3</v>
      </c>
    </row>
    <row r="65" spans="1:25" ht="21" x14ac:dyDescent="0.25">
      <c r="A65" s="2" t="s">
        <v>69</v>
      </c>
      <c r="C65" s="1">
        <v>81209709</v>
      </c>
      <c r="E65" s="1">
        <v>226981008883</v>
      </c>
      <c r="G65" s="1">
        <v>71637360617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81209709</v>
      </c>
      <c r="S65" s="1">
        <v>844</v>
      </c>
      <c r="U65" s="1">
        <v>226981008883</v>
      </c>
      <c r="W65" s="1">
        <v>68011172509</v>
      </c>
      <c r="Y65" s="3">
        <v>1.0910879628352737E-3</v>
      </c>
    </row>
    <row r="66" spans="1:25" ht="21" x14ac:dyDescent="0.25">
      <c r="A66" s="2" t="s">
        <v>70</v>
      </c>
      <c r="C66" s="1">
        <v>11048646</v>
      </c>
      <c r="E66" s="1">
        <v>132055949158</v>
      </c>
      <c r="G66" s="1">
        <v>140658368769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11048646</v>
      </c>
      <c r="S66" s="1">
        <v>13000</v>
      </c>
      <c r="U66" s="1">
        <v>132055949158</v>
      </c>
      <c r="W66" s="1">
        <v>142522119563</v>
      </c>
      <c r="Y66" s="3">
        <v>2.2864503486156032E-3</v>
      </c>
    </row>
    <row r="67" spans="1:25" ht="21" x14ac:dyDescent="0.25">
      <c r="A67" s="2" t="s">
        <v>71</v>
      </c>
      <c r="C67" s="1">
        <v>25664650</v>
      </c>
      <c r="E67" s="1">
        <v>499468457533</v>
      </c>
      <c r="G67" s="1">
        <v>603041090210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25664650</v>
      </c>
      <c r="S67" s="1">
        <v>23900</v>
      </c>
      <c r="U67" s="1">
        <v>499468457533</v>
      </c>
      <c r="W67" s="1">
        <v>608643667906</v>
      </c>
      <c r="Y67" s="3">
        <v>9.7643336412155998E-3</v>
      </c>
    </row>
    <row r="68" spans="1:25" ht="21" x14ac:dyDescent="0.25">
      <c r="A68" s="2" t="s">
        <v>72</v>
      </c>
      <c r="C68" s="1">
        <v>167562593</v>
      </c>
      <c r="E68" s="1">
        <v>567789724774</v>
      </c>
      <c r="G68" s="1">
        <v>468873882320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167562593</v>
      </c>
      <c r="S68" s="1">
        <v>2775</v>
      </c>
      <c r="U68" s="1">
        <v>567789724774</v>
      </c>
      <c r="W68" s="1">
        <v>461391852283</v>
      </c>
      <c r="Y68" s="3">
        <v>7.4020058411672562E-3</v>
      </c>
    </row>
    <row r="69" spans="1:25" ht="21" x14ac:dyDescent="0.25">
      <c r="A69" s="2" t="s">
        <v>73</v>
      </c>
      <c r="C69" s="1">
        <v>87342888</v>
      </c>
      <c r="E69" s="1">
        <v>1162103372882</v>
      </c>
      <c r="G69" s="1">
        <v>1126680457185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87342888</v>
      </c>
      <c r="S69" s="1">
        <v>12780</v>
      </c>
      <c r="U69" s="1">
        <v>1162103372882</v>
      </c>
      <c r="W69" s="1">
        <v>1107613557140</v>
      </c>
      <c r="Y69" s="3">
        <v>1.7769195487825046E-2</v>
      </c>
    </row>
    <row r="70" spans="1:25" ht="21" x14ac:dyDescent="0.25">
      <c r="A70" s="2" t="s">
        <v>74</v>
      </c>
      <c r="C70" s="1">
        <v>119640598</v>
      </c>
      <c r="E70" s="1">
        <v>538020230399</v>
      </c>
      <c r="G70" s="1">
        <v>657685400023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119640598</v>
      </c>
      <c r="S70" s="1">
        <v>4850</v>
      </c>
      <c r="U70" s="1">
        <v>538020230399</v>
      </c>
      <c r="W70" s="1">
        <v>575771514461</v>
      </c>
      <c r="Y70" s="3">
        <v>9.2369730677514788E-3</v>
      </c>
    </row>
    <row r="71" spans="1:25" ht="21" x14ac:dyDescent="0.25">
      <c r="A71" s="2" t="s">
        <v>75</v>
      </c>
      <c r="C71" s="1">
        <v>2400000</v>
      </c>
      <c r="E71" s="1">
        <v>7355140884</v>
      </c>
      <c r="G71" s="1">
        <v>6930013680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2400000</v>
      </c>
      <c r="S71" s="1">
        <v>2914</v>
      </c>
      <c r="U71" s="1">
        <v>7355140884</v>
      </c>
      <c r="W71" s="1">
        <v>6939539472</v>
      </c>
      <c r="Y71" s="3">
        <v>1.1132947288208397E-4</v>
      </c>
    </row>
    <row r="72" spans="1:25" ht="21" x14ac:dyDescent="0.25">
      <c r="A72" s="2" t="s">
        <v>76</v>
      </c>
      <c r="C72" s="1">
        <v>469574647</v>
      </c>
      <c r="E72" s="1">
        <v>810694387663</v>
      </c>
      <c r="G72" s="1">
        <v>699849142138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469574647</v>
      </c>
      <c r="S72" s="1">
        <v>1432</v>
      </c>
      <c r="U72" s="1">
        <v>810694387663</v>
      </c>
      <c r="W72" s="1">
        <v>667233003689</v>
      </c>
      <c r="Y72" s="3">
        <v>1.0704269193935058E-2</v>
      </c>
    </row>
    <row r="73" spans="1:25" ht="21" x14ac:dyDescent="0.25">
      <c r="A73" s="2" t="s">
        <v>77</v>
      </c>
      <c r="C73" s="1">
        <v>573863800</v>
      </c>
      <c r="E73" s="1">
        <v>803854215446</v>
      </c>
      <c r="G73" s="1">
        <v>492555075394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573863800</v>
      </c>
      <c r="S73" s="1">
        <v>843</v>
      </c>
      <c r="U73" s="1">
        <v>803854215446</v>
      </c>
      <c r="W73" s="1">
        <v>480027663072</v>
      </c>
      <c r="Y73" s="3">
        <v>7.7009759673897227E-3</v>
      </c>
    </row>
    <row r="74" spans="1:25" ht="21" x14ac:dyDescent="0.25">
      <c r="A74" s="2" t="s">
        <v>78</v>
      </c>
      <c r="C74" s="1">
        <v>117621308</v>
      </c>
      <c r="E74" s="1">
        <v>1760180481185</v>
      </c>
      <c r="G74" s="1">
        <v>3258601700473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117621308</v>
      </c>
      <c r="S74" s="1">
        <v>27010</v>
      </c>
      <c r="U74" s="1">
        <v>1760180481185</v>
      </c>
      <c r="W74" s="1">
        <v>3152393693760</v>
      </c>
      <c r="Y74" s="3">
        <v>5.0573143889324997E-2</v>
      </c>
    </row>
    <row r="75" spans="1:25" ht="21" x14ac:dyDescent="0.25">
      <c r="A75" s="2" t="s">
        <v>79</v>
      </c>
      <c r="C75" s="1">
        <v>166110245</v>
      </c>
      <c r="E75" s="1">
        <v>1232306345197</v>
      </c>
      <c r="G75" s="1">
        <v>1562552497402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92" si="1">C75+I75+M75</f>
        <v>166110245</v>
      </c>
      <c r="S75" s="1">
        <v>8570</v>
      </c>
      <c r="U75" s="1">
        <v>1232306345197</v>
      </c>
      <c r="W75" s="1">
        <v>1412560643749</v>
      </c>
      <c r="Y75" s="3">
        <v>2.2661393096339084E-2</v>
      </c>
    </row>
    <row r="76" spans="1:25" ht="21" x14ac:dyDescent="0.25">
      <c r="A76" s="2" t="s">
        <v>80</v>
      </c>
      <c r="C76" s="1">
        <v>16748397</v>
      </c>
      <c r="E76" s="1">
        <v>150698020810</v>
      </c>
      <c r="G76" s="1">
        <v>141593299713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16748397</v>
      </c>
      <c r="S76" s="1">
        <v>8140</v>
      </c>
      <c r="U76" s="1">
        <v>150698020810</v>
      </c>
      <c r="W76" s="1">
        <v>135278105594</v>
      </c>
      <c r="Y76" s="3">
        <v>2.1702362597739418E-3</v>
      </c>
    </row>
    <row r="77" spans="1:25" ht="21" x14ac:dyDescent="0.25">
      <c r="A77" s="2" t="s">
        <v>81</v>
      </c>
      <c r="C77" s="1">
        <v>114198708</v>
      </c>
      <c r="E77" s="1">
        <v>1276466058188</v>
      </c>
      <c r="G77" s="1">
        <v>1716736672605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114198708</v>
      </c>
      <c r="S77" s="1">
        <v>14860</v>
      </c>
      <c r="U77" s="1">
        <v>1276466058188</v>
      </c>
      <c r="W77" s="1">
        <v>1683875046529</v>
      </c>
      <c r="Y77" s="3">
        <v>2.7014029113280644E-2</v>
      </c>
    </row>
    <row r="78" spans="1:25" ht="21" x14ac:dyDescent="0.25">
      <c r="A78" s="2" t="s">
        <v>82</v>
      </c>
      <c r="C78" s="1">
        <v>189268219</v>
      </c>
      <c r="E78" s="1">
        <v>495490631459</v>
      </c>
      <c r="G78" s="1">
        <v>488669067086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189268219</v>
      </c>
      <c r="S78" s="1">
        <v>2445</v>
      </c>
      <c r="U78" s="1">
        <v>495490631459</v>
      </c>
      <c r="W78" s="1">
        <v>459183654506</v>
      </c>
      <c r="Y78" s="3">
        <v>7.3665802202705502E-3</v>
      </c>
    </row>
    <row r="79" spans="1:25" ht="21" x14ac:dyDescent="0.25">
      <c r="A79" s="2" t="s">
        <v>83</v>
      </c>
      <c r="C79" s="1">
        <v>16505091</v>
      </c>
      <c r="E79" s="1">
        <v>726995080139</v>
      </c>
      <c r="G79" s="1">
        <v>980193772797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16505091</v>
      </c>
      <c r="S79" s="1">
        <v>56650</v>
      </c>
      <c r="U79" s="1">
        <v>726995080139</v>
      </c>
      <c r="W79" s="1">
        <v>927785751528</v>
      </c>
      <c r="Y79" s="3">
        <v>1.4884258398108348E-2</v>
      </c>
    </row>
    <row r="80" spans="1:25" ht="21" x14ac:dyDescent="0.25">
      <c r="A80" s="2" t="s">
        <v>84</v>
      </c>
      <c r="C80" s="1">
        <v>147966992</v>
      </c>
      <c r="E80" s="1">
        <v>298982898920</v>
      </c>
      <c r="G80" s="1">
        <v>304217685219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147966992</v>
      </c>
      <c r="S80" s="1">
        <v>1995</v>
      </c>
      <c r="U80" s="1">
        <v>298982898920</v>
      </c>
      <c r="W80" s="1">
        <v>292912298268</v>
      </c>
      <c r="Y80" s="3">
        <v>4.6991262026005801E-3</v>
      </c>
    </row>
    <row r="81" spans="1:25" ht="21" x14ac:dyDescent="0.25">
      <c r="A81" s="2" t="s">
        <v>85</v>
      </c>
      <c r="C81" s="1">
        <v>180225567</v>
      </c>
      <c r="E81" s="1">
        <v>552101056805</v>
      </c>
      <c r="G81" s="1">
        <v>575840403242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180225567</v>
      </c>
      <c r="S81" s="1">
        <v>3298</v>
      </c>
      <c r="U81" s="1">
        <v>552101056805</v>
      </c>
      <c r="W81" s="1">
        <v>589789332265</v>
      </c>
      <c r="Y81" s="3">
        <v>9.4618577698809478E-3</v>
      </c>
    </row>
    <row r="82" spans="1:25" ht="21" x14ac:dyDescent="0.25">
      <c r="A82" s="2" t="s">
        <v>86</v>
      </c>
      <c r="C82" s="1">
        <v>34680966</v>
      </c>
      <c r="E82" s="1">
        <v>732151051140</v>
      </c>
      <c r="G82" s="1">
        <v>653844760524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34680966</v>
      </c>
      <c r="S82" s="1">
        <v>18400</v>
      </c>
      <c r="U82" s="1">
        <v>732151051140</v>
      </c>
      <c r="W82" s="1">
        <v>633197031244</v>
      </c>
      <c r="Y82" s="3">
        <v>1.0158237733689048E-2</v>
      </c>
    </row>
    <row r="83" spans="1:25" ht="21" x14ac:dyDescent="0.25">
      <c r="A83" s="2" t="s">
        <v>87</v>
      </c>
      <c r="C83" s="1">
        <v>37166504</v>
      </c>
      <c r="E83" s="1">
        <v>408859209610</v>
      </c>
      <c r="G83" s="1">
        <v>754917365736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37166504</v>
      </c>
      <c r="S83" s="1">
        <v>20230</v>
      </c>
      <c r="U83" s="1">
        <v>408859209610</v>
      </c>
      <c r="W83" s="1">
        <v>746066356074</v>
      </c>
      <c r="Y83" s="3">
        <v>1.1968974957474754E-2</v>
      </c>
    </row>
    <row r="84" spans="1:25" ht="21" x14ac:dyDescent="0.25">
      <c r="A84" s="2" t="s">
        <v>88</v>
      </c>
      <c r="C84" s="1">
        <v>12821313</v>
      </c>
      <c r="E84" s="1">
        <v>208098305818</v>
      </c>
      <c r="G84" s="1">
        <v>669187943577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12821313</v>
      </c>
      <c r="S84" s="1">
        <v>51850</v>
      </c>
      <c r="U84" s="1">
        <v>208098305818</v>
      </c>
      <c r="W84" s="1">
        <v>659646290389</v>
      </c>
      <c r="Y84" s="3">
        <v>1.0582557256708614E-2</v>
      </c>
    </row>
    <row r="85" spans="1:25" ht="21" x14ac:dyDescent="0.25">
      <c r="A85" s="2" t="s">
        <v>89</v>
      </c>
      <c r="C85" s="1">
        <v>181791807</v>
      </c>
      <c r="E85" s="1">
        <v>952417725569</v>
      </c>
      <c r="G85" s="1">
        <v>1461131106288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181791807</v>
      </c>
      <c r="S85" s="1">
        <v>8000</v>
      </c>
      <c r="U85" s="1">
        <v>952417725569</v>
      </c>
      <c r="W85" s="1">
        <v>1443092450655</v>
      </c>
      <c r="Y85" s="3">
        <v>2.3151208016003042E-2</v>
      </c>
    </row>
    <row r="86" spans="1:25" ht="21" x14ac:dyDescent="0.25">
      <c r="A86" s="2" t="s">
        <v>90</v>
      </c>
      <c r="C86" s="1">
        <v>91290026</v>
      </c>
      <c r="E86" s="1">
        <v>450751319749</v>
      </c>
      <c r="G86" s="1">
        <v>739168329448</v>
      </c>
      <c r="I86" s="1">
        <v>10000000</v>
      </c>
      <c r="K86" s="1">
        <v>77207669000</v>
      </c>
      <c r="M86" s="1">
        <v>0</v>
      </c>
      <c r="O86" s="1">
        <v>0</v>
      </c>
      <c r="Q86" s="1">
        <f t="shared" si="1"/>
        <v>101290026</v>
      </c>
      <c r="S86" s="1">
        <v>7240</v>
      </c>
      <c r="U86" s="1">
        <v>527958988749</v>
      </c>
      <c r="W86" s="1">
        <v>727671071677</v>
      </c>
      <c r="Y86" s="3">
        <v>1.167386354212837E-2</v>
      </c>
    </row>
    <row r="87" spans="1:25" ht="21" x14ac:dyDescent="0.25">
      <c r="A87" s="2" t="s">
        <v>91</v>
      </c>
      <c r="C87" s="1">
        <v>284616494</v>
      </c>
      <c r="E87" s="1">
        <v>270799754764</v>
      </c>
      <c r="G87" s="1">
        <v>708300352521</v>
      </c>
      <c r="I87" s="1">
        <v>0</v>
      </c>
      <c r="K87" s="1">
        <v>0</v>
      </c>
      <c r="M87" s="1">
        <v>0</v>
      </c>
      <c r="O87" s="1">
        <v>0</v>
      </c>
      <c r="Q87" s="1">
        <f t="shared" si="1"/>
        <v>284616494</v>
      </c>
      <c r="S87" s="1">
        <v>2407</v>
      </c>
      <c r="U87" s="1">
        <v>270799754764</v>
      </c>
      <c r="W87" s="1">
        <v>679776295263</v>
      </c>
      <c r="Y87" s="3">
        <v>1.0905498402987636E-2</v>
      </c>
    </row>
    <row r="88" spans="1:25" ht="21" x14ac:dyDescent="0.25">
      <c r="A88" s="2" t="s">
        <v>92</v>
      </c>
      <c r="C88" s="1">
        <v>69409442</v>
      </c>
      <c r="E88" s="1">
        <v>260491256191</v>
      </c>
      <c r="G88" s="1">
        <v>257378053509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69409442</v>
      </c>
      <c r="S88" s="1">
        <v>3542</v>
      </c>
      <c r="U88" s="1">
        <v>260491256191</v>
      </c>
      <c r="W88" s="1">
        <v>243947836641</v>
      </c>
      <c r="Y88" s="3">
        <v>3.9136003438770064E-3</v>
      </c>
    </row>
    <row r="89" spans="1:25" ht="21" x14ac:dyDescent="0.25">
      <c r="A89" s="2" t="s">
        <v>93</v>
      </c>
      <c r="C89" s="1">
        <v>23423147</v>
      </c>
      <c r="E89" s="1">
        <v>135389502253</v>
      </c>
      <c r="G89" s="1">
        <v>189887843222</v>
      </c>
      <c r="I89" s="1">
        <v>0</v>
      </c>
      <c r="K89" s="1">
        <v>0</v>
      </c>
      <c r="M89" s="1">
        <v>0</v>
      </c>
      <c r="O89" s="1">
        <v>0</v>
      </c>
      <c r="Q89" s="1">
        <f t="shared" si="1"/>
        <v>23423147</v>
      </c>
      <c r="S89" s="1">
        <v>8040</v>
      </c>
      <c r="U89" s="1">
        <v>135389502253</v>
      </c>
      <c r="W89" s="1">
        <v>186866372032</v>
      </c>
      <c r="Y89" s="3">
        <v>2.9978552296805725E-3</v>
      </c>
    </row>
    <row r="90" spans="1:25" ht="21" x14ac:dyDescent="0.25">
      <c r="A90" s="2" t="s">
        <v>94</v>
      </c>
      <c r="C90" s="1">
        <v>64046860</v>
      </c>
      <c r="E90" s="1">
        <v>267103845343</v>
      </c>
      <c r="G90" s="1">
        <v>367964793301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64046860</v>
      </c>
      <c r="S90" s="1">
        <v>5440</v>
      </c>
      <c r="U90" s="1">
        <v>267103845343</v>
      </c>
      <c r="W90" s="1">
        <v>345721671081</v>
      </c>
      <c r="Y90" s="3">
        <v>5.5463351077774435E-3</v>
      </c>
    </row>
    <row r="91" spans="1:25" ht="21" x14ac:dyDescent="0.25">
      <c r="A91" s="2" t="s">
        <v>95</v>
      </c>
      <c r="C91" s="1">
        <v>44411857</v>
      </c>
      <c r="E91" s="1">
        <v>119956668288</v>
      </c>
      <c r="G91" s="1">
        <v>250750068535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44411857</v>
      </c>
      <c r="S91" s="1">
        <v>5330</v>
      </c>
      <c r="U91" s="1">
        <v>119956668288</v>
      </c>
      <c r="W91" s="1">
        <v>234885389331</v>
      </c>
      <c r="Y91" s="3">
        <v>3.7682135374304416E-3</v>
      </c>
    </row>
    <row r="92" spans="1:25" ht="21" x14ac:dyDescent="0.25">
      <c r="A92" s="2" t="s">
        <v>96</v>
      </c>
      <c r="C92" s="1">
        <v>31464377</v>
      </c>
      <c r="E92" s="1">
        <v>226182464698</v>
      </c>
      <c r="G92" s="1">
        <v>328134363914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31464377</v>
      </c>
      <c r="S92" s="1">
        <v>10310</v>
      </c>
      <c r="U92" s="1">
        <v>226182464698</v>
      </c>
      <c r="W92" s="1">
        <v>321890132441</v>
      </c>
      <c r="Y92" s="3">
        <v>5.1640110867865272E-3</v>
      </c>
    </row>
    <row r="93" spans="1:25" s="10" customFormat="1" ht="24.75" thickBot="1" x14ac:dyDescent="0.3">
      <c r="A93" s="10" t="s">
        <v>97</v>
      </c>
      <c r="C93" s="10" t="s">
        <v>97</v>
      </c>
      <c r="E93" s="11">
        <f>SUM(E10:E92)</f>
        <v>44672782973736</v>
      </c>
      <c r="G93" s="11">
        <f>SUM(G10:G92)</f>
        <v>63374152640568</v>
      </c>
      <c r="I93" s="10" t="s">
        <v>97</v>
      </c>
      <c r="K93" s="11">
        <f>SUM(K10:K92)</f>
        <v>190495706735</v>
      </c>
      <c r="M93" s="10" t="s">
        <v>97</v>
      </c>
      <c r="O93" s="11">
        <f>SUM(O10:O92)</f>
        <v>0</v>
      </c>
      <c r="Q93" s="10" t="s">
        <v>97</v>
      </c>
      <c r="S93" s="10" t="s">
        <v>97</v>
      </c>
      <c r="U93" s="11">
        <f>SUM(U10:U92)</f>
        <v>44863278680471</v>
      </c>
      <c r="W93" s="11">
        <f>SUM(W10:W92)</f>
        <v>61139004976300</v>
      </c>
      <c r="Y93" s="12">
        <f>SUM(Y10:Y92)</f>
        <v>0.98083932284124742</v>
      </c>
    </row>
    <row r="94" spans="1:25" ht="19.5" thickTop="1" x14ac:dyDescent="0.25"/>
  </sheetData>
  <mergeCells count="23">
    <mergeCell ref="Y8:Y9"/>
    <mergeCell ref="Q7:Y7"/>
    <mergeCell ref="A7:A9"/>
    <mergeCell ref="C8:C9"/>
    <mergeCell ref="E8:E9"/>
    <mergeCell ref="G8:G9"/>
    <mergeCell ref="C7:G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5:Y5"/>
    <mergeCell ref="A6:Y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opLeftCell="A58" workbookViewId="0">
      <selection activeCell="A5" sqref="A5:XFD5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5.14062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4.57031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  <c r="H3" s="18" t="s">
        <v>108</v>
      </c>
      <c r="I3" s="18" t="s">
        <v>108</v>
      </c>
      <c r="J3" s="18" t="s">
        <v>108</v>
      </c>
      <c r="K3" s="18" t="s">
        <v>108</v>
      </c>
      <c r="L3" s="18" t="s">
        <v>108</v>
      </c>
      <c r="M3" s="18" t="s">
        <v>108</v>
      </c>
      <c r="N3" s="18" t="s">
        <v>108</v>
      </c>
      <c r="O3" s="18" t="s">
        <v>108</v>
      </c>
      <c r="P3" s="18" t="s">
        <v>108</v>
      </c>
      <c r="Q3" s="18" t="s">
        <v>108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17" customFormat="1" ht="28.5" x14ac:dyDescent="0.25">
      <c r="A5" s="20" t="s">
        <v>175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7" thickBot="1" x14ac:dyDescent="0.3">
      <c r="A6" s="19" t="s">
        <v>3</v>
      </c>
      <c r="C6" s="19" t="s">
        <v>161</v>
      </c>
      <c r="D6" s="19" t="s">
        <v>110</v>
      </c>
      <c r="E6" s="19" t="s">
        <v>110</v>
      </c>
      <c r="F6" s="19" t="s">
        <v>110</v>
      </c>
      <c r="G6" s="19" t="s">
        <v>110</v>
      </c>
      <c r="H6" s="19" t="s">
        <v>110</v>
      </c>
      <c r="I6" s="19" t="s">
        <v>110</v>
      </c>
      <c r="K6" s="19" t="s">
        <v>160</v>
      </c>
      <c r="L6" s="19" t="s">
        <v>111</v>
      </c>
      <c r="M6" s="19" t="s">
        <v>111</v>
      </c>
      <c r="N6" s="19" t="s">
        <v>111</v>
      </c>
      <c r="O6" s="19" t="s">
        <v>111</v>
      </c>
      <c r="P6" s="19" t="s">
        <v>111</v>
      </c>
      <c r="Q6" s="19" t="s">
        <v>111</v>
      </c>
    </row>
    <row r="7" spans="1:17" ht="26.25" x14ac:dyDescent="0.25">
      <c r="A7" s="19" t="s">
        <v>3</v>
      </c>
      <c r="C7" s="19" t="s">
        <v>7</v>
      </c>
      <c r="E7" s="19" t="s">
        <v>130</v>
      </c>
      <c r="G7" s="19" t="s">
        <v>131</v>
      </c>
      <c r="I7" s="19" t="s">
        <v>132</v>
      </c>
      <c r="K7" s="19" t="s">
        <v>7</v>
      </c>
      <c r="M7" s="19" t="s">
        <v>130</v>
      </c>
      <c r="O7" s="19" t="s">
        <v>131</v>
      </c>
      <c r="Q7" s="19" t="s">
        <v>132</v>
      </c>
    </row>
    <row r="8" spans="1:17" ht="21" x14ac:dyDescent="0.25">
      <c r="A8" s="2" t="s">
        <v>46</v>
      </c>
      <c r="C8" s="1">
        <v>126637524</v>
      </c>
      <c r="E8" s="1">
        <v>591852081074</v>
      </c>
      <c r="G8" s="1">
        <v>799188797375</v>
      </c>
      <c r="I8" s="1">
        <f>E8-G8</f>
        <v>-207336716301</v>
      </c>
      <c r="K8" s="1">
        <v>126637524</v>
      </c>
      <c r="M8" s="1">
        <v>591852081074</v>
      </c>
      <c r="O8" s="1">
        <v>565931594385</v>
      </c>
      <c r="Q8" s="1">
        <f>M8-O8</f>
        <v>25920486689</v>
      </c>
    </row>
    <row r="9" spans="1:17" ht="21" x14ac:dyDescent="0.25">
      <c r="A9" s="2" t="s">
        <v>93</v>
      </c>
      <c r="C9" s="1">
        <v>23423147</v>
      </c>
      <c r="E9" s="1">
        <v>186866372032</v>
      </c>
      <c r="G9" s="1">
        <v>189887843222</v>
      </c>
      <c r="I9" s="1">
        <f t="shared" ref="I9:I72" si="0">E9-G9</f>
        <v>-3021471190</v>
      </c>
      <c r="K9" s="1">
        <v>23423147</v>
      </c>
      <c r="M9" s="1">
        <v>186866372032</v>
      </c>
      <c r="O9" s="1">
        <v>142496729165</v>
      </c>
      <c r="Q9" s="1">
        <f t="shared" ref="Q9:Q72" si="1">M9-O9</f>
        <v>44369642867</v>
      </c>
    </row>
    <row r="10" spans="1:17" ht="21" x14ac:dyDescent="0.25">
      <c r="A10" s="2" t="s">
        <v>89</v>
      </c>
      <c r="C10" s="1">
        <v>181791807</v>
      </c>
      <c r="E10" s="1">
        <v>1443092450655</v>
      </c>
      <c r="G10" s="1">
        <v>1461131106288</v>
      </c>
      <c r="I10" s="1">
        <f t="shared" si="0"/>
        <v>-18038655633</v>
      </c>
      <c r="K10" s="1">
        <v>181791807</v>
      </c>
      <c r="M10" s="1">
        <v>1443092450655</v>
      </c>
      <c r="O10" s="1">
        <v>1277620730440</v>
      </c>
      <c r="Q10" s="1">
        <f t="shared" si="1"/>
        <v>165471720215</v>
      </c>
    </row>
    <row r="11" spans="1:17" ht="21" x14ac:dyDescent="0.25">
      <c r="A11" s="2" t="s">
        <v>36</v>
      </c>
      <c r="C11" s="1">
        <v>47187349</v>
      </c>
      <c r="E11" s="1">
        <v>1022137156994</v>
      </c>
      <c r="G11" s="1">
        <v>997789409782</v>
      </c>
      <c r="I11" s="1">
        <f t="shared" si="0"/>
        <v>24347747212</v>
      </c>
      <c r="K11" s="1">
        <v>47187349</v>
      </c>
      <c r="M11" s="1">
        <v>1022137156994</v>
      </c>
      <c r="O11" s="1">
        <v>795066603434</v>
      </c>
      <c r="Q11" s="1">
        <f t="shared" si="1"/>
        <v>227070553560</v>
      </c>
    </row>
    <row r="12" spans="1:17" ht="21" x14ac:dyDescent="0.25">
      <c r="A12" s="2" t="s">
        <v>50</v>
      </c>
      <c r="C12" s="1">
        <v>3949846</v>
      </c>
      <c r="E12" s="1">
        <v>285600388620</v>
      </c>
      <c r="G12" s="1">
        <v>274743889698</v>
      </c>
      <c r="I12" s="1">
        <f t="shared" si="0"/>
        <v>10856498922</v>
      </c>
      <c r="K12" s="1">
        <v>3949846</v>
      </c>
      <c r="M12" s="1">
        <v>285600388620</v>
      </c>
      <c r="O12" s="1">
        <v>301975149057</v>
      </c>
      <c r="Q12" s="1">
        <f t="shared" si="1"/>
        <v>-16374760437</v>
      </c>
    </row>
    <row r="13" spans="1:17" ht="21" x14ac:dyDescent="0.25">
      <c r="A13" s="2" t="s">
        <v>47</v>
      </c>
      <c r="C13" s="1">
        <v>41646218</v>
      </c>
      <c r="E13" s="1">
        <v>702099733565</v>
      </c>
      <c r="G13" s="1">
        <v>737638625317</v>
      </c>
      <c r="I13" s="1">
        <f t="shared" si="0"/>
        <v>-35538891752</v>
      </c>
      <c r="K13" s="1">
        <v>41646218</v>
      </c>
      <c r="M13" s="1">
        <v>702099733565</v>
      </c>
      <c r="O13" s="1">
        <v>633395871944</v>
      </c>
      <c r="Q13" s="1">
        <f t="shared" si="1"/>
        <v>68703861621</v>
      </c>
    </row>
    <row r="14" spans="1:17" ht="21" x14ac:dyDescent="0.25">
      <c r="A14" s="2" t="s">
        <v>26</v>
      </c>
      <c r="C14" s="1">
        <v>20782126</v>
      </c>
      <c r="E14" s="1">
        <v>903220831271</v>
      </c>
      <c r="G14" s="1">
        <v>965497701373</v>
      </c>
      <c r="I14" s="1">
        <f t="shared" si="0"/>
        <v>-62276870102</v>
      </c>
      <c r="K14" s="1">
        <v>20782126</v>
      </c>
      <c r="M14" s="1">
        <v>903220831271</v>
      </c>
      <c r="O14" s="1">
        <v>1130656064382</v>
      </c>
      <c r="Q14" s="1">
        <f t="shared" si="1"/>
        <v>-227435233111</v>
      </c>
    </row>
    <row r="15" spans="1:17" ht="21" x14ac:dyDescent="0.25">
      <c r="A15" s="2" t="s">
        <v>33</v>
      </c>
      <c r="C15" s="1">
        <v>260484746</v>
      </c>
      <c r="E15" s="1">
        <v>759905324805</v>
      </c>
      <c r="G15" s="1">
        <v>790146455078</v>
      </c>
      <c r="I15" s="1">
        <f t="shared" si="0"/>
        <v>-30241130273</v>
      </c>
      <c r="K15" s="1">
        <v>260484746</v>
      </c>
      <c r="M15" s="1">
        <v>759905324805</v>
      </c>
      <c r="O15" s="1">
        <v>755830861481</v>
      </c>
      <c r="Q15" s="1">
        <f t="shared" si="1"/>
        <v>4074463324</v>
      </c>
    </row>
    <row r="16" spans="1:17" ht="21" x14ac:dyDescent="0.25">
      <c r="A16" s="2" t="s">
        <v>74</v>
      </c>
      <c r="C16" s="1">
        <v>119640598</v>
      </c>
      <c r="E16" s="1">
        <v>575771514460</v>
      </c>
      <c r="G16" s="1">
        <v>657685400023</v>
      </c>
      <c r="I16" s="1">
        <f t="shared" si="0"/>
        <v>-81913885563</v>
      </c>
      <c r="K16" s="1">
        <v>119640598</v>
      </c>
      <c r="M16" s="1">
        <v>575771514460</v>
      </c>
      <c r="O16" s="1">
        <v>666000924074</v>
      </c>
      <c r="Q16" s="1">
        <f t="shared" si="1"/>
        <v>-90229409614</v>
      </c>
    </row>
    <row r="17" spans="1:17" ht="21" x14ac:dyDescent="0.25">
      <c r="A17" s="2" t="s">
        <v>85</v>
      </c>
      <c r="C17" s="1">
        <v>180225567</v>
      </c>
      <c r="E17" s="1">
        <v>589789332264</v>
      </c>
      <c r="G17" s="1">
        <v>575840403242</v>
      </c>
      <c r="I17" s="1">
        <f t="shared" si="0"/>
        <v>13948929022</v>
      </c>
      <c r="K17" s="1">
        <v>180225567</v>
      </c>
      <c r="M17" s="1">
        <v>589789332264</v>
      </c>
      <c r="O17" s="1">
        <v>576332115785</v>
      </c>
      <c r="Q17" s="1">
        <f t="shared" si="1"/>
        <v>13457216479</v>
      </c>
    </row>
    <row r="18" spans="1:17" ht="21" x14ac:dyDescent="0.25">
      <c r="A18" s="2" t="s">
        <v>90</v>
      </c>
      <c r="C18" s="1">
        <v>101290026</v>
      </c>
      <c r="E18" s="1">
        <v>727671071676</v>
      </c>
      <c r="G18" s="1">
        <v>816375998448</v>
      </c>
      <c r="I18" s="1">
        <f t="shared" si="0"/>
        <v>-88704926772</v>
      </c>
      <c r="K18" s="1">
        <v>101290026</v>
      </c>
      <c r="M18" s="1">
        <v>727671071676</v>
      </c>
      <c r="O18" s="1">
        <v>684123991967</v>
      </c>
      <c r="Q18" s="1">
        <f t="shared" si="1"/>
        <v>43547079709</v>
      </c>
    </row>
    <row r="19" spans="1:17" ht="21" x14ac:dyDescent="0.25">
      <c r="A19" s="2" t="s">
        <v>70</v>
      </c>
      <c r="C19" s="1">
        <v>11048646</v>
      </c>
      <c r="E19" s="1">
        <v>142522119563</v>
      </c>
      <c r="G19" s="1">
        <v>140658368769</v>
      </c>
      <c r="I19" s="1">
        <f t="shared" si="0"/>
        <v>1863750794</v>
      </c>
      <c r="K19" s="1">
        <v>11048646</v>
      </c>
      <c r="M19" s="1">
        <v>142522119563</v>
      </c>
      <c r="O19" s="1">
        <v>120702143053</v>
      </c>
      <c r="Q19" s="1">
        <f t="shared" si="1"/>
        <v>21819976510</v>
      </c>
    </row>
    <row r="20" spans="1:17" ht="21" x14ac:dyDescent="0.25">
      <c r="A20" s="2" t="s">
        <v>21</v>
      </c>
      <c r="C20" s="1">
        <v>37924652</v>
      </c>
      <c r="E20" s="1">
        <v>974655705997</v>
      </c>
      <c r="G20" s="1">
        <v>1026587168324</v>
      </c>
      <c r="I20" s="1">
        <f t="shared" si="0"/>
        <v>-51931462327</v>
      </c>
      <c r="K20" s="1">
        <v>37924652</v>
      </c>
      <c r="M20" s="1">
        <v>974655705997</v>
      </c>
      <c r="O20" s="1">
        <v>920741347449</v>
      </c>
      <c r="Q20" s="1">
        <f t="shared" si="1"/>
        <v>53914358548</v>
      </c>
    </row>
    <row r="21" spans="1:17" ht="21" x14ac:dyDescent="0.25">
      <c r="A21" s="2" t="s">
        <v>80</v>
      </c>
      <c r="C21" s="1">
        <v>16748397</v>
      </c>
      <c r="E21" s="1">
        <v>135278105594</v>
      </c>
      <c r="G21" s="1">
        <v>141593299712</v>
      </c>
      <c r="I21" s="1">
        <f t="shared" si="0"/>
        <v>-6315194118</v>
      </c>
      <c r="K21" s="1">
        <v>16748397</v>
      </c>
      <c r="M21" s="1">
        <v>135278105594</v>
      </c>
      <c r="O21" s="1">
        <v>139516475037</v>
      </c>
      <c r="Q21" s="1">
        <f t="shared" si="1"/>
        <v>-4238369443</v>
      </c>
    </row>
    <row r="22" spans="1:17" ht="21" x14ac:dyDescent="0.25">
      <c r="A22" s="2" t="s">
        <v>41</v>
      </c>
      <c r="C22" s="1">
        <v>69359284</v>
      </c>
      <c r="E22" s="1">
        <v>315829374475</v>
      </c>
      <c r="G22" s="1">
        <v>315829374475</v>
      </c>
      <c r="I22" s="1">
        <f t="shared" si="0"/>
        <v>0</v>
      </c>
      <c r="K22" s="1">
        <v>69359284</v>
      </c>
      <c r="M22" s="1">
        <v>315829374475</v>
      </c>
      <c r="O22" s="1">
        <v>269443298184</v>
      </c>
      <c r="Q22" s="1">
        <f t="shared" si="1"/>
        <v>46386076291</v>
      </c>
    </row>
    <row r="23" spans="1:17" ht="21" x14ac:dyDescent="0.25">
      <c r="A23" s="2" t="s">
        <v>57</v>
      </c>
      <c r="C23" s="1">
        <v>5250407</v>
      </c>
      <c r="E23" s="1">
        <v>50222677851</v>
      </c>
      <c r="G23" s="1">
        <v>48295043950</v>
      </c>
      <c r="I23" s="1">
        <f t="shared" si="0"/>
        <v>1927633901</v>
      </c>
      <c r="K23" s="1">
        <v>5250407</v>
      </c>
      <c r="M23" s="1">
        <v>50222677851</v>
      </c>
      <c r="O23" s="1">
        <v>73261639488</v>
      </c>
      <c r="Q23" s="1">
        <f t="shared" si="1"/>
        <v>-23038961637</v>
      </c>
    </row>
    <row r="24" spans="1:17" ht="21" x14ac:dyDescent="0.25">
      <c r="A24" s="2" t="s">
        <v>86</v>
      </c>
      <c r="C24" s="1">
        <v>34680966</v>
      </c>
      <c r="E24" s="1">
        <v>633197031243</v>
      </c>
      <c r="G24" s="1">
        <v>653844760523</v>
      </c>
      <c r="I24" s="1">
        <f t="shared" si="0"/>
        <v>-20647729280</v>
      </c>
      <c r="K24" s="1">
        <v>34680966</v>
      </c>
      <c r="M24" s="1">
        <v>633197031243</v>
      </c>
      <c r="O24" s="1">
        <v>687423808190</v>
      </c>
      <c r="Q24" s="1">
        <f t="shared" si="1"/>
        <v>-54226776947</v>
      </c>
    </row>
    <row r="25" spans="1:17" ht="21" x14ac:dyDescent="0.25">
      <c r="A25" s="2" t="s">
        <v>32</v>
      </c>
      <c r="C25" s="1">
        <v>65602103</v>
      </c>
      <c r="E25" s="1">
        <v>501231490327</v>
      </c>
      <c r="G25" s="1">
        <v>541590389548</v>
      </c>
      <c r="I25" s="1">
        <f t="shared" si="0"/>
        <v>-40358899221</v>
      </c>
      <c r="K25" s="1">
        <v>65602103</v>
      </c>
      <c r="M25" s="1">
        <v>501231490327</v>
      </c>
      <c r="O25" s="1">
        <v>378228268825</v>
      </c>
      <c r="Q25" s="1">
        <f t="shared" si="1"/>
        <v>123003221502</v>
      </c>
    </row>
    <row r="26" spans="1:17" ht="21" x14ac:dyDescent="0.25">
      <c r="A26" s="2" t="s">
        <v>42</v>
      </c>
      <c r="C26" s="1">
        <v>140675991</v>
      </c>
      <c r="E26" s="1">
        <v>1916551005544</v>
      </c>
      <c r="G26" s="1">
        <v>1993253725623</v>
      </c>
      <c r="I26" s="1">
        <f t="shared" si="0"/>
        <v>-76702720079</v>
      </c>
      <c r="K26" s="1">
        <v>140675991</v>
      </c>
      <c r="M26" s="1">
        <v>1916551005544</v>
      </c>
      <c r="O26" s="1">
        <v>973948724511</v>
      </c>
      <c r="Q26" s="1">
        <f t="shared" si="1"/>
        <v>942602281033</v>
      </c>
    </row>
    <row r="27" spans="1:17" ht="21" x14ac:dyDescent="0.25">
      <c r="A27" s="2" t="s">
        <v>31</v>
      </c>
      <c r="C27" s="1">
        <v>371095517</v>
      </c>
      <c r="E27" s="1">
        <v>957390066499</v>
      </c>
      <c r="G27" s="1">
        <v>1045473263295</v>
      </c>
      <c r="I27" s="1">
        <f t="shared" si="0"/>
        <v>-88083196796</v>
      </c>
      <c r="K27" s="1">
        <v>371095517</v>
      </c>
      <c r="M27" s="1">
        <v>957390066499</v>
      </c>
      <c r="O27" s="1">
        <v>1297400908932</v>
      </c>
      <c r="Q27" s="1">
        <f t="shared" si="1"/>
        <v>-340010842433</v>
      </c>
    </row>
    <row r="28" spans="1:17" ht="21" x14ac:dyDescent="0.25">
      <c r="A28" s="2" t="s">
        <v>52</v>
      </c>
      <c r="C28" s="1">
        <v>48336728</v>
      </c>
      <c r="E28" s="1">
        <v>753020435953</v>
      </c>
      <c r="G28" s="1">
        <v>744387080636</v>
      </c>
      <c r="I28" s="1">
        <f t="shared" si="0"/>
        <v>8633355317</v>
      </c>
      <c r="K28" s="1">
        <v>48336728</v>
      </c>
      <c r="M28" s="1">
        <v>753020435953</v>
      </c>
      <c r="O28" s="1">
        <v>846692724871</v>
      </c>
      <c r="Q28" s="1">
        <f t="shared" si="1"/>
        <v>-93672288918</v>
      </c>
    </row>
    <row r="29" spans="1:17" ht="21" x14ac:dyDescent="0.25">
      <c r="A29" s="2" t="s">
        <v>37</v>
      </c>
      <c r="C29" s="1">
        <v>8288198</v>
      </c>
      <c r="E29" s="1">
        <v>202971534063</v>
      </c>
      <c r="G29" s="1">
        <v>214732040291</v>
      </c>
      <c r="I29" s="1">
        <f t="shared" si="0"/>
        <v>-11760506228</v>
      </c>
      <c r="K29" s="1">
        <v>8288198</v>
      </c>
      <c r="M29" s="1">
        <v>202971534063</v>
      </c>
      <c r="O29" s="1">
        <v>202676527258</v>
      </c>
      <c r="Q29" s="1">
        <f t="shared" si="1"/>
        <v>295006805</v>
      </c>
    </row>
    <row r="30" spans="1:17" ht="21" x14ac:dyDescent="0.25">
      <c r="A30" s="2" t="s">
        <v>17</v>
      </c>
      <c r="C30" s="1">
        <v>94070092</v>
      </c>
      <c r="E30" s="1">
        <v>397174167953</v>
      </c>
      <c r="G30" s="1">
        <v>410895578691</v>
      </c>
      <c r="I30" s="1">
        <f t="shared" si="0"/>
        <v>-13721410738</v>
      </c>
      <c r="K30" s="1">
        <v>94070092</v>
      </c>
      <c r="M30" s="1">
        <v>397174167953</v>
      </c>
      <c r="O30" s="1">
        <v>402749184920</v>
      </c>
      <c r="Q30" s="1">
        <f t="shared" si="1"/>
        <v>-5575016967</v>
      </c>
    </row>
    <row r="31" spans="1:17" ht="21" x14ac:dyDescent="0.25">
      <c r="A31" s="2" t="s">
        <v>92</v>
      </c>
      <c r="C31" s="1">
        <v>69409442</v>
      </c>
      <c r="E31" s="1">
        <v>243947836641</v>
      </c>
      <c r="G31" s="1">
        <v>257378053508</v>
      </c>
      <c r="I31" s="1">
        <f t="shared" si="0"/>
        <v>-13430216867</v>
      </c>
      <c r="K31" s="1">
        <v>69409442</v>
      </c>
      <c r="M31" s="1">
        <v>243947836641</v>
      </c>
      <c r="O31" s="1">
        <v>269579852428</v>
      </c>
      <c r="Q31" s="1">
        <f t="shared" si="1"/>
        <v>-25632015787</v>
      </c>
    </row>
    <row r="32" spans="1:17" ht="21" x14ac:dyDescent="0.25">
      <c r="A32" s="2" t="s">
        <v>78</v>
      </c>
      <c r="C32" s="1">
        <v>117621308</v>
      </c>
      <c r="E32" s="1">
        <v>3152393693760</v>
      </c>
      <c r="G32" s="1">
        <v>3258601700473</v>
      </c>
      <c r="I32" s="1">
        <f t="shared" si="0"/>
        <v>-106208006713</v>
      </c>
      <c r="K32" s="1">
        <v>117621308</v>
      </c>
      <c r="M32" s="1">
        <v>3152393693760</v>
      </c>
      <c r="O32" s="1">
        <v>2656723175406</v>
      </c>
      <c r="Q32" s="1">
        <f t="shared" si="1"/>
        <v>495670518354</v>
      </c>
    </row>
    <row r="33" spans="1:17" ht="21" x14ac:dyDescent="0.25">
      <c r="A33" s="2" t="s">
        <v>51</v>
      </c>
      <c r="C33" s="1">
        <v>82387637</v>
      </c>
      <c r="E33" s="1">
        <v>627845994746</v>
      </c>
      <c r="G33" s="1">
        <v>615583377661</v>
      </c>
      <c r="I33" s="1">
        <f t="shared" si="0"/>
        <v>12262617085</v>
      </c>
      <c r="K33" s="1">
        <v>82387637</v>
      </c>
      <c r="M33" s="1">
        <v>627845994746</v>
      </c>
      <c r="O33" s="1">
        <v>719059440315</v>
      </c>
      <c r="Q33" s="1">
        <f t="shared" si="1"/>
        <v>-91213445569</v>
      </c>
    </row>
    <row r="34" spans="1:17" ht="21" x14ac:dyDescent="0.25">
      <c r="A34" s="2" t="s">
        <v>61</v>
      </c>
      <c r="C34" s="1">
        <v>210363761</v>
      </c>
      <c r="E34" s="1">
        <v>785271036017</v>
      </c>
      <c r="G34" s="1">
        <v>801552572649</v>
      </c>
      <c r="I34" s="1">
        <f t="shared" si="0"/>
        <v>-16281536632</v>
      </c>
      <c r="K34" s="1">
        <v>210363761</v>
      </c>
      <c r="M34" s="1">
        <v>785271036017</v>
      </c>
      <c r="O34" s="1">
        <v>973625921872</v>
      </c>
      <c r="Q34" s="1">
        <f t="shared" si="1"/>
        <v>-188354885855</v>
      </c>
    </row>
    <row r="35" spans="1:17" ht="21" x14ac:dyDescent="0.25">
      <c r="A35" s="2" t="s">
        <v>66</v>
      </c>
      <c r="C35" s="1">
        <v>10321896</v>
      </c>
      <c r="E35" s="1">
        <v>202998575484</v>
      </c>
      <c r="G35" s="1">
        <v>211499524911</v>
      </c>
      <c r="I35" s="1">
        <f t="shared" si="0"/>
        <v>-8500949427</v>
      </c>
      <c r="K35" s="1">
        <v>10321896</v>
      </c>
      <c r="M35" s="1">
        <v>202998575484</v>
      </c>
      <c r="O35" s="1">
        <v>246969770901</v>
      </c>
      <c r="Q35" s="1">
        <f t="shared" si="1"/>
        <v>-43971195417</v>
      </c>
    </row>
    <row r="36" spans="1:17" ht="21" x14ac:dyDescent="0.25">
      <c r="A36" s="2" t="s">
        <v>39</v>
      </c>
      <c r="C36" s="1">
        <v>35180424</v>
      </c>
      <c r="E36" s="1">
        <v>216083487006</v>
      </c>
      <c r="G36" s="1">
        <v>205610943209</v>
      </c>
      <c r="I36" s="1">
        <f t="shared" si="0"/>
        <v>10472543797</v>
      </c>
      <c r="K36" s="1">
        <v>35180424</v>
      </c>
      <c r="M36" s="1">
        <v>216083487006</v>
      </c>
      <c r="O36" s="1">
        <v>170309259323</v>
      </c>
      <c r="Q36" s="1">
        <f t="shared" si="1"/>
        <v>45774227683</v>
      </c>
    </row>
    <row r="37" spans="1:17" ht="21" x14ac:dyDescent="0.25">
      <c r="A37" s="2" t="s">
        <v>55</v>
      </c>
      <c r="C37" s="1">
        <v>3468479</v>
      </c>
      <c r="E37" s="1">
        <v>196519223233</v>
      </c>
      <c r="G37" s="1">
        <v>200064140920</v>
      </c>
      <c r="I37" s="1">
        <f t="shared" si="0"/>
        <v>-3544917687</v>
      </c>
      <c r="K37" s="1">
        <v>3468479</v>
      </c>
      <c r="M37" s="1">
        <v>196519223233</v>
      </c>
      <c r="O37" s="1">
        <v>154670171930</v>
      </c>
      <c r="Q37" s="1">
        <f t="shared" si="1"/>
        <v>41849051303</v>
      </c>
    </row>
    <row r="38" spans="1:17" ht="21" x14ac:dyDescent="0.25">
      <c r="A38" s="2" t="s">
        <v>19</v>
      </c>
      <c r="C38" s="1">
        <v>313149521</v>
      </c>
      <c r="E38" s="1">
        <v>1910982582496</v>
      </c>
      <c r="G38" s="1">
        <v>1966913780032</v>
      </c>
      <c r="I38" s="1">
        <f t="shared" si="0"/>
        <v>-55931197536</v>
      </c>
      <c r="K38" s="1">
        <v>313149521</v>
      </c>
      <c r="M38" s="1">
        <v>1910982582496</v>
      </c>
      <c r="O38" s="1">
        <v>1647336917098</v>
      </c>
      <c r="Q38" s="1">
        <f t="shared" si="1"/>
        <v>263645665398</v>
      </c>
    </row>
    <row r="39" spans="1:17" ht="21" x14ac:dyDescent="0.25">
      <c r="A39" s="2" t="s">
        <v>30</v>
      </c>
      <c r="C39" s="1">
        <v>158000000</v>
      </c>
      <c r="E39" s="1">
        <v>1047281448800</v>
      </c>
      <c r="G39" s="1">
        <v>1102153979800</v>
      </c>
      <c r="I39" s="1">
        <f t="shared" si="0"/>
        <v>-54872531000</v>
      </c>
      <c r="K39" s="1">
        <v>158000000</v>
      </c>
      <c r="M39" s="1">
        <v>1047281448800</v>
      </c>
      <c r="O39" s="1">
        <v>1174918164132</v>
      </c>
      <c r="Q39" s="1">
        <f t="shared" si="1"/>
        <v>-127636715332</v>
      </c>
    </row>
    <row r="40" spans="1:17" ht="21" x14ac:dyDescent="0.25">
      <c r="A40" s="2" t="s">
        <v>69</v>
      </c>
      <c r="C40" s="1">
        <v>81209709</v>
      </c>
      <c r="E40" s="1">
        <v>68011172509</v>
      </c>
      <c r="G40" s="1">
        <v>71637360617</v>
      </c>
      <c r="I40" s="1">
        <f t="shared" si="0"/>
        <v>-3626188108</v>
      </c>
      <c r="K40" s="1">
        <v>81209709</v>
      </c>
      <c r="M40" s="1">
        <v>68011172509</v>
      </c>
      <c r="O40" s="1">
        <v>70877876795</v>
      </c>
      <c r="Q40" s="1">
        <f t="shared" si="1"/>
        <v>-2866704286</v>
      </c>
    </row>
    <row r="41" spans="1:17" ht="21" x14ac:dyDescent="0.25">
      <c r="A41" s="2" t="s">
        <v>24</v>
      </c>
      <c r="C41" s="1">
        <v>100000</v>
      </c>
      <c r="E41" s="1">
        <v>5229262900</v>
      </c>
      <c r="G41" s="1">
        <v>5174688050</v>
      </c>
      <c r="I41" s="1">
        <f t="shared" si="0"/>
        <v>54574850</v>
      </c>
      <c r="K41" s="1">
        <v>100000</v>
      </c>
      <c r="M41" s="1">
        <v>5229262900</v>
      </c>
      <c r="O41" s="1">
        <v>4355572416</v>
      </c>
      <c r="Q41" s="1">
        <f t="shared" si="1"/>
        <v>873690484</v>
      </c>
    </row>
    <row r="42" spans="1:17" ht="21" x14ac:dyDescent="0.25">
      <c r="A42" s="2" t="s">
        <v>48</v>
      </c>
      <c r="C42" s="1">
        <v>197184222</v>
      </c>
      <c r="E42" s="1">
        <v>2657062636550</v>
      </c>
      <c r="G42" s="1">
        <v>2934899819459</v>
      </c>
      <c r="I42" s="1">
        <f t="shared" si="0"/>
        <v>-277837182909</v>
      </c>
      <c r="K42" s="1">
        <v>197184222</v>
      </c>
      <c r="M42" s="1">
        <v>2657062636550</v>
      </c>
      <c r="O42" s="1">
        <v>2407116694273</v>
      </c>
      <c r="Q42" s="1">
        <f t="shared" si="1"/>
        <v>249945942277</v>
      </c>
    </row>
    <row r="43" spans="1:17" ht="21" x14ac:dyDescent="0.25">
      <c r="A43" s="2" t="s">
        <v>88</v>
      </c>
      <c r="C43" s="1">
        <v>12821313</v>
      </c>
      <c r="E43" s="1">
        <v>659646290388</v>
      </c>
      <c r="G43" s="1">
        <v>669187943576</v>
      </c>
      <c r="I43" s="1">
        <f t="shared" si="0"/>
        <v>-9541653188</v>
      </c>
      <c r="K43" s="1">
        <v>12821313</v>
      </c>
      <c r="M43" s="1">
        <v>659646290388</v>
      </c>
      <c r="O43" s="1">
        <v>422497618120</v>
      </c>
      <c r="Q43" s="1">
        <f t="shared" si="1"/>
        <v>237148672268</v>
      </c>
    </row>
    <row r="44" spans="1:17" ht="21" x14ac:dyDescent="0.25">
      <c r="A44" s="2" t="s">
        <v>43</v>
      </c>
      <c r="C44" s="1">
        <v>2218435</v>
      </c>
      <c r="E44" s="1">
        <v>62714652312</v>
      </c>
      <c r="G44" s="1">
        <v>67799624121</v>
      </c>
      <c r="I44" s="1">
        <f t="shared" si="0"/>
        <v>-5084971809</v>
      </c>
      <c r="K44" s="1">
        <v>2218435</v>
      </c>
      <c r="M44" s="1">
        <v>62714652312</v>
      </c>
      <c r="O44" s="1">
        <v>73787173531</v>
      </c>
      <c r="Q44" s="1">
        <f t="shared" si="1"/>
        <v>-11072521219</v>
      </c>
    </row>
    <row r="45" spans="1:17" ht="21" x14ac:dyDescent="0.25">
      <c r="A45" s="2" t="s">
        <v>58</v>
      </c>
      <c r="C45" s="1">
        <v>29187066</v>
      </c>
      <c r="E45" s="1">
        <v>1018863810290</v>
      </c>
      <c r="G45" s="1">
        <v>1037109523777</v>
      </c>
      <c r="I45" s="1">
        <f t="shared" si="0"/>
        <v>-18245713487</v>
      </c>
      <c r="K45" s="1">
        <v>29187066</v>
      </c>
      <c r="M45" s="1">
        <v>1018863810290</v>
      </c>
      <c r="O45" s="1">
        <v>1374875057000</v>
      </c>
      <c r="Q45" s="1">
        <f t="shared" si="1"/>
        <v>-356011246710</v>
      </c>
    </row>
    <row r="46" spans="1:17" ht="21" x14ac:dyDescent="0.25">
      <c r="A46" s="2" t="s">
        <v>68</v>
      </c>
      <c r="C46" s="1">
        <v>134000000</v>
      </c>
      <c r="E46" s="1">
        <v>470693197200</v>
      </c>
      <c r="G46" s="1">
        <v>487313719700</v>
      </c>
      <c r="I46" s="1">
        <f t="shared" si="0"/>
        <v>-16620522500</v>
      </c>
      <c r="K46" s="1">
        <v>134000000</v>
      </c>
      <c r="M46" s="1">
        <v>470693197200</v>
      </c>
      <c r="O46" s="1">
        <v>451542070913</v>
      </c>
      <c r="Q46" s="1">
        <f t="shared" si="1"/>
        <v>19151126287</v>
      </c>
    </row>
    <row r="47" spans="1:17" ht="21" x14ac:dyDescent="0.25">
      <c r="A47" s="2" t="s">
        <v>64</v>
      </c>
      <c r="C47" s="1">
        <v>44937</v>
      </c>
      <c r="E47" s="1">
        <v>210697010640</v>
      </c>
      <c r="G47" s="1">
        <v>225490630536</v>
      </c>
      <c r="I47" s="1">
        <f t="shared" si="0"/>
        <v>-14793619896</v>
      </c>
      <c r="K47" s="1">
        <v>44937</v>
      </c>
      <c r="M47" s="1">
        <v>210697010640</v>
      </c>
      <c r="O47" s="1">
        <v>99998245977</v>
      </c>
      <c r="Q47" s="1">
        <f t="shared" si="1"/>
        <v>110698764663</v>
      </c>
    </row>
    <row r="48" spans="1:17" ht="21" x14ac:dyDescent="0.25">
      <c r="A48" s="2" t="s">
        <v>91</v>
      </c>
      <c r="C48" s="1">
        <v>284616494</v>
      </c>
      <c r="E48" s="1">
        <v>679776295262</v>
      </c>
      <c r="G48" s="1">
        <v>708300352521</v>
      </c>
      <c r="I48" s="1">
        <f t="shared" si="0"/>
        <v>-28524057259</v>
      </c>
      <c r="K48" s="1">
        <v>284616494</v>
      </c>
      <c r="M48" s="1">
        <v>679776295262</v>
      </c>
      <c r="O48" s="1">
        <v>550002362273</v>
      </c>
      <c r="Q48" s="1">
        <f t="shared" si="1"/>
        <v>129773932989</v>
      </c>
    </row>
    <row r="49" spans="1:17" ht="21" x14ac:dyDescent="0.25">
      <c r="A49" s="2" t="s">
        <v>23</v>
      </c>
      <c r="C49" s="1">
        <v>5582269</v>
      </c>
      <c r="E49" s="1">
        <v>144017069576</v>
      </c>
      <c r="G49" s="1">
        <v>156757041115</v>
      </c>
      <c r="I49" s="1">
        <f t="shared" si="0"/>
        <v>-12739971539</v>
      </c>
      <c r="K49" s="1">
        <v>5582269</v>
      </c>
      <c r="M49" s="1">
        <v>144017069576</v>
      </c>
      <c r="O49" s="1">
        <v>150656829660</v>
      </c>
      <c r="Q49" s="1">
        <f t="shared" si="1"/>
        <v>-6639760084</v>
      </c>
    </row>
    <row r="50" spans="1:17" ht="21" x14ac:dyDescent="0.25">
      <c r="A50" s="2" t="s">
        <v>94</v>
      </c>
      <c r="C50" s="1">
        <v>64046860</v>
      </c>
      <c r="E50" s="1">
        <v>345721671080</v>
      </c>
      <c r="G50" s="1">
        <v>367964793301</v>
      </c>
      <c r="I50" s="1">
        <f t="shared" si="0"/>
        <v>-22243122221</v>
      </c>
      <c r="K50" s="1">
        <v>64046860</v>
      </c>
      <c r="M50" s="1">
        <v>345721671080</v>
      </c>
      <c r="O50" s="1">
        <v>289679304382</v>
      </c>
      <c r="Q50" s="1">
        <f t="shared" si="1"/>
        <v>56042366698</v>
      </c>
    </row>
    <row r="51" spans="1:17" ht="21" x14ac:dyDescent="0.25">
      <c r="A51" s="2" t="s">
        <v>56</v>
      </c>
      <c r="C51" s="1">
        <v>7514971</v>
      </c>
      <c r="E51" s="1">
        <v>936733300041</v>
      </c>
      <c r="G51" s="1">
        <v>907576898169</v>
      </c>
      <c r="I51" s="1">
        <f t="shared" si="0"/>
        <v>29156401872</v>
      </c>
      <c r="K51" s="1">
        <v>7514971</v>
      </c>
      <c r="M51" s="1">
        <v>936733300041</v>
      </c>
      <c r="O51" s="1">
        <v>1013713864390</v>
      </c>
      <c r="Q51" s="1">
        <f t="shared" si="1"/>
        <v>-76980564349</v>
      </c>
    </row>
    <row r="52" spans="1:17" ht="21" x14ac:dyDescent="0.25">
      <c r="A52" s="2" t="s">
        <v>65</v>
      </c>
      <c r="C52" s="1">
        <v>14341118</v>
      </c>
      <c r="E52" s="1">
        <v>241914439683</v>
      </c>
      <c r="G52" s="1">
        <v>238072269170</v>
      </c>
      <c r="I52" s="1">
        <f t="shared" si="0"/>
        <v>3842170513</v>
      </c>
      <c r="K52" s="1">
        <v>14341118</v>
      </c>
      <c r="M52" s="1">
        <v>241914439683</v>
      </c>
      <c r="O52" s="1">
        <v>198155458035</v>
      </c>
      <c r="Q52" s="1">
        <f t="shared" si="1"/>
        <v>43758981648</v>
      </c>
    </row>
    <row r="53" spans="1:17" ht="21" x14ac:dyDescent="0.25">
      <c r="A53" s="2" t="s">
        <v>49</v>
      </c>
      <c r="C53" s="1">
        <v>23163342</v>
      </c>
      <c r="E53" s="1">
        <v>993380986413</v>
      </c>
      <c r="G53" s="1">
        <v>1022800876802</v>
      </c>
      <c r="I53" s="1">
        <f t="shared" si="0"/>
        <v>-29419890389</v>
      </c>
      <c r="K53" s="1">
        <v>23163342</v>
      </c>
      <c r="M53" s="1">
        <v>993380986413</v>
      </c>
      <c r="O53" s="1">
        <v>1226181518800</v>
      </c>
      <c r="Q53" s="1">
        <f t="shared" si="1"/>
        <v>-232800532387</v>
      </c>
    </row>
    <row r="54" spans="1:17" ht="21" x14ac:dyDescent="0.25">
      <c r="A54" s="2" t="s">
        <v>18</v>
      </c>
      <c r="C54" s="1">
        <v>10959306</v>
      </c>
      <c r="E54" s="1">
        <v>250550566608</v>
      </c>
      <c r="G54" s="1">
        <v>241049594656</v>
      </c>
      <c r="I54" s="1">
        <f t="shared" si="0"/>
        <v>9500971952</v>
      </c>
      <c r="K54" s="1">
        <v>10959306</v>
      </c>
      <c r="M54" s="1">
        <v>250550566608</v>
      </c>
      <c r="O54" s="1">
        <v>279105140508</v>
      </c>
      <c r="Q54" s="1">
        <f t="shared" si="1"/>
        <v>-28554573900</v>
      </c>
    </row>
    <row r="55" spans="1:17" ht="21" x14ac:dyDescent="0.25">
      <c r="A55" s="2" t="s">
        <v>16</v>
      </c>
      <c r="C55" s="1">
        <v>52000</v>
      </c>
      <c r="E55" s="1">
        <v>64033167</v>
      </c>
      <c r="G55" s="1">
        <v>64858736</v>
      </c>
      <c r="I55" s="1">
        <f t="shared" si="0"/>
        <v>-825569</v>
      </c>
      <c r="K55" s="1">
        <v>52000</v>
      </c>
      <c r="M55" s="1">
        <v>64033167</v>
      </c>
      <c r="O55" s="1">
        <v>70751200</v>
      </c>
      <c r="Q55" s="1">
        <f t="shared" si="1"/>
        <v>-6718033</v>
      </c>
    </row>
    <row r="56" spans="1:17" ht="21" x14ac:dyDescent="0.25">
      <c r="A56" s="2" t="s">
        <v>75</v>
      </c>
      <c r="C56" s="1">
        <v>2400000</v>
      </c>
      <c r="E56" s="1">
        <v>6939539472</v>
      </c>
      <c r="G56" s="1">
        <v>6930013680</v>
      </c>
      <c r="I56" s="1">
        <f t="shared" si="0"/>
        <v>9525792</v>
      </c>
      <c r="K56" s="1">
        <v>2400000</v>
      </c>
      <c r="M56" s="1">
        <v>6939539472</v>
      </c>
      <c r="O56" s="1">
        <v>7355140884</v>
      </c>
      <c r="Q56" s="1">
        <f t="shared" si="1"/>
        <v>-415601412</v>
      </c>
    </row>
    <row r="57" spans="1:17" ht="21" x14ac:dyDescent="0.25">
      <c r="A57" s="2" t="s">
        <v>22</v>
      </c>
      <c r="C57" s="1">
        <v>227712323</v>
      </c>
      <c r="E57" s="1">
        <v>845060879219</v>
      </c>
      <c r="G57" s="1">
        <v>884828450006</v>
      </c>
      <c r="I57" s="1">
        <f t="shared" si="0"/>
        <v>-39767570787</v>
      </c>
      <c r="K57" s="1">
        <v>227712323</v>
      </c>
      <c r="M57" s="1">
        <v>845060879219</v>
      </c>
      <c r="O57" s="1">
        <v>744425387047</v>
      </c>
      <c r="Q57" s="1">
        <f t="shared" si="1"/>
        <v>100635492172</v>
      </c>
    </row>
    <row r="58" spans="1:17" ht="21" x14ac:dyDescent="0.25">
      <c r="A58" s="2" t="s">
        <v>15</v>
      </c>
      <c r="C58" s="1">
        <v>419356315</v>
      </c>
      <c r="E58" s="1">
        <v>1094381636501</v>
      </c>
      <c r="G58" s="1">
        <v>1160543872320</v>
      </c>
      <c r="I58" s="1">
        <f t="shared" si="0"/>
        <v>-66162235819</v>
      </c>
      <c r="K58" s="1">
        <v>419356315</v>
      </c>
      <c r="M58" s="1">
        <v>1094381636501</v>
      </c>
      <c r="O58" s="1">
        <v>1071275179482</v>
      </c>
      <c r="Q58" s="1">
        <f t="shared" si="1"/>
        <v>23106457019</v>
      </c>
    </row>
    <row r="59" spans="1:17" ht="21" x14ac:dyDescent="0.25">
      <c r="A59" s="2" t="s">
        <v>159</v>
      </c>
      <c r="C59" s="1">
        <v>1483</v>
      </c>
      <c r="E59" s="1">
        <v>2766781195000</v>
      </c>
      <c r="G59" s="1">
        <v>2828989337500</v>
      </c>
      <c r="I59" s="1">
        <f t="shared" si="0"/>
        <v>-62208142500</v>
      </c>
      <c r="K59" s="1">
        <v>1483</v>
      </c>
      <c r="M59" s="1">
        <v>2766781195000</v>
      </c>
      <c r="O59" s="1">
        <v>1715632578219</v>
      </c>
      <c r="Q59" s="1">
        <f t="shared" si="1"/>
        <v>1051148616781</v>
      </c>
    </row>
    <row r="60" spans="1:17" ht="21" x14ac:dyDescent="0.25">
      <c r="A60" s="2" t="s">
        <v>29</v>
      </c>
      <c r="C60" s="1">
        <v>79103012</v>
      </c>
      <c r="E60" s="1">
        <v>211299241070</v>
      </c>
      <c r="G60" s="1">
        <v>225192244662</v>
      </c>
      <c r="I60" s="1">
        <f t="shared" si="0"/>
        <v>-13893003592</v>
      </c>
      <c r="K60" s="1">
        <v>79103012</v>
      </c>
      <c r="M60" s="1">
        <v>211299241070</v>
      </c>
      <c r="O60" s="1">
        <v>151839066070</v>
      </c>
      <c r="Q60" s="1">
        <f t="shared" si="1"/>
        <v>59460175000</v>
      </c>
    </row>
    <row r="61" spans="1:17" ht="21" x14ac:dyDescent="0.25">
      <c r="A61" s="2" t="s">
        <v>72</v>
      </c>
      <c r="C61" s="1">
        <v>167562593</v>
      </c>
      <c r="E61" s="1">
        <v>461391852283</v>
      </c>
      <c r="G61" s="1">
        <v>468873882320</v>
      </c>
      <c r="I61" s="1">
        <f t="shared" si="0"/>
        <v>-7482030037</v>
      </c>
      <c r="K61" s="1">
        <v>167562593</v>
      </c>
      <c r="M61" s="1">
        <v>461391852283</v>
      </c>
      <c r="O61" s="1">
        <v>391313488858</v>
      </c>
      <c r="Q61" s="1">
        <f t="shared" si="1"/>
        <v>70078363425</v>
      </c>
    </row>
    <row r="62" spans="1:17" ht="21" x14ac:dyDescent="0.25">
      <c r="A62" s="2" t="s">
        <v>53</v>
      </c>
      <c r="C62" s="1">
        <v>50639566</v>
      </c>
      <c r="E62" s="1">
        <v>399975052352</v>
      </c>
      <c r="G62" s="1">
        <v>413039564112</v>
      </c>
      <c r="I62" s="1">
        <f t="shared" si="0"/>
        <v>-13064511760</v>
      </c>
      <c r="K62" s="1">
        <v>50639566</v>
      </c>
      <c r="M62" s="1">
        <v>399975052352</v>
      </c>
      <c r="O62" s="1">
        <v>465653479412</v>
      </c>
      <c r="Q62" s="1">
        <f t="shared" si="1"/>
        <v>-65678427060</v>
      </c>
    </row>
    <row r="63" spans="1:17" ht="21" x14ac:dyDescent="0.25">
      <c r="A63" s="2" t="s">
        <v>38</v>
      </c>
      <c r="C63" s="1">
        <v>21011122</v>
      </c>
      <c r="E63" s="1">
        <v>161577471708</v>
      </c>
      <c r="G63" s="1">
        <v>161368984648</v>
      </c>
      <c r="I63" s="1">
        <f t="shared" si="0"/>
        <v>208487060</v>
      </c>
      <c r="K63" s="1">
        <v>21011122</v>
      </c>
      <c r="M63" s="1">
        <v>161577471708</v>
      </c>
      <c r="O63" s="1">
        <v>151709102000</v>
      </c>
      <c r="Q63" s="1">
        <f t="shared" si="1"/>
        <v>9868369708</v>
      </c>
    </row>
    <row r="64" spans="1:17" ht="21" x14ac:dyDescent="0.25">
      <c r="A64" s="2" t="s">
        <v>96</v>
      </c>
      <c r="C64" s="1">
        <v>31464377</v>
      </c>
      <c r="E64" s="1">
        <v>321890132441</v>
      </c>
      <c r="G64" s="1">
        <v>328134363914</v>
      </c>
      <c r="I64" s="1">
        <f t="shared" si="0"/>
        <v>-6244231473</v>
      </c>
      <c r="K64" s="1">
        <v>31464377</v>
      </c>
      <c r="M64" s="1">
        <v>321890132441</v>
      </c>
      <c r="O64" s="1">
        <v>232389328199</v>
      </c>
      <c r="Q64" s="1">
        <f t="shared" si="1"/>
        <v>89500804242</v>
      </c>
    </row>
    <row r="65" spans="1:17" ht="21" x14ac:dyDescent="0.25">
      <c r="A65" s="2" t="s">
        <v>71</v>
      </c>
      <c r="C65" s="1">
        <v>25664650</v>
      </c>
      <c r="E65" s="1">
        <v>608643667906</v>
      </c>
      <c r="G65" s="1">
        <v>603041090210</v>
      </c>
      <c r="I65" s="1">
        <f t="shared" si="0"/>
        <v>5602577696</v>
      </c>
      <c r="K65" s="1">
        <v>25664650</v>
      </c>
      <c r="M65" s="1">
        <v>608643667906</v>
      </c>
      <c r="O65" s="1">
        <v>499468457533</v>
      </c>
      <c r="Q65" s="1">
        <f t="shared" si="1"/>
        <v>109175210373</v>
      </c>
    </row>
    <row r="66" spans="1:17" ht="21" x14ac:dyDescent="0.25">
      <c r="A66" s="2" t="s">
        <v>60</v>
      </c>
      <c r="C66" s="1">
        <v>336881032</v>
      </c>
      <c r="E66" s="1">
        <v>677913637610</v>
      </c>
      <c r="G66" s="1">
        <v>715352655072</v>
      </c>
      <c r="I66" s="1">
        <f t="shared" si="0"/>
        <v>-37439017462</v>
      </c>
      <c r="K66" s="1">
        <v>336881032</v>
      </c>
      <c r="M66" s="1">
        <v>677913637610</v>
      </c>
      <c r="O66" s="1">
        <v>559578781655</v>
      </c>
      <c r="Q66" s="1">
        <f t="shared" si="1"/>
        <v>118334855955</v>
      </c>
    </row>
    <row r="67" spans="1:17" ht="21" x14ac:dyDescent="0.25">
      <c r="A67" s="2" t="s">
        <v>77</v>
      </c>
      <c r="C67" s="1">
        <v>573863800</v>
      </c>
      <c r="E67" s="1">
        <v>480027663072</v>
      </c>
      <c r="G67" s="1">
        <v>492555075394</v>
      </c>
      <c r="I67" s="1">
        <f t="shared" si="0"/>
        <v>-12527412322</v>
      </c>
      <c r="K67" s="1">
        <v>573863800</v>
      </c>
      <c r="M67" s="1">
        <v>480027663072</v>
      </c>
      <c r="O67" s="1">
        <v>503136291763</v>
      </c>
      <c r="Q67" s="1">
        <f t="shared" si="1"/>
        <v>-23108628691</v>
      </c>
    </row>
    <row r="68" spans="1:17" ht="21" x14ac:dyDescent="0.25">
      <c r="A68" s="2" t="s">
        <v>83</v>
      </c>
      <c r="C68" s="1">
        <v>16505091</v>
      </c>
      <c r="E68" s="1">
        <v>927785751528</v>
      </c>
      <c r="G68" s="1">
        <v>980193772797</v>
      </c>
      <c r="I68" s="1">
        <f t="shared" si="0"/>
        <v>-52408021269</v>
      </c>
      <c r="K68" s="1">
        <v>16505091</v>
      </c>
      <c r="M68" s="1">
        <v>927785751528</v>
      </c>
      <c r="O68" s="1">
        <v>779327071156</v>
      </c>
      <c r="Q68" s="1">
        <f t="shared" si="1"/>
        <v>148458680372</v>
      </c>
    </row>
    <row r="69" spans="1:17" ht="21" x14ac:dyDescent="0.25">
      <c r="A69" s="2" t="s">
        <v>40</v>
      </c>
      <c r="C69" s="1">
        <v>67210976</v>
      </c>
      <c r="E69" s="1">
        <v>568877941876</v>
      </c>
      <c r="G69" s="1">
        <v>591553029829</v>
      </c>
      <c r="I69" s="1">
        <f t="shared" si="0"/>
        <v>-22675087953</v>
      </c>
      <c r="K69" s="1">
        <v>67210976</v>
      </c>
      <c r="M69" s="1">
        <v>568877941876</v>
      </c>
      <c r="O69" s="1">
        <v>567728213439</v>
      </c>
      <c r="Q69" s="1">
        <f t="shared" si="1"/>
        <v>1149728437</v>
      </c>
    </row>
    <row r="70" spans="1:17" ht="21" x14ac:dyDescent="0.25">
      <c r="A70" s="2" t="s">
        <v>25</v>
      </c>
      <c r="C70" s="1">
        <v>286902886</v>
      </c>
      <c r="E70" s="1">
        <v>3710016571039</v>
      </c>
      <c r="G70" s="1">
        <v>3844647909360</v>
      </c>
      <c r="I70" s="1">
        <f t="shared" si="0"/>
        <v>-134631338321</v>
      </c>
      <c r="K70" s="1">
        <v>286902886</v>
      </c>
      <c r="M70" s="1">
        <v>3710016571039</v>
      </c>
      <c r="O70" s="1">
        <v>2114700625262</v>
      </c>
      <c r="Q70" s="1">
        <f t="shared" si="1"/>
        <v>1595315945777</v>
      </c>
    </row>
    <row r="71" spans="1:17" ht="21" x14ac:dyDescent="0.25">
      <c r="A71" s="2" t="s">
        <v>95</v>
      </c>
      <c r="C71" s="1">
        <v>44411857</v>
      </c>
      <c r="E71" s="1">
        <v>234885389330</v>
      </c>
      <c r="G71" s="1">
        <v>250750068535</v>
      </c>
      <c r="I71" s="1">
        <f t="shared" si="0"/>
        <v>-15864679205</v>
      </c>
      <c r="K71" s="1">
        <v>44411857</v>
      </c>
      <c r="M71" s="1">
        <v>234885389330</v>
      </c>
      <c r="O71" s="1">
        <v>173235207713</v>
      </c>
      <c r="Q71" s="1">
        <f t="shared" si="1"/>
        <v>61650181617</v>
      </c>
    </row>
    <row r="72" spans="1:17" ht="21" x14ac:dyDescent="0.25">
      <c r="A72" s="2" t="s">
        <v>76</v>
      </c>
      <c r="C72" s="1">
        <v>469574647</v>
      </c>
      <c r="E72" s="1">
        <v>667233003689</v>
      </c>
      <c r="G72" s="1">
        <v>699849142137</v>
      </c>
      <c r="I72" s="1">
        <f t="shared" si="0"/>
        <v>-32616138448</v>
      </c>
      <c r="K72" s="1">
        <v>469574647</v>
      </c>
      <c r="M72" s="1">
        <v>667233003689</v>
      </c>
      <c r="O72" s="1">
        <v>810694387663</v>
      </c>
      <c r="Q72" s="1">
        <f t="shared" si="1"/>
        <v>-143461383974</v>
      </c>
    </row>
    <row r="73" spans="1:17" ht="21" x14ac:dyDescent="0.25">
      <c r="A73" s="2" t="s">
        <v>82</v>
      </c>
      <c r="C73" s="1">
        <v>189268219</v>
      </c>
      <c r="E73" s="1">
        <v>459183654506</v>
      </c>
      <c r="G73" s="1">
        <v>488669067085</v>
      </c>
      <c r="I73" s="1">
        <f t="shared" ref="I73:I90" si="2">E73-G73</f>
        <v>-29485412579</v>
      </c>
      <c r="K73" s="1">
        <v>189268219</v>
      </c>
      <c r="M73" s="1">
        <v>459183654506</v>
      </c>
      <c r="O73" s="1">
        <v>439123598608</v>
      </c>
      <c r="Q73" s="1">
        <f t="shared" ref="Q73:Q90" si="3">M73-O73</f>
        <v>20060055898</v>
      </c>
    </row>
    <row r="74" spans="1:17" ht="21" x14ac:dyDescent="0.25">
      <c r="A74" s="2" t="s">
        <v>81</v>
      </c>
      <c r="C74" s="1">
        <v>114198708</v>
      </c>
      <c r="E74" s="1">
        <v>1683875046529</v>
      </c>
      <c r="G74" s="1">
        <v>1716736672605</v>
      </c>
      <c r="I74" s="1">
        <f t="shared" si="2"/>
        <v>-32861626076</v>
      </c>
      <c r="K74" s="1">
        <v>114198708</v>
      </c>
      <c r="M74" s="1">
        <v>1683875046529</v>
      </c>
      <c r="O74" s="1">
        <v>1544887263314</v>
      </c>
      <c r="Q74" s="1">
        <f t="shared" si="3"/>
        <v>138987783215</v>
      </c>
    </row>
    <row r="75" spans="1:17" ht="21" x14ac:dyDescent="0.25">
      <c r="A75" s="2" t="s">
        <v>45</v>
      </c>
      <c r="C75" s="1">
        <v>58801775</v>
      </c>
      <c r="E75" s="1">
        <v>345415644693</v>
      </c>
      <c r="G75" s="1">
        <v>336663559101</v>
      </c>
      <c r="I75" s="1">
        <f t="shared" si="2"/>
        <v>8752085592</v>
      </c>
      <c r="K75" s="1">
        <v>58801775</v>
      </c>
      <c r="M75" s="1">
        <v>345415644693</v>
      </c>
      <c r="O75" s="1">
        <v>319731917279</v>
      </c>
      <c r="Q75" s="1">
        <f t="shared" si="3"/>
        <v>25683727414</v>
      </c>
    </row>
    <row r="76" spans="1:17" ht="21" x14ac:dyDescent="0.25">
      <c r="A76" s="2" t="s">
        <v>87</v>
      </c>
      <c r="C76" s="1">
        <v>37166504</v>
      </c>
      <c r="E76" s="1">
        <v>746066356074</v>
      </c>
      <c r="G76" s="1">
        <v>754917365735</v>
      </c>
      <c r="I76" s="1">
        <f t="shared" si="2"/>
        <v>-8851009661</v>
      </c>
      <c r="K76" s="1">
        <v>37166504</v>
      </c>
      <c r="M76" s="1">
        <v>746066356074</v>
      </c>
      <c r="O76" s="1">
        <v>597775978213</v>
      </c>
      <c r="Q76" s="1">
        <f t="shared" si="3"/>
        <v>148290377861</v>
      </c>
    </row>
    <row r="77" spans="1:17" ht="21" x14ac:dyDescent="0.25">
      <c r="A77" s="2" t="s">
        <v>84</v>
      </c>
      <c r="C77" s="1">
        <v>147966992</v>
      </c>
      <c r="E77" s="1">
        <v>292912298267</v>
      </c>
      <c r="G77" s="1">
        <v>304217685218</v>
      </c>
      <c r="I77" s="1">
        <f t="shared" si="2"/>
        <v>-11305386951</v>
      </c>
      <c r="K77" s="1">
        <v>147966992</v>
      </c>
      <c r="M77" s="1">
        <v>292912298267</v>
      </c>
      <c r="O77" s="1">
        <v>279589775624</v>
      </c>
      <c r="Q77" s="1">
        <f t="shared" si="3"/>
        <v>13322522643</v>
      </c>
    </row>
    <row r="78" spans="1:17" ht="21" x14ac:dyDescent="0.25">
      <c r="A78" s="2" t="s">
        <v>73</v>
      </c>
      <c r="C78" s="1">
        <v>87342888</v>
      </c>
      <c r="E78" s="1">
        <v>1107613557140</v>
      </c>
      <c r="G78" s="1">
        <v>1126680457184</v>
      </c>
      <c r="I78" s="1">
        <f t="shared" si="2"/>
        <v>-19066900044</v>
      </c>
      <c r="K78" s="1">
        <v>87342888</v>
      </c>
      <c r="M78" s="1">
        <v>1107613557140</v>
      </c>
      <c r="O78" s="1">
        <v>1336890709657</v>
      </c>
      <c r="Q78" s="1">
        <f t="shared" si="3"/>
        <v>-229277152517</v>
      </c>
    </row>
    <row r="79" spans="1:17" ht="21" x14ac:dyDescent="0.25">
      <c r="A79" s="2" t="s">
        <v>27</v>
      </c>
      <c r="C79" s="1">
        <v>20841249</v>
      </c>
      <c r="E79" s="1">
        <v>1255905275399</v>
      </c>
      <c r="G79" s="1">
        <v>1247840018403</v>
      </c>
      <c r="I79" s="1">
        <f t="shared" si="2"/>
        <v>8065256996</v>
      </c>
      <c r="K79" s="1">
        <v>20841249</v>
      </c>
      <c r="M79" s="1">
        <v>1255905275399</v>
      </c>
      <c r="O79" s="1">
        <v>825666383467</v>
      </c>
      <c r="Q79" s="1">
        <f t="shared" si="3"/>
        <v>430238891932</v>
      </c>
    </row>
    <row r="80" spans="1:17" ht="21" x14ac:dyDescent="0.25">
      <c r="A80" s="2" t="s">
        <v>28</v>
      </c>
      <c r="C80" s="1">
        <v>6481974</v>
      </c>
      <c r="E80" s="1">
        <v>26434978881</v>
      </c>
      <c r="G80" s="1">
        <v>27348304185</v>
      </c>
      <c r="I80" s="1">
        <f t="shared" si="2"/>
        <v>-913325304</v>
      </c>
      <c r="K80" s="1">
        <v>6481974</v>
      </c>
      <c r="M80" s="1">
        <v>26434978881</v>
      </c>
      <c r="O80" s="1">
        <v>44649791962</v>
      </c>
      <c r="Q80" s="1">
        <f t="shared" si="3"/>
        <v>-18214813081</v>
      </c>
    </row>
    <row r="81" spans="1:17" ht="21" x14ac:dyDescent="0.25">
      <c r="A81" s="2" t="s">
        <v>63</v>
      </c>
      <c r="C81" s="1">
        <v>84855799</v>
      </c>
      <c r="E81" s="1">
        <v>36542740834</v>
      </c>
      <c r="G81" s="1">
        <v>36542740834</v>
      </c>
      <c r="I81" s="1">
        <f t="shared" si="2"/>
        <v>0</v>
      </c>
      <c r="K81" s="1">
        <v>84855799</v>
      </c>
      <c r="M81" s="1">
        <v>36542740834</v>
      </c>
      <c r="O81" s="1">
        <v>36608293636</v>
      </c>
      <c r="Q81" s="1">
        <f t="shared" si="3"/>
        <v>-65552802</v>
      </c>
    </row>
    <row r="82" spans="1:17" ht="21" x14ac:dyDescent="0.25">
      <c r="A82" s="2" t="s">
        <v>35</v>
      </c>
      <c r="C82" s="1">
        <v>26082352</v>
      </c>
      <c r="E82" s="1">
        <v>181579239699</v>
      </c>
      <c r="G82" s="1">
        <v>181579239699</v>
      </c>
      <c r="I82" s="1">
        <f t="shared" si="2"/>
        <v>0</v>
      </c>
      <c r="K82" s="1">
        <v>26082352</v>
      </c>
      <c r="M82" s="1">
        <v>181579239699</v>
      </c>
      <c r="O82" s="1">
        <v>167910061065</v>
      </c>
      <c r="Q82" s="1">
        <f t="shared" si="3"/>
        <v>13669178634</v>
      </c>
    </row>
    <row r="83" spans="1:17" ht="21" x14ac:dyDescent="0.25">
      <c r="A83" s="2" t="s">
        <v>59</v>
      </c>
      <c r="C83" s="1">
        <v>9167325</v>
      </c>
      <c r="E83" s="1">
        <v>995061931990</v>
      </c>
      <c r="G83" s="1">
        <v>986056435028</v>
      </c>
      <c r="I83" s="1">
        <f t="shared" si="2"/>
        <v>9005496962</v>
      </c>
      <c r="K83" s="1">
        <v>9167325</v>
      </c>
      <c r="M83" s="1">
        <v>995061931990</v>
      </c>
      <c r="O83" s="1">
        <v>1180651701169</v>
      </c>
      <c r="Q83" s="1">
        <f t="shared" si="3"/>
        <v>-185589769179</v>
      </c>
    </row>
    <row r="84" spans="1:17" ht="21" x14ac:dyDescent="0.25">
      <c r="A84" s="2" t="s">
        <v>34</v>
      </c>
      <c r="C84" s="1">
        <v>4893837</v>
      </c>
      <c r="E84" s="1">
        <v>613313764930</v>
      </c>
      <c r="G84" s="1">
        <v>570338097316</v>
      </c>
      <c r="I84" s="1">
        <f t="shared" si="2"/>
        <v>42975667614</v>
      </c>
      <c r="K84" s="1">
        <v>4893837</v>
      </c>
      <c r="M84" s="1">
        <v>613313764930</v>
      </c>
      <c r="O84" s="1">
        <v>581090645122</v>
      </c>
      <c r="Q84" s="1">
        <f t="shared" si="3"/>
        <v>32223119808</v>
      </c>
    </row>
    <row r="85" spans="1:17" ht="21" x14ac:dyDescent="0.25">
      <c r="A85" s="2" t="s">
        <v>67</v>
      </c>
      <c r="C85" s="1">
        <v>33402794</v>
      </c>
      <c r="E85" s="1">
        <v>1187570674117</v>
      </c>
      <c r="G85" s="1">
        <v>1175307175668</v>
      </c>
      <c r="I85" s="1">
        <f t="shared" si="2"/>
        <v>12263498449</v>
      </c>
      <c r="K85" s="1">
        <v>33402794</v>
      </c>
      <c r="M85" s="1">
        <v>1187570674117</v>
      </c>
      <c r="O85" s="1">
        <v>799338816712</v>
      </c>
      <c r="Q85" s="1">
        <f t="shared" si="3"/>
        <v>388231857405</v>
      </c>
    </row>
    <row r="86" spans="1:17" ht="21" x14ac:dyDescent="0.25">
      <c r="A86" s="2" t="s">
        <v>20</v>
      </c>
      <c r="C86" s="1">
        <v>348025675</v>
      </c>
      <c r="E86" s="1">
        <v>2396627929533</v>
      </c>
      <c r="G86" s="1">
        <v>2603829191453</v>
      </c>
      <c r="I86" s="1">
        <f t="shared" si="2"/>
        <v>-207201261920</v>
      </c>
      <c r="K86" s="1">
        <v>348025675</v>
      </c>
      <c r="M86" s="1">
        <v>2396627929533</v>
      </c>
      <c r="O86" s="1">
        <v>1480825469638</v>
      </c>
      <c r="Q86" s="1">
        <f t="shared" si="3"/>
        <v>915802459895</v>
      </c>
    </row>
    <row r="87" spans="1:17" ht="21" x14ac:dyDescent="0.25">
      <c r="A87" s="2" t="s">
        <v>79</v>
      </c>
      <c r="C87" s="1">
        <v>166110245</v>
      </c>
      <c r="E87" s="1">
        <v>1412560643748</v>
      </c>
      <c r="G87" s="1">
        <v>1562552497402</v>
      </c>
      <c r="I87" s="1">
        <f t="shared" si="2"/>
        <v>-149991853654</v>
      </c>
      <c r="K87" s="1">
        <v>166110245</v>
      </c>
      <c r="M87" s="1">
        <v>1412560643748</v>
      </c>
      <c r="O87" s="1">
        <v>1232306345197</v>
      </c>
      <c r="Q87" s="1">
        <f t="shared" si="3"/>
        <v>180254298551</v>
      </c>
    </row>
    <row r="88" spans="1:17" ht="21" x14ac:dyDescent="0.25">
      <c r="A88" s="2" t="s">
        <v>54</v>
      </c>
      <c r="C88" s="1">
        <v>9029253</v>
      </c>
      <c r="E88" s="1">
        <v>402010829950</v>
      </c>
      <c r="G88" s="1">
        <v>413926907593</v>
      </c>
      <c r="I88" s="1">
        <f t="shared" si="2"/>
        <v>-11916077643</v>
      </c>
      <c r="K88" s="1">
        <v>9029253</v>
      </c>
      <c r="M88" s="1">
        <v>402010829950</v>
      </c>
      <c r="O88" s="1">
        <v>401206143825</v>
      </c>
      <c r="Q88" s="1">
        <f t="shared" si="3"/>
        <v>804686125</v>
      </c>
    </row>
    <row r="89" spans="1:17" ht="21" x14ac:dyDescent="0.25">
      <c r="A89" s="2" t="s">
        <v>44</v>
      </c>
      <c r="C89" s="1">
        <v>46183742</v>
      </c>
      <c r="E89" s="1">
        <v>1603935958601</v>
      </c>
      <c r="G89" s="1">
        <v>1700172116118</v>
      </c>
      <c r="I89" s="1">
        <f t="shared" si="2"/>
        <v>-96236157517</v>
      </c>
      <c r="K89" s="1">
        <v>46183742</v>
      </c>
      <c r="M89" s="1">
        <v>1603935958601</v>
      </c>
      <c r="O89" s="1">
        <v>1205568993783</v>
      </c>
      <c r="Q89" s="1">
        <f t="shared" si="3"/>
        <v>398366964818</v>
      </c>
    </row>
    <row r="90" spans="1:17" ht="21" x14ac:dyDescent="0.25">
      <c r="A90" s="2" t="s">
        <v>62</v>
      </c>
      <c r="C90" s="1">
        <v>30000000</v>
      </c>
      <c r="E90" s="1">
        <v>351263580000</v>
      </c>
      <c r="G90" s="1">
        <v>371803569000</v>
      </c>
      <c r="I90" s="1">
        <f t="shared" si="2"/>
        <v>-20539989000</v>
      </c>
      <c r="K90" s="1">
        <v>30000000</v>
      </c>
      <c r="M90" s="1">
        <v>351263580000</v>
      </c>
      <c r="O90" s="1">
        <v>254675610000</v>
      </c>
      <c r="Q90" s="1">
        <f t="shared" si="3"/>
        <v>96587970000</v>
      </c>
    </row>
    <row r="91" spans="1:17" s="10" customFormat="1" ht="24.75" thickBot="1" x14ac:dyDescent="0.3">
      <c r="A91" s="10" t="s">
        <v>97</v>
      </c>
      <c r="C91" s="10" t="s">
        <v>97</v>
      </c>
      <c r="E91" s="11">
        <f>SUM(E8:E90)</f>
        <v>61139004976267</v>
      </c>
      <c r="G91" s="11">
        <f>SUM(G8:G90)</f>
        <v>63564648347275</v>
      </c>
      <c r="I91" s="11">
        <f>SUM(I8:I90)</f>
        <v>-2425643371008</v>
      </c>
      <c r="K91" s="10" t="s">
        <v>97</v>
      </c>
      <c r="M91" s="11">
        <f>SUM(M8:M90)</f>
        <v>61139004976267</v>
      </c>
      <c r="O91" s="11">
        <f>SUM(O8:O90)</f>
        <v>54135983183136</v>
      </c>
      <c r="Q91" s="11">
        <f>SUM(Q8:Q90)</f>
        <v>7003021793131</v>
      </c>
    </row>
    <row r="92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5"/>
  <sheetViews>
    <sheetView rightToLeft="1" workbookViewId="0">
      <selection activeCell="A5" sqref="A5:XFD5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18.28515625" style="1" customWidth="1"/>
    <col min="14" max="16384" width="9.140625" style="1"/>
  </cols>
  <sheetData>
    <row r="2" spans="1:20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20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20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5" spans="1:20" s="8" customFormat="1" ht="28.5" x14ac:dyDescent="0.55000000000000004">
      <c r="A5" s="20" t="s">
        <v>167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9"/>
      <c r="M5" s="9"/>
      <c r="N5" s="9"/>
      <c r="O5" s="9"/>
      <c r="P5" s="9"/>
      <c r="Q5" s="9"/>
      <c r="R5" s="9"/>
      <c r="S5" s="9"/>
      <c r="T5" s="9"/>
    </row>
    <row r="6" spans="1:20" ht="27" thickBot="1" x14ac:dyDescent="0.3">
      <c r="A6" s="19" t="s">
        <v>99</v>
      </c>
      <c r="C6" s="19" t="s">
        <v>158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20" ht="27" thickBot="1" x14ac:dyDescent="0.3">
      <c r="A7" s="19" t="s">
        <v>99</v>
      </c>
      <c r="C7" s="19" t="s">
        <v>100</v>
      </c>
      <c r="E7" s="19" t="s">
        <v>101</v>
      </c>
      <c r="G7" s="19" t="s">
        <v>102</v>
      </c>
      <c r="I7" s="19" t="s">
        <v>100</v>
      </c>
      <c r="K7" s="19" t="s">
        <v>98</v>
      </c>
    </row>
    <row r="8" spans="1:20" ht="21" x14ac:dyDescent="0.25">
      <c r="A8" s="2" t="s">
        <v>103</v>
      </c>
      <c r="C8" s="1">
        <v>21203204</v>
      </c>
      <c r="E8" s="1">
        <v>125403</v>
      </c>
      <c r="G8" s="1">
        <v>0</v>
      </c>
      <c r="I8" s="1">
        <f>C8+E8-G8</f>
        <v>21328607</v>
      </c>
      <c r="K8" s="3">
        <v>3.4217005093780181E-7</v>
      </c>
    </row>
    <row r="9" spans="1:20" ht="21" x14ac:dyDescent="0.25">
      <c r="A9" s="2" t="s">
        <v>104</v>
      </c>
      <c r="C9" s="1">
        <v>392092781</v>
      </c>
      <c r="E9" s="1">
        <v>1095991235741</v>
      </c>
      <c r="G9" s="1">
        <v>1095592241600</v>
      </c>
      <c r="I9" s="1">
        <f t="shared" ref="I9:I13" si="0">C9+E9-G9</f>
        <v>791086922</v>
      </c>
      <c r="K9" s="3">
        <v>1.2691229783406335E-5</v>
      </c>
    </row>
    <row r="10" spans="1:20" ht="21" x14ac:dyDescent="0.25">
      <c r="A10" s="2" t="s">
        <v>105</v>
      </c>
      <c r="C10" s="1">
        <v>6039751082</v>
      </c>
      <c r="E10" s="1">
        <v>1404853473273</v>
      </c>
      <c r="G10" s="1">
        <v>1103966341971</v>
      </c>
      <c r="I10" s="1">
        <f t="shared" si="0"/>
        <v>306926882384</v>
      </c>
      <c r="K10" s="3">
        <v>4.9239590273998666E-3</v>
      </c>
    </row>
    <row r="11" spans="1:20" ht="21" x14ac:dyDescent="0.25">
      <c r="A11" s="2" t="s">
        <v>106</v>
      </c>
      <c r="C11" s="1">
        <v>38084</v>
      </c>
      <c r="E11" s="1">
        <v>0</v>
      </c>
      <c r="G11" s="1">
        <v>0</v>
      </c>
      <c r="I11" s="1">
        <f t="shared" si="0"/>
        <v>38084</v>
      </c>
      <c r="K11" s="3">
        <v>6.1097305698001021E-10</v>
      </c>
    </row>
    <row r="12" spans="1:20" ht="21" x14ac:dyDescent="0.25">
      <c r="A12" s="2" t="s">
        <v>104</v>
      </c>
      <c r="C12" s="1">
        <v>180000000000</v>
      </c>
      <c r="E12" s="1">
        <v>0</v>
      </c>
      <c r="G12" s="1">
        <v>180000000000</v>
      </c>
      <c r="I12" s="1">
        <f t="shared" si="0"/>
        <v>0</v>
      </c>
      <c r="K12" s="3">
        <v>0</v>
      </c>
    </row>
    <row r="13" spans="1:20" ht="21.75" thickBot="1" x14ac:dyDescent="0.3">
      <c r="A13" s="2" t="s">
        <v>104</v>
      </c>
      <c r="C13" s="1">
        <v>1000000000000</v>
      </c>
      <c r="E13" s="1">
        <v>0</v>
      </c>
      <c r="G13" s="1">
        <v>900000000000</v>
      </c>
      <c r="I13" s="1">
        <f t="shared" si="0"/>
        <v>100000000000</v>
      </c>
      <c r="K13" s="3">
        <v>1.6042775364457783E-3</v>
      </c>
    </row>
    <row r="14" spans="1:20" s="10" customFormat="1" ht="24.75" thickBot="1" x14ac:dyDescent="0.3">
      <c r="A14" s="10" t="s">
        <v>97</v>
      </c>
      <c r="C14" s="11">
        <f>SUM(C8:C13)</f>
        <v>1186453085151</v>
      </c>
      <c r="E14" s="11">
        <f>SUM(E8:E13)</f>
        <v>2500844834417</v>
      </c>
      <c r="G14" s="11">
        <f>SUM(G8:G13)</f>
        <v>3279558583571</v>
      </c>
      <c r="I14" s="11">
        <f>SUM(I8:I13)</f>
        <v>407739335997</v>
      </c>
      <c r="K14" s="12">
        <f>SUM(K8:K13)</f>
        <v>6.5412705746530457E-3</v>
      </c>
    </row>
    <row r="15" spans="1:20" ht="19.5" thickTop="1" x14ac:dyDescent="0.25"/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1"/>
  <sheetViews>
    <sheetView rightToLeft="1" workbookViewId="0">
      <selection activeCell="G18" sqref="G18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23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</row>
    <row r="4" spans="1:2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5" spans="1:23" s="13" customFormat="1" ht="28.5" x14ac:dyDescent="0.3">
      <c r="A5" s="20" t="s">
        <v>168</v>
      </c>
      <c r="B5" s="20"/>
      <c r="C5" s="20"/>
      <c r="D5" s="20"/>
      <c r="E5" s="20"/>
      <c r="F5" s="20"/>
      <c r="G5" s="2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26.25" x14ac:dyDescent="0.25">
      <c r="A6" s="19" t="s">
        <v>112</v>
      </c>
      <c r="C6" s="19" t="s">
        <v>100</v>
      </c>
      <c r="E6" s="19" t="s">
        <v>148</v>
      </c>
      <c r="G6" s="19" t="s">
        <v>13</v>
      </c>
    </row>
    <row r="7" spans="1:23" ht="21" x14ac:dyDescent="0.25">
      <c r="A7" s="2" t="s">
        <v>156</v>
      </c>
      <c r="C7" s="1">
        <f>'سرمایه‌گذاری در سهام'!I105</f>
        <v>-2003473147846</v>
      </c>
      <c r="E7" s="3">
        <f>C7/$C$10</f>
        <v>1.0031645040071671</v>
      </c>
      <c r="G7" s="3">
        <v>-3.2141269659616493E-2</v>
      </c>
    </row>
    <row r="8" spans="1:23" ht="21" x14ac:dyDescent="0.25">
      <c r="A8" s="2" t="s">
        <v>157</v>
      </c>
      <c r="C8" s="1">
        <f>'درآمد سپرده بانکی'!C16</f>
        <v>6319999142</v>
      </c>
      <c r="E8" s="3">
        <f t="shared" ref="E8:E9" si="0">C8/$C$10</f>
        <v>-3.1645040071670003E-3</v>
      </c>
      <c r="G8" s="3">
        <v>1.0139032653867192E-4</v>
      </c>
    </row>
    <row r="9" spans="1:23" ht="21" x14ac:dyDescent="0.25">
      <c r="A9" s="2" t="s">
        <v>153</v>
      </c>
      <c r="C9" s="1">
        <f>'سایر درآمدها'!C10</f>
        <v>0</v>
      </c>
      <c r="E9" s="3">
        <f t="shared" si="0"/>
        <v>0</v>
      </c>
      <c r="G9" s="3">
        <v>0</v>
      </c>
    </row>
    <row r="10" spans="1:23" s="10" customFormat="1" ht="24" x14ac:dyDescent="0.25">
      <c r="A10" s="10" t="s">
        <v>97</v>
      </c>
      <c r="C10" s="11">
        <f>SUM(C7:C9)</f>
        <v>-1997153148704</v>
      </c>
      <c r="E10" s="12">
        <f>SUM(E7:E9)</f>
        <v>1</v>
      </c>
      <c r="G10" s="12">
        <f>SUM(G7:G9)</f>
        <v>-3.2039879333077823E-2</v>
      </c>
    </row>
    <row r="11" spans="1:23" ht="19.5" thickTop="1" x14ac:dyDescent="0.25"/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workbookViewId="0">
      <selection activeCell="A5" sqref="A5:XFD5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  <c r="H3" s="18" t="s">
        <v>108</v>
      </c>
      <c r="I3" s="18" t="s">
        <v>108</v>
      </c>
      <c r="J3" s="18" t="s">
        <v>108</v>
      </c>
      <c r="K3" s="18" t="s">
        <v>108</v>
      </c>
      <c r="L3" s="18" t="s">
        <v>108</v>
      </c>
      <c r="M3" s="18" t="s">
        <v>108</v>
      </c>
      <c r="N3" s="18" t="s">
        <v>108</v>
      </c>
      <c r="O3" s="18" t="s">
        <v>108</v>
      </c>
      <c r="P3" s="18" t="s">
        <v>108</v>
      </c>
      <c r="Q3" s="18" t="s">
        <v>108</v>
      </c>
      <c r="R3" s="18" t="s">
        <v>108</v>
      </c>
      <c r="S3" s="18" t="s">
        <v>108</v>
      </c>
      <c r="T3" s="18" t="s">
        <v>108</v>
      </c>
      <c r="U3" s="18" t="s">
        <v>108</v>
      </c>
    </row>
    <row r="4" spans="1:21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5" spans="1:21" s="8" customFormat="1" ht="28.5" x14ac:dyDescent="0.55000000000000004">
      <c r="A5" s="20" t="s">
        <v>169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26.25" x14ac:dyDescent="0.25">
      <c r="A6" s="19" t="s">
        <v>3</v>
      </c>
      <c r="C6" s="19" t="s">
        <v>161</v>
      </c>
      <c r="D6" s="19" t="s">
        <v>110</v>
      </c>
      <c r="E6" s="19" t="s">
        <v>110</v>
      </c>
      <c r="F6" s="19" t="s">
        <v>110</v>
      </c>
      <c r="G6" s="19" t="s">
        <v>110</v>
      </c>
      <c r="H6" s="19" t="s">
        <v>110</v>
      </c>
      <c r="I6" s="19" t="s">
        <v>110</v>
      </c>
      <c r="J6" s="19" t="s">
        <v>110</v>
      </c>
      <c r="K6" s="19" t="s">
        <v>110</v>
      </c>
      <c r="M6" s="19" t="s">
        <v>160</v>
      </c>
      <c r="N6" s="19" t="s">
        <v>111</v>
      </c>
      <c r="O6" s="19" t="s">
        <v>111</v>
      </c>
      <c r="P6" s="19" t="s">
        <v>111</v>
      </c>
      <c r="Q6" s="19" t="s">
        <v>111</v>
      </c>
      <c r="R6" s="19" t="s">
        <v>111</v>
      </c>
      <c r="S6" s="19" t="s">
        <v>111</v>
      </c>
      <c r="T6" s="19" t="s">
        <v>111</v>
      </c>
      <c r="U6" s="19" t="s">
        <v>111</v>
      </c>
    </row>
    <row r="7" spans="1:21" ht="26.25" x14ac:dyDescent="0.25">
      <c r="A7" s="19" t="s">
        <v>3</v>
      </c>
      <c r="C7" s="19" t="s">
        <v>145</v>
      </c>
      <c r="E7" s="19" t="s">
        <v>146</v>
      </c>
      <c r="G7" s="19" t="s">
        <v>147</v>
      </c>
      <c r="I7" s="19" t="s">
        <v>100</v>
      </c>
      <c r="K7" s="19" t="s">
        <v>148</v>
      </c>
      <c r="M7" s="19" t="s">
        <v>145</v>
      </c>
      <c r="O7" s="19" t="s">
        <v>146</v>
      </c>
      <c r="Q7" s="19" t="s">
        <v>147</v>
      </c>
      <c r="S7" s="19" t="s">
        <v>100</v>
      </c>
      <c r="U7" s="19" t="s">
        <v>148</v>
      </c>
    </row>
    <row r="8" spans="1:21" ht="21" x14ac:dyDescent="0.25">
      <c r="A8" s="2" t="s">
        <v>134</v>
      </c>
      <c r="C8" s="1">
        <v>0</v>
      </c>
      <c r="E8" s="1">
        <v>0</v>
      </c>
      <c r="G8" s="1">
        <v>0</v>
      </c>
      <c r="I8" s="1">
        <f t="shared" ref="I8:I39" si="0">C8+E8+G8</f>
        <v>0</v>
      </c>
      <c r="K8" s="3">
        <f t="shared" ref="K8:K39" si="1">I8/$I$105</f>
        <v>0</v>
      </c>
      <c r="M8" s="1">
        <v>0</v>
      </c>
      <c r="O8" s="1">
        <v>0</v>
      </c>
      <c r="Q8" s="1">
        <v>-1121</v>
      </c>
      <c r="S8" s="1">
        <f>M8+O8+Q8</f>
        <v>-1121</v>
      </c>
      <c r="U8" s="3">
        <f>S8/$S$105</f>
        <v>-1.2852094077094527E-10</v>
      </c>
    </row>
    <row r="9" spans="1:21" ht="21" x14ac:dyDescent="0.25">
      <c r="A9" s="2" t="s">
        <v>19</v>
      </c>
      <c r="C9" s="1">
        <v>0</v>
      </c>
      <c r="E9" s="1">
        <v>-55931197535</v>
      </c>
      <c r="G9" s="1">
        <v>0</v>
      </c>
      <c r="I9" s="1">
        <f t="shared" si="0"/>
        <v>-55931197535</v>
      </c>
      <c r="K9" s="3">
        <f t="shared" si="1"/>
        <v>2.7917118627286557E-2</v>
      </c>
      <c r="M9" s="1">
        <v>0</v>
      </c>
      <c r="O9" s="1">
        <v>263645665398</v>
      </c>
      <c r="Q9" s="1">
        <v>11209426513</v>
      </c>
      <c r="S9" s="1">
        <f t="shared" ref="S9:S71" si="2">M9+O9+Q9</f>
        <v>274855091911</v>
      </c>
      <c r="U9" s="3">
        <f t="shared" ref="U9:U72" si="3">S9/$S$105</f>
        <v>3.1511717206143035E-2</v>
      </c>
    </row>
    <row r="10" spans="1:21" ht="21" x14ac:dyDescent="0.25">
      <c r="A10" s="2" t="s">
        <v>46</v>
      </c>
      <c r="C10" s="1">
        <v>122865342600</v>
      </c>
      <c r="E10" s="1">
        <v>-207336716300</v>
      </c>
      <c r="G10" s="1">
        <v>0</v>
      </c>
      <c r="I10" s="1">
        <f t="shared" si="0"/>
        <v>-84471373700</v>
      </c>
      <c r="K10" s="3">
        <f t="shared" si="1"/>
        <v>4.2162468606488666E-2</v>
      </c>
      <c r="M10" s="1">
        <v>122865342600</v>
      </c>
      <c r="O10" s="1">
        <v>25920486689</v>
      </c>
      <c r="Q10" s="1">
        <v>-5752</v>
      </c>
      <c r="S10" s="1">
        <f t="shared" si="2"/>
        <v>148785823537</v>
      </c>
      <c r="U10" s="3">
        <f t="shared" si="3"/>
        <v>1.7058067809415781E-2</v>
      </c>
    </row>
    <row r="11" spans="1:21" ht="21" x14ac:dyDescent="0.25">
      <c r="A11" s="2" t="s">
        <v>40</v>
      </c>
      <c r="C11" s="1">
        <v>0</v>
      </c>
      <c r="E11" s="1">
        <v>-22675087952</v>
      </c>
      <c r="G11" s="1">
        <v>0</v>
      </c>
      <c r="I11" s="1">
        <f t="shared" si="0"/>
        <v>-22675087952</v>
      </c>
      <c r="K11" s="3">
        <f t="shared" si="1"/>
        <v>1.1317889624015542E-2</v>
      </c>
      <c r="M11" s="1">
        <v>0</v>
      </c>
      <c r="O11" s="1">
        <v>1149728437</v>
      </c>
      <c r="Q11" s="1">
        <v>66962705326</v>
      </c>
      <c r="S11" s="1">
        <f t="shared" si="2"/>
        <v>68112433763</v>
      </c>
      <c r="U11" s="3">
        <f t="shared" si="3"/>
        <v>7.8089866774482203E-3</v>
      </c>
    </row>
    <row r="12" spans="1:21" ht="21" x14ac:dyDescent="0.25">
      <c r="A12" s="2" t="s">
        <v>57</v>
      </c>
      <c r="C12" s="1">
        <v>0</v>
      </c>
      <c r="E12" s="1">
        <v>1927633901</v>
      </c>
      <c r="G12" s="1">
        <v>0</v>
      </c>
      <c r="I12" s="1">
        <f t="shared" si="0"/>
        <v>1927633901</v>
      </c>
      <c r="K12" s="3">
        <f t="shared" si="1"/>
        <v>-9.6214611265065507E-4</v>
      </c>
      <c r="M12" s="1">
        <v>9135708180</v>
      </c>
      <c r="O12" s="1">
        <v>-23038961636</v>
      </c>
      <c r="Q12" s="1">
        <v>-13952</v>
      </c>
      <c r="S12" s="1">
        <f t="shared" si="2"/>
        <v>-13903267408</v>
      </c>
      <c r="U12" s="3">
        <f t="shared" si="3"/>
        <v>-1.5939884095148809E-3</v>
      </c>
    </row>
    <row r="13" spans="1:21" ht="21" x14ac:dyDescent="0.25">
      <c r="A13" s="2" t="s">
        <v>34</v>
      </c>
      <c r="C13" s="1">
        <v>0</v>
      </c>
      <c r="E13" s="1">
        <v>42975667614</v>
      </c>
      <c r="G13" s="1">
        <v>0</v>
      </c>
      <c r="I13" s="1">
        <f t="shared" si="0"/>
        <v>42975667614</v>
      </c>
      <c r="K13" s="3">
        <f t="shared" si="1"/>
        <v>-2.1450583283436842E-2</v>
      </c>
      <c r="M13" s="1">
        <v>0</v>
      </c>
      <c r="O13" s="1">
        <v>32223119808</v>
      </c>
      <c r="Q13" s="1">
        <v>14216213408</v>
      </c>
      <c r="S13" s="1">
        <f t="shared" si="2"/>
        <v>46439333216</v>
      </c>
      <c r="U13" s="3">
        <f t="shared" si="3"/>
        <v>5.324198745491282E-3</v>
      </c>
    </row>
    <row r="14" spans="1:21" ht="21" x14ac:dyDescent="0.25">
      <c r="A14" s="2" t="s">
        <v>135</v>
      </c>
      <c r="C14" s="1">
        <v>0</v>
      </c>
      <c r="E14" s="1">
        <v>0</v>
      </c>
      <c r="G14" s="1">
        <v>0</v>
      </c>
      <c r="I14" s="1">
        <f t="shared" si="0"/>
        <v>0</v>
      </c>
      <c r="K14" s="3">
        <f t="shared" si="1"/>
        <v>0</v>
      </c>
      <c r="M14" s="1">
        <v>0</v>
      </c>
      <c r="O14" s="1">
        <v>0</v>
      </c>
      <c r="Q14" s="1">
        <v>-465553862</v>
      </c>
      <c r="S14" s="1">
        <f t="shared" si="2"/>
        <v>-465553862</v>
      </c>
      <c r="U14" s="3">
        <f t="shared" si="3"/>
        <v>-5.3375040431567189E-5</v>
      </c>
    </row>
    <row r="15" spans="1:21" ht="21" x14ac:dyDescent="0.25">
      <c r="A15" s="2" t="s">
        <v>69</v>
      </c>
      <c r="C15" s="1">
        <v>0</v>
      </c>
      <c r="E15" s="1">
        <v>-3626188107</v>
      </c>
      <c r="G15" s="1">
        <v>0</v>
      </c>
      <c r="I15" s="1">
        <f t="shared" si="0"/>
        <v>-3626188107</v>
      </c>
      <c r="K15" s="3">
        <f t="shared" si="1"/>
        <v>1.8099509398958676E-3</v>
      </c>
      <c r="M15" s="1">
        <v>0</v>
      </c>
      <c r="O15" s="1">
        <v>-2866704285</v>
      </c>
      <c r="Q15" s="1">
        <v>3241184992</v>
      </c>
      <c r="S15" s="1">
        <f t="shared" si="2"/>
        <v>374480707</v>
      </c>
      <c r="U15" s="3">
        <f t="shared" si="3"/>
        <v>4.293364207333515E-5</v>
      </c>
    </row>
    <row r="16" spans="1:21" ht="21" x14ac:dyDescent="0.25">
      <c r="A16" s="2" t="s">
        <v>48</v>
      </c>
      <c r="C16" s="1">
        <v>295776333000</v>
      </c>
      <c r="E16" s="1">
        <v>-277837182908</v>
      </c>
      <c r="G16" s="1">
        <v>0</v>
      </c>
      <c r="I16" s="1">
        <f t="shared" si="0"/>
        <v>17939150092</v>
      </c>
      <c r="K16" s="3">
        <f t="shared" si="1"/>
        <v>-8.9540257184315009E-3</v>
      </c>
      <c r="M16" s="1">
        <v>295776333000</v>
      </c>
      <c r="O16" s="1">
        <v>249945942277</v>
      </c>
      <c r="Q16" s="1">
        <v>19977457530</v>
      </c>
      <c r="S16" s="1">
        <f t="shared" si="2"/>
        <v>565699732807</v>
      </c>
      <c r="U16" s="3">
        <f t="shared" si="3"/>
        <v>6.4856611823575383E-2</v>
      </c>
    </row>
    <row r="17" spans="1:21" ht="21" x14ac:dyDescent="0.25">
      <c r="A17" s="2" t="s">
        <v>136</v>
      </c>
      <c r="C17" s="1">
        <v>0</v>
      </c>
      <c r="E17" s="1">
        <v>0</v>
      </c>
      <c r="G17" s="1">
        <v>0</v>
      </c>
      <c r="I17" s="1">
        <f t="shared" si="0"/>
        <v>0</v>
      </c>
      <c r="K17" s="3">
        <f t="shared" si="1"/>
        <v>0</v>
      </c>
      <c r="M17" s="1">
        <v>0</v>
      </c>
      <c r="O17" s="1">
        <v>0</v>
      </c>
      <c r="Q17" s="1">
        <v>72998671588</v>
      </c>
      <c r="S17" s="1">
        <f t="shared" si="2"/>
        <v>72998671588</v>
      </c>
      <c r="U17" s="3">
        <f t="shared" si="3"/>
        <v>8.3691863938617599E-3</v>
      </c>
    </row>
    <row r="18" spans="1:21" ht="21" x14ac:dyDescent="0.25">
      <c r="A18" s="2" t="s">
        <v>16</v>
      </c>
      <c r="C18" s="1">
        <v>0</v>
      </c>
      <c r="E18" s="1">
        <v>-825568</v>
      </c>
      <c r="G18" s="1">
        <v>0</v>
      </c>
      <c r="I18" s="1">
        <f t="shared" si="0"/>
        <v>-825568</v>
      </c>
      <c r="K18" s="3">
        <f t="shared" si="1"/>
        <v>4.1206841273994381E-7</v>
      </c>
      <c r="M18" s="1">
        <v>0</v>
      </c>
      <c r="O18" s="1">
        <v>-6718032</v>
      </c>
      <c r="Q18" s="1">
        <v>-3228505</v>
      </c>
      <c r="S18" s="1">
        <f t="shared" si="2"/>
        <v>-9946537</v>
      </c>
      <c r="U18" s="3">
        <f t="shared" si="3"/>
        <v>-1.1403553012069719E-6</v>
      </c>
    </row>
    <row r="19" spans="1:21" ht="21" x14ac:dyDescent="0.25">
      <c r="A19" s="2" t="s">
        <v>138</v>
      </c>
      <c r="C19" s="1">
        <v>0</v>
      </c>
      <c r="E19" s="1">
        <v>0</v>
      </c>
      <c r="G19" s="1">
        <v>0</v>
      </c>
      <c r="I19" s="1">
        <f t="shared" si="0"/>
        <v>0</v>
      </c>
      <c r="K19" s="3">
        <f t="shared" si="1"/>
        <v>0</v>
      </c>
      <c r="M19" s="1">
        <v>0</v>
      </c>
      <c r="O19" s="1">
        <v>0</v>
      </c>
      <c r="Q19" s="1">
        <v>570993820</v>
      </c>
      <c r="S19" s="1">
        <f t="shared" si="2"/>
        <v>570993820</v>
      </c>
      <c r="U19" s="3">
        <f t="shared" si="3"/>
        <v>6.5463570848167503E-5</v>
      </c>
    </row>
    <row r="20" spans="1:21" ht="21" x14ac:dyDescent="0.25">
      <c r="A20" s="2" t="s">
        <v>72</v>
      </c>
      <c r="C20" s="1">
        <v>0</v>
      </c>
      <c r="E20" s="1">
        <v>-7482030036</v>
      </c>
      <c r="G20" s="1">
        <v>0</v>
      </c>
      <c r="I20" s="1">
        <f t="shared" si="0"/>
        <v>-7482030036</v>
      </c>
      <c r="K20" s="3">
        <f t="shared" si="1"/>
        <v>3.7345297310543827E-3</v>
      </c>
      <c r="M20" s="1">
        <v>0</v>
      </c>
      <c r="O20" s="1">
        <v>70078363425</v>
      </c>
      <c r="Q20" s="1">
        <v>-4669</v>
      </c>
      <c r="S20" s="1">
        <f t="shared" si="2"/>
        <v>70078358756</v>
      </c>
      <c r="U20" s="3">
        <f t="shared" si="3"/>
        <v>8.034376980379062E-3</v>
      </c>
    </row>
    <row r="21" spans="1:21" ht="21" x14ac:dyDescent="0.25">
      <c r="A21" s="2" t="s">
        <v>139</v>
      </c>
      <c r="C21" s="1">
        <v>0</v>
      </c>
      <c r="E21" s="1">
        <v>0</v>
      </c>
      <c r="G21" s="1">
        <v>0</v>
      </c>
      <c r="I21" s="1">
        <f t="shared" si="0"/>
        <v>0</v>
      </c>
      <c r="K21" s="3">
        <f t="shared" si="1"/>
        <v>0</v>
      </c>
      <c r="M21" s="1">
        <v>0</v>
      </c>
      <c r="O21" s="1">
        <v>0</v>
      </c>
      <c r="Q21" s="1">
        <v>7310813582</v>
      </c>
      <c r="S21" s="1">
        <f t="shared" si="2"/>
        <v>7310813582</v>
      </c>
      <c r="U21" s="3">
        <f t="shared" si="3"/>
        <v>8.3817363011565041E-4</v>
      </c>
    </row>
    <row r="22" spans="1:21" ht="21" x14ac:dyDescent="0.25">
      <c r="A22" s="2" t="s">
        <v>140</v>
      </c>
      <c r="C22" s="1">
        <v>0</v>
      </c>
      <c r="E22" s="1">
        <v>0</v>
      </c>
      <c r="G22" s="1">
        <v>0</v>
      </c>
      <c r="I22" s="1">
        <f t="shared" si="0"/>
        <v>0</v>
      </c>
      <c r="K22" s="3">
        <f t="shared" si="1"/>
        <v>0</v>
      </c>
      <c r="M22" s="1">
        <v>0</v>
      </c>
      <c r="O22" s="1">
        <v>0</v>
      </c>
      <c r="Q22" s="1">
        <v>0</v>
      </c>
      <c r="S22" s="1">
        <f t="shared" si="2"/>
        <v>0</v>
      </c>
      <c r="U22" s="3">
        <f t="shared" si="3"/>
        <v>0</v>
      </c>
    </row>
    <row r="23" spans="1:21" ht="21" x14ac:dyDescent="0.25">
      <c r="A23" s="2" t="s">
        <v>141</v>
      </c>
      <c r="C23" s="1">
        <v>0</v>
      </c>
      <c r="E23" s="1">
        <v>0</v>
      </c>
      <c r="G23" s="1">
        <v>0</v>
      </c>
      <c r="I23" s="1">
        <f t="shared" si="0"/>
        <v>0</v>
      </c>
      <c r="K23" s="3">
        <f t="shared" si="1"/>
        <v>0</v>
      </c>
      <c r="M23" s="1">
        <v>0</v>
      </c>
      <c r="O23" s="1">
        <v>0</v>
      </c>
      <c r="Q23" s="1">
        <v>59878486870</v>
      </c>
      <c r="S23" s="1">
        <f t="shared" si="2"/>
        <v>59878486870</v>
      </c>
      <c r="U23" s="3">
        <f t="shared" si="3"/>
        <v>6.8649772207610106E-3</v>
      </c>
    </row>
    <row r="24" spans="1:21" ht="21" x14ac:dyDescent="0.25">
      <c r="A24" s="2" t="s">
        <v>142</v>
      </c>
      <c r="C24" s="1">
        <v>0</v>
      </c>
      <c r="E24" s="1">
        <v>0</v>
      </c>
      <c r="G24" s="1">
        <v>0</v>
      </c>
      <c r="I24" s="1">
        <f t="shared" si="0"/>
        <v>0</v>
      </c>
      <c r="K24" s="3">
        <f t="shared" si="1"/>
        <v>0</v>
      </c>
      <c r="M24" s="1">
        <v>0</v>
      </c>
      <c r="O24" s="1">
        <v>0</v>
      </c>
      <c r="Q24" s="1">
        <v>31231534422</v>
      </c>
      <c r="S24" s="1">
        <f t="shared" si="2"/>
        <v>31231534422</v>
      </c>
      <c r="U24" s="3">
        <f t="shared" si="3"/>
        <v>3.5806478016374666E-3</v>
      </c>
    </row>
    <row r="25" spans="1:21" ht="21" x14ac:dyDescent="0.25">
      <c r="A25" s="2" t="s">
        <v>20</v>
      </c>
      <c r="C25" s="1">
        <v>0</v>
      </c>
      <c r="E25" s="1">
        <v>-207201261919</v>
      </c>
      <c r="G25" s="1">
        <v>0</v>
      </c>
      <c r="I25" s="1">
        <f t="shared" si="0"/>
        <v>-207201261919</v>
      </c>
      <c r="K25" s="3">
        <f t="shared" si="1"/>
        <v>0.10342103269103901</v>
      </c>
      <c r="M25" s="1">
        <v>0</v>
      </c>
      <c r="O25" s="1">
        <v>915802459895</v>
      </c>
      <c r="Q25" s="1">
        <v>139256138715</v>
      </c>
      <c r="S25" s="1">
        <f t="shared" si="2"/>
        <v>1055058598610</v>
      </c>
      <c r="U25" s="3">
        <f t="shared" si="3"/>
        <v>0.12096085964481028</v>
      </c>
    </row>
    <row r="26" spans="1:21" ht="21" x14ac:dyDescent="0.25">
      <c r="A26" s="2" t="s">
        <v>79</v>
      </c>
      <c r="C26" s="1">
        <v>0</v>
      </c>
      <c r="E26" s="1">
        <v>-149991853653</v>
      </c>
      <c r="G26" s="1">
        <v>0</v>
      </c>
      <c r="I26" s="1">
        <f t="shared" si="0"/>
        <v>-149991853653</v>
      </c>
      <c r="K26" s="3">
        <f t="shared" si="1"/>
        <v>7.4865916627962395E-2</v>
      </c>
      <c r="M26" s="1">
        <v>0</v>
      </c>
      <c r="O26" s="1">
        <v>180254298551</v>
      </c>
      <c r="Q26" s="1">
        <v>23691351133</v>
      </c>
      <c r="S26" s="1">
        <f t="shared" si="2"/>
        <v>203945649684</v>
      </c>
      <c r="U26" s="3">
        <f t="shared" si="3"/>
        <v>2.3382057772996713E-2</v>
      </c>
    </row>
    <row r="27" spans="1:21" ht="21" x14ac:dyDescent="0.25">
      <c r="A27" s="2" t="s">
        <v>143</v>
      </c>
      <c r="C27" s="1">
        <v>0</v>
      </c>
      <c r="E27" s="1">
        <v>0</v>
      </c>
      <c r="G27" s="1">
        <v>0</v>
      </c>
      <c r="I27" s="1">
        <f t="shared" si="0"/>
        <v>0</v>
      </c>
      <c r="K27" s="3">
        <f t="shared" si="1"/>
        <v>0</v>
      </c>
      <c r="M27" s="1">
        <v>0</v>
      </c>
      <c r="O27" s="1">
        <v>0</v>
      </c>
      <c r="Q27" s="1">
        <v>117123852114</v>
      </c>
      <c r="S27" s="1">
        <f t="shared" si="2"/>
        <v>117123852114</v>
      </c>
      <c r="U27" s="3">
        <f t="shared" si="3"/>
        <v>1.3428071061916454E-2</v>
      </c>
    </row>
    <row r="28" spans="1:21" ht="21" x14ac:dyDescent="0.25">
      <c r="A28" s="2" t="s">
        <v>84</v>
      </c>
      <c r="C28" s="1">
        <v>0</v>
      </c>
      <c r="E28" s="1">
        <v>-11305386950</v>
      </c>
      <c r="G28" s="1">
        <v>0</v>
      </c>
      <c r="I28" s="1">
        <f t="shared" si="0"/>
        <v>-11305386950</v>
      </c>
      <c r="K28" s="3">
        <f t="shared" si="1"/>
        <v>5.6428941721304296E-3</v>
      </c>
      <c r="M28" s="1">
        <v>0</v>
      </c>
      <c r="O28" s="1">
        <v>13322522643</v>
      </c>
      <c r="Q28" s="1">
        <v>13360998400</v>
      </c>
      <c r="S28" s="1">
        <f t="shared" si="2"/>
        <v>26683521043</v>
      </c>
      <c r="U28" s="3">
        <f t="shared" si="3"/>
        <v>3.0592250022548387E-3</v>
      </c>
    </row>
    <row r="29" spans="1:21" ht="21" x14ac:dyDescent="0.25">
      <c r="A29" s="2" t="s">
        <v>144</v>
      </c>
      <c r="C29" s="1">
        <v>0</v>
      </c>
      <c r="E29" s="1">
        <v>0</v>
      </c>
      <c r="G29" s="1">
        <v>0</v>
      </c>
      <c r="I29" s="1">
        <f t="shared" si="0"/>
        <v>0</v>
      </c>
      <c r="K29" s="3">
        <f t="shared" si="1"/>
        <v>0</v>
      </c>
      <c r="M29" s="1">
        <v>0</v>
      </c>
      <c r="O29" s="1">
        <v>0</v>
      </c>
      <c r="Q29" s="1">
        <v>1749556928</v>
      </c>
      <c r="S29" s="1">
        <f t="shared" si="2"/>
        <v>1749556928</v>
      </c>
      <c r="U29" s="3">
        <f t="shared" si="3"/>
        <v>2.005840341827698E-4</v>
      </c>
    </row>
    <row r="30" spans="1:21" ht="21" x14ac:dyDescent="0.25">
      <c r="A30" s="2" t="s">
        <v>58</v>
      </c>
      <c r="C30" s="7">
        <v>0</v>
      </c>
      <c r="E30" s="1">
        <v>-18245713486</v>
      </c>
      <c r="G30" s="7">
        <v>0</v>
      </c>
      <c r="I30" s="7">
        <f t="shared" si="0"/>
        <v>-18245713486</v>
      </c>
      <c r="K30" s="3">
        <f t="shared" si="1"/>
        <v>9.1070416918822041E-3</v>
      </c>
      <c r="M30" s="7">
        <v>230116373317</v>
      </c>
      <c r="O30" s="7">
        <v>-356011246709</v>
      </c>
      <c r="Q30" s="7">
        <v>0</v>
      </c>
      <c r="S30" s="1">
        <f t="shared" si="2"/>
        <v>-125894873392</v>
      </c>
      <c r="U30" s="3">
        <f t="shared" si="3"/>
        <v>-1.4433655277947264E-2</v>
      </c>
    </row>
    <row r="31" spans="1:21" ht="21" x14ac:dyDescent="0.25">
      <c r="A31" s="2" t="s">
        <v>78</v>
      </c>
      <c r="C31" s="1">
        <v>0</v>
      </c>
      <c r="E31" s="1">
        <v>-106208006712</v>
      </c>
      <c r="G31" s="1">
        <v>0</v>
      </c>
      <c r="I31" s="1">
        <f t="shared" si="0"/>
        <v>-106208006712</v>
      </c>
      <c r="K31" s="3">
        <f t="shared" si="1"/>
        <v>5.3011944196101522E-2</v>
      </c>
      <c r="M31" s="1">
        <v>326601793200</v>
      </c>
      <c r="O31" s="1">
        <v>495670518354</v>
      </c>
      <c r="Q31" s="1">
        <v>0</v>
      </c>
      <c r="S31" s="1">
        <f t="shared" si="2"/>
        <v>822272311554</v>
      </c>
      <c r="U31" s="3">
        <f t="shared" si="3"/>
        <v>9.4272266771471797E-2</v>
      </c>
    </row>
    <row r="32" spans="1:21" ht="21" x14ac:dyDescent="0.25">
      <c r="A32" s="2" t="s">
        <v>25</v>
      </c>
      <c r="C32" s="1">
        <v>0</v>
      </c>
      <c r="E32" s="1">
        <v>-134631338320</v>
      </c>
      <c r="G32" s="1">
        <v>0</v>
      </c>
      <c r="I32" s="1">
        <f t="shared" si="0"/>
        <v>-134631338320</v>
      </c>
      <c r="K32" s="3">
        <f t="shared" si="1"/>
        <v>6.7198973175531002E-2</v>
      </c>
      <c r="M32" s="1">
        <v>79910963000</v>
      </c>
      <c r="O32" s="1">
        <v>1595315945777</v>
      </c>
      <c r="Q32" s="1">
        <v>0</v>
      </c>
      <c r="S32" s="1">
        <f t="shared" si="2"/>
        <v>1675226908777</v>
      </c>
      <c r="U32" s="3">
        <f t="shared" si="3"/>
        <v>0.19206221081250896</v>
      </c>
    </row>
    <row r="33" spans="1:21" ht="21" x14ac:dyDescent="0.25">
      <c r="A33" s="2" t="s">
        <v>32</v>
      </c>
      <c r="C33" s="1">
        <v>0</v>
      </c>
      <c r="E33" s="1">
        <v>-40358899220</v>
      </c>
      <c r="G33" s="1">
        <v>0</v>
      </c>
      <c r="I33" s="1">
        <f t="shared" si="0"/>
        <v>-40358899220</v>
      </c>
      <c r="K33" s="3">
        <f t="shared" si="1"/>
        <v>2.014446725347489E-2</v>
      </c>
      <c r="M33" s="1">
        <v>62762061647</v>
      </c>
      <c r="O33" s="1">
        <v>123003221502</v>
      </c>
      <c r="Q33" s="1">
        <v>0</v>
      </c>
      <c r="S33" s="1">
        <f t="shared" si="2"/>
        <v>185765283149</v>
      </c>
      <c r="U33" s="3">
        <f t="shared" si="3"/>
        <v>2.1297706470018291E-2</v>
      </c>
    </row>
    <row r="34" spans="1:21" ht="21" x14ac:dyDescent="0.25">
      <c r="A34" s="2" t="s">
        <v>75</v>
      </c>
      <c r="C34" s="1">
        <v>0</v>
      </c>
      <c r="E34" s="1">
        <v>9525792</v>
      </c>
      <c r="G34" s="1">
        <v>0</v>
      </c>
      <c r="I34" s="1">
        <f t="shared" si="0"/>
        <v>9525792</v>
      </c>
      <c r="K34" s="3">
        <f t="shared" si="1"/>
        <v>-4.7546392175215788E-6</v>
      </c>
      <c r="M34" s="1">
        <v>1440000000</v>
      </c>
      <c r="O34" s="1">
        <v>-415601412</v>
      </c>
      <c r="Q34" s="1">
        <v>0</v>
      </c>
      <c r="S34" s="1">
        <f t="shared" si="2"/>
        <v>1024398588</v>
      </c>
      <c r="U34" s="3">
        <f t="shared" si="3"/>
        <v>1.1744573617679568E-4</v>
      </c>
    </row>
    <row r="35" spans="1:21" ht="21" x14ac:dyDescent="0.25">
      <c r="A35" s="2" t="s">
        <v>93</v>
      </c>
      <c r="C35" s="1">
        <v>0</v>
      </c>
      <c r="E35" s="1">
        <v>-3021471189</v>
      </c>
      <c r="G35" s="1">
        <v>0</v>
      </c>
      <c r="I35" s="1">
        <f t="shared" si="0"/>
        <v>-3021471189</v>
      </c>
      <c r="K35" s="3">
        <f t="shared" si="1"/>
        <v>1.5081166384727858E-3</v>
      </c>
      <c r="M35" s="1">
        <v>0</v>
      </c>
      <c r="O35" s="1">
        <v>44369642867</v>
      </c>
      <c r="Q35" s="1">
        <v>0</v>
      </c>
      <c r="S35" s="1">
        <f t="shared" si="2"/>
        <v>44369642867</v>
      </c>
      <c r="U35" s="3">
        <f t="shared" si="3"/>
        <v>5.0869119027098135E-3</v>
      </c>
    </row>
    <row r="36" spans="1:21" ht="21" x14ac:dyDescent="0.25">
      <c r="A36" s="2" t="s">
        <v>89</v>
      </c>
      <c r="C36" s="1">
        <v>0</v>
      </c>
      <c r="E36" s="1">
        <v>-18038655632</v>
      </c>
      <c r="G36" s="1">
        <v>0</v>
      </c>
      <c r="I36" s="1">
        <f t="shared" si="0"/>
        <v>-18038655632</v>
      </c>
      <c r="K36" s="3">
        <f t="shared" si="1"/>
        <v>9.0036922388473002E-3</v>
      </c>
      <c r="M36" s="1">
        <v>0</v>
      </c>
      <c r="O36" s="1">
        <v>165471720215</v>
      </c>
      <c r="Q36" s="1">
        <v>0</v>
      </c>
      <c r="S36" s="1">
        <f t="shared" si="2"/>
        <v>165471720215</v>
      </c>
      <c r="U36" s="3">
        <f t="shared" si="3"/>
        <v>1.8971080421961141E-2</v>
      </c>
    </row>
    <row r="37" spans="1:21" ht="21" x14ac:dyDescent="0.25">
      <c r="A37" s="2" t="s">
        <v>36</v>
      </c>
      <c r="C37" s="1">
        <v>0</v>
      </c>
      <c r="E37" s="1">
        <v>24347747212</v>
      </c>
      <c r="G37" s="1">
        <v>0</v>
      </c>
      <c r="I37" s="1">
        <f t="shared" si="0"/>
        <v>24347747212</v>
      </c>
      <c r="K37" s="3">
        <f t="shared" si="1"/>
        <v>-1.2152769423526872E-2</v>
      </c>
      <c r="M37" s="1">
        <v>0</v>
      </c>
      <c r="O37" s="1">
        <v>227070553560</v>
      </c>
      <c r="Q37" s="1">
        <v>0</v>
      </c>
      <c r="S37" s="1">
        <f t="shared" si="2"/>
        <v>227070553560</v>
      </c>
      <c r="U37" s="3">
        <f t="shared" si="3"/>
        <v>2.6033292743006701E-2</v>
      </c>
    </row>
    <row r="38" spans="1:21" ht="21" x14ac:dyDescent="0.25">
      <c r="A38" s="2" t="s">
        <v>50</v>
      </c>
      <c r="C38" s="1">
        <v>0</v>
      </c>
      <c r="E38" s="1">
        <v>10856498922</v>
      </c>
      <c r="G38" s="1">
        <v>0</v>
      </c>
      <c r="I38" s="1">
        <f t="shared" si="0"/>
        <v>10856498922</v>
      </c>
      <c r="K38" s="3">
        <f t="shared" si="1"/>
        <v>-5.4188392460723421E-3</v>
      </c>
      <c r="M38" s="1">
        <v>0</v>
      </c>
      <c r="O38" s="1">
        <v>-16374760436</v>
      </c>
      <c r="Q38" s="1">
        <v>0</v>
      </c>
      <c r="S38" s="1">
        <f t="shared" si="2"/>
        <v>-16374760436</v>
      </c>
      <c r="U38" s="3">
        <f t="shared" si="3"/>
        <v>-1.8773413168006903E-3</v>
      </c>
    </row>
    <row r="39" spans="1:21" ht="21" x14ac:dyDescent="0.25">
      <c r="A39" s="2" t="s">
        <v>47</v>
      </c>
      <c r="C39" s="1">
        <v>0</v>
      </c>
      <c r="E39" s="1">
        <v>-35538891751</v>
      </c>
      <c r="G39" s="1">
        <v>0</v>
      </c>
      <c r="I39" s="1">
        <f t="shared" si="0"/>
        <v>-35538891751</v>
      </c>
      <c r="K39" s="3">
        <f t="shared" si="1"/>
        <v>1.7738641413392056E-2</v>
      </c>
      <c r="M39" s="1">
        <v>0</v>
      </c>
      <c r="O39" s="1">
        <v>68703861621</v>
      </c>
      <c r="Q39" s="1">
        <v>0</v>
      </c>
      <c r="S39" s="1">
        <f t="shared" si="2"/>
        <v>68703861621</v>
      </c>
      <c r="U39" s="3">
        <f t="shared" si="3"/>
        <v>7.8767929795965745E-3</v>
      </c>
    </row>
    <row r="40" spans="1:21" ht="21" x14ac:dyDescent="0.25">
      <c r="A40" s="2" t="s">
        <v>26</v>
      </c>
      <c r="C40" s="1">
        <v>0</v>
      </c>
      <c r="E40" s="1">
        <v>-62276870101</v>
      </c>
      <c r="G40" s="1">
        <v>0</v>
      </c>
      <c r="I40" s="1">
        <f t="shared" ref="I40:I71" si="4">C40+E40+G40</f>
        <v>-62276870101</v>
      </c>
      <c r="K40" s="3">
        <f t="shared" ref="K40:K71" si="5">I40/$I$105</f>
        <v>3.1084454597235762E-2</v>
      </c>
      <c r="M40" s="1">
        <v>0</v>
      </c>
      <c r="O40" s="1">
        <v>-227435233110</v>
      </c>
      <c r="Q40" s="1">
        <v>0</v>
      </c>
      <c r="S40" s="1">
        <f t="shared" si="2"/>
        <v>-227435233110</v>
      </c>
      <c r="U40" s="3">
        <f t="shared" si="3"/>
        <v>-2.6075102697374165E-2</v>
      </c>
    </row>
    <row r="41" spans="1:21" ht="21" x14ac:dyDescent="0.25">
      <c r="A41" s="2" t="s">
        <v>33</v>
      </c>
      <c r="C41" s="1">
        <v>0</v>
      </c>
      <c r="E41" s="1">
        <v>-30241130272</v>
      </c>
      <c r="G41" s="1">
        <v>0</v>
      </c>
      <c r="I41" s="1">
        <f t="shared" si="4"/>
        <v>-30241130272</v>
      </c>
      <c r="K41" s="3">
        <f t="shared" si="5"/>
        <v>1.5094352676756979E-2</v>
      </c>
      <c r="M41" s="1">
        <v>0</v>
      </c>
      <c r="O41" s="1">
        <v>4074463324</v>
      </c>
      <c r="Q41" s="1">
        <v>0</v>
      </c>
      <c r="S41" s="1">
        <f t="shared" si="2"/>
        <v>4074463324</v>
      </c>
      <c r="U41" s="3">
        <f t="shared" si="3"/>
        <v>4.671310076156938E-4</v>
      </c>
    </row>
    <row r="42" spans="1:21" ht="21" x14ac:dyDescent="0.25">
      <c r="A42" s="2" t="s">
        <v>74</v>
      </c>
      <c r="C42" s="1">
        <v>0</v>
      </c>
      <c r="E42" s="1">
        <v>-81913885562</v>
      </c>
      <c r="G42" s="1">
        <v>0</v>
      </c>
      <c r="I42" s="1">
        <f t="shared" si="4"/>
        <v>-81913885562</v>
      </c>
      <c r="K42" s="3">
        <f t="shared" si="5"/>
        <v>4.08859413214838E-2</v>
      </c>
      <c r="M42" s="1">
        <v>0</v>
      </c>
      <c r="O42" s="1">
        <v>-90229409613</v>
      </c>
      <c r="Q42" s="1">
        <v>0</v>
      </c>
      <c r="S42" s="1">
        <f t="shared" si="2"/>
        <v>-90229409613</v>
      </c>
      <c r="U42" s="3">
        <f t="shared" si="3"/>
        <v>-1.0344664236101456E-2</v>
      </c>
    </row>
    <row r="43" spans="1:21" ht="21" x14ac:dyDescent="0.25">
      <c r="A43" s="2" t="s">
        <v>85</v>
      </c>
      <c r="C43" s="1">
        <v>0</v>
      </c>
      <c r="E43" s="1">
        <v>13948929022</v>
      </c>
      <c r="G43" s="1">
        <v>0</v>
      </c>
      <c r="I43" s="1">
        <f t="shared" si="4"/>
        <v>13948929022</v>
      </c>
      <c r="K43" s="3">
        <f t="shared" si="5"/>
        <v>-6.9623738341574246E-3</v>
      </c>
      <c r="M43" s="1">
        <v>0</v>
      </c>
      <c r="O43" s="1">
        <v>13457216479</v>
      </c>
      <c r="Q43" s="1">
        <v>0</v>
      </c>
      <c r="S43" s="1">
        <f t="shared" si="2"/>
        <v>13457216479</v>
      </c>
      <c r="U43" s="3">
        <f t="shared" si="3"/>
        <v>1.5428493506149399E-3</v>
      </c>
    </row>
    <row r="44" spans="1:21" ht="21" x14ac:dyDescent="0.25">
      <c r="A44" s="2" t="s">
        <v>90</v>
      </c>
      <c r="C44" s="1">
        <v>0</v>
      </c>
      <c r="E44" s="1">
        <v>-88704926771</v>
      </c>
      <c r="G44" s="1">
        <v>0</v>
      </c>
      <c r="I44" s="1">
        <f t="shared" si="4"/>
        <v>-88704926771</v>
      </c>
      <c r="K44" s="3">
        <f t="shared" si="5"/>
        <v>4.4275575575529719E-2</v>
      </c>
      <c r="M44" s="1">
        <v>0</v>
      </c>
      <c r="O44" s="1">
        <v>43547079709</v>
      </c>
      <c r="Q44" s="1">
        <v>0</v>
      </c>
      <c r="S44" s="1">
        <f t="shared" si="2"/>
        <v>43547079709</v>
      </c>
      <c r="U44" s="3">
        <f t="shared" si="3"/>
        <v>4.9926062908367715E-3</v>
      </c>
    </row>
    <row r="45" spans="1:21" ht="21" x14ac:dyDescent="0.25">
      <c r="A45" s="2" t="s">
        <v>70</v>
      </c>
      <c r="C45" s="1">
        <v>0</v>
      </c>
      <c r="E45" s="1">
        <v>1863750794</v>
      </c>
      <c r="G45" s="1">
        <v>0</v>
      </c>
      <c r="I45" s="1">
        <f t="shared" si="4"/>
        <v>1863750794</v>
      </c>
      <c r="K45" s="3">
        <f t="shared" si="5"/>
        <v>-9.3025993186071892E-4</v>
      </c>
      <c r="M45" s="1">
        <v>0</v>
      </c>
      <c r="O45" s="1">
        <v>21819976510</v>
      </c>
      <c r="Q45" s="1">
        <v>0</v>
      </c>
      <c r="S45" s="1">
        <f t="shared" si="2"/>
        <v>21819976510</v>
      </c>
      <c r="U45" s="3">
        <f t="shared" si="3"/>
        <v>2.5016270371678207E-3</v>
      </c>
    </row>
    <row r="46" spans="1:21" ht="21" x14ac:dyDescent="0.25">
      <c r="A46" s="2" t="s">
        <v>21</v>
      </c>
      <c r="C46" s="1">
        <v>0</v>
      </c>
      <c r="E46" s="1">
        <v>-51931462326</v>
      </c>
      <c r="G46" s="1">
        <v>0</v>
      </c>
      <c r="I46" s="1">
        <f t="shared" si="4"/>
        <v>-51931462326</v>
      </c>
      <c r="K46" s="3">
        <f t="shared" si="5"/>
        <v>2.5920717920194351E-2</v>
      </c>
      <c r="M46" s="1">
        <v>0</v>
      </c>
      <c r="O46" s="1">
        <v>53914358548</v>
      </c>
      <c r="Q46" s="1">
        <v>0</v>
      </c>
      <c r="S46" s="1">
        <f t="shared" si="2"/>
        <v>53914358548</v>
      </c>
      <c r="U46" s="3">
        <f t="shared" si="3"/>
        <v>6.1811990023648653E-3</v>
      </c>
    </row>
    <row r="47" spans="1:21" ht="21" x14ac:dyDescent="0.25">
      <c r="A47" s="2" t="s">
        <v>80</v>
      </c>
      <c r="C47" s="1">
        <v>0</v>
      </c>
      <c r="E47" s="1">
        <v>-6315194117</v>
      </c>
      <c r="G47" s="1">
        <v>0</v>
      </c>
      <c r="I47" s="1">
        <f t="shared" si="4"/>
        <v>-6315194117</v>
      </c>
      <c r="K47" s="3">
        <f t="shared" si="5"/>
        <v>3.152123163611987E-3</v>
      </c>
      <c r="M47" s="1">
        <v>0</v>
      </c>
      <c r="O47" s="1">
        <v>-4238369442</v>
      </c>
      <c r="Q47" s="1">
        <v>0</v>
      </c>
      <c r="S47" s="1">
        <f t="shared" si="2"/>
        <v>-4238369442</v>
      </c>
      <c r="U47" s="3">
        <f t="shared" si="3"/>
        <v>-4.8592259413083526E-4</v>
      </c>
    </row>
    <row r="48" spans="1:21" ht="21" x14ac:dyDescent="0.25">
      <c r="A48" s="2" t="s">
        <v>41</v>
      </c>
      <c r="C48" s="1">
        <v>0</v>
      </c>
      <c r="E48" s="1">
        <v>0</v>
      </c>
      <c r="G48" s="1">
        <v>0</v>
      </c>
      <c r="I48" s="1">
        <f t="shared" si="4"/>
        <v>0</v>
      </c>
      <c r="K48" s="3">
        <f t="shared" si="5"/>
        <v>0</v>
      </c>
      <c r="M48" s="1">
        <v>0</v>
      </c>
      <c r="O48" s="1">
        <v>46386076291</v>
      </c>
      <c r="Q48" s="1">
        <v>0</v>
      </c>
      <c r="S48" s="1">
        <f t="shared" si="2"/>
        <v>46386076291</v>
      </c>
      <c r="U48" s="3">
        <f t="shared" si="3"/>
        <v>5.3180929202427821E-3</v>
      </c>
    </row>
    <row r="49" spans="1:21" ht="21" x14ac:dyDescent="0.25">
      <c r="A49" s="2" t="s">
        <v>86</v>
      </c>
      <c r="C49" s="1">
        <v>0</v>
      </c>
      <c r="E49" s="1">
        <v>-20647729279</v>
      </c>
      <c r="G49" s="1">
        <v>0</v>
      </c>
      <c r="I49" s="1">
        <f t="shared" si="4"/>
        <v>-20647729279</v>
      </c>
      <c r="K49" s="3">
        <f t="shared" si="5"/>
        <v>1.030596756497538E-2</v>
      </c>
      <c r="M49" s="1">
        <v>0</v>
      </c>
      <c r="O49" s="1">
        <v>-54226776946</v>
      </c>
      <c r="Q49" s="1">
        <v>0</v>
      </c>
      <c r="S49" s="1">
        <f t="shared" si="2"/>
        <v>-54226776946</v>
      </c>
      <c r="U49" s="3">
        <f t="shared" si="3"/>
        <v>-6.2170172953399869E-3</v>
      </c>
    </row>
    <row r="50" spans="1:21" ht="21" x14ac:dyDescent="0.25">
      <c r="A50" s="2" t="s">
        <v>42</v>
      </c>
      <c r="C50" s="1">
        <v>0</v>
      </c>
      <c r="E50" s="1">
        <v>-76702720078</v>
      </c>
      <c r="G50" s="1">
        <v>0</v>
      </c>
      <c r="I50" s="1">
        <f t="shared" si="4"/>
        <v>-76702720078</v>
      </c>
      <c r="K50" s="3">
        <f t="shared" si="5"/>
        <v>3.8284875522522285E-2</v>
      </c>
      <c r="M50" s="1">
        <v>0</v>
      </c>
      <c r="O50" s="1">
        <v>942602281033</v>
      </c>
      <c r="Q50" s="1">
        <v>0</v>
      </c>
      <c r="S50" s="1">
        <f t="shared" si="2"/>
        <v>942602281033</v>
      </c>
      <c r="U50" s="3">
        <f t="shared" si="3"/>
        <v>0.10806791430080294</v>
      </c>
    </row>
    <row r="51" spans="1:21" ht="21" x14ac:dyDescent="0.25">
      <c r="A51" s="2" t="s">
        <v>31</v>
      </c>
      <c r="C51" s="1">
        <v>0</v>
      </c>
      <c r="E51" s="1">
        <v>-88083196795</v>
      </c>
      <c r="G51" s="1">
        <v>0</v>
      </c>
      <c r="I51" s="1">
        <f t="shared" si="4"/>
        <v>-88083196795</v>
      </c>
      <c r="K51" s="3">
        <f t="shared" si="5"/>
        <v>4.39652494917145E-2</v>
      </c>
      <c r="M51" s="1">
        <v>0</v>
      </c>
      <c r="O51" s="1">
        <v>-340010842432</v>
      </c>
      <c r="Q51" s="1">
        <v>0</v>
      </c>
      <c r="S51" s="1">
        <f t="shared" si="2"/>
        <v>-340010842432</v>
      </c>
      <c r="U51" s="3">
        <f t="shared" si="3"/>
        <v>-3.8981724658057333E-2</v>
      </c>
    </row>
    <row r="52" spans="1:21" ht="21" x14ac:dyDescent="0.25">
      <c r="A52" s="2" t="s">
        <v>52</v>
      </c>
      <c r="C52" s="1">
        <v>0</v>
      </c>
      <c r="E52" s="1">
        <v>8633355317</v>
      </c>
      <c r="G52" s="1">
        <v>0</v>
      </c>
      <c r="I52" s="1">
        <f t="shared" si="4"/>
        <v>8633355317</v>
      </c>
      <c r="K52" s="3">
        <f t="shared" si="5"/>
        <v>-4.3091944238344325E-3</v>
      </c>
      <c r="M52" s="1">
        <v>0</v>
      </c>
      <c r="O52" s="1">
        <v>-93672288917</v>
      </c>
      <c r="Q52" s="1">
        <v>0</v>
      </c>
      <c r="S52" s="1">
        <f t="shared" si="2"/>
        <v>-93672288917</v>
      </c>
      <c r="U52" s="3">
        <f t="shared" si="3"/>
        <v>-1.0739385098823041E-2</v>
      </c>
    </row>
    <row r="53" spans="1:21" ht="21" x14ac:dyDescent="0.25">
      <c r="A53" s="2" t="s">
        <v>37</v>
      </c>
      <c r="C53" s="1">
        <v>0</v>
      </c>
      <c r="E53" s="1">
        <v>-11760506227</v>
      </c>
      <c r="G53" s="1">
        <v>0</v>
      </c>
      <c r="I53" s="1">
        <f t="shared" si="4"/>
        <v>-11760506227</v>
      </c>
      <c r="K53" s="3">
        <f t="shared" si="5"/>
        <v>5.8700593215557234E-3</v>
      </c>
      <c r="M53" s="1">
        <v>0</v>
      </c>
      <c r="O53" s="1">
        <v>295006805</v>
      </c>
      <c r="Q53" s="1">
        <v>0</v>
      </c>
      <c r="S53" s="1">
        <f t="shared" si="2"/>
        <v>295006805</v>
      </c>
      <c r="U53" s="3">
        <f t="shared" si="3"/>
        <v>3.3822080385754499E-5</v>
      </c>
    </row>
    <row r="54" spans="1:21" ht="21" x14ac:dyDescent="0.25">
      <c r="A54" s="2" t="s">
        <v>17</v>
      </c>
      <c r="C54" s="1">
        <v>0</v>
      </c>
      <c r="E54" s="1">
        <v>-13721410737</v>
      </c>
      <c r="G54" s="1">
        <v>0</v>
      </c>
      <c r="I54" s="1">
        <f t="shared" si="4"/>
        <v>-13721410737</v>
      </c>
      <c r="K54" s="3">
        <f t="shared" si="5"/>
        <v>6.8488119003503193E-3</v>
      </c>
      <c r="M54" s="1">
        <v>0</v>
      </c>
      <c r="O54" s="1">
        <v>-5575016966</v>
      </c>
      <c r="Q54" s="1">
        <v>0</v>
      </c>
      <c r="S54" s="1">
        <f t="shared" si="2"/>
        <v>-5575016966</v>
      </c>
      <c r="U54" s="3">
        <f t="shared" si="3"/>
        <v>-6.3916719472283763E-4</v>
      </c>
    </row>
    <row r="55" spans="1:21" ht="21" x14ac:dyDescent="0.25">
      <c r="A55" s="2" t="s">
        <v>92</v>
      </c>
      <c r="C55" s="1">
        <v>0</v>
      </c>
      <c r="E55" s="1">
        <v>-13430216866</v>
      </c>
      <c r="G55" s="1">
        <v>0</v>
      </c>
      <c r="I55" s="1">
        <f t="shared" si="4"/>
        <v>-13430216866</v>
      </c>
      <c r="K55" s="3">
        <f t="shared" si="5"/>
        <v>6.7034673663778667E-3</v>
      </c>
      <c r="M55" s="1">
        <v>0</v>
      </c>
      <c r="O55" s="1">
        <v>-25632015786</v>
      </c>
      <c r="Q55" s="1">
        <v>0</v>
      </c>
      <c r="S55" s="1">
        <f t="shared" si="2"/>
        <v>-25632015786</v>
      </c>
      <c r="U55" s="3">
        <f t="shared" si="3"/>
        <v>-2.9386715278077072E-3</v>
      </c>
    </row>
    <row r="56" spans="1:21" ht="21" x14ac:dyDescent="0.25">
      <c r="A56" s="2" t="s">
        <v>51</v>
      </c>
      <c r="C56" s="1">
        <v>0</v>
      </c>
      <c r="E56" s="1">
        <v>12262617085</v>
      </c>
      <c r="G56" s="1">
        <v>0</v>
      </c>
      <c r="I56" s="1">
        <f t="shared" si="4"/>
        <v>12262617085</v>
      </c>
      <c r="K56" s="3">
        <f t="shared" si="5"/>
        <v>-6.1206795300370979E-3</v>
      </c>
      <c r="M56" s="1">
        <v>0</v>
      </c>
      <c r="O56" s="1">
        <v>-91213445568</v>
      </c>
      <c r="Q56" s="1">
        <v>0</v>
      </c>
      <c r="S56" s="1">
        <f t="shared" si="2"/>
        <v>-91213445568</v>
      </c>
      <c r="U56" s="3">
        <f t="shared" si="3"/>
        <v>-1.045748245794716E-2</v>
      </c>
    </row>
    <row r="57" spans="1:21" ht="21" x14ac:dyDescent="0.25">
      <c r="A57" s="2" t="s">
        <v>61</v>
      </c>
      <c r="C57" s="1">
        <v>0</v>
      </c>
      <c r="E57" s="1">
        <v>-16281536631</v>
      </c>
      <c r="G57" s="1">
        <v>0</v>
      </c>
      <c r="I57" s="1">
        <f t="shared" si="4"/>
        <v>-16281536631</v>
      </c>
      <c r="K57" s="3">
        <f t="shared" si="5"/>
        <v>8.1266557769964706E-3</v>
      </c>
      <c r="M57" s="1">
        <v>0</v>
      </c>
      <c r="O57" s="1">
        <v>-188354885854</v>
      </c>
      <c r="Q57" s="1">
        <v>0</v>
      </c>
      <c r="S57" s="1">
        <f t="shared" si="2"/>
        <v>-188354885854</v>
      </c>
      <c r="U57" s="3">
        <f t="shared" si="3"/>
        <v>-2.1594600471686074E-2</v>
      </c>
    </row>
    <row r="58" spans="1:21" ht="21" x14ac:dyDescent="0.25">
      <c r="A58" s="2" t="s">
        <v>66</v>
      </c>
      <c r="C58" s="1">
        <v>0</v>
      </c>
      <c r="E58" s="1">
        <v>-8500949426</v>
      </c>
      <c r="G58" s="1">
        <v>0</v>
      </c>
      <c r="I58" s="1">
        <f t="shared" si="4"/>
        <v>-8500949426</v>
      </c>
      <c r="K58" s="3">
        <f t="shared" si="5"/>
        <v>4.2431062453418206E-3</v>
      </c>
      <c r="M58" s="1">
        <v>0</v>
      </c>
      <c r="O58" s="1">
        <v>-43971195416</v>
      </c>
      <c r="Q58" s="1">
        <v>0</v>
      </c>
      <c r="S58" s="1">
        <f t="shared" si="2"/>
        <v>-43971195416</v>
      </c>
      <c r="U58" s="3">
        <f t="shared" si="3"/>
        <v>-5.0412305099798351E-3</v>
      </c>
    </row>
    <row r="59" spans="1:21" ht="21" x14ac:dyDescent="0.25">
      <c r="A59" s="2" t="s">
        <v>39</v>
      </c>
      <c r="C59" s="1">
        <v>0</v>
      </c>
      <c r="E59" s="1">
        <v>10472543797</v>
      </c>
      <c r="G59" s="1">
        <v>0</v>
      </c>
      <c r="I59" s="1">
        <f t="shared" si="4"/>
        <v>10472543797</v>
      </c>
      <c r="K59" s="3">
        <f t="shared" si="5"/>
        <v>-5.2271944888601964E-3</v>
      </c>
      <c r="M59" s="1">
        <v>0</v>
      </c>
      <c r="O59" s="1">
        <v>45774227683</v>
      </c>
      <c r="Q59" s="1">
        <v>0</v>
      </c>
      <c r="S59" s="1">
        <f t="shared" si="2"/>
        <v>45774227683</v>
      </c>
      <c r="U59" s="3">
        <f t="shared" si="3"/>
        <v>5.247945410243181E-3</v>
      </c>
    </row>
    <row r="60" spans="1:21" ht="21" x14ac:dyDescent="0.25">
      <c r="A60" s="2" t="s">
        <v>55</v>
      </c>
      <c r="C60" s="1">
        <v>0</v>
      </c>
      <c r="E60" s="1">
        <v>-3544917686</v>
      </c>
      <c r="G60" s="1">
        <v>0</v>
      </c>
      <c r="I60" s="1">
        <f t="shared" si="4"/>
        <v>-3544917686</v>
      </c>
      <c r="K60" s="3">
        <f t="shared" si="5"/>
        <v>1.7693861731120568E-3</v>
      </c>
      <c r="M60" s="1">
        <v>0</v>
      </c>
      <c r="O60" s="1">
        <v>41849051303</v>
      </c>
      <c r="Q60" s="1">
        <v>0</v>
      </c>
      <c r="S60" s="1">
        <f t="shared" si="2"/>
        <v>41849051303</v>
      </c>
      <c r="U60" s="3">
        <f t="shared" si="3"/>
        <v>4.797929923133909E-3</v>
      </c>
    </row>
    <row r="61" spans="1:21" ht="21" x14ac:dyDescent="0.25">
      <c r="A61" s="2" t="s">
        <v>30</v>
      </c>
      <c r="C61" s="1">
        <v>0</v>
      </c>
      <c r="E61" s="1">
        <v>-54872531000</v>
      </c>
      <c r="G61" s="1">
        <v>0</v>
      </c>
      <c r="I61" s="1">
        <f t="shared" si="4"/>
        <v>-54872531000</v>
      </c>
      <c r="K61" s="3">
        <f t="shared" si="5"/>
        <v>2.7388702992598261E-2</v>
      </c>
      <c r="M61" s="1">
        <v>0</v>
      </c>
      <c r="O61" s="1">
        <v>-127636715332</v>
      </c>
      <c r="Q61" s="1">
        <v>0</v>
      </c>
      <c r="S61" s="1">
        <f t="shared" si="2"/>
        <v>-127636715332</v>
      </c>
      <c r="U61" s="3">
        <f t="shared" si="3"/>
        <v>-1.4633354800519154E-2</v>
      </c>
    </row>
    <row r="62" spans="1:21" ht="21" x14ac:dyDescent="0.25">
      <c r="A62" s="2" t="s">
        <v>24</v>
      </c>
      <c r="C62" s="1">
        <v>0</v>
      </c>
      <c r="E62" s="1">
        <v>54574850</v>
      </c>
      <c r="G62" s="1">
        <v>0</v>
      </c>
      <c r="I62" s="1">
        <f t="shared" si="4"/>
        <v>54574850</v>
      </c>
      <c r="K62" s="3">
        <f t="shared" si="5"/>
        <v>-2.7240120517050712E-5</v>
      </c>
      <c r="M62" s="1">
        <v>0</v>
      </c>
      <c r="O62" s="1">
        <v>873690484</v>
      </c>
      <c r="Q62" s="1">
        <v>0</v>
      </c>
      <c r="S62" s="1">
        <f t="shared" si="2"/>
        <v>873690484</v>
      </c>
      <c r="U62" s="3">
        <f t="shared" si="3"/>
        <v>1.0016728184326717E-4</v>
      </c>
    </row>
    <row r="63" spans="1:21" ht="21" x14ac:dyDescent="0.25">
      <c r="A63" s="2" t="s">
        <v>88</v>
      </c>
      <c r="C63" s="1">
        <v>0</v>
      </c>
      <c r="E63" s="1">
        <v>-9541653187</v>
      </c>
      <c r="G63" s="1">
        <v>0</v>
      </c>
      <c r="I63" s="1">
        <f t="shared" si="4"/>
        <v>-9541653187</v>
      </c>
      <c r="K63" s="3">
        <f t="shared" si="5"/>
        <v>4.7625560628344558E-3</v>
      </c>
      <c r="M63" s="1">
        <v>0</v>
      </c>
      <c r="O63" s="1">
        <v>237148672268</v>
      </c>
      <c r="Q63" s="1">
        <v>0</v>
      </c>
      <c r="S63" s="1">
        <f t="shared" si="2"/>
        <v>237148672268</v>
      </c>
      <c r="U63" s="3">
        <f t="shared" si="3"/>
        <v>2.7188733686408506E-2</v>
      </c>
    </row>
    <row r="64" spans="1:21" ht="21" x14ac:dyDescent="0.25">
      <c r="A64" s="2" t="s">
        <v>43</v>
      </c>
      <c r="C64" s="1">
        <v>0</v>
      </c>
      <c r="E64" s="1">
        <v>-5084971808</v>
      </c>
      <c r="G64" s="1">
        <v>0</v>
      </c>
      <c r="I64" s="1">
        <f t="shared" si="4"/>
        <v>-5084971808</v>
      </c>
      <c r="K64" s="3">
        <f t="shared" si="5"/>
        <v>2.5380783433344343E-3</v>
      </c>
      <c r="M64" s="1">
        <v>0</v>
      </c>
      <c r="O64" s="1">
        <v>-11072521218</v>
      </c>
      <c r="Q64" s="1">
        <v>0</v>
      </c>
      <c r="S64" s="1">
        <f t="shared" si="2"/>
        <v>-11072521218</v>
      </c>
      <c r="U64" s="3">
        <f t="shared" si="3"/>
        <v>-1.2694476749720005E-3</v>
      </c>
    </row>
    <row r="65" spans="1:21" ht="21" x14ac:dyDescent="0.25">
      <c r="A65" s="2" t="s">
        <v>68</v>
      </c>
      <c r="C65" s="1">
        <v>0</v>
      </c>
      <c r="E65" s="1">
        <v>-16620522500</v>
      </c>
      <c r="G65" s="1">
        <v>0</v>
      </c>
      <c r="I65" s="1">
        <f t="shared" si="4"/>
        <v>-16620522500</v>
      </c>
      <c r="K65" s="3">
        <f t="shared" si="5"/>
        <v>8.2958548847381717E-3</v>
      </c>
      <c r="M65" s="1">
        <v>0</v>
      </c>
      <c r="O65" s="1">
        <v>19151126287</v>
      </c>
      <c r="Q65" s="1">
        <v>0</v>
      </c>
      <c r="S65" s="1">
        <f t="shared" si="2"/>
        <v>19151126287</v>
      </c>
      <c r="U65" s="3">
        <f t="shared" si="3"/>
        <v>2.1956474283928813E-3</v>
      </c>
    </row>
    <row r="66" spans="1:21" ht="21" x14ac:dyDescent="0.25">
      <c r="A66" s="2" t="s">
        <v>64</v>
      </c>
      <c r="C66" s="1">
        <v>0</v>
      </c>
      <c r="E66" s="1">
        <v>-14793619896</v>
      </c>
      <c r="G66" s="1">
        <v>0</v>
      </c>
      <c r="I66" s="1">
        <f t="shared" si="4"/>
        <v>-14793619896</v>
      </c>
      <c r="K66" s="3">
        <f t="shared" si="5"/>
        <v>7.3839871085395418E-3</v>
      </c>
      <c r="M66" s="1">
        <v>0</v>
      </c>
      <c r="O66" s="1">
        <v>110698764663</v>
      </c>
      <c r="Q66" s="1">
        <v>0</v>
      </c>
      <c r="S66" s="1">
        <f t="shared" si="2"/>
        <v>110698764663</v>
      </c>
      <c r="U66" s="3">
        <f t="shared" si="3"/>
        <v>1.2691444582221437E-2</v>
      </c>
    </row>
    <row r="67" spans="1:21" ht="21" x14ac:dyDescent="0.25">
      <c r="A67" s="2" t="s">
        <v>91</v>
      </c>
      <c r="C67" s="1">
        <v>0</v>
      </c>
      <c r="E67" s="1">
        <v>-28524057258</v>
      </c>
      <c r="G67" s="1">
        <v>0</v>
      </c>
      <c r="I67" s="1">
        <f t="shared" si="4"/>
        <v>-28524057258</v>
      </c>
      <c r="K67" s="3">
        <f t="shared" si="5"/>
        <v>1.4237304497276219E-2</v>
      </c>
      <c r="M67" s="1">
        <v>0</v>
      </c>
      <c r="O67" s="1">
        <v>129773932989</v>
      </c>
      <c r="Q67" s="1">
        <v>0</v>
      </c>
      <c r="S67" s="1">
        <f t="shared" si="2"/>
        <v>129773932989</v>
      </c>
      <c r="U67" s="3">
        <f t="shared" si="3"/>
        <v>1.4878383546201506E-2</v>
      </c>
    </row>
    <row r="68" spans="1:21" ht="21" x14ac:dyDescent="0.25">
      <c r="A68" s="2" t="s">
        <v>23</v>
      </c>
      <c r="C68" s="1">
        <v>0</v>
      </c>
      <c r="E68" s="1">
        <v>-12739971538</v>
      </c>
      <c r="G68" s="1">
        <v>0</v>
      </c>
      <c r="I68" s="1">
        <f t="shared" si="4"/>
        <v>-12739971538</v>
      </c>
      <c r="K68" s="3">
        <f t="shared" si="5"/>
        <v>6.3589429944180499E-3</v>
      </c>
      <c r="M68" s="1">
        <v>0</v>
      </c>
      <c r="O68" s="1">
        <v>-6639760083</v>
      </c>
      <c r="Q68" s="1">
        <v>0</v>
      </c>
      <c r="S68" s="1">
        <f t="shared" si="2"/>
        <v>-6639760083</v>
      </c>
      <c r="U68" s="3">
        <f t="shared" si="3"/>
        <v>-7.6123836963472758E-4</v>
      </c>
    </row>
    <row r="69" spans="1:21" ht="21" x14ac:dyDescent="0.25">
      <c r="A69" s="2" t="s">
        <v>94</v>
      </c>
      <c r="C69" s="1">
        <v>0</v>
      </c>
      <c r="E69" s="1">
        <v>-22243122220</v>
      </c>
      <c r="G69" s="1">
        <v>0</v>
      </c>
      <c r="I69" s="1">
        <f t="shared" si="4"/>
        <v>-22243122220</v>
      </c>
      <c r="K69" s="3">
        <f t="shared" si="5"/>
        <v>1.1102281178020436E-2</v>
      </c>
      <c r="M69" s="1">
        <v>0</v>
      </c>
      <c r="O69" s="1">
        <v>56042366698</v>
      </c>
      <c r="Q69" s="1">
        <v>0</v>
      </c>
      <c r="S69" s="1">
        <f t="shared" si="2"/>
        <v>56042366698</v>
      </c>
      <c r="U69" s="3">
        <f t="shared" si="3"/>
        <v>6.4251718921117329E-3</v>
      </c>
    </row>
    <row r="70" spans="1:21" ht="21" x14ac:dyDescent="0.25">
      <c r="A70" s="2" t="s">
        <v>56</v>
      </c>
      <c r="C70" s="1">
        <v>0</v>
      </c>
      <c r="E70" s="1">
        <v>29156401872</v>
      </c>
      <c r="G70" s="1">
        <v>0</v>
      </c>
      <c r="I70" s="1">
        <f t="shared" si="4"/>
        <v>29156401872</v>
      </c>
      <c r="K70" s="3">
        <f t="shared" si="5"/>
        <v>-1.455292869951714E-2</v>
      </c>
      <c r="M70" s="1">
        <v>0</v>
      </c>
      <c r="O70" s="1">
        <v>-76980564348</v>
      </c>
      <c r="Q70" s="1">
        <v>0</v>
      </c>
      <c r="S70" s="1">
        <f t="shared" si="2"/>
        <v>-76980564348</v>
      </c>
      <c r="U70" s="3">
        <f t="shared" si="3"/>
        <v>-8.8257043274605242E-3</v>
      </c>
    </row>
    <row r="71" spans="1:21" ht="21" x14ac:dyDescent="0.25">
      <c r="A71" s="2" t="s">
        <v>65</v>
      </c>
      <c r="C71" s="1">
        <v>0</v>
      </c>
      <c r="E71" s="1">
        <v>3842170513</v>
      </c>
      <c r="G71" s="1">
        <v>0</v>
      </c>
      <c r="I71" s="1">
        <f t="shared" si="4"/>
        <v>3842170513</v>
      </c>
      <c r="K71" s="3">
        <f t="shared" si="5"/>
        <v>-1.9177549332921402E-3</v>
      </c>
      <c r="M71" s="1">
        <v>0</v>
      </c>
      <c r="O71" s="1">
        <v>43758981648</v>
      </c>
      <c r="Q71" s="1">
        <v>0</v>
      </c>
      <c r="S71" s="1">
        <f t="shared" si="2"/>
        <v>43758981648</v>
      </c>
      <c r="U71" s="3">
        <f t="shared" si="3"/>
        <v>5.0169005250486074E-3</v>
      </c>
    </row>
    <row r="72" spans="1:21" ht="21" x14ac:dyDescent="0.25">
      <c r="A72" s="2" t="s">
        <v>49</v>
      </c>
      <c r="C72" s="1">
        <v>0</v>
      </c>
      <c r="E72" s="1">
        <v>-29419890388</v>
      </c>
      <c r="G72" s="1">
        <v>0</v>
      </c>
      <c r="I72" s="1">
        <f t="shared" ref="I72:I100" si="6">C72+E72+G72</f>
        <v>-29419890388</v>
      </c>
      <c r="K72" s="3">
        <f t="shared" ref="K72:K99" si="7">I72/$I$105</f>
        <v>1.4684444570485157E-2</v>
      </c>
      <c r="M72" s="1">
        <v>0</v>
      </c>
      <c r="O72" s="1">
        <v>-232800532386</v>
      </c>
      <c r="Q72" s="1">
        <v>0</v>
      </c>
      <c r="S72" s="1">
        <f t="shared" ref="S72:S99" si="8">M72+O72+Q72</f>
        <v>-232800532386</v>
      </c>
      <c r="U72" s="3">
        <f t="shared" si="3"/>
        <v>-2.6690226078702611E-2</v>
      </c>
    </row>
    <row r="73" spans="1:21" ht="21" x14ac:dyDescent="0.25">
      <c r="A73" s="2" t="s">
        <v>18</v>
      </c>
      <c r="C73" s="1">
        <v>0</v>
      </c>
      <c r="E73" s="1">
        <v>9500971952</v>
      </c>
      <c r="G73" s="1">
        <v>0</v>
      </c>
      <c r="I73" s="1">
        <f t="shared" si="6"/>
        <v>9500971952</v>
      </c>
      <c r="K73" s="3">
        <f t="shared" si="7"/>
        <v>-4.7422507070857467E-3</v>
      </c>
      <c r="M73" s="1">
        <v>0</v>
      </c>
      <c r="O73" s="1">
        <v>-28554573899</v>
      </c>
      <c r="Q73" s="1">
        <v>0</v>
      </c>
      <c r="S73" s="1">
        <f t="shared" si="8"/>
        <v>-28554573899</v>
      </c>
      <c r="U73" s="3">
        <f t="shared" ref="U73:U104" si="9">S73/$S$105</f>
        <v>-3.2737383593335937E-3</v>
      </c>
    </row>
    <row r="74" spans="1:21" ht="21" x14ac:dyDescent="0.25">
      <c r="A74" s="2" t="s">
        <v>22</v>
      </c>
      <c r="C74" s="1">
        <v>0</v>
      </c>
      <c r="E74" s="1">
        <v>-39767570786</v>
      </c>
      <c r="G74" s="1">
        <v>0</v>
      </c>
      <c r="I74" s="1">
        <f t="shared" si="6"/>
        <v>-39767570786</v>
      </c>
      <c r="K74" s="3">
        <f t="shared" si="7"/>
        <v>1.9849315589158471E-2</v>
      </c>
      <c r="M74" s="1">
        <v>0</v>
      </c>
      <c r="O74" s="1">
        <v>100635492172</v>
      </c>
      <c r="Q74" s="1">
        <v>0</v>
      </c>
      <c r="S74" s="1">
        <f t="shared" si="8"/>
        <v>100635492172</v>
      </c>
      <c r="U74" s="3">
        <f t="shared" si="9"/>
        <v>1.1537705734962121E-2</v>
      </c>
    </row>
    <row r="75" spans="1:21" ht="21" x14ac:dyDescent="0.25">
      <c r="A75" s="2" t="s">
        <v>15</v>
      </c>
      <c r="C75" s="1">
        <v>0</v>
      </c>
      <c r="E75" s="1">
        <v>-66162235818</v>
      </c>
      <c r="G75" s="1">
        <v>0</v>
      </c>
      <c r="I75" s="1">
        <f t="shared" si="6"/>
        <v>-66162235818</v>
      </c>
      <c r="K75" s="3">
        <f t="shared" si="7"/>
        <v>3.3023769691714208E-2</v>
      </c>
      <c r="M75" s="1">
        <v>0</v>
      </c>
      <c r="O75" s="1">
        <v>23106457019</v>
      </c>
      <c r="Q75" s="1">
        <v>0</v>
      </c>
      <c r="S75" s="1">
        <f t="shared" si="8"/>
        <v>23106457019</v>
      </c>
      <c r="U75" s="3">
        <f t="shared" si="9"/>
        <v>2.6491200659815267E-3</v>
      </c>
    </row>
    <row r="76" spans="1:21" ht="21" x14ac:dyDescent="0.25">
      <c r="A76" s="2" t="s">
        <v>159</v>
      </c>
      <c r="C76" s="1">
        <v>0</v>
      </c>
      <c r="E76" s="1">
        <v>-62208142500</v>
      </c>
      <c r="G76" s="1">
        <v>0</v>
      </c>
      <c r="I76" s="1">
        <f t="shared" si="6"/>
        <v>-62208142500</v>
      </c>
      <c r="K76" s="3">
        <f t="shared" si="7"/>
        <v>3.1050150368564722E-2</v>
      </c>
      <c r="M76" s="1">
        <v>0</v>
      </c>
      <c r="O76" s="1">
        <v>1051148616781</v>
      </c>
      <c r="Q76" s="1">
        <v>0</v>
      </c>
      <c r="S76" s="1">
        <f t="shared" si="8"/>
        <v>1051148616781</v>
      </c>
      <c r="U76" s="3">
        <f t="shared" si="9"/>
        <v>0.12051258618980547</v>
      </c>
    </row>
    <row r="77" spans="1:21" ht="21" x14ac:dyDescent="0.25">
      <c r="A77" s="2" t="s">
        <v>29</v>
      </c>
      <c r="C77" s="1">
        <v>0</v>
      </c>
      <c r="E77" s="1">
        <v>-13893003591</v>
      </c>
      <c r="G77" s="1">
        <v>0</v>
      </c>
      <c r="I77" s="1">
        <f t="shared" si="6"/>
        <v>-13893003591</v>
      </c>
      <c r="K77" s="3">
        <f t="shared" si="7"/>
        <v>6.9344595937993105E-3</v>
      </c>
      <c r="M77" s="1">
        <v>0</v>
      </c>
      <c r="O77" s="1">
        <v>59460175000</v>
      </c>
      <c r="Q77" s="1">
        <v>0</v>
      </c>
      <c r="S77" s="1">
        <f t="shared" si="8"/>
        <v>59460175000</v>
      </c>
      <c r="U77" s="3">
        <f t="shared" si="9"/>
        <v>6.8170184026806781E-3</v>
      </c>
    </row>
    <row r="78" spans="1:21" ht="21" x14ac:dyDescent="0.25">
      <c r="A78" s="2" t="s">
        <v>53</v>
      </c>
      <c r="C78" s="1">
        <v>0</v>
      </c>
      <c r="E78" s="1">
        <v>-13064511759</v>
      </c>
      <c r="G78" s="1">
        <v>0</v>
      </c>
      <c r="I78" s="1">
        <f t="shared" si="6"/>
        <v>-13064511759</v>
      </c>
      <c r="K78" s="3">
        <f t="shared" si="7"/>
        <v>6.5209317993835288E-3</v>
      </c>
      <c r="M78" s="1">
        <v>0</v>
      </c>
      <c r="O78" s="1">
        <v>-65678427059</v>
      </c>
      <c r="Q78" s="1">
        <v>0</v>
      </c>
      <c r="S78" s="1">
        <f t="shared" si="8"/>
        <v>-65678427059</v>
      </c>
      <c r="U78" s="3">
        <f t="shared" si="9"/>
        <v>-7.5299315200522635E-3</v>
      </c>
    </row>
    <row r="79" spans="1:21" ht="21" x14ac:dyDescent="0.25">
      <c r="A79" s="2" t="s">
        <v>38</v>
      </c>
      <c r="C79" s="1">
        <v>0</v>
      </c>
      <c r="E79" s="1">
        <v>208487060</v>
      </c>
      <c r="G79" s="1">
        <v>0</v>
      </c>
      <c r="I79" s="1">
        <f t="shared" si="6"/>
        <v>208487060</v>
      </c>
      <c r="K79" s="3">
        <f t="shared" si="7"/>
        <v>-1.0406281722525271E-4</v>
      </c>
      <c r="M79" s="1">
        <v>0</v>
      </c>
      <c r="O79" s="1">
        <v>9868369708</v>
      </c>
      <c r="Q79" s="1">
        <v>0</v>
      </c>
      <c r="S79" s="1">
        <f t="shared" si="8"/>
        <v>9868369708</v>
      </c>
      <c r="U79" s="3">
        <f t="shared" si="9"/>
        <v>1.131393540363656E-3</v>
      </c>
    </row>
    <row r="80" spans="1:21" ht="21" x14ac:dyDescent="0.25">
      <c r="A80" s="2" t="s">
        <v>96</v>
      </c>
      <c r="C80" s="1">
        <v>0</v>
      </c>
      <c r="E80" s="1">
        <v>-6244231472</v>
      </c>
      <c r="G80" s="1">
        <v>0</v>
      </c>
      <c r="I80" s="1">
        <f t="shared" si="6"/>
        <v>-6244231472</v>
      </c>
      <c r="K80" s="3">
        <f t="shared" si="7"/>
        <v>3.1167033502362529E-3</v>
      </c>
      <c r="M80" s="1">
        <v>0</v>
      </c>
      <c r="O80" s="1">
        <v>89500804242</v>
      </c>
      <c r="Q80" s="1">
        <v>0</v>
      </c>
      <c r="S80" s="1">
        <f t="shared" si="8"/>
        <v>89500804242</v>
      </c>
      <c r="U80" s="3">
        <f t="shared" si="9"/>
        <v>1.0261130741247144E-2</v>
      </c>
    </row>
    <row r="81" spans="1:21" ht="21" x14ac:dyDescent="0.25">
      <c r="A81" s="2" t="s">
        <v>71</v>
      </c>
      <c r="C81" s="1">
        <v>0</v>
      </c>
      <c r="E81" s="1">
        <v>5602577696</v>
      </c>
      <c r="G81" s="1">
        <v>0</v>
      </c>
      <c r="I81" s="1">
        <f t="shared" si="6"/>
        <v>5602577696</v>
      </c>
      <c r="K81" s="3">
        <f t="shared" si="7"/>
        <v>-2.7964326360068845E-3</v>
      </c>
      <c r="M81" s="1">
        <v>0</v>
      </c>
      <c r="O81" s="1">
        <v>109175210373</v>
      </c>
      <c r="Q81" s="1">
        <v>0</v>
      </c>
      <c r="S81" s="1">
        <f t="shared" si="8"/>
        <v>109175210373</v>
      </c>
      <c r="U81" s="3">
        <f t="shared" si="9"/>
        <v>1.2516771405891009E-2</v>
      </c>
    </row>
    <row r="82" spans="1:21" ht="21" x14ac:dyDescent="0.25">
      <c r="A82" s="2" t="s">
        <v>60</v>
      </c>
      <c r="C82" s="1">
        <v>0</v>
      </c>
      <c r="E82" s="1">
        <v>-37439017461</v>
      </c>
      <c r="G82" s="1">
        <v>0</v>
      </c>
      <c r="I82" s="1">
        <f t="shared" si="6"/>
        <v>-37439017461</v>
      </c>
      <c r="K82" s="3">
        <f t="shared" si="7"/>
        <v>1.868705727414012E-2</v>
      </c>
      <c r="M82" s="1">
        <v>0</v>
      </c>
      <c r="O82" s="1">
        <v>118334855955</v>
      </c>
      <c r="Q82" s="1">
        <v>0</v>
      </c>
      <c r="S82" s="1">
        <f t="shared" si="8"/>
        <v>118334855955</v>
      </c>
      <c r="U82" s="3">
        <f t="shared" si="9"/>
        <v>1.3566910805825953E-2</v>
      </c>
    </row>
    <row r="83" spans="1:21" ht="21" x14ac:dyDescent="0.25">
      <c r="A83" s="2" t="s">
        <v>77</v>
      </c>
      <c r="C83" s="1">
        <v>0</v>
      </c>
      <c r="E83" s="1">
        <v>-12527412321</v>
      </c>
      <c r="G83" s="1">
        <v>0</v>
      </c>
      <c r="I83" s="1">
        <f t="shared" si="6"/>
        <v>-12527412321</v>
      </c>
      <c r="K83" s="3">
        <f t="shared" si="7"/>
        <v>6.2528476283640905E-3</v>
      </c>
      <c r="M83" s="1">
        <v>0</v>
      </c>
      <c r="O83" s="1">
        <v>-23108628690</v>
      </c>
      <c r="Q83" s="1">
        <v>0</v>
      </c>
      <c r="S83" s="1">
        <f t="shared" si="8"/>
        <v>-23108628690</v>
      </c>
      <c r="U83" s="3">
        <f t="shared" si="9"/>
        <v>-2.6493690447504516E-3</v>
      </c>
    </row>
    <row r="84" spans="1:21" ht="21" x14ac:dyDescent="0.25">
      <c r="A84" s="2" t="s">
        <v>83</v>
      </c>
      <c r="C84" s="1">
        <v>0</v>
      </c>
      <c r="E84" s="1">
        <v>-52408021268</v>
      </c>
      <c r="G84" s="1">
        <v>0</v>
      </c>
      <c r="I84" s="1">
        <f t="shared" si="6"/>
        <v>-52408021268</v>
      </c>
      <c r="K84" s="3">
        <f t="shared" si="7"/>
        <v>2.6158584318609707E-2</v>
      </c>
      <c r="M84" s="1">
        <v>0</v>
      </c>
      <c r="O84" s="1">
        <v>148458680372</v>
      </c>
      <c r="Q84" s="1">
        <v>0</v>
      </c>
      <c r="S84" s="1">
        <f t="shared" si="8"/>
        <v>148458680372</v>
      </c>
      <c r="U84" s="3">
        <f t="shared" si="9"/>
        <v>1.7020561344355492E-2</v>
      </c>
    </row>
    <row r="85" spans="1:21" ht="21" x14ac:dyDescent="0.25">
      <c r="A85" s="2" t="s">
        <v>95</v>
      </c>
      <c r="C85" s="1">
        <v>0</v>
      </c>
      <c r="E85" s="1">
        <v>-15864679204</v>
      </c>
      <c r="G85" s="1">
        <v>0</v>
      </c>
      <c r="I85" s="1">
        <f t="shared" si="6"/>
        <v>-15864679204</v>
      </c>
      <c r="K85" s="3">
        <f t="shared" si="7"/>
        <v>7.9185883878986046E-3</v>
      </c>
      <c r="M85" s="1">
        <v>0</v>
      </c>
      <c r="O85" s="1">
        <v>61650181617</v>
      </c>
      <c r="Q85" s="1">
        <v>0</v>
      </c>
      <c r="S85" s="1">
        <f t="shared" si="8"/>
        <v>61650181617</v>
      </c>
      <c r="U85" s="3">
        <f t="shared" si="9"/>
        <v>7.0680993221378012E-3</v>
      </c>
    </row>
    <row r="86" spans="1:21" ht="21" x14ac:dyDescent="0.25">
      <c r="A86" s="2" t="s">
        <v>76</v>
      </c>
      <c r="C86" s="1">
        <v>0</v>
      </c>
      <c r="E86" s="1">
        <v>-32616138447</v>
      </c>
      <c r="G86" s="1">
        <v>0</v>
      </c>
      <c r="I86" s="1">
        <f t="shared" si="6"/>
        <v>-32616138447</v>
      </c>
      <c r="K86" s="3">
        <f t="shared" si="7"/>
        <v>1.6279798150560035E-2</v>
      </c>
      <c r="M86" s="1">
        <v>0</v>
      </c>
      <c r="O86" s="1">
        <v>-143461383973</v>
      </c>
      <c r="Q86" s="1">
        <v>0</v>
      </c>
      <c r="S86" s="1">
        <f t="shared" si="8"/>
        <v>-143461383973</v>
      </c>
      <c r="U86" s="3">
        <f t="shared" si="9"/>
        <v>-1.6447628931767856E-2</v>
      </c>
    </row>
    <row r="87" spans="1:21" ht="21" x14ac:dyDescent="0.25">
      <c r="A87" s="2" t="s">
        <v>82</v>
      </c>
      <c r="C87" s="1">
        <v>0</v>
      </c>
      <c r="E87" s="1">
        <v>-29485412578</v>
      </c>
      <c r="G87" s="1">
        <v>0</v>
      </c>
      <c r="I87" s="1">
        <f t="shared" si="6"/>
        <v>-29485412578</v>
      </c>
      <c r="K87" s="3">
        <f t="shared" si="7"/>
        <v>1.4717148872047893E-2</v>
      </c>
      <c r="M87" s="1">
        <v>0</v>
      </c>
      <c r="O87" s="1">
        <v>20060055898</v>
      </c>
      <c r="Q87" s="1">
        <v>0</v>
      </c>
      <c r="S87" s="1">
        <f t="shared" si="8"/>
        <v>20060055898</v>
      </c>
      <c r="U87" s="3">
        <f t="shared" si="9"/>
        <v>2.299854822416333E-3</v>
      </c>
    </row>
    <row r="88" spans="1:21" ht="21" x14ac:dyDescent="0.25">
      <c r="A88" s="2" t="s">
        <v>81</v>
      </c>
      <c r="C88" s="1">
        <v>0</v>
      </c>
      <c r="E88" s="1">
        <v>-32861626075</v>
      </c>
      <c r="G88" s="1">
        <v>0</v>
      </c>
      <c r="I88" s="1">
        <f t="shared" si="6"/>
        <v>-32861626075</v>
      </c>
      <c r="K88" s="3">
        <f t="shared" si="7"/>
        <v>1.6402329180368911E-2</v>
      </c>
      <c r="M88" s="1">
        <v>0</v>
      </c>
      <c r="O88" s="1">
        <v>138987783215</v>
      </c>
      <c r="Q88" s="1">
        <v>0</v>
      </c>
      <c r="S88" s="1">
        <f t="shared" si="8"/>
        <v>138987783215</v>
      </c>
      <c r="U88" s="3">
        <f t="shared" si="9"/>
        <v>1.5934737425923277E-2</v>
      </c>
    </row>
    <row r="89" spans="1:21" ht="21" x14ac:dyDescent="0.25">
      <c r="A89" s="2" t="s">
        <v>45</v>
      </c>
      <c r="C89" s="1">
        <v>0</v>
      </c>
      <c r="E89" s="1">
        <v>8752085592</v>
      </c>
      <c r="G89" s="1">
        <v>0</v>
      </c>
      <c r="I89" s="1">
        <f t="shared" si="6"/>
        <v>8752085592</v>
      </c>
      <c r="K89" s="3">
        <f t="shared" si="7"/>
        <v>-4.3684566481011515E-3</v>
      </c>
      <c r="M89" s="1">
        <v>0</v>
      </c>
      <c r="O89" s="1">
        <v>25683727414</v>
      </c>
      <c r="Q89" s="1">
        <v>0</v>
      </c>
      <c r="S89" s="1">
        <f t="shared" si="8"/>
        <v>25683727414</v>
      </c>
      <c r="U89" s="3">
        <f t="shared" si="9"/>
        <v>2.9446001871113263E-3</v>
      </c>
    </row>
    <row r="90" spans="1:21" ht="21" x14ac:dyDescent="0.25">
      <c r="A90" s="2" t="s">
        <v>87</v>
      </c>
      <c r="C90" s="1">
        <v>0</v>
      </c>
      <c r="E90" s="1">
        <v>-8851009660</v>
      </c>
      <c r="G90" s="1">
        <v>0</v>
      </c>
      <c r="I90" s="1">
        <f t="shared" si="6"/>
        <v>-8851009660</v>
      </c>
      <c r="K90" s="3">
        <f t="shared" si="7"/>
        <v>4.4178329365262576E-3</v>
      </c>
      <c r="M90" s="1">
        <v>0</v>
      </c>
      <c r="O90" s="1">
        <v>148290377861</v>
      </c>
      <c r="Q90" s="1">
        <v>0</v>
      </c>
      <c r="S90" s="1">
        <f t="shared" si="8"/>
        <v>148290377861</v>
      </c>
      <c r="U90" s="3">
        <f t="shared" si="9"/>
        <v>1.7001265718086238E-2</v>
      </c>
    </row>
    <row r="91" spans="1:21" ht="21" x14ac:dyDescent="0.25">
      <c r="A91" s="2" t="s">
        <v>73</v>
      </c>
      <c r="C91" s="1">
        <v>0</v>
      </c>
      <c r="E91" s="1">
        <v>-19066900043</v>
      </c>
      <c r="G91" s="1">
        <v>0</v>
      </c>
      <c r="I91" s="1">
        <f t="shared" si="6"/>
        <v>-19066900043</v>
      </c>
      <c r="K91" s="3">
        <f t="shared" si="7"/>
        <v>9.5169231808768951E-3</v>
      </c>
      <c r="M91" s="1">
        <v>0</v>
      </c>
      <c r="O91" s="1">
        <v>-229277152516</v>
      </c>
      <c r="Q91" s="1">
        <v>0</v>
      </c>
      <c r="S91" s="1">
        <f t="shared" si="8"/>
        <v>-229277152516</v>
      </c>
      <c r="U91" s="3">
        <f t="shared" si="9"/>
        <v>-2.6286275948831237E-2</v>
      </c>
    </row>
    <row r="92" spans="1:21" ht="21" x14ac:dyDescent="0.25">
      <c r="A92" s="2" t="s">
        <v>27</v>
      </c>
      <c r="C92" s="1">
        <v>0</v>
      </c>
      <c r="E92" s="1">
        <v>8065256996</v>
      </c>
      <c r="G92" s="1">
        <v>0</v>
      </c>
      <c r="I92" s="1">
        <f t="shared" si="6"/>
        <v>8065256996</v>
      </c>
      <c r="K92" s="3">
        <f t="shared" si="7"/>
        <v>-4.0256376805804578E-3</v>
      </c>
      <c r="M92" s="1">
        <v>0</v>
      </c>
      <c r="O92" s="1">
        <v>430238891932</v>
      </c>
      <c r="Q92" s="1">
        <v>0</v>
      </c>
      <c r="S92" s="1">
        <f t="shared" si="8"/>
        <v>430238891932</v>
      </c>
      <c r="U92" s="3">
        <f t="shared" si="9"/>
        <v>4.9326232959277155E-2</v>
      </c>
    </row>
    <row r="93" spans="1:21" ht="21" x14ac:dyDescent="0.25">
      <c r="A93" s="2" t="s">
        <v>28</v>
      </c>
      <c r="C93" s="1">
        <v>0</v>
      </c>
      <c r="E93" s="1">
        <v>-913325303</v>
      </c>
      <c r="G93" s="1">
        <v>0</v>
      </c>
      <c r="I93" s="1">
        <f t="shared" si="6"/>
        <v>-913325303</v>
      </c>
      <c r="K93" s="3">
        <f t="shared" si="7"/>
        <v>4.5587099781294602E-4</v>
      </c>
      <c r="M93" s="1">
        <v>0</v>
      </c>
      <c r="O93" s="1">
        <v>-18214813080</v>
      </c>
      <c r="Q93" s="1">
        <v>0</v>
      </c>
      <c r="S93" s="1">
        <f t="shared" si="8"/>
        <v>-18214813080</v>
      </c>
      <c r="U93" s="3">
        <f t="shared" si="9"/>
        <v>-2.088300546840784E-3</v>
      </c>
    </row>
    <row r="94" spans="1:21" ht="21" x14ac:dyDescent="0.25">
      <c r="A94" s="2" t="s">
        <v>63</v>
      </c>
      <c r="C94" s="1">
        <v>3528547507</v>
      </c>
      <c r="E94" s="1">
        <v>0</v>
      </c>
      <c r="G94" s="1">
        <v>0</v>
      </c>
      <c r="I94" s="1">
        <f t="shared" si="6"/>
        <v>3528547507</v>
      </c>
      <c r="K94" s="3">
        <f t="shared" si="7"/>
        <v>-1.7612152729841464E-3</v>
      </c>
      <c r="M94" s="1">
        <v>7207955652</v>
      </c>
      <c r="O94" s="1">
        <v>-65552801</v>
      </c>
      <c r="Q94" s="1">
        <v>0</v>
      </c>
      <c r="S94" s="1">
        <f t="shared" si="8"/>
        <v>7142402851</v>
      </c>
      <c r="U94" s="3">
        <f t="shared" si="9"/>
        <v>8.1886559658840455E-4</v>
      </c>
    </row>
    <row r="95" spans="1:21" ht="21" x14ac:dyDescent="0.25">
      <c r="A95" s="2" t="s">
        <v>35</v>
      </c>
      <c r="C95" s="1">
        <v>0</v>
      </c>
      <c r="E95" s="1">
        <v>0</v>
      </c>
      <c r="G95" s="1">
        <v>0</v>
      </c>
      <c r="I95" s="1">
        <f t="shared" si="6"/>
        <v>0</v>
      </c>
      <c r="K95" s="3">
        <f t="shared" si="7"/>
        <v>0</v>
      </c>
      <c r="M95" s="1">
        <v>0</v>
      </c>
      <c r="O95" s="1">
        <v>13669178634</v>
      </c>
      <c r="Q95" s="1">
        <v>0</v>
      </c>
      <c r="S95" s="1">
        <f t="shared" si="8"/>
        <v>13669178634</v>
      </c>
      <c r="U95" s="3">
        <f t="shared" si="9"/>
        <v>1.5671504884993616E-3</v>
      </c>
    </row>
    <row r="96" spans="1:21" ht="21" x14ac:dyDescent="0.25">
      <c r="A96" s="2" t="s">
        <v>59</v>
      </c>
      <c r="C96" s="1">
        <v>0</v>
      </c>
      <c r="E96" s="1">
        <v>9005496962</v>
      </c>
      <c r="G96" s="1">
        <v>0</v>
      </c>
      <c r="I96" s="1">
        <f t="shared" si="6"/>
        <v>9005496962</v>
      </c>
      <c r="K96" s="3">
        <f t="shared" si="7"/>
        <v>-4.4949426807552205E-3</v>
      </c>
      <c r="M96" s="1">
        <v>0</v>
      </c>
      <c r="O96" s="1">
        <v>-185589769178</v>
      </c>
      <c r="Q96" s="1">
        <v>0</v>
      </c>
      <c r="S96" s="1">
        <f t="shared" si="8"/>
        <v>-185589769178</v>
      </c>
      <c r="U96" s="3">
        <f t="shared" si="9"/>
        <v>-2.1277584060855611E-2</v>
      </c>
    </row>
    <row r="97" spans="1:21" ht="21" x14ac:dyDescent="0.25">
      <c r="A97" s="2" t="s">
        <v>67</v>
      </c>
      <c r="C97" s="1">
        <v>0</v>
      </c>
      <c r="E97" s="1">
        <v>12263498449</v>
      </c>
      <c r="G97" s="1">
        <v>0</v>
      </c>
      <c r="I97" s="1">
        <f t="shared" si="6"/>
        <v>12263498449</v>
      </c>
      <c r="K97" s="3">
        <f t="shared" si="7"/>
        <v>-6.121119448086884E-3</v>
      </c>
      <c r="M97" s="1">
        <v>0</v>
      </c>
      <c r="O97" s="1">
        <v>388231857405</v>
      </c>
      <c r="Q97" s="1">
        <v>0</v>
      </c>
      <c r="S97" s="1">
        <f t="shared" si="8"/>
        <v>388231857405</v>
      </c>
      <c r="U97" s="3">
        <f t="shared" si="9"/>
        <v>4.4510190500394356E-2</v>
      </c>
    </row>
    <row r="98" spans="1:21" ht="21" x14ac:dyDescent="0.25">
      <c r="A98" s="2" t="s">
        <v>54</v>
      </c>
      <c r="C98" s="1">
        <v>0</v>
      </c>
      <c r="E98" s="1">
        <v>-11916077642</v>
      </c>
      <c r="G98" s="1">
        <v>0</v>
      </c>
      <c r="I98" s="1">
        <f t="shared" si="6"/>
        <v>-11916077642</v>
      </c>
      <c r="K98" s="3">
        <f t="shared" si="7"/>
        <v>5.9477101825953435E-3</v>
      </c>
      <c r="M98" s="1">
        <v>0</v>
      </c>
      <c r="O98" s="1">
        <v>804686125</v>
      </c>
      <c r="Q98" s="1">
        <v>0</v>
      </c>
      <c r="S98" s="1">
        <f t="shared" si="8"/>
        <v>804686125</v>
      </c>
      <c r="U98" s="3">
        <f t="shared" si="9"/>
        <v>9.2256037297347413E-5</v>
      </c>
    </row>
    <row r="99" spans="1:21" ht="21" x14ac:dyDescent="0.25">
      <c r="A99" s="2" t="s">
        <v>44</v>
      </c>
      <c r="C99" s="1">
        <v>0</v>
      </c>
      <c r="E99" s="1">
        <v>-96236157516</v>
      </c>
      <c r="G99" s="1">
        <v>0</v>
      </c>
      <c r="I99" s="1">
        <f t="shared" si="6"/>
        <v>-96236157516</v>
      </c>
      <c r="K99" s="3">
        <f t="shared" si="7"/>
        <v>4.8034663014808389E-2</v>
      </c>
      <c r="M99" s="1">
        <v>0</v>
      </c>
      <c r="O99" s="1">
        <v>398366964818</v>
      </c>
      <c r="Q99" s="1">
        <v>0</v>
      </c>
      <c r="S99" s="1">
        <f t="shared" si="8"/>
        <v>398366964818</v>
      </c>
      <c r="U99" s="3">
        <f t="shared" si="9"/>
        <v>4.567216511193168E-2</v>
      </c>
    </row>
    <row r="100" spans="1:21" ht="21" x14ac:dyDescent="0.25">
      <c r="A100" s="2" t="s">
        <v>62</v>
      </c>
      <c r="C100" s="1">
        <v>0</v>
      </c>
      <c r="E100" s="1">
        <v>-20539989000</v>
      </c>
      <c r="G100" s="1">
        <v>0</v>
      </c>
      <c r="I100" s="1">
        <f t="shared" si="6"/>
        <v>-20539989000</v>
      </c>
      <c r="K100" s="3">
        <f>I100/$I$105</f>
        <v>1.0252190812780905E-2</v>
      </c>
      <c r="M100" s="1">
        <v>0</v>
      </c>
      <c r="O100" s="1">
        <v>96587970000</v>
      </c>
      <c r="Q100" s="1">
        <v>0</v>
      </c>
      <c r="S100" s="1">
        <f>M100+O100+Q100</f>
        <v>96587970000</v>
      </c>
      <c r="U100" s="3">
        <f t="shared" si="9"/>
        <v>1.1073663489345083E-2</v>
      </c>
    </row>
    <row r="101" spans="1:21" ht="21" x14ac:dyDescent="0.25">
      <c r="A101" s="2" t="s">
        <v>137</v>
      </c>
      <c r="C101" s="1">
        <v>0</v>
      </c>
      <c r="E101" s="1">
        <v>0</v>
      </c>
      <c r="G101" s="1">
        <v>0</v>
      </c>
      <c r="I101" s="1">
        <f t="shared" ref="I101:I104" si="10">C101+E101+G101</f>
        <v>0</v>
      </c>
      <c r="K101" s="3">
        <f t="shared" ref="K101:K104" si="11">I101/$I$105</f>
        <v>0</v>
      </c>
      <c r="M101" s="1">
        <v>0</v>
      </c>
      <c r="O101" s="1">
        <v>0</v>
      </c>
      <c r="Q101" s="1">
        <v>3138675869</v>
      </c>
      <c r="S101" s="1">
        <f t="shared" ref="S101:S104" si="12">M101+O101+Q101</f>
        <v>3138675869</v>
      </c>
      <c r="U101" s="3">
        <f t="shared" si="9"/>
        <v>3.598444027287637E-4</v>
      </c>
    </row>
    <row r="102" spans="1:21" ht="21" x14ac:dyDescent="0.25">
      <c r="A102" s="2" t="s">
        <v>162</v>
      </c>
      <c r="C102" s="1">
        <v>0</v>
      </c>
      <c r="E102" s="1">
        <v>0</v>
      </c>
      <c r="G102" s="1">
        <v>0</v>
      </c>
      <c r="I102" s="1">
        <f t="shared" si="10"/>
        <v>0</v>
      </c>
      <c r="K102" s="3">
        <f t="shared" si="11"/>
        <v>0</v>
      </c>
      <c r="M102" s="1">
        <v>0</v>
      </c>
      <c r="O102" s="1">
        <v>0</v>
      </c>
      <c r="Q102" s="1">
        <v>-1274529693</v>
      </c>
      <c r="S102" s="1">
        <f t="shared" si="12"/>
        <v>-1274529693</v>
      </c>
      <c r="U102" s="3">
        <f t="shared" si="9"/>
        <v>-1.4612288598114543E-4</v>
      </c>
    </row>
    <row r="103" spans="1:21" ht="21" x14ac:dyDescent="0.25">
      <c r="A103" s="2" t="s">
        <v>163</v>
      </c>
      <c r="C103" s="1">
        <v>0</v>
      </c>
      <c r="E103" s="1">
        <v>0</v>
      </c>
      <c r="G103" s="1">
        <v>0</v>
      </c>
      <c r="I103" s="1">
        <f t="shared" si="10"/>
        <v>0</v>
      </c>
      <c r="K103" s="3">
        <f t="shared" si="11"/>
        <v>0</v>
      </c>
      <c r="M103" s="1">
        <v>0</v>
      </c>
      <c r="O103" s="1">
        <v>0</v>
      </c>
      <c r="Q103" s="1">
        <v>-6463525808</v>
      </c>
      <c r="S103" s="1">
        <f t="shared" si="12"/>
        <v>-6463525808</v>
      </c>
      <c r="U103" s="3">
        <f t="shared" si="9"/>
        <v>-7.4103337871672084E-4</v>
      </c>
    </row>
    <row r="104" spans="1:21" ht="21" x14ac:dyDescent="0.25">
      <c r="A104" s="2" t="s">
        <v>164</v>
      </c>
      <c r="C104" s="1">
        <v>0</v>
      </c>
      <c r="E104" s="1">
        <v>0</v>
      </c>
      <c r="G104" s="1">
        <v>0</v>
      </c>
      <c r="I104" s="1">
        <f t="shared" si="10"/>
        <v>0</v>
      </c>
      <c r="K104" s="3">
        <f t="shared" si="11"/>
        <v>0</v>
      </c>
      <c r="M104" s="1">
        <v>0</v>
      </c>
      <c r="O104" s="1">
        <v>0</v>
      </c>
      <c r="Q104" s="1">
        <v>5764470775</v>
      </c>
      <c r="S104" s="1">
        <f t="shared" si="12"/>
        <v>5764470775</v>
      </c>
      <c r="U104" s="3">
        <f t="shared" si="9"/>
        <v>6.6088778505764484E-4</v>
      </c>
    </row>
    <row r="105" spans="1:21" s="10" customFormat="1" ht="24" x14ac:dyDescent="0.25">
      <c r="A105" s="10" t="s">
        <v>97</v>
      </c>
      <c r="C105" s="11">
        <f>SUM(C8:C104)</f>
        <v>422170223107</v>
      </c>
      <c r="E105" s="11">
        <f>SUM(E8:E104)</f>
        <v>-2425643370953</v>
      </c>
      <c r="G105" s="11">
        <f>SUM(G8:G104)</f>
        <v>0</v>
      </c>
      <c r="I105" s="11">
        <f>SUM(I8:I104)</f>
        <v>-2003473147846</v>
      </c>
      <c r="K105" s="12">
        <f>SUM(K8:K104)</f>
        <v>0.99999999999999978</v>
      </c>
      <c r="M105" s="11">
        <f>SUM(M8:M104)</f>
        <v>1135816530596</v>
      </c>
      <c r="O105" s="11">
        <f>SUM(O8:O104)</f>
        <v>7003021793159</v>
      </c>
      <c r="Q105" s="11">
        <f>SUM(Q8:Q104)</f>
        <v>583475668623</v>
      </c>
      <c r="S105" s="11">
        <f>SUM(S8:S104)</f>
        <v>8722313992378</v>
      </c>
      <c r="U105" s="12">
        <f>SUM(U8:U104)</f>
        <v>1.0000000000000004</v>
      </c>
    </row>
  </sheetData>
  <mergeCells count="17"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A5:U5"/>
    <mergeCell ref="S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7"/>
  <sheetViews>
    <sheetView rightToLeft="1" workbookViewId="0">
      <selection activeCell="A5" sqref="A5:XFD5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10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  <c r="H3" s="18" t="s">
        <v>108</v>
      </c>
      <c r="I3" s="18" t="s">
        <v>108</v>
      </c>
    </row>
    <row r="4" spans="1:10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</row>
    <row r="5" spans="1:10" s="14" customFormat="1" ht="28.5" x14ac:dyDescent="0.4">
      <c r="A5" s="20" t="s">
        <v>170</v>
      </c>
      <c r="B5" s="20"/>
      <c r="C5" s="20"/>
      <c r="D5" s="20"/>
      <c r="E5" s="20"/>
      <c r="F5" s="20"/>
      <c r="G5" s="20"/>
      <c r="H5" s="20"/>
      <c r="I5" s="20"/>
      <c r="J5" s="9"/>
    </row>
    <row r="6" spans="1:10" ht="27" thickBot="1" x14ac:dyDescent="0.3">
      <c r="A6" s="4" t="s">
        <v>149</v>
      </c>
      <c r="C6" s="19" t="s">
        <v>161</v>
      </c>
      <c r="D6" s="19" t="s">
        <v>110</v>
      </c>
      <c r="E6" s="19" t="s">
        <v>110</v>
      </c>
      <c r="G6" s="19" t="s">
        <v>160</v>
      </c>
      <c r="H6" s="19" t="s">
        <v>111</v>
      </c>
      <c r="I6" s="19" t="s">
        <v>111</v>
      </c>
    </row>
    <row r="7" spans="1:10" ht="27" thickBot="1" x14ac:dyDescent="0.3">
      <c r="A7" s="19" t="s">
        <v>150</v>
      </c>
      <c r="C7" s="19" t="s">
        <v>151</v>
      </c>
      <c r="E7" s="19" t="s">
        <v>152</v>
      </c>
      <c r="G7" s="19" t="s">
        <v>151</v>
      </c>
      <c r="I7" s="19" t="s">
        <v>152</v>
      </c>
    </row>
    <row r="8" spans="1:10" ht="21" x14ac:dyDescent="0.25">
      <c r="A8" s="2" t="s">
        <v>103</v>
      </c>
      <c r="C8" s="1">
        <v>125403</v>
      </c>
      <c r="E8" s="3">
        <f>C8/$C$16</f>
        <v>1.9842249529216789E-5</v>
      </c>
      <c r="G8" s="1">
        <v>203919</v>
      </c>
      <c r="I8" s="3">
        <f>G8/$G$16</f>
        <v>5.7044281963537421E-7</v>
      </c>
    </row>
    <row r="9" spans="1:10" ht="21" x14ac:dyDescent="0.25">
      <c r="A9" s="2" t="s">
        <v>104</v>
      </c>
      <c r="C9" s="1">
        <v>2851</v>
      </c>
      <c r="E9" s="3">
        <f t="shared" ref="E9:E15" si="0">C9/$C$16</f>
        <v>4.5110765617885587E-7</v>
      </c>
      <c r="G9" s="1">
        <v>10727</v>
      </c>
      <c r="I9" s="3">
        <f t="shared" ref="I9:I15" si="1">G9/$G$16</f>
        <v>3.0007699754454754E-8</v>
      </c>
    </row>
    <row r="10" spans="1:10" ht="21" x14ac:dyDescent="0.25">
      <c r="A10" s="2" t="s">
        <v>105</v>
      </c>
      <c r="C10" s="1">
        <v>822884586</v>
      </c>
      <c r="E10" s="3">
        <f t="shared" si="0"/>
        <v>0.13020327495481168</v>
      </c>
      <c r="G10" s="1">
        <v>102160159483</v>
      </c>
      <c r="I10" s="3">
        <f t="shared" si="1"/>
        <v>0.28578273446751912</v>
      </c>
    </row>
    <row r="11" spans="1:10" ht="21" x14ac:dyDescent="0.25">
      <c r="A11" s="2" t="s">
        <v>116</v>
      </c>
      <c r="C11" s="1">
        <v>0</v>
      </c>
      <c r="E11" s="3">
        <f t="shared" si="0"/>
        <v>0</v>
      </c>
      <c r="G11" s="1">
        <v>71506849311</v>
      </c>
      <c r="I11" s="3">
        <f t="shared" si="1"/>
        <v>0.20003319329836186</v>
      </c>
    </row>
    <row r="12" spans="1:10" ht="21" x14ac:dyDescent="0.25">
      <c r="A12" s="2" t="s">
        <v>104</v>
      </c>
      <c r="C12" s="1">
        <v>329589064</v>
      </c>
      <c r="E12" s="3">
        <f t="shared" si="0"/>
        <v>5.2150175434311795E-2</v>
      </c>
      <c r="G12" s="1">
        <v>68295890422</v>
      </c>
      <c r="I12" s="3">
        <f t="shared" si="1"/>
        <v>0.19105085990924939</v>
      </c>
    </row>
    <row r="13" spans="1:10" ht="21" x14ac:dyDescent="0.25">
      <c r="A13" s="2" t="s">
        <v>116</v>
      </c>
      <c r="C13" s="1">
        <v>0</v>
      </c>
      <c r="E13" s="3">
        <f t="shared" si="0"/>
        <v>0</v>
      </c>
      <c r="G13" s="1">
        <v>35945205478</v>
      </c>
      <c r="I13" s="3">
        <f t="shared" si="1"/>
        <v>0.10055308414244488</v>
      </c>
    </row>
    <row r="14" spans="1:10" ht="21" x14ac:dyDescent="0.25">
      <c r="A14" s="2" t="s">
        <v>117</v>
      </c>
      <c r="C14" s="1">
        <v>0</v>
      </c>
      <c r="E14" s="3">
        <f t="shared" si="0"/>
        <v>0</v>
      </c>
      <c r="G14" s="1">
        <v>41205479451</v>
      </c>
      <c r="I14" s="3">
        <f t="shared" si="1"/>
        <v>0.11526816962841084</v>
      </c>
    </row>
    <row r="15" spans="1:10" ht="21.75" thickBot="1" x14ac:dyDescent="0.3">
      <c r="A15" s="2" t="s">
        <v>104</v>
      </c>
      <c r="C15" s="1">
        <v>5167397238</v>
      </c>
      <c r="E15" s="3">
        <f t="shared" si="0"/>
        <v>0.81762625625369112</v>
      </c>
      <c r="G15" s="1">
        <v>38361118906</v>
      </c>
      <c r="I15" s="3">
        <f t="shared" si="1"/>
        <v>0.10731135810349453</v>
      </c>
    </row>
    <row r="16" spans="1:10" s="10" customFormat="1" ht="24.75" thickBot="1" x14ac:dyDescent="0.3">
      <c r="A16" s="10" t="s">
        <v>97</v>
      </c>
      <c r="C16" s="11">
        <f>SUM(C8:C15)</f>
        <v>6319999142</v>
      </c>
      <c r="E16" s="12">
        <f>SUM(E8:E15)</f>
        <v>1</v>
      </c>
      <c r="G16" s="11">
        <f>SUM(G8:G15)</f>
        <v>357474917697</v>
      </c>
      <c r="I16" s="12">
        <f>SUM(I8:I15)</f>
        <v>1</v>
      </c>
    </row>
    <row r="1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6" sqref="E6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39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</row>
    <row r="4" spans="1: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5" spans="1:5" customFormat="1" ht="28.5" x14ac:dyDescent="0.25">
      <c r="A5" s="20" t="s">
        <v>172</v>
      </c>
      <c r="B5" s="20"/>
      <c r="C5" s="20"/>
      <c r="D5" s="20"/>
      <c r="E5" s="20"/>
    </row>
    <row r="6" spans="1:5" ht="26.25" x14ac:dyDescent="0.25">
      <c r="A6" s="19" t="s">
        <v>153</v>
      </c>
      <c r="C6" s="19" t="s">
        <v>161</v>
      </c>
      <c r="E6" s="19" t="s">
        <v>171</v>
      </c>
    </row>
    <row r="7" spans="1:5" ht="26.25" x14ac:dyDescent="0.25">
      <c r="A7" s="19" t="s">
        <v>153</v>
      </c>
      <c r="C7" s="19" t="s">
        <v>100</v>
      </c>
      <c r="E7" s="19" t="s">
        <v>100</v>
      </c>
    </row>
    <row r="8" spans="1:5" ht="21" x14ac:dyDescent="0.25">
      <c r="A8" s="2" t="s">
        <v>154</v>
      </c>
      <c r="C8" s="1">
        <v>0</v>
      </c>
      <c r="E8" s="1">
        <v>42729051342</v>
      </c>
    </row>
    <row r="9" spans="1:5" ht="21" x14ac:dyDescent="0.25">
      <c r="A9" s="2" t="s">
        <v>155</v>
      </c>
      <c r="C9" s="1">
        <v>0</v>
      </c>
      <c r="E9" s="1">
        <v>345259397</v>
      </c>
    </row>
    <row r="10" spans="1:5" s="10" customFormat="1" ht="24" x14ac:dyDescent="0.25">
      <c r="A10" s="10" t="s">
        <v>97</v>
      </c>
      <c r="C10" s="11">
        <f>SUM(C8:C9)</f>
        <v>0</v>
      </c>
      <c r="E10" s="11">
        <f>SUM(E8:E9)</f>
        <v>43074310739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8"/>
  <sheetViews>
    <sheetView rightToLeft="1" workbookViewId="0">
      <selection activeCell="A5" sqref="A5:XFD5"/>
    </sheetView>
  </sheetViews>
  <sheetFormatPr defaultRowHeight="18.75" x14ac:dyDescent="0.25"/>
  <cols>
    <col min="1" max="1" width="27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4.7109375" style="1" bestFit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2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22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  <c r="H3" s="18" t="s">
        <v>108</v>
      </c>
      <c r="I3" s="18" t="s">
        <v>108</v>
      </c>
      <c r="J3" s="18" t="s">
        <v>108</v>
      </c>
      <c r="K3" s="18" t="s">
        <v>108</v>
      </c>
      <c r="L3" s="18" t="s">
        <v>108</v>
      </c>
      <c r="M3" s="18" t="s">
        <v>108</v>
      </c>
      <c r="N3" s="18" t="s">
        <v>108</v>
      </c>
      <c r="O3" s="18" t="s">
        <v>108</v>
      </c>
      <c r="P3" s="18" t="s">
        <v>108</v>
      </c>
      <c r="Q3" s="18" t="s">
        <v>108</v>
      </c>
      <c r="R3" s="18" t="s">
        <v>108</v>
      </c>
      <c r="S3" s="18" t="s">
        <v>108</v>
      </c>
    </row>
    <row r="4" spans="1:22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5" spans="1:22" s="15" customFormat="1" ht="28.5" x14ac:dyDescent="0.25">
      <c r="A5" s="20" t="s">
        <v>145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9"/>
      <c r="U5" s="9"/>
      <c r="V5" s="9"/>
    </row>
    <row r="6" spans="1:22" ht="27" thickBot="1" x14ac:dyDescent="0.3">
      <c r="A6" s="19" t="s">
        <v>3</v>
      </c>
      <c r="C6" s="19" t="s">
        <v>118</v>
      </c>
      <c r="D6" s="19" t="s">
        <v>118</v>
      </c>
      <c r="E6" s="19" t="s">
        <v>118</v>
      </c>
      <c r="F6" s="19" t="s">
        <v>118</v>
      </c>
      <c r="G6" s="19" t="s">
        <v>118</v>
      </c>
      <c r="I6" s="19" t="s">
        <v>161</v>
      </c>
      <c r="J6" s="19" t="s">
        <v>110</v>
      </c>
      <c r="K6" s="19" t="s">
        <v>110</v>
      </c>
      <c r="L6" s="19" t="s">
        <v>110</v>
      </c>
      <c r="M6" s="19" t="s">
        <v>110</v>
      </c>
      <c r="O6" s="19" t="s">
        <v>160</v>
      </c>
      <c r="P6" s="19" t="s">
        <v>111</v>
      </c>
      <c r="Q6" s="19" t="s">
        <v>111</v>
      </c>
      <c r="R6" s="19" t="s">
        <v>111</v>
      </c>
      <c r="S6" s="19" t="s">
        <v>111</v>
      </c>
    </row>
    <row r="7" spans="1:22" ht="26.25" x14ac:dyDescent="0.25">
      <c r="A7" s="19" t="s">
        <v>3</v>
      </c>
      <c r="C7" s="19" t="s">
        <v>119</v>
      </c>
      <c r="E7" s="19" t="s">
        <v>120</v>
      </c>
      <c r="G7" s="19" t="s">
        <v>121</v>
      </c>
      <c r="I7" s="19" t="s">
        <v>122</v>
      </c>
      <c r="K7" s="19" t="s">
        <v>114</v>
      </c>
      <c r="M7" s="19" t="s">
        <v>123</v>
      </c>
      <c r="O7" s="19" t="s">
        <v>122</v>
      </c>
      <c r="Q7" s="19" t="s">
        <v>114</v>
      </c>
      <c r="S7" s="19" t="s">
        <v>123</v>
      </c>
    </row>
    <row r="8" spans="1:22" ht="21" x14ac:dyDescent="0.25">
      <c r="A8" s="2" t="s">
        <v>46</v>
      </c>
      <c r="C8" s="1" t="s">
        <v>124</v>
      </c>
      <c r="E8" s="1">
        <v>74463844</v>
      </c>
      <c r="G8" s="1">
        <v>1650</v>
      </c>
      <c r="I8" s="1">
        <v>122865342600</v>
      </c>
      <c r="K8" s="1">
        <v>0</v>
      </c>
      <c r="M8" s="1">
        <f>I8-K8</f>
        <v>122865342600</v>
      </c>
      <c r="O8" s="1">
        <v>122865342600</v>
      </c>
      <c r="Q8" s="1">
        <v>0</v>
      </c>
      <c r="S8" s="1">
        <f>O8-Q8</f>
        <v>122865342600</v>
      </c>
    </row>
    <row r="9" spans="1:22" ht="21" x14ac:dyDescent="0.25">
      <c r="A9" s="2" t="s">
        <v>48</v>
      </c>
      <c r="C9" s="1" t="s">
        <v>125</v>
      </c>
      <c r="E9" s="1">
        <v>197184222</v>
      </c>
      <c r="G9" s="1">
        <v>1500</v>
      </c>
      <c r="I9" s="1">
        <v>295776333000</v>
      </c>
      <c r="K9" s="1">
        <v>0</v>
      </c>
      <c r="M9" s="1">
        <f t="shared" ref="M9:M14" si="0">I9-K9</f>
        <v>295776333000</v>
      </c>
      <c r="O9" s="1">
        <v>295776333000</v>
      </c>
      <c r="Q9" s="1">
        <v>0</v>
      </c>
      <c r="S9" s="1">
        <f t="shared" ref="S9:S14" si="1">O9-Q9</f>
        <v>295776333000</v>
      </c>
    </row>
    <row r="10" spans="1:22" ht="21" x14ac:dyDescent="0.25">
      <c r="A10" s="2" t="s">
        <v>58</v>
      </c>
      <c r="C10" s="1" t="s">
        <v>126</v>
      </c>
      <c r="E10" s="1">
        <v>29187066</v>
      </c>
      <c r="G10" s="1">
        <v>8300</v>
      </c>
      <c r="I10" s="1">
        <v>0</v>
      </c>
      <c r="K10" s="1">
        <v>0</v>
      </c>
      <c r="M10" s="1">
        <f t="shared" si="0"/>
        <v>0</v>
      </c>
      <c r="O10" s="1">
        <v>242252647800</v>
      </c>
      <c r="Q10" s="1">
        <v>12136274483</v>
      </c>
      <c r="S10" s="1">
        <f t="shared" si="1"/>
        <v>230116373317</v>
      </c>
    </row>
    <row r="11" spans="1:22" ht="21" x14ac:dyDescent="0.25">
      <c r="A11" s="2" t="s">
        <v>57</v>
      </c>
      <c r="C11" s="1" t="s">
        <v>127</v>
      </c>
      <c r="E11" s="1">
        <v>5250407</v>
      </c>
      <c r="G11" s="1">
        <v>1740</v>
      </c>
      <c r="I11" s="1">
        <v>0</v>
      </c>
      <c r="K11" s="1">
        <v>0</v>
      </c>
      <c r="M11" s="1">
        <f t="shared" si="0"/>
        <v>0</v>
      </c>
      <c r="O11" s="1">
        <v>9135708180</v>
      </c>
      <c r="Q11" s="1">
        <v>0</v>
      </c>
      <c r="S11" s="1">
        <f t="shared" si="1"/>
        <v>9135708180</v>
      </c>
    </row>
    <row r="12" spans="1:22" ht="21" x14ac:dyDescent="0.25">
      <c r="A12" s="2" t="s">
        <v>78</v>
      </c>
      <c r="C12" s="1" t="s">
        <v>107</v>
      </c>
      <c r="E12" s="1">
        <v>37540436</v>
      </c>
      <c r="G12" s="1">
        <v>8700</v>
      </c>
      <c r="I12" s="1">
        <v>0</v>
      </c>
      <c r="K12" s="1">
        <v>0</v>
      </c>
      <c r="M12" s="1">
        <f t="shared" si="0"/>
        <v>0</v>
      </c>
      <c r="O12" s="1">
        <v>326601793200</v>
      </c>
      <c r="Q12" s="1">
        <v>0</v>
      </c>
      <c r="S12" s="1">
        <f t="shared" si="1"/>
        <v>326601793200</v>
      </c>
    </row>
    <row r="13" spans="1:22" ht="21" x14ac:dyDescent="0.25">
      <c r="A13" s="2" t="s">
        <v>25</v>
      </c>
      <c r="C13" s="1" t="s">
        <v>128</v>
      </c>
      <c r="E13" s="1">
        <v>7264633</v>
      </c>
      <c r="G13" s="1">
        <v>11000</v>
      </c>
      <c r="I13" s="1">
        <v>0</v>
      </c>
      <c r="K13" s="1">
        <v>0</v>
      </c>
      <c r="M13" s="1">
        <f t="shared" si="0"/>
        <v>0</v>
      </c>
      <c r="O13" s="1">
        <v>79910963000</v>
      </c>
      <c r="Q13" s="1">
        <v>0</v>
      </c>
      <c r="S13" s="1">
        <f t="shared" si="1"/>
        <v>79910963000</v>
      </c>
    </row>
    <row r="14" spans="1:22" ht="21" x14ac:dyDescent="0.25">
      <c r="A14" s="2" t="s">
        <v>32</v>
      </c>
      <c r="C14" s="1" t="s">
        <v>129</v>
      </c>
      <c r="E14" s="1">
        <v>65602103</v>
      </c>
      <c r="G14" s="1">
        <v>1055</v>
      </c>
      <c r="I14" s="1">
        <v>0</v>
      </c>
      <c r="K14" s="1">
        <v>0</v>
      </c>
      <c r="M14" s="1">
        <f t="shared" si="0"/>
        <v>0</v>
      </c>
      <c r="O14" s="1">
        <v>69210218665</v>
      </c>
      <c r="Q14" s="1">
        <v>6448157018</v>
      </c>
      <c r="S14" s="1">
        <f t="shared" si="1"/>
        <v>62762061647</v>
      </c>
    </row>
    <row r="15" spans="1:22" ht="21" x14ac:dyDescent="0.25">
      <c r="A15" s="2" t="s">
        <v>75</v>
      </c>
      <c r="C15" s="1" t="s">
        <v>107</v>
      </c>
      <c r="E15" s="1">
        <v>2400000</v>
      </c>
      <c r="G15" s="1">
        <v>600</v>
      </c>
      <c r="I15" s="1">
        <v>0</v>
      </c>
      <c r="K15" s="1">
        <v>0</v>
      </c>
      <c r="M15" s="1">
        <f>I15-K15</f>
        <v>0</v>
      </c>
      <c r="O15" s="1">
        <v>1440000000</v>
      </c>
      <c r="Q15" s="1">
        <v>0</v>
      </c>
      <c r="S15" s="1">
        <f>O15-Q15</f>
        <v>1440000000</v>
      </c>
    </row>
    <row r="16" spans="1:22" ht="21.75" thickBot="1" x14ac:dyDescent="0.3">
      <c r="A16" s="2" t="s">
        <v>63</v>
      </c>
      <c r="I16" s="1">
        <v>3528547507</v>
      </c>
      <c r="K16" s="1">
        <v>0</v>
      </c>
      <c r="M16" s="1">
        <f>I16-K16</f>
        <v>3528547507</v>
      </c>
      <c r="O16" s="1">
        <v>7207955652</v>
      </c>
      <c r="Q16" s="1">
        <v>0</v>
      </c>
      <c r="S16" s="1">
        <f>O16-Q16</f>
        <v>7207955652</v>
      </c>
    </row>
    <row r="17" spans="1:19" s="10" customFormat="1" ht="24.75" thickBot="1" x14ac:dyDescent="0.3">
      <c r="A17" s="10" t="s">
        <v>97</v>
      </c>
      <c r="C17" s="10" t="s">
        <v>97</v>
      </c>
      <c r="E17" s="10" t="s">
        <v>97</v>
      </c>
      <c r="G17" s="10" t="s">
        <v>97</v>
      </c>
      <c r="I17" s="11">
        <f>SUM(I8:I16)</f>
        <v>422170223107</v>
      </c>
      <c r="K17" s="11">
        <f>SUM(K8:K16)</f>
        <v>0</v>
      </c>
      <c r="M17" s="11">
        <f>SUM(M8:M16)</f>
        <v>422170223107</v>
      </c>
      <c r="O17" s="11">
        <f>SUM(O8:O16)</f>
        <v>1154400962097</v>
      </c>
      <c r="Q17" s="11">
        <f>SUM(Q8:Q16)</f>
        <v>18584431501</v>
      </c>
      <c r="S17" s="11">
        <f>SUM(S8:S16)</f>
        <v>1135816530596</v>
      </c>
    </row>
    <row r="18" spans="1:19" ht="19.5" thickTop="1" x14ac:dyDescent="0.25"/>
  </sheetData>
  <mergeCells count="17"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A5:S5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tabSelected="1" workbookViewId="0">
      <selection activeCell="S22" sqref="S22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108</v>
      </c>
      <c r="B3" s="18" t="s">
        <v>108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  <c r="H3" s="18" t="s">
        <v>108</v>
      </c>
      <c r="I3" s="18" t="s">
        <v>108</v>
      </c>
      <c r="J3" s="18" t="s">
        <v>108</v>
      </c>
      <c r="K3" s="18" t="s">
        <v>108</v>
      </c>
      <c r="L3" s="18" t="s">
        <v>108</v>
      </c>
      <c r="M3" s="18" t="s">
        <v>108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5" spans="1:13" s="13" customFormat="1" ht="28.5" x14ac:dyDescent="0.3">
      <c r="A5" s="20" t="s">
        <v>173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7" thickBot="1" x14ac:dyDescent="0.3">
      <c r="A6" s="4" t="s">
        <v>109</v>
      </c>
      <c r="C6" s="19" t="s">
        <v>161</v>
      </c>
      <c r="D6" s="19" t="s">
        <v>110</v>
      </c>
      <c r="E6" s="19" t="s">
        <v>110</v>
      </c>
      <c r="F6" s="19" t="s">
        <v>110</v>
      </c>
      <c r="G6" s="19" t="s">
        <v>110</v>
      </c>
      <c r="I6" s="19" t="s">
        <v>160</v>
      </c>
      <c r="J6" s="19" t="s">
        <v>111</v>
      </c>
      <c r="K6" s="19" t="s">
        <v>111</v>
      </c>
      <c r="L6" s="19" t="s">
        <v>111</v>
      </c>
      <c r="M6" s="19" t="s">
        <v>111</v>
      </c>
    </row>
    <row r="7" spans="1:13" ht="27" thickBot="1" x14ac:dyDescent="0.3">
      <c r="A7" s="19" t="s">
        <v>112</v>
      </c>
      <c r="C7" s="19" t="s">
        <v>113</v>
      </c>
      <c r="E7" s="19" t="s">
        <v>114</v>
      </c>
      <c r="G7" s="19" t="s">
        <v>115</v>
      </c>
      <c r="I7" s="19" t="s">
        <v>113</v>
      </c>
      <c r="K7" s="19" t="s">
        <v>114</v>
      </c>
      <c r="M7" s="19" t="s">
        <v>115</v>
      </c>
    </row>
    <row r="8" spans="1:13" ht="21" x14ac:dyDescent="0.25">
      <c r="A8" s="2" t="s">
        <v>103</v>
      </c>
      <c r="C8" s="1">
        <v>125403</v>
      </c>
      <c r="E8" s="1">
        <v>0</v>
      </c>
      <c r="G8" s="1">
        <f>C8-E8</f>
        <v>125403</v>
      </c>
      <c r="I8" s="1">
        <v>203919</v>
      </c>
      <c r="K8" s="1">
        <v>0</v>
      </c>
      <c r="M8" s="1">
        <f>I8-K8</f>
        <v>203919</v>
      </c>
    </row>
    <row r="9" spans="1:13" ht="21" x14ac:dyDescent="0.25">
      <c r="A9" s="2" t="s">
        <v>104</v>
      </c>
      <c r="C9" s="1">
        <v>2851</v>
      </c>
      <c r="E9" s="1">
        <v>0</v>
      </c>
      <c r="G9" s="1">
        <f t="shared" ref="G9:G15" si="0">C9-E9</f>
        <v>2851</v>
      </c>
      <c r="I9" s="1">
        <v>10727</v>
      </c>
      <c r="K9" s="1">
        <v>0</v>
      </c>
      <c r="M9" s="1">
        <f t="shared" ref="M9:M15" si="1">I9-K9</f>
        <v>10727</v>
      </c>
    </row>
    <row r="10" spans="1:13" ht="21" x14ac:dyDescent="0.25">
      <c r="A10" s="2" t="s">
        <v>105</v>
      </c>
      <c r="C10" s="1">
        <v>822884586</v>
      </c>
      <c r="E10" s="1">
        <v>0</v>
      </c>
      <c r="G10" s="1">
        <f t="shared" si="0"/>
        <v>822884586</v>
      </c>
      <c r="I10" s="1">
        <v>102160159483</v>
      </c>
      <c r="K10" s="1">
        <v>0</v>
      </c>
      <c r="M10" s="1">
        <f t="shared" si="1"/>
        <v>102160159483</v>
      </c>
    </row>
    <row r="11" spans="1:13" ht="21" x14ac:dyDescent="0.25">
      <c r="A11" s="2" t="s">
        <v>116</v>
      </c>
      <c r="C11" s="1">
        <v>0</v>
      </c>
      <c r="E11" s="1">
        <v>0</v>
      </c>
      <c r="G11" s="1">
        <f t="shared" si="0"/>
        <v>0</v>
      </c>
      <c r="I11" s="1">
        <v>71506849311</v>
      </c>
      <c r="K11" s="1">
        <v>0</v>
      </c>
      <c r="M11" s="1">
        <f t="shared" si="1"/>
        <v>71506849311</v>
      </c>
    </row>
    <row r="12" spans="1:13" ht="21" x14ac:dyDescent="0.25">
      <c r="A12" s="2" t="s">
        <v>104</v>
      </c>
      <c r="C12" s="1">
        <v>329589064</v>
      </c>
      <c r="E12" s="1">
        <v>0</v>
      </c>
      <c r="G12" s="1">
        <f t="shared" si="0"/>
        <v>329589064</v>
      </c>
      <c r="I12" s="1">
        <v>68295890422</v>
      </c>
      <c r="K12" s="1">
        <v>0</v>
      </c>
      <c r="M12" s="1">
        <f t="shared" si="1"/>
        <v>68295890422</v>
      </c>
    </row>
    <row r="13" spans="1:13" ht="21" x14ac:dyDescent="0.25">
      <c r="A13" s="2" t="s">
        <v>116</v>
      </c>
      <c r="C13" s="1">
        <v>0</v>
      </c>
      <c r="E13" s="1">
        <v>0</v>
      </c>
      <c r="G13" s="1">
        <f t="shared" si="0"/>
        <v>0</v>
      </c>
      <c r="I13" s="1">
        <v>35945205478</v>
      </c>
      <c r="K13" s="1">
        <v>0</v>
      </c>
      <c r="M13" s="1">
        <f t="shared" si="1"/>
        <v>35945205478</v>
      </c>
    </row>
    <row r="14" spans="1:13" ht="21" x14ac:dyDescent="0.25">
      <c r="A14" s="2" t="s">
        <v>117</v>
      </c>
      <c r="C14" s="1">
        <v>0</v>
      </c>
      <c r="E14" s="1">
        <v>0</v>
      </c>
      <c r="G14" s="1">
        <f t="shared" si="0"/>
        <v>0</v>
      </c>
      <c r="I14" s="1">
        <v>41205479451</v>
      </c>
      <c r="K14" s="1">
        <v>0</v>
      </c>
      <c r="M14" s="1">
        <f t="shared" si="1"/>
        <v>41205479451</v>
      </c>
    </row>
    <row r="15" spans="1:13" ht="21.75" thickBot="1" x14ac:dyDescent="0.3">
      <c r="A15" s="2" t="s">
        <v>104</v>
      </c>
      <c r="C15" s="1">
        <v>5167397238</v>
      </c>
      <c r="E15" s="1">
        <v>0</v>
      </c>
      <c r="G15" s="1">
        <f t="shared" si="0"/>
        <v>5167397238</v>
      </c>
      <c r="I15" s="1">
        <v>38372876683</v>
      </c>
      <c r="K15" s="1">
        <v>11757777</v>
      </c>
      <c r="M15" s="1">
        <f t="shared" si="1"/>
        <v>38361118906</v>
      </c>
    </row>
    <row r="16" spans="1:13" s="10" customFormat="1" ht="24.75" thickBot="1" x14ac:dyDescent="0.3">
      <c r="A16" s="10" t="s">
        <v>97</v>
      </c>
      <c r="C16" s="11">
        <f>SUM(C8:C15)</f>
        <v>6319999142</v>
      </c>
      <c r="E16" s="11">
        <f>SUM(E8:E15)</f>
        <v>0</v>
      </c>
      <c r="G16" s="11">
        <f>SUM(G8:G15)</f>
        <v>6319999142</v>
      </c>
      <c r="I16" s="11">
        <f>SUM(I8:I15)</f>
        <v>357486675474</v>
      </c>
      <c r="K16" s="11">
        <f>SUM(K8:K15)</f>
        <v>11757777</v>
      </c>
      <c r="M16" s="11">
        <f>SUM(M8:M15)</f>
        <v>357474917697</v>
      </c>
    </row>
    <row r="17" ht="19.5" thickTop="1" x14ac:dyDescent="0.2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workbookViewId="0">
      <selection activeCell="A5" sqref="A5:XFD5"/>
    </sheetView>
  </sheetViews>
  <sheetFormatPr defaultRowHeight="18.75" x14ac:dyDescent="0.25"/>
  <cols>
    <col min="1" max="1" width="29" style="5" bestFit="1" customWidth="1"/>
    <col min="2" max="2" width="1" style="5" customWidth="1"/>
    <col min="3" max="3" width="11" style="5" customWidth="1"/>
    <col min="4" max="4" width="1" style="5" customWidth="1"/>
    <col min="5" max="5" width="22" style="5" customWidth="1"/>
    <col min="6" max="6" width="1" style="5" customWidth="1"/>
    <col min="7" max="7" width="22" style="5" customWidth="1"/>
    <col min="8" max="8" width="1" style="5" customWidth="1"/>
    <col min="9" max="9" width="28" style="5" customWidth="1"/>
    <col min="10" max="10" width="1" style="5" customWidth="1"/>
    <col min="11" max="11" width="19" style="5" customWidth="1"/>
    <col min="12" max="12" width="1" style="5" customWidth="1"/>
    <col min="13" max="13" width="23" style="5" customWidth="1"/>
    <col min="14" max="14" width="1" style="5" customWidth="1"/>
    <col min="15" max="15" width="23" style="5" customWidth="1"/>
    <col min="16" max="16" width="1" style="5" customWidth="1"/>
    <col min="17" max="17" width="28" style="5" customWidth="1"/>
    <col min="18" max="18" width="1" style="5" customWidth="1"/>
    <col min="19" max="19" width="18.42578125" style="5" customWidth="1"/>
    <col min="20" max="16384" width="9.140625" style="5"/>
  </cols>
  <sheetData>
    <row r="2" spans="1:17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25">
      <c r="A3" s="21" t="s">
        <v>108</v>
      </c>
      <c r="B3" s="21" t="s">
        <v>108</v>
      </c>
      <c r="C3" s="21" t="s">
        <v>108</v>
      </c>
      <c r="D3" s="21" t="s">
        <v>108</v>
      </c>
      <c r="E3" s="21" t="s">
        <v>108</v>
      </c>
      <c r="F3" s="21" t="s">
        <v>108</v>
      </c>
      <c r="G3" s="21" t="s">
        <v>108</v>
      </c>
      <c r="H3" s="21" t="s">
        <v>108</v>
      </c>
      <c r="I3" s="21" t="s">
        <v>108</v>
      </c>
      <c r="J3" s="21" t="s">
        <v>108</v>
      </c>
      <c r="K3" s="21" t="s">
        <v>108</v>
      </c>
      <c r="L3" s="21" t="s">
        <v>108</v>
      </c>
      <c r="M3" s="21" t="s">
        <v>108</v>
      </c>
      <c r="N3" s="21" t="s">
        <v>108</v>
      </c>
      <c r="O3" s="21" t="s">
        <v>108</v>
      </c>
      <c r="P3" s="21" t="s">
        <v>108</v>
      </c>
      <c r="Q3" s="21" t="s">
        <v>108</v>
      </c>
    </row>
    <row r="4" spans="1:17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5" spans="1:17" s="13" customFormat="1" ht="28.5" x14ac:dyDescent="0.3">
      <c r="A5" s="20" t="s">
        <v>174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7" thickBot="1" x14ac:dyDescent="0.3">
      <c r="A6" s="22" t="s">
        <v>3</v>
      </c>
      <c r="C6" s="22" t="s">
        <v>161</v>
      </c>
      <c r="D6" s="22" t="s">
        <v>110</v>
      </c>
      <c r="E6" s="22" t="s">
        <v>110</v>
      </c>
      <c r="F6" s="22" t="s">
        <v>110</v>
      </c>
      <c r="G6" s="22" t="s">
        <v>110</v>
      </c>
      <c r="H6" s="22" t="s">
        <v>110</v>
      </c>
      <c r="I6" s="22" t="s">
        <v>110</v>
      </c>
      <c r="K6" s="22" t="s">
        <v>160</v>
      </c>
      <c r="L6" s="22" t="s">
        <v>111</v>
      </c>
      <c r="M6" s="22" t="s">
        <v>111</v>
      </c>
      <c r="N6" s="22" t="s">
        <v>111</v>
      </c>
      <c r="O6" s="22" t="s">
        <v>111</v>
      </c>
      <c r="P6" s="22" t="s">
        <v>111</v>
      </c>
      <c r="Q6" s="22" t="s">
        <v>111</v>
      </c>
    </row>
    <row r="7" spans="1:17" ht="27" thickBot="1" x14ac:dyDescent="0.3">
      <c r="A7" s="22" t="s">
        <v>3</v>
      </c>
      <c r="C7" s="22" t="s">
        <v>7</v>
      </c>
      <c r="E7" s="22" t="s">
        <v>130</v>
      </c>
      <c r="G7" s="22" t="s">
        <v>131</v>
      </c>
      <c r="I7" s="22" t="s">
        <v>133</v>
      </c>
      <c r="K7" s="22" t="s">
        <v>7</v>
      </c>
      <c r="M7" s="22" t="s">
        <v>130</v>
      </c>
      <c r="O7" s="22" t="s">
        <v>131</v>
      </c>
      <c r="Q7" s="22" t="s">
        <v>133</v>
      </c>
    </row>
    <row r="8" spans="1:17" ht="21" x14ac:dyDescent="0.25">
      <c r="A8" s="6" t="s">
        <v>134</v>
      </c>
      <c r="C8" s="5">
        <v>0</v>
      </c>
      <c r="E8" s="5">
        <v>0</v>
      </c>
      <c r="G8" s="5">
        <v>0</v>
      </c>
      <c r="I8" s="5">
        <f>E8-G8</f>
        <v>0</v>
      </c>
      <c r="K8" s="5">
        <v>44825275</v>
      </c>
      <c r="M8" s="5">
        <v>50293957429</v>
      </c>
      <c r="O8" s="5">
        <v>50293958550</v>
      </c>
      <c r="Q8" s="5">
        <f>M8-O8</f>
        <v>-1121</v>
      </c>
    </row>
    <row r="9" spans="1:17" ht="21" x14ac:dyDescent="0.25">
      <c r="A9" s="6" t="s">
        <v>19</v>
      </c>
      <c r="C9" s="5">
        <v>0</v>
      </c>
      <c r="E9" s="5">
        <v>0</v>
      </c>
      <c r="G9" s="5">
        <v>0</v>
      </c>
      <c r="I9" s="5">
        <f t="shared" ref="I9:I28" si="0">E9-G9</f>
        <v>0</v>
      </c>
      <c r="K9" s="5">
        <v>30000000</v>
      </c>
      <c r="M9" s="5">
        <v>157334776544</v>
      </c>
      <c r="O9" s="5">
        <v>146125350031</v>
      </c>
      <c r="Q9" s="5">
        <f t="shared" ref="Q9:Q28" si="1">M9-O9</f>
        <v>11209426513</v>
      </c>
    </row>
    <row r="10" spans="1:17" ht="21" x14ac:dyDescent="0.25">
      <c r="A10" s="6" t="s">
        <v>46</v>
      </c>
      <c r="C10" s="5">
        <v>0</v>
      </c>
      <c r="E10" s="5">
        <v>0</v>
      </c>
      <c r="G10" s="5">
        <v>0</v>
      </c>
      <c r="I10" s="5">
        <f t="shared" si="0"/>
        <v>0</v>
      </c>
      <c r="K10" s="5">
        <v>1</v>
      </c>
      <c r="M10" s="5">
        <v>1</v>
      </c>
      <c r="O10" s="5">
        <v>5753</v>
      </c>
      <c r="Q10" s="5">
        <f t="shared" si="1"/>
        <v>-5752</v>
      </c>
    </row>
    <row r="11" spans="1:17" ht="21" x14ac:dyDescent="0.25">
      <c r="A11" s="6" t="s">
        <v>40</v>
      </c>
      <c r="C11" s="5">
        <v>0</v>
      </c>
      <c r="E11" s="5">
        <v>0</v>
      </c>
      <c r="G11" s="5">
        <v>0</v>
      </c>
      <c r="I11" s="5">
        <f t="shared" si="0"/>
        <v>0</v>
      </c>
      <c r="K11" s="5">
        <v>10403880</v>
      </c>
      <c r="M11" s="5">
        <v>465012505689</v>
      </c>
      <c r="O11" s="5">
        <v>398049800363</v>
      </c>
      <c r="Q11" s="5">
        <f t="shared" si="1"/>
        <v>66962705326</v>
      </c>
    </row>
    <row r="12" spans="1:17" ht="21" x14ac:dyDescent="0.25">
      <c r="A12" s="6" t="s">
        <v>57</v>
      </c>
      <c r="C12" s="5">
        <v>0</v>
      </c>
      <c r="E12" s="5">
        <v>0</v>
      </c>
      <c r="G12" s="5">
        <v>0</v>
      </c>
      <c r="I12" s="5">
        <f t="shared" si="0"/>
        <v>0</v>
      </c>
      <c r="K12" s="5">
        <v>1</v>
      </c>
      <c r="M12" s="5">
        <v>1</v>
      </c>
      <c r="O12" s="5">
        <v>13953</v>
      </c>
      <c r="Q12" s="5">
        <f t="shared" si="1"/>
        <v>-13952</v>
      </c>
    </row>
    <row r="13" spans="1:17" ht="21" x14ac:dyDescent="0.25">
      <c r="A13" s="6" t="s">
        <v>34</v>
      </c>
      <c r="C13" s="5">
        <v>0</v>
      </c>
      <c r="E13" s="5">
        <v>0</v>
      </c>
      <c r="G13" s="5">
        <v>0</v>
      </c>
      <c r="I13" s="5">
        <f t="shared" si="0"/>
        <v>0</v>
      </c>
      <c r="K13" s="5">
        <v>1838965</v>
      </c>
      <c r="M13" s="5">
        <v>232573579652</v>
      </c>
      <c r="O13" s="5">
        <v>218357366244</v>
      </c>
      <c r="Q13" s="5">
        <f t="shared" si="1"/>
        <v>14216213408</v>
      </c>
    </row>
    <row r="14" spans="1:17" ht="21" x14ac:dyDescent="0.25">
      <c r="A14" s="6" t="s">
        <v>135</v>
      </c>
      <c r="C14" s="5">
        <v>0</v>
      </c>
      <c r="E14" s="5">
        <v>0</v>
      </c>
      <c r="G14" s="5">
        <v>0</v>
      </c>
      <c r="I14" s="5">
        <f t="shared" si="0"/>
        <v>0</v>
      </c>
      <c r="K14" s="5">
        <v>63773149</v>
      </c>
      <c r="M14" s="5">
        <v>311621625150</v>
      </c>
      <c r="O14" s="5">
        <v>312087179012</v>
      </c>
      <c r="Q14" s="5">
        <f t="shared" si="1"/>
        <v>-465553862</v>
      </c>
    </row>
    <row r="15" spans="1:17" ht="21" x14ac:dyDescent="0.25">
      <c r="A15" s="6" t="s">
        <v>69</v>
      </c>
      <c r="C15" s="5">
        <v>0</v>
      </c>
      <c r="E15" s="5">
        <v>0</v>
      </c>
      <c r="G15" s="5">
        <v>0</v>
      </c>
      <c r="I15" s="5">
        <f t="shared" si="0"/>
        <v>0</v>
      </c>
      <c r="K15" s="5">
        <v>12596665</v>
      </c>
      <c r="M15" s="5">
        <v>14235250690</v>
      </c>
      <c r="O15" s="5">
        <v>10994065698</v>
      </c>
      <c r="Q15" s="5">
        <f t="shared" si="1"/>
        <v>3241184992</v>
      </c>
    </row>
    <row r="16" spans="1:17" ht="21" x14ac:dyDescent="0.25">
      <c r="A16" s="6" t="s">
        <v>48</v>
      </c>
      <c r="C16" s="5">
        <v>0</v>
      </c>
      <c r="E16" s="5">
        <v>0</v>
      </c>
      <c r="G16" s="5">
        <v>0</v>
      </c>
      <c r="I16" s="5">
        <f t="shared" si="0"/>
        <v>0</v>
      </c>
      <c r="K16" s="5">
        <v>10443414</v>
      </c>
      <c r="M16" s="5">
        <v>147258792475</v>
      </c>
      <c r="O16" s="5">
        <v>127281334945</v>
      </c>
      <c r="Q16" s="5">
        <f t="shared" si="1"/>
        <v>19977457530</v>
      </c>
    </row>
    <row r="17" spans="1:17" ht="21" x14ac:dyDescent="0.25">
      <c r="A17" s="6" t="s">
        <v>136</v>
      </c>
      <c r="C17" s="5">
        <v>0</v>
      </c>
      <c r="E17" s="5">
        <v>0</v>
      </c>
      <c r="G17" s="5">
        <v>0</v>
      </c>
      <c r="I17" s="5">
        <f t="shared" si="0"/>
        <v>0</v>
      </c>
      <c r="K17" s="5">
        <v>84728</v>
      </c>
      <c r="M17" s="5">
        <v>1264796276068</v>
      </c>
      <c r="O17" s="5">
        <v>1191797604480</v>
      </c>
      <c r="Q17" s="5">
        <f t="shared" si="1"/>
        <v>72998671588</v>
      </c>
    </row>
    <row r="18" spans="1:17" ht="21" x14ac:dyDescent="0.25">
      <c r="A18" s="6" t="s">
        <v>16</v>
      </c>
      <c r="C18" s="5">
        <v>0</v>
      </c>
      <c r="E18" s="5">
        <v>0</v>
      </c>
      <c r="G18" s="5">
        <v>0</v>
      </c>
      <c r="I18" s="5">
        <f t="shared" si="0"/>
        <v>0</v>
      </c>
      <c r="K18" s="5">
        <v>119639</v>
      </c>
      <c r="M18" s="5">
        <v>142338324</v>
      </c>
      <c r="O18" s="5">
        <v>145566829</v>
      </c>
      <c r="Q18" s="5">
        <f t="shared" si="1"/>
        <v>-3228505</v>
      </c>
    </row>
    <row r="19" spans="1:17" ht="21" x14ac:dyDescent="0.25">
      <c r="A19" s="6" t="s">
        <v>138</v>
      </c>
      <c r="C19" s="5">
        <v>0</v>
      </c>
      <c r="E19" s="5">
        <v>0</v>
      </c>
      <c r="G19" s="5">
        <v>0</v>
      </c>
      <c r="I19" s="5">
        <f t="shared" si="0"/>
        <v>0</v>
      </c>
      <c r="K19" s="5">
        <v>16395148</v>
      </c>
      <c r="M19" s="5">
        <v>43922601492</v>
      </c>
      <c r="O19" s="5">
        <v>43351607672</v>
      </c>
      <c r="Q19" s="5">
        <f t="shared" si="1"/>
        <v>570993820</v>
      </c>
    </row>
    <row r="20" spans="1:17" ht="21" x14ac:dyDescent="0.25">
      <c r="A20" s="6" t="s">
        <v>72</v>
      </c>
      <c r="C20" s="5">
        <v>0</v>
      </c>
      <c r="E20" s="5">
        <v>0</v>
      </c>
      <c r="G20" s="5">
        <v>0</v>
      </c>
      <c r="I20" s="5">
        <f t="shared" si="0"/>
        <v>0</v>
      </c>
      <c r="K20" s="5">
        <v>2</v>
      </c>
      <c r="M20" s="5">
        <v>2</v>
      </c>
      <c r="O20" s="5">
        <v>4671</v>
      </c>
      <c r="Q20" s="5">
        <f t="shared" si="1"/>
        <v>-4669</v>
      </c>
    </row>
    <row r="21" spans="1:17" ht="21" x14ac:dyDescent="0.25">
      <c r="A21" s="6" t="s">
        <v>139</v>
      </c>
      <c r="C21" s="5">
        <v>0</v>
      </c>
      <c r="E21" s="5">
        <v>0</v>
      </c>
      <c r="G21" s="5">
        <v>0</v>
      </c>
      <c r="I21" s="5">
        <f t="shared" si="0"/>
        <v>0</v>
      </c>
      <c r="K21" s="5">
        <v>9143022</v>
      </c>
      <c r="M21" s="5">
        <v>129189221448</v>
      </c>
      <c r="O21" s="5">
        <v>121878407866</v>
      </c>
      <c r="Q21" s="5">
        <f t="shared" si="1"/>
        <v>7310813582</v>
      </c>
    </row>
    <row r="22" spans="1:17" ht="21" x14ac:dyDescent="0.25">
      <c r="A22" s="6" t="s">
        <v>140</v>
      </c>
      <c r="C22" s="5">
        <v>0</v>
      </c>
      <c r="E22" s="5">
        <v>0</v>
      </c>
      <c r="G22" s="5">
        <v>0</v>
      </c>
      <c r="I22" s="5">
        <f t="shared" si="0"/>
        <v>0</v>
      </c>
      <c r="K22" s="5">
        <v>1011122</v>
      </c>
      <c r="M22" s="5">
        <v>4845296624</v>
      </c>
      <c r="O22" s="5">
        <v>4845296624</v>
      </c>
      <c r="Q22" s="5">
        <f t="shared" si="1"/>
        <v>0</v>
      </c>
    </row>
    <row r="23" spans="1:17" ht="21" x14ac:dyDescent="0.25">
      <c r="A23" s="6" t="s">
        <v>141</v>
      </c>
      <c r="C23" s="5">
        <v>0</v>
      </c>
      <c r="E23" s="5">
        <v>0</v>
      </c>
      <c r="G23" s="5">
        <v>0</v>
      </c>
      <c r="I23" s="5">
        <f t="shared" si="0"/>
        <v>0</v>
      </c>
      <c r="K23" s="5">
        <v>532000</v>
      </c>
      <c r="M23" s="5">
        <v>660207336620</v>
      </c>
      <c r="O23" s="5">
        <v>600328849750</v>
      </c>
      <c r="Q23" s="5">
        <f t="shared" si="1"/>
        <v>59878486870</v>
      </c>
    </row>
    <row r="24" spans="1:17" ht="21" x14ac:dyDescent="0.25">
      <c r="A24" s="6" t="s">
        <v>142</v>
      </c>
      <c r="C24" s="5">
        <v>0</v>
      </c>
      <c r="E24" s="5">
        <v>0</v>
      </c>
      <c r="G24" s="5">
        <v>0</v>
      </c>
      <c r="I24" s="5">
        <f t="shared" si="0"/>
        <v>0</v>
      </c>
      <c r="K24" s="5">
        <v>182500831</v>
      </c>
      <c r="M24" s="5">
        <v>283761146291</v>
      </c>
      <c r="O24" s="5">
        <v>252529611869</v>
      </c>
      <c r="Q24" s="5">
        <f t="shared" si="1"/>
        <v>31231534422</v>
      </c>
    </row>
    <row r="25" spans="1:17" ht="21" x14ac:dyDescent="0.25">
      <c r="A25" s="6" t="s">
        <v>20</v>
      </c>
      <c r="C25" s="5">
        <v>0</v>
      </c>
      <c r="E25" s="5">
        <v>0</v>
      </c>
      <c r="G25" s="5">
        <v>0</v>
      </c>
      <c r="I25" s="5">
        <f t="shared" si="0"/>
        <v>0</v>
      </c>
      <c r="K25" s="5">
        <v>181550861</v>
      </c>
      <c r="M25" s="5">
        <v>884780325211</v>
      </c>
      <c r="O25" s="5">
        <v>745524186496</v>
      </c>
      <c r="Q25" s="5">
        <f t="shared" si="1"/>
        <v>139256138715</v>
      </c>
    </row>
    <row r="26" spans="1:17" ht="21" x14ac:dyDescent="0.25">
      <c r="A26" s="6" t="s">
        <v>79</v>
      </c>
      <c r="C26" s="5">
        <v>0</v>
      </c>
      <c r="E26" s="5">
        <v>0</v>
      </c>
      <c r="G26" s="5">
        <v>0</v>
      </c>
      <c r="I26" s="5">
        <f t="shared" si="0"/>
        <v>0</v>
      </c>
      <c r="K26" s="5">
        <v>9565431</v>
      </c>
      <c r="M26" s="5">
        <v>94653508327</v>
      </c>
      <c r="O26" s="5">
        <v>70962157194</v>
      </c>
      <c r="Q26" s="5">
        <f t="shared" si="1"/>
        <v>23691351133</v>
      </c>
    </row>
    <row r="27" spans="1:17" ht="21" x14ac:dyDescent="0.25">
      <c r="A27" s="6" t="s">
        <v>143</v>
      </c>
      <c r="C27" s="5">
        <v>0</v>
      </c>
      <c r="E27" s="5">
        <v>0</v>
      </c>
      <c r="G27" s="5">
        <v>0</v>
      </c>
      <c r="I27" s="5">
        <f t="shared" si="0"/>
        <v>0</v>
      </c>
      <c r="K27" s="5">
        <v>26869217</v>
      </c>
      <c r="M27" s="5">
        <v>1480898149358</v>
      </c>
      <c r="O27" s="5">
        <v>1363774297244</v>
      </c>
      <c r="Q27" s="5">
        <f t="shared" si="1"/>
        <v>117123852114</v>
      </c>
    </row>
    <row r="28" spans="1:17" ht="21" x14ac:dyDescent="0.25">
      <c r="A28" s="6" t="s">
        <v>84</v>
      </c>
      <c r="C28" s="5">
        <v>0</v>
      </c>
      <c r="E28" s="5">
        <v>0</v>
      </c>
      <c r="G28" s="5">
        <v>0</v>
      </c>
      <c r="I28" s="5">
        <f t="shared" si="0"/>
        <v>0</v>
      </c>
      <c r="K28" s="5">
        <v>115022938</v>
      </c>
      <c r="M28" s="5">
        <v>245582597254</v>
      </c>
      <c r="O28" s="5">
        <v>232221598854</v>
      </c>
      <c r="Q28" s="5">
        <f t="shared" si="1"/>
        <v>13360998400</v>
      </c>
    </row>
    <row r="29" spans="1:17" ht="21" x14ac:dyDescent="0.25">
      <c r="A29" s="6" t="s">
        <v>144</v>
      </c>
      <c r="C29" s="5">
        <v>0</v>
      </c>
      <c r="E29" s="5">
        <v>0</v>
      </c>
      <c r="G29" s="5">
        <v>0</v>
      </c>
      <c r="I29" s="5">
        <f>E29-G29</f>
        <v>0</v>
      </c>
      <c r="K29" s="5">
        <v>11510556</v>
      </c>
      <c r="M29" s="5">
        <v>85963178819</v>
      </c>
      <c r="O29" s="5">
        <v>84213621891</v>
      </c>
      <c r="Q29" s="5">
        <f>M29-O29</f>
        <v>1749556928</v>
      </c>
    </row>
    <row r="30" spans="1:17" ht="21" x14ac:dyDescent="0.25">
      <c r="A30" s="6" t="s">
        <v>137</v>
      </c>
      <c r="C30" s="5">
        <v>0</v>
      </c>
      <c r="E30" s="5">
        <v>0</v>
      </c>
      <c r="G30" s="5">
        <v>0</v>
      </c>
      <c r="I30" s="5">
        <f>E30-G30</f>
        <v>0</v>
      </c>
      <c r="K30" s="5">
        <v>0</v>
      </c>
      <c r="M30" s="5">
        <v>0</v>
      </c>
      <c r="O30" s="5">
        <v>0</v>
      </c>
      <c r="Q30" s="5">
        <v>3138675869</v>
      </c>
    </row>
    <row r="31" spans="1:17" ht="21" x14ac:dyDescent="0.25">
      <c r="A31" s="6" t="s">
        <v>162</v>
      </c>
      <c r="C31" s="5">
        <v>0</v>
      </c>
      <c r="E31" s="5">
        <v>0</v>
      </c>
      <c r="G31" s="5">
        <v>0</v>
      </c>
      <c r="I31" s="5">
        <f>E31-G31</f>
        <v>0</v>
      </c>
      <c r="K31" s="5">
        <v>0</v>
      </c>
      <c r="M31" s="5">
        <v>0</v>
      </c>
      <c r="O31" s="5">
        <v>0</v>
      </c>
      <c r="Q31" s="5">
        <v>-1274529693</v>
      </c>
    </row>
    <row r="32" spans="1:17" ht="21" x14ac:dyDescent="0.25">
      <c r="A32" s="6" t="s">
        <v>163</v>
      </c>
      <c r="C32" s="5">
        <v>0</v>
      </c>
      <c r="E32" s="5">
        <v>0</v>
      </c>
      <c r="G32" s="5">
        <v>0</v>
      </c>
      <c r="I32" s="5">
        <f>E32-G32</f>
        <v>0</v>
      </c>
      <c r="K32" s="5">
        <v>0</v>
      </c>
      <c r="M32" s="5">
        <v>0</v>
      </c>
      <c r="O32" s="5">
        <v>0</v>
      </c>
      <c r="Q32" s="5">
        <v>-6463525808</v>
      </c>
    </row>
    <row r="33" spans="1:17" ht="21.75" thickBot="1" x14ac:dyDescent="0.3">
      <c r="A33" s="6" t="s">
        <v>164</v>
      </c>
      <c r="C33" s="5">
        <v>0</v>
      </c>
      <c r="E33" s="5">
        <v>0</v>
      </c>
      <c r="G33" s="5">
        <v>0</v>
      </c>
      <c r="I33" s="5">
        <f>E33-G33</f>
        <v>0</v>
      </c>
      <c r="K33" s="5">
        <v>0</v>
      </c>
      <c r="M33" s="5">
        <v>0</v>
      </c>
      <c r="O33" s="5">
        <v>0</v>
      </c>
      <c r="Q33" s="5">
        <v>5764470775</v>
      </c>
    </row>
    <row r="34" spans="1:17" s="16" customFormat="1" ht="24.75" thickBot="1" x14ac:dyDescent="0.3">
      <c r="A34" s="16" t="s">
        <v>97</v>
      </c>
      <c r="C34" s="16" t="s">
        <v>97</v>
      </c>
      <c r="E34" s="17">
        <f>SUM(E8:E33)</f>
        <v>0</v>
      </c>
      <c r="G34" s="17">
        <f>SUM(G8:G33)</f>
        <v>0</v>
      </c>
      <c r="I34" s="17">
        <f>SUM(I8:I33)</f>
        <v>0</v>
      </c>
      <c r="K34" s="16" t="s">
        <v>97</v>
      </c>
      <c r="M34" s="17">
        <f>SUM(M8:M33)</f>
        <v>6557072463469</v>
      </c>
      <c r="O34" s="17">
        <f>SUM(O8:O33)</f>
        <v>5974761885989</v>
      </c>
      <c r="Q34" s="17">
        <f>SUM(Q8:Q33)</f>
        <v>583475668623</v>
      </c>
    </row>
    <row r="35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2026-03-26T07:09:20Z</dcterms:modified>
</cp:coreProperties>
</file>