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shahbazian\Desktop\Abbas Shahbazian\Monthly Portfolio Of Investment\Atlas\1404\11\"/>
    </mc:Choice>
  </mc:AlternateContent>
  <xr:revisionPtr revIDLastSave="0" documentId="13_ncr:1_{1E1EBC94-1DF3-4875-AAA2-60D6506D220B}" xr6:coauthVersionLast="47" xr6:coauthVersionMax="47" xr10:uidLastSave="{00000000-0000-0000-0000-000000000000}"/>
  <bookViews>
    <workbookView xWindow="-28920" yWindow="-120" windowWidth="29040" windowHeight="15720" firstSheet="2" activeTab="9" xr2:uid="{00000000-000D-0000-FFFF-FFFF00000000}"/>
  </bookViews>
  <sheets>
    <sheet name="سهام" sheetId="1" r:id="rId1"/>
    <sheet name="سپرده" sheetId="6" r:id="rId2"/>
    <sheet name="درآمدها" sheetId="15" r:id="rId3"/>
    <sheet name="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9" l="1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8" i="9"/>
  <c r="E10" i="15"/>
  <c r="E8" i="15"/>
  <c r="E9" i="15"/>
  <c r="E7" i="15"/>
  <c r="C10" i="15"/>
  <c r="C9" i="15"/>
  <c r="C8" i="15"/>
  <c r="C7" i="15"/>
  <c r="E10" i="14"/>
  <c r="C10" i="14"/>
  <c r="I16" i="13"/>
  <c r="I9" i="13"/>
  <c r="I10" i="13"/>
  <c r="I11" i="13"/>
  <c r="I12" i="13"/>
  <c r="I13" i="13"/>
  <c r="I14" i="13"/>
  <c r="I15" i="13"/>
  <c r="I8" i="13"/>
  <c r="G16" i="13"/>
  <c r="E16" i="13"/>
  <c r="E9" i="13"/>
  <c r="E10" i="13"/>
  <c r="E11" i="13"/>
  <c r="E12" i="13"/>
  <c r="E13" i="13"/>
  <c r="E14" i="13"/>
  <c r="E15" i="13"/>
  <c r="E8" i="13"/>
  <c r="C16" i="13"/>
  <c r="O106" i="11"/>
  <c r="Q106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I105" i="11"/>
  <c r="S8" i="11"/>
  <c r="M106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8" i="11"/>
  <c r="G106" i="11"/>
  <c r="E106" i="11"/>
  <c r="C106" i="11"/>
  <c r="Q9" i="10"/>
  <c r="Q10" i="10"/>
  <c r="Q11" i="10"/>
  <c r="Q12" i="10"/>
  <c r="Q13" i="10"/>
  <c r="Q14" i="10"/>
  <c r="Q15" i="10"/>
  <c r="Q16" i="10"/>
  <c r="Q17" i="10"/>
  <c r="Q34" i="10" s="1"/>
  <c r="Q18" i="10"/>
  <c r="Q19" i="10"/>
  <c r="Q20" i="10"/>
  <c r="Q21" i="10"/>
  <c r="Q22" i="10"/>
  <c r="Q23" i="10"/>
  <c r="Q24" i="10"/>
  <c r="Q25" i="10"/>
  <c r="Q26" i="10"/>
  <c r="Q27" i="10"/>
  <c r="Q28" i="10"/>
  <c r="Q29" i="10"/>
  <c r="Q8" i="10"/>
  <c r="O34" i="10"/>
  <c r="M34" i="10"/>
  <c r="G34" i="10"/>
  <c r="E34" i="10"/>
  <c r="I91" i="9"/>
  <c r="G91" i="9"/>
  <c r="E91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8" i="9"/>
  <c r="O15" i="8"/>
  <c r="S15" i="8"/>
  <c r="Q15" i="8"/>
  <c r="S9" i="8"/>
  <c r="S10" i="8"/>
  <c r="S11" i="8"/>
  <c r="S12" i="8"/>
  <c r="S13" i="8"/>
  <c r="S14" i="8"/>
  <c r="S8" i="8"/>
  <c r="M14" i="8"/>
  <c r="M15" i="8" s="1"/>
  <c r="K15" i="8"/>
  <c r="I15" i="8"/>
  <c r="S106" i="11" l="1"/>
  <c r="U103" i="11" s="1"/>
  <c r="G10" i="15"/>
  <c r="I106" i="11"/>
  <c r="I34" i="10"/>
  <c r="M9" i="8"/>
  <c r="M10" i="8"/>
  <c r="M11" i="8"/>
  <c r="M12" i="8"/>
  <c r="M13" i="8"/>
  <c r="M8" i="8"/>
  <c r="M16" i="7"/>
  <c r="I16" i="7"/>
  <c r="K16" i="7"/>
  <c r="G16" i="7"/>
  <c r="E16" i="7"/>
  <c r="G9" i="7"/>
  <c r="G10" i="7"/>
  <c r="G11" i="7"/>
  <c r="G12" i="7"/>
  <c r="G13" i="7"/>
  <c r="G14" i="7"/>
  <c r="G15" i="7"/>
  <c r="G8" i="7"/>
  <c r="K17" i="6"/>
  <c r="I17" i="6"/>
  <c r="G17" i="6"/>
  <c r="E17" i="6"/>
  <c r="I9" i="6"/>
  <c r="I10" i="6"/>
  <c r="I11" i="6"/>
  <c r="I12" i="6"/>
  <c r="I13" i="6"/>
  <c r="I14" i="6"/>
  <c r="I15" i="6"/>
  <c r="I16" i="6"/>
  <c r="I8" i="6"/>
  <c r="U15" i="11" l="1"/>
  <c r="U23" i="11"/>
  <c r="U31" i="11"/>
  <c r="U39" i="11"/>
  <c r="U47" i="11"/>
  <c r="U55" i="11"/>
  <c r="U63" i="11"/>
  <c r="U71" i="11"/>
  <c r="U79" i="11"/>
  <c r="U87" i="11"/>
  <c r="U95" i="11"/>
  <c r="U16" i="11"/>
  <c r="U72" i="11"/>
  <c r="U96" i="11"/>
  <c r="U56" i="11"/>
  <c r="U9" i="11"/>
  <c r="U17" i="11"/>
  <c r="U25" i="11"/>
  <c r="U33" i="11"/>
  <c r="U41" i="11"/>
  <c r="U49" i="11"/>
  <c r="U57" i="11"/>
  <c r="U65" i="11"/>
  <c r="U73" i="11"/>
  <c r="U81" i="11"/>
  <c r="U89" i="11"/>
  <c r="U97" i="11"/>
  <c r="U105" i="11"/>
  <c r="U10" i="11"/>
  <c r="U18" i="11"/>
  <c r="U26" i="11"/>
  <c r="U34" i="11"/>
  <c r="U42" i="11"/>
  <c r="U50" i="11"/>
  <c r="U58" i="11"/>
  <c r="U66" i="11"/>
  <c r="U74" i="11"/>
  <c r="U82" i="11"/>
  <c r="U90" i="11"/>
  <c r="U98" i="11"/>
  <c r="U8" i="11"/>
  <c r="U28" i="11"/>
  <c r="U44" i="11"/>
  <c r="U60" i="11"/>
  <c r="U84" i="11"/>
  <c r="U11" i="11"/>
  <c r="U19" i="11"/>
  <c r="U27" i="11"/>
  <c r="U35" i="11"/>
  <c r="U43" i="11"/>
  <c r="U51" i="11"/>
  <c r="U59" i="11"/>
  <c r="U67" i="11"/>
  <c r="U75" i="11"/>
  <c r="U83" i="11"/>
  <c r="U91" i="11"/>
  <c r="U99" i="11"/>
  <c r="U20" i="11"/>
  <c r="U52" i="11"/>
  <c r="U68" i="11"/>
  <c r="U92" i="11"/>
  <c r="U100" i="11"/>
  <c r="U12" i="11"/>
  <c r="U36" i="11"/>
  <c r="U76" i="11"/>
  <c r="U13" i="11"/>
  <c r="U21" i="11"/>
  <c r="U29" i="11"/>
  <c r="U37" i="11"/>
  <c r="U45" i="11"/>
  <c r="U53" i="11"/>
  <c r="U61" i="11"/>
  <c r="U69" i="11"/>
  <c r="U77" i="11"/>
  <c r="U85" i="11"/>
  <c r="U93" i="11"/>
  <c r="U101" i="11"/>
  <c r="U14" i="11"/>
  <c r="U22" i="11"/>
  <c r="U30" i="11"/>
  <c r="U38" i="11"/>
  <c r="U46" i="11"/>
  <c r="U54" i="11"/>
  <c r="U62" i="11"/>
  <c r="U70" i="11"/>
  <c r="U78" i="11"/>
  <c r="U86" i="11"/>
  <c r="U94" i="11"/>
  <c r="U102" i="11"/>
  <c r="U24" i="11"/>
  <c r="U32" i="11"/>
  <c r="U40" i="11"/>
  <c r="U48" i="11"/>
  <c r="U64" i="11"/>
  <c r="U80" i="11"/>
  <c r="U88" i="11"/>
  <c r="U104" i="11"/>
  <c r="K104" i="11"/>
  <c r="K105" i="11"/>
  <c r="K8" i="11"/>
  <c r="K17" i="11"/>
  <c r="K59" i="11"/>
  <c r="K94" i="11"/>
  <c r="K30" i="11"/>
  <c r="K50" i="11"/>
  <c r="K20" i="11"/>
  <c r="K84" i="11"/>
  <c r="K53" i="11"/>
  <c r="K48" i="11"/>
  <c r="K103" i="11"/>
  <c r="K55" i="11"/>
  <c r="K25" i="11"/>
  <c r="K89" i="11"/>
  <c r="K51" i="11"/>
  <c r="K86" i="11"/>
  <c r="K22" i="11"/>
  <c r="K58" i="11"/>
  <c r="K28" i="11"/>
  <c r="K92" i="11"/>
  <c r="K61" i="11"/>
  <c r="K56" i="11"/>
  <c r="K16" i="11"/>
  <c r="K63" i="11"/>
  <c r="K33" i="11"/>
  <c r="K97" i="11"/>
  <c r="K43" i="11"/>
  <c r="K78" i="11"/>
  <c r="K14" i="11"/>
  <c r="K66" i="11"/>
  <c r="K36" i="11"/>
  <c r="K100" i="11"/>
  <c r="K69" i="11"/>
  <c r="K64" i="11"/>
  <c r="K71" i="11"/>
  <c r="K77" i="11"/>
  <c r="K47" i="11"/>
  <c r="K35" i="11"/>
  <c r="K13" i="11"/>
  <c r="K15" i="11"/>
  <c r="K49" i="11"/>
  <c r="K27" i="11"/>
  <c r="K62" i="11"/>
  <c r="K18" i="11"/>
  <c r="K82" i="11"/>
  <c r="K52" i="11"/>
  <c r="K21" i="11"/>
  <c r="K85" i="11"/>
  <c r="K80" i="11"/>
  <c r="K79" i="11"/>
  <c r="K81" i="11"/>
  <c r="K32" i="11"/>
  <c r="K41" i="11"/>
  <c r="K99" i="11"/>
  <c r="K70" i="11"/>
  <c r="K10" i="11"/>
  <c r="K74" i="11"/>
  <c r="K44" i="11"/>
  <c r="K72" i="11"/>
  <c r="K87" i="11"/>
  <c r="K91" i="11"/>
  <c r="K23" i="11"/>
  <c r="K95" i="11"/>
  <c r="K57" i="11"/>
  <c r="K83" i="11"/>
  <c r="K19" i="11"/>
  <c r="K54" i="11"/>
  <c r="K26" i="11"/>
  <c r="K90" i="11"/>
  <c r="K60" i="11"/>
  <c r="K29" i="11"/>
  <c r="K93" i="11"/>
  <c r="K88" i="11"/>
  <c r="K31" i="11"/>
  <c r="K24" i="11"/>
  <c r="K65" i="11"/>
  <c r="K75" i="11"/>
  <c r="K11" i="11"/>
  <c r="K46" i="11"/>
  <c r="K34" i="11"/>
  <c r="K98" i="11"/>
  <c r="K68" i="11"/>
  <c r="K37" i="11"/>
  <c r="K101" i="11"/>
  <c r="K96" i="11"/>
  <c r="K39" i="11"/>
  <c r="K9" i="11"/>
  <c r="K73" i="11"/>
  <c r="K67" i="11"/>
  <c r="K102" i="11"/>
  <c r="K38" i="11"/>
  <c r="K42" i="11"/>
  <c r="K12" i="11"/>
  <c r="K76" i="11"/>
  <c r="K45" i="11"/>
  <c r="K40" i="11"/>
  <c r="Y94" i="1"/>
  <c r="W94" i="1"/>
  <c r="U94" i="1"/>
  <c r="O94" i="1"/>
  <c r="K94" i="1"/>
  <c r="G94" i="1"/>
  <c r="E94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10" i="1"/>
  <c r="Q91" i="9"/>
  <c r="O91" i="9"/>
  <c r="M91" i="9"/>
  <c r="C16" i="7"/>
  <c r="C17" i="6"/>
  <c r="U106" i="11" l="1"/>
  <c r="K106" i="11"/>
</calcChain>
</file>

<file path=xl/sharedStrings.xml><?xml version="1.0" encoding="utf-8"?>
<sst xmlns="http://schemas.openxmlformats.org/spreadsheetml/2006/main" count="1007" uniqueCount="173">
  <si>
    <t>صندوق سرمایه‌گذاری توسعه اطلس مفید</t>
  </si>
  <si>
    <t>صورت وضعیت پورتفوی</t>
  </si>
  <si>
    <t>برای ماه منتهی به 1404/11/30</t>
  </si>
  <si>
    <t>نام شرکت</t>
  </si>
  <si>
    <t>1404/10/30</t>
  </si>
  <si>
    <t>تغییرات طی دوره</t>
  </si>
  <si>
    <t>1404/11/30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</si>
  <si>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</si>
  <si>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</si>
  <si>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</si>
  <si>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</si>
  <si>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</si>
  <si>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</si>
  <si>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</si>
  <si>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</si>
  <si>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فولاد-3250-1404/11/08</t>
  </si>
  <si>
    <t>بانک خاورمیانه</t>
  </si>
  <si>
    <t>بانک ملت</t>
  </si>
  <si>
    <t>بهار رز عالیس چناران</t>
  </si>
  <si>
    <t>پارس‌ دارو</t>
  </si>
  <si>
    <t>پالایش نفت اصفهان</t>
  </si>
  <si>
    <t>پالایش نفت بندرعباس</t>
  </si>
  <si>
    <t>پالایش نفت تبریز</t>
  </si>
  <si>
    <t>پالایش نفت تهران</t>
  </si>
  <si>
    <t>پاکدیس</t>
  </si>
  <si>
    <t>پتروشیمی اروند</t>
  </si>
  <si>
    <t>پتروشیمی پردیس</t>
  </si>
  <si>
    <t>پتروشیمی جم</t>
  </si>
  <si>
    <t>پتروشیمی شیراز</t>
  </si>
  <si>
    <t>پتروشیمی فناوران</t>
  </si>
  <si>
    <t>پخش هجرت</t>
  </si>
  <si>
    <t>پست بانک ایران</t>
  </si>
  <si>
    <t>تراکتورسازی‌ایران‌</t>
  </si>
  <si>
    <t>توسعه حمل و نقل ریلی پارسیان</t>
  </si>
  <si>
    <t>توسعه معدنی و صنعتی صبانور</t>
  </si>
  <si>
    <t>تولید ژلاتین کپسول ایران</t>
  </si>
  <si>
    <t>تولیدی کوچین</t>
  </si>
  <si>
    <t>داروپخش‌ (هلدینگ‌</t>
  </si>
  <si>
    <t>داروسازی  ابوریحان</t>
  </si>
  <si>
    <t>داروسازی شهید قاضی</t>
  </si>
  <si>
    <t>داروسازی‌ فارابی‌</t>
  </si>
  <si>
    <t>دارویی و نهاده های زاگرس دارو</t>
  </si>
  <si>
    <t>دامداری تلیسه نمونه</t>
  </si>
  <si>
    <t>سپید ماکیان</t>
  </si>
  <si>
    <t>سرمایه گذاری توسعه صنایع سیمان</t>
  </si>
  <si>
    <t>سرمایه گذاری دارویی 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</si>
  <si>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</si>
  <si>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</si>
  <si>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</si>
  <si>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</si>
  <si>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</si>
  <si>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</si>
  <si>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</si>
  <si>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</si>
  <si>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تهران‌</t>
  </si>
  <si>
    <t>سیمان‌ داراب‌</t>
  </si>
  <si>
    <t>سیمان‌ کرمان‌</t>
  </si>
  <si>
    <t>سیمان‌ارومیه‌</t>
  </si>
  <si>
    <t>سیمان‌سپاهان‌</t>
  </si>
  <si>
    <t>سیمان‌مازندران‌</t>
  </si>
  <si>
    <t>سیمان‌هگمتان‌</t>
  </si>
  <si>
    <t>سیمرغ</t>
  </si>
  <si>
    <t>شرکت ارتباطات سیار ایران</t>
  </si>
  <si>
    <t>شرکت خمیرمایه رضوی</t>
  </si>
  <si>
    <t>شرکت س استان کردستان</t>
  </si>
  <si>
    <t>شمش نقره</t>
  </si>
  <si>
    <t>شیر و گوشت زاگرس شهرکرد</t>
  </si>
  <si>
    <t>صنایع  لاستیکی   سهند</t>
  </si>
  <si>
    <t>صنایع پتروشیمی کرمانشاه</t>
  </si>
  <si>
    <t>صنایع غذایی رضوی</t>
  </si>
  <si>
    <t>صنایع فروآلیاژ ایران</t>
  </si>
  <si>
    <t>صنایع‌ کاشی‌ و سرامیک‌ سینا</t>
  </si>
  <si>
    <t>صنایع‌خاک‌چینی‌ایران‌</t>
  </si>
  <si>
    <t>صنعتی‌ آما</t>
  </si>
  <si>
    <t>فجر انرژی خلیج فارس</t>
  </si>
  <si>
    <t>قندهکمتان‌</t>
  </si>
  <si>
    <t>گروه مالی نماد غدیر(سهامی عام)</t>
  </si>
  <si>
    <t>گروه‌بهمن‌</t>
  </si>
  <si>
    <t>گسترش سوخت سبززاگرس(سهامی عام)</t>
  </si>
  <si>
    <t>گسترش نفت و گاز پارسیان</t>
  </si>
  <si>
    <t>لابراتوارداروسازی‌  دکترعبیدی‌</t>
  </si>
  <si>
    <t>م .صنایع و معادن احیاء سپاهان</t>
  </si>
  <si>
    <t>مبین انرژی خلیج فارس</t>
  </si>
  <si>
    <t>محصولات کاغذی لطیف</t>
  </si>
  <si>
    <t>معدنکاران نسوز</t>
  </si>
  <si>
    <t>معدنی و صنعتی گل گهر</t>
  </si>
  <si>
    <t>مهرمام میهن</t>
  </si>
  <si>
    <t>نخریسی و نساجی خسروی خراسان</t>
  </si>
  <si>
    <t>نفت  بهران</t>
  </si>
  <si>
    <t>نفت ایرانول</t>
  </si>
  <si>
    <t>نفت سپاهان</t>
  </si>
  <si>
    <t>کارخانجات‌ قند قزوین‌</t>
  </si>
  <si>
    <t>کارخانجات‌داروپخش‌</t>
  </si>
  <si>
    <t>کاشی‌ الوند</t>
  </si>
  <si>
    <t>کاشی‌ پارس‌</t>
  </si>
  <si>
    <t>کشت و دام قیام اصفهان</t>
  </si>
  <si>
    <t>کشت و دامداری فکا</t>
  </si>
  <si>
    <t>کشت وصنعت شریف آباد</t>
  </si>
  <si>
    <t/>
  </si>
  <si>
    <t>درصد به کل دارایی‌ها</t>
  </si>
  <si>
    <t>سپرده</t>
  </si>
  <si>
    <t>مبلغ</t>
  </si>
  <si>
    <t>افزایش</t>
  </si>
  <si>
    <t>کاهش</t>
  </si>
  <si>
    <t>بانک ملت باجه کارگزاری مفید</t>
  </si>
  <si>
    <t>بانک پاسارگاد هفت تیر</t>
  </si>
  <si>
    <t>بانک خاورمیانه آفریقا</t>
  </si>
  <si>
    <t>بانک صادرات بورس کالا</t>
  </si>
  <si>
    <t>بانک ملت مستقل مرکزی</t>
  </si>
  <si>
    <t>بانک ملت جهان کودک</t>
  </si>
  <si>
    <t>1404/10/23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</si>
  <si>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</si>
  <si>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</si>
  <si>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</si>
  <si>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</si>
  <si>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</si>
  <si>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</si>
  <si>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</si>
  <si>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</si>
  <si>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</si>
  <si>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</si>
  <si>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</si>
  <si>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</si>
  <si>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</si>
  <si>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</si>
  <si>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1404/11/21</t>
  </si>
  <si>
    <t>1404/09/15</t>
  </si>
  <si>
    <t>1404/09/22</t>
  </si>
  <si>
    <t>1404/09/26</t>
  </si>
  <si>
    <t>بهای فروش</t>
  </si>
  <si>
    <t>ارزش دفتری</t>
  </si>
  <si>
    <t>سود و زیان ناشی از تغییر قیمت</t>
  </si>
  <si>
    <t>سود و زیان ناشی از فروش</t>
  </si>
  <si>
    <t>شرکت آهن و فولاد ارفع</t>
  </si>
  <si>
    <t>ح.داروسازی شهید قاضی</t>
  </si>
  <si>
    <t>تمام سکه طرح جدید0312 رفاه</t>
  </si>
  <si>
    <t>توسعه نیشکر و  صنایع جانبی</t>
  </si>
  <si>
    <t>دوده‌ صنعتی‌ پارس‌</t>
  </si>
  <si>
    <t>کربن‌ ایران‌</t>
  </si>
  <si>
    <t>ح . سرمایه‌گذاری‌ سپه‌</t>
  </si>
  <si>
    <t>شمش طلا</t>
  </si>
  <si>
    <t>فولاد  خوزستان</t>
  </si>
  <si>
    <t>اختیارخ وبملت-1200-1404/09/19</t>
  </si>
  <si>
    <t>ح . کاشی‌ الوند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</si>
  <si>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</si>
  <si>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</si>
  <si>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</si>
  <si>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</si>
  <si>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</si>
  <si>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</si>
  <si>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</si>
  <si>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</si>
  <si>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</si>
  <si>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</si>
  <si>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تعدیل کارمزد کارگزار</t>
  </si>
  <si>
    <t>سرمایه‌گذاری در سهام</t>
  </si>
  <si>
    <t>درآمد سپرده بانکی</t>
  </si>
  <si>
    <t>1- سرمایه گذاری ها</t>
  </si>
  <si>
    <t>1-1-سرمایه‌گذاری در سهام و حق تقدم سهام</t>
  </si>
  <si>
    <t>1404/11/01</t>
  </si>
  <si>
    <t>گواهی سپرده تمام سکه بهار آزادی طرح جدید</t>
  </si>
  <si>
    <t>2-1- سرمایه‌گذاری در  سپرده‌ بانکی</t>
  </si>
  <si>
    <t>طی بهمن ماه</t>
  </si>
  <si>
    <t>از ابتدای سال مالی تا پایان بهمن ماه</t>
  </si>
  <si>
    <t>سود سپرده بانکی</t>
  </si>
  <si>
    <t>درآمد ناشی از تغییر قیمت اوراق بهادار</t>
  </si>
  <si>
    <t>اختیارخ فولاد-3500-1404/11/08</t>
  </si>
  <si>
    <t>اختیارخ وبملت-1100-1404/10/17</t>
  </si>
  <si>
    <t>1-2-درآمد حاصل از سرمایه­گذاری در سهام و حق تقدم سهام:</t>
  </si>
  <si>
    <t>2-2-درآمد حاصل از سرمایه­گذاری در سپرده بانکی و گواهی سپرده:</t>
  </si>
  <si>
    <t>3-2-سایر درآمدها:</t>
  </si>
  <si>
    <t>2- درآمد حاصل از سرمایه گذاری ها</t>
  </si>
  <si>
    <t>سود(زیان) حاصل از فروش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</si>
</sst>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1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0"/>
      <color theme="1"/>
      <name val="B Nazanin"/>
      <charset val="178"/>
    </font>
    <font>
      <b/>
      <sz val="14"/>
      <color rgb="FF0062AC"/>
      <name val="B Titr"/>
      <charset val="178"/>
    </font>
    <font>
      <sz val="14"/>
      <color theme="1"/>
      <name val="B Nazanin"/>
      <charset val="178"/>
    </font>
    <font>
      <b/>
      <sz val="14"/>
      <name val="B Nazanin"/>
      <charset val="178"/>
    </font>
    <font>
      <sz val="14"/>
      <name val="Calibri"/>
      <family val="2"/>
    </font>
    <font>
      <sz val="14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/>
    <xf numFmtId="0" fontId="7" fillId="0" borderId="0" xfId="0" applyFont="1"/>
    <xf numFmtId="164" fontId="8" fillId="0" borderId="0" xfId="0" applyNumberFormat="1" applyFont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readingOrder="2"/>
    </xf>
    <xf numFmtId="0" fontId="9" fillId="0" borderId="0" xfId="0" applyFont="1"/>
    <xf numFmtId="0" fontId="10" fillId="0" borderId="0" xfId="0" applyFont="1"/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readingOrder="2"/>
    </xf>
    <xf numFmtId="164" fontId="2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5"/>
  <sheetViews>
    <sheetView rightToLeft="1" zoomScale="85" zoomScaleNormal="85" workbookViewId="0">
      <selection activeCell="I97" sqref="I97"/>
    </sheetView>
  </sheetViews>
  <sheetFormatPr defaultRowHeight="18.75" x14ac:dyDescent="0.25"/>
  <cols>
    <col min="1" max="1" width="37.85546875" style="1" bestFit="1" customWidth="1"/>
    <col min="2" max="2" width="1" style="1" customWidth="1"/>
    <col min="3" max="3" width="19" style="1" customWidth="1"/>
    <col min="4" max="4" width="1" style="1" customWidth="1"/>
    <col min="5" max="5" width="28.710937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18" style="1" customWidth="1"/>
    <col min="10" max="10" width="1" style="1" customWidth="1"/>
    <col min="11" max="11" width="22" style="1" customWidth="1"/>
    <col min="12" max="12" width="1" style="1" customWidth="1"/>
    <col min="13" max="13" width="12.42578125" style="1" bestFit="1" customWidth="1"/>
    <col min="14" max="14" width="1" style="1" customWidth="1"/>
    <col min="15" max="15" width="22" style="1" customWidth="1"/>
    <col min="16" max="16" width="1" style="1" customWidth="1"/>
    <col min="17" max="17" width="19" style="1" customWidth="1"/>
    <col min="18" max="18" width="1" style="1" customWidth="1"/>
    <col min="19" max="19" width="20" style="1" customWidth="1"/>
    <col min="20" max="20" width="1" style="1" customWidth="1"/>
    <col min="21" max="21" width="28.42578125" style="1" bestFit="1" customWidth="1"/>
    <col min="22" max="22" width="1" style="1" customWidth="1"/>
    <col min="23" max="23" width="27.140625" style="1" bestFit="1" customWidth="1"/>
    <col min="24" max="24" width="1" style="1" customWidth="1"/>
    <col min="25" max="25" width="32" style="1" customWidth="1"/>
    <col min="26" max="26" width="1" style="1" customWidth="1"/>
    <col min="27" max="27" width="13.140625" style="1" bestFit="1" customWidth="1"/>
    <col min="28" max="28" width="12.42578125" style="1" bestFit="1" customWidth="1"/>
    <col min="29" max="16384" width="9.140625" style="1"/>
  </cols>
  <sheetData>
    <row r="2" spans="1:25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  <c r="R2" s="15" t="s">
        <v>0</v>
      </c>
      <c r="S2" s="15" t="s">
        <v>0</v>
      </c>
      <c r="T2" s="15" t="s">
        <v>0</v>
      </c>
      <c r="U2" s="15" t="s">
        <v>0</v>
      </c>
      <c r="V2" s="15" t="s">
        <v>0</v>
      </c>
      <c r="W2" s="15" t="s">
        <v>0</v>
      </c>
      <c r="X2" s="15" t="s">
        <v>0</v>
      </c>
      <c r="Y2" s="15" t="s">
        <v>0</v>
      </c>
    </row>
    <row r="3" spans="1:25" ht="26.25" x14ac:dyDescent="0.25">
      <c r="A3" s="15" t="s">
        <v>1</v>
      </c>
      <c r="B3" s="15" t="s">
        <v>1</v>
      </c>
      <c r="C3" s="15" t="s">
        <v>1</v>
      </c>
      <c r="D3" s="15" t="s">
        <v>1</v>
      </c>
      <c r="E3" s="15" t="s">
        <v>1</v>
      </c>
      <c r="F3" s="15" t="s">
        <v>1</v>
      </c>
      <c r="G3" s="15" t="s">
        <v>1</v>
      </c>
      <c r="H3" s="15" t="s">
        <v>1</v>
      </c>
      <c r="I3" s="15" t="s">
        <v>1</v>
      </c>
      <c r="J3" s="15" t="s">
        <v>1</v>
      </c>
      <c r="K3" s="15" t="s">
        <v>1</v>
      </c>
      <c r="L3" s="15" t="s">
        <v>1</v>
      </c>
      <c r="M3" s="15" t="s">
        <v>1</v>
      </c>
      <c r="N3" s="15" t="s">
        <v>1</v>
      </c>
      <c r="O3" s="15" t="s">
        <v>1</v>
      </c>
      <c r="P3" s="15" t="s">
        <v>1</v>
      </c>
      <c r="Q3" s="15" t="s">
        <v>1</v>
      </c>
      <c r="R3" s="15" t="s">
        <v>1</v>
      </c>
      <c r="S3" s="15" t="s">
        <v>1</v>
      </c>
      <c r="T3" s="15" t="s">
        <v>1</v>
      </c>
      <c r="U3" s="15" t="s">
        <v>1</v>
      </c>
      <c r="V3" s="15" t="s">
        <v>1</v>
      </c>
      <c r="W3" s="15" t="s">
        <v>1</v>
      </c>
      <c r="X3" s="15" t="s">
        <v>1</v>
      </c>
      <c r="Y3" s="15" t="s">
        <v>1</v>
      </c>
    </row>
    <row r="4" spans="1:25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  <c r="R4" s="15" t="s">
        <v>2</v>
      </c>
      <c r="S4" s="15" t="s">
        <v>2</v>
      </c>
      <c r="T4" s="15" t="s">
        <v>2</v>
      </c>
      <c r="U4" s="15" t="s">
        <v>2</v>
      </c>
      <c r="V4" s="15" t="s">
        <v>2</v>
      </c>
      <c r="W4" s="15" t="s">
        <v>2</v>
      </c>
      <c r="X4" s="15" t="s">
        <v>2</v>
      </c>
      <c r="Y4" s="15" t="s">
        <v>2</v>
      </c>
    </row>
    <row r="5" spans="1:25" s="4" customFormat="1" ht="28.5" x14ac:dyDescent="0.55000000000000004">
      <c r="A5" s="16" t="s">
        <v>157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5" s="4" customFormat="1" ht="28.5" x14ac:dyDescent="0.55000000000000004">
      <c r="A6" s="16" t="s">
        <v>158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5" ht="26.25" x14ac:dyDescent="0.25">
      <c r="A7" s="14" t="s">
        <v>3</v>
      </c>
      <c r="C7" s="14" t="s">
        <v>159</v>
      </c>
      <c r="D7" s="14" t="s">
        <v>4</v>
      </c>
      <c r="E7" s="14" t="s">
        <v>4</v>
      </c>
      <c r="F7" s="14" t="s">
        <v>4</v>
      </c>
      <c r="G7" s="14" t="s">
        <v>4</v>
      </c>
      <c r="I7" s="14" t="s">
        <v>5</v>
      </c>
      <c r="J7" s="14" t="s">
        <v>5</v>
      </c>
      <c r="K7" s="14" t="s">
        <v>5</v>
      </c>
      <c r="L7" s="14" t="s">
        <v>5</v>
      </c>
      <c r="M7" s="14" t="s">
        <v>5</v>
      </c>
      <c r="N7" s="14" t="s">
        <v>5</v>
      </c>
      <c r="O7" s="14" t="s">
        <v>5</v>
      </c>
      <c r="Q7" s="14" t="s">
        <v>6</v>
      </c>
      <c r="R7" s="14" t="s">
        <v>6</v>
      </c>
      <c r="S7" s="14" t="s">
        <v>6</v>
      </c>
      <c r="T7" s="14" t="s">
        <v>6</v>
      </c>
      <c r="U7" s="14" t="s">
        <v>6</v>
      </c>
      <c r="V7" s="14" t="s">
        <v>6</v>
      </c>
      <c r="W7" s="14" t="s">
        <v>6</v>
      </c>
      <c r="X7" s="14" t="s">
        <v>6</v>
      </c>
      <c r="Y7" s="14" t="s">
        <v>6</v>
      </c>
    </row>
    <row r="8" spans="1:25" ht="26.25" x14ac:dyDescent="0.25">
      <c r="A8" s="14" t="s">
        <v>3</v>
      </c>
      <c r="C8" s="14" t="s">
        <v>7</v>
      </c>
      <c r="E8" s="14" t="s">
        <v>8</v>
      </c>
      <c r="G8" s="14" t="s">
        <v>9</v>
      </c>
      <c r="I8" s="14" t="s">
        <v>10</v>
      </c>
      <c r="J8" s="14" t="s">
        <v>10</v>
      </c>
      <c r="K8" s="14" t="s">
        <v>10</v>
      </c>
      <c r="M8" s="14" t="s">
        <v>11</v>
      </c>
      <c r="N8" s="14" t="s">
        <v>11</v>
      </c>
      <c r="O8" s="14" t="s">
        <v>11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 ht="26.25" x14ac:dyDescent="0.25">
      <c r="A9" s="14" t="s">
        <v>3</v>
      </c>
      <c r="C9" s="14" t="s">
        <v>7</v>
      </c>
      <c r="E9" s="14" t="s">
        <v>8</v>
      </c>
      <c r="G9" s="14" t="s">
        <v>9</v>
      </c>
      <c r="I9" s="14" t="s">
        <v>7</v>
      </c>
      <c r="K9" s="14" t="s">
        <v>8</v>
      </c>
      <c r="M9" s="14" t="s">
        <v>7</v>
      </c>
      <c r="O9" s="14" t="s">
        <v>14</v>
      </c>
      <c r="Q9" s="14" t="s">
        <v>7</v>
      </c>
      <c r="S9" s="14" t="s">
        <v>12</v>
      </c>
      <c r="U9" s="14" t="s">
        <v>8</v>
      </c>
      <c r="W9" s="14" t="s">
        <v>9</v>
      </c>
      <c r="Y9" s="14" t="s">
        <v>13</v>
      </c>
    </row>
    <row r="10" spans="1:25" ht="21" x14ac:dyDescent="0.25">
      <c r="A10" s="2" t="s">
        <v>160</v>
      </c>
      <c r="C10" s="1">
        <v>1483</v>
      </c>
      <c r="E10" s="1">
        <v>1070193329011</v>
      </c>
      <c r="G10" s="1">
        <v>2340210778771</v>
      </c>
      <c r="I10" s="1">
        <v>0</v>
      </c>
      <c r="K10" s="1">
        <v>0</v>
      </c>
      <c r="M10" s="1">
        <v>0</v>
      </c>
      <c r="O10" s="1">
        <v>0</v>
      </c>
      <c r="Q10" s="1">
        <f>C10+I10-M10</f>
        <v>1483</v>
      </c>
      <c r="S10" s="1">
        <v>1910000000</v>
      </c>
      <c r="U10" s="1">
        <v>1070193329011</v>
      </c>
      <c r="W10" s="1">
        <v>2828989337500</v>
      </c>
      <c r="Y10" s="8">
        <v>4.3363616913818508E-2</v>
      </c>
    </row>
    <row r="11" spans="1:25" ht="21" x14ac:dyDescent="0.25">
      <c r="A11" s="2" t="s">
        <v>15</v>
      </c>
      <c r="C11" s="1">
        <v>11010000</v>
      </c>
      <c r="E11" s="1">
        <v>7927925808</v>
      </c>
      <c r="G11" s="1">
        <v>8548289762</v>
      </c>
      <c r="I11" s="1">
        <v>0</v>
      </c>
      <c r="K11" s="1">
        <v>0</v>
      </c>
      <c r="M11" s="1">
        <v>11010000</v>
      </c>
      <c r="O11" s="1">
        <v>0</v>
      </c>
      <c r="Q11" s="1">
        <f t="shared" ref="Q11:Q74" si="0">C11+I11-M11</f>
        <v>0</v>
      </c>
      <c r="S11" s="1">
        <v>0</v>
      </c>
      <c r="U11" s="1">
        <v>0</v>
      </c>
      <c r="W11" s="1">
        <v>0</v>
      </c>
      <c r="Y11" s="8">
        <v>0</v>
      </c>
    </row>
    <row r="12" spans="1:25" ht="21" x14ac:dyDescent="0.25">
      <c r="A12" s="2" t="s">
        <v>16</v>
      </c>
      <c r="C12" s="1">
        <v>419356315</v>
      </c>
      <c r="E12" s="1">
        <v>797159075532</v>
      </c>
      <c r="G12" s="1">
        <v>1317835225400</v>
      </c>
      <c r="I12" s="1">
        <v>0</v>
      </c>
      <c r="K12" s="1">
        <v>0</v>
      </c>
      <c r="M12" s="1">
        <v>0</v>
      </c>
      <c r="O12" s="1">
        <v>0</v>
      </c>
      <c r="Q12" s="1">
        <f t="shared" si="0"/>
        <v>419356315</v>
      </c>
      <c r="S12" s="1">
        <v>2789</v>
      </c>
      <c r="U12" s="1">
        <v>797159075532</v>
      </c>
      <c r="W12" s="1">
        <v>1160543872321</v>
      </c>
      <c r="Y12" s="8">
        <v>1.7789172699915607E-2</v>
      </c>
    </row>
    <row r="13" spans="1:25" ht="21" x14ac:dyDescent="0.25">
      <c r="A13" s="2" t="s">
        <v>17</v>
      </c>
      <c r="C13" s="1">
        <v>52000</v>
      </c>
      <c r="E13" s="1">
        <v>70751200</v>
      </c>
      <c r="G13" s="1">
        <v>75849119</v>
      </c>
      <c r="I13" s="1">
        <v>0</v>
      </c>
      <c r="K13" s="1">
        <v>0</v>
      </c>
      <c r="M13" s="1">
        <v>0</v>
      </c>
      <c r="O13" s="1">
        <v>0</v>
      </c>
      <c r="Q13" s="1">
        <f t="shared" si="0"/>
        <v>52000</v>
      </c>
      <c r="S13" s="1">
        <v>1257</v>
      </c>
      <c r="U13" s="1">
        <v>70751200</v>
      </c>
      <c r="W13" s="1">
        <v>64858736</v>
      </c>
      <c r="Y13" s="8">
        <v>9.9417461357557675E-7</v>
      </c>
    </row>
    <row r="14" spans="1:25" ht="21" x14ac:dyDescent="0.25">
      <c r="A14" s="2" t="s">
        <v>18</v>
      </c>
      <c r="C14" s="1">
        <v>94070092</v>
      </c>
      <c r="E14" s="1">
        <v>407275196752</v>
      </c>
      <c r="G14" s="1">
        <v>510585828133</v>
      </c>
      <c r="I14" s="1">
        <v>0</v>
      </c>
      <c r="K14" s="1">
        <v>0</v>
      </c>
      <c r="M14" s="1">
        <v>0</v>
      </c>
      <c r="O14" s="1">
        <v>0</v>
      </c>
      <c r="Q14" s="1">
        <f t="shared" si="0"/>
        <v>94070092</v>
      </c>
      <c r="S14" s="1">
        <v>4402</v>
      </c>
      <c r="U14" s="1">
        <v>407275196752</v>
      </c>
      <c r="W14" s="1">
        <v>410895578691</v>
      </c>
      <c r="Y14" s="8">
        <v>6.2983335531706618E-3</v>
      </c>
    </row>
    <row r="15" spans="1:25" ht="21" x14ac:dyDescent="0.25">
      <c r="A15" s="2" t="s">
        <v>19</v>
      </c>
      <c r="C15" s="1">
        <v>5287236</v>
      </c>
      <c r="E15" s="1">
        <v>154817849065</v>
      </c>
      <c r="G15" s="1">
        <v>149888667070</v>
      </c>
      <c r="I15" s="1">
        <v>1165883</v>
      </c>
      <c r="K15" s="1">
        <v>26285997742</v>
      </c>
      <c r="M15" s="1">
        <v>0</v>
      </c>
      <c r="O15" s="1">
        <v>0</v>
      </c>
      <c r="Q15" s="1">
        <f t="shared" si="0"/>
        <v>6453119</v>
      </c>
      <c r="S15" s="1">
        <v>22340</v>
      </c>
      <c r="U15" s="1">
        <v>181103846807</v>
      </c>
      <c r="W15" s="1">
        <v>143048300956</v>
      </c>
      <c r="Y15" s="8">
        <v>2.1926882652411558E-3</v>
      </c>
    </row>
    <row r="16" spans="1:25" ht="21" x14ac:dyDescent="0.25">
      <c r="A16" s="2" t="s">
        <v>20</v>
      </c>
      <c r="C16" s="1">
        <v>313149521</v>
      </c>
      <c r="E16" s="1">
        <v>1084092764937</v>
      </c>
      <c r="G16" s="1">
        <v>2495152867877</v>
      </c>
      <c r="I16" s="1">
        <v>0</v>
      </c>
      <c r="K16" s="1">
        <v>0</v>
      </c>
      <c r="M16" s="1">
        <v>0</v>
      </c>
      <c r="O16" s="1">
        <v>0</v>
      </c>
      <c r="Q16" s="1">
        <f t="shared" si="0"/>
        <v>313149521</v>
      </c>
      <c r="S16" s="1">
        <v>6330</v>
      </c>
      <c r="U16" s="1">
        <v>1084092764937</v>
      </c>
      <c r="W16" s="1">
        <v>1966913780033</v>
      </c>
      <c r="Y16" s="8">
        <v>3.0149458157815237E-2</v>
      </c>
    </row>
    <row r="17" spans="1:25" ht="21" x14ac:dyDescent="0.25">
      <c r="A17" s="2" t="s">
        <v>21</v>
      </c>
      <c r="C17" s="1">
        <v>348025675</v>
      </c>
      <c r="E17" s="1">
        <v>1171012771198</v>
      </c>
      <c r="G17" s="1">
        <v>3135645763713</v>
      </c>
      <c r="I17" s="1">
        <v>0</v>
      </c>
      <c r="K17" s="1">
        <v>0</v>
      </c>
      <c r="M17" s="1">
        <v>0</v>
      </c>
      <c r="O17" s="1">
        <v>0</v>
      </c>
      <c r="Q17" s="1">
        <f t="shared" si="0"/>
        <v>348025675</v>
      </c>
      <c r="S17" s="1">
        <v>7540</v>
      </c>
      <c r="U17" s="1">
        <v>1171012771198</v>
      </c>
      <c r="W17" s="1">
        <v>2603829191453</v>
      </c>
      <c r="Y17" s="8">
        <v>3.9912293083071995E-2</v>
      </c>
    </row>
    <row r="18" spans="1:25" ht="21" x14ac:dyDescent="0.25">
      <c r="A18" s="2" t="s">
        <v>22</v>
      </c>
      <c r="C18" s="1">
        <v>27924652</v>
      </c>
      <c r="E18" s="1">
        <v>467804255332</v>
      </c>
      <c r="G18" s="1">
        <v>1037694351780</v>
      </c>
      <c r="I18" s="1">
        <v>10000000</v>
      </c>
      <c r="K18" s="1">
        <v>318045019990</v>
      </c>
      <c r="M18" s="1">
        <v>0</v>
      </c>
      <c r="O18" s="1">
        <v>0</v>
      </c>
      <c r="Q18" s="1">
        <f t="shared" si="0"/>
        <v>37924652</v>
      </c>
      <c r="S18" s="1">
        <v>27280</v>
      </c>
      <c r="U18" s="1">
        <v>785849275322</v>
      </c>
      <c r="W18" s="1">
        <v>1026587168324</v>
      </c>
      <c r="Y18" s="8">
        <v>1.5735843223496651E-2</v>
      </c>
    </row>
    <row r="19" spans="1:25" ht="21" x14ac:dyDescent="0.25">
      <c r="A19" s="2" t="s">
        <v>23</v>
      </c>
      <c r="C19" s="1">
        <v>227712323</v>
      </c>
      <c r="E19" s="1">
        <v>689383209547</v>
      </c>
      <c r="G19" s="1">
        <v>1083892256047</v>
      </c>
      <c r="I19" s="1">
        <v>0</v>
      </c>
      <c r="K19" s="1">
        <v>0</v>
      </c>
      <c r="M19" s="1">
        <v>0</v>
      </c>
      <c r="O19" s="1">
        <v>0</v>
      </c>
      <c r="Q19" s="1">
        <f t="shared" si="0"/>
        <v>227712323</v>
      </c>
      <c r="S19" s="1">
        <v>3916</v>
      </c>
      <c r="U19" s="1">
        <v>689383209547</v>
      </c>
      <c r="W19" s="1">
        <v>884828450006</v>
      </c>
      <c r="Y19" s="8">
        <v>1.3562922076763746E-2</v>
      </c>
    </row>
    <row r="20" spans="1:25" ht="21" x14ac:dyDescent="0.25">
      <c r="A20" s="2" t="s">
        <v>24</v>
      </c>
      <c r="C20" s="1">
        <v>5582269</v>
      </c>
      <c r="E20" s="1">
        <v>131701937926</v>
      </c>
      <c r="G20" s="1">
        <v>174759174813</v>
      </c>
      <c r="I20" s="1">
        <v>0</v>
      </c>
      <c r="K20" s="1">
        <v>0</v>
      </c>
      <c r="M20" s="1">
        <v>0</v>
      </c>
      <c r="O20" s="1">
        <v>0</v>
      </c>
      <c r="Q20" s="1">
        <f t="shared" si="0"/>
        <v>5582269</v>
      </c>
      <c r="S20" s="1">
        <v>28300</v>
      </c>
      <c r="U20" s="1">
        <v>131701937926</v>
      </c>
      <c r="W20" s="1">
        <v>156757041116</v>
      </c>
      <c r="Y20" s="8">
        <v>2.402820042264624E-3</v>
      </c>
    </row>
    <row r="21" spans="1:25" ht="21" x14ac:dyDescent="0.25">
      <c r="A21" s="2" t="s">
        <v>25</v>
      </c>
      <c r="C21" s="1">
        <v>100000</v>
      </c>
      <c r="E21" s="1">
        <v>4355572416</v>
      </c>
      <c r="G21" s="1">
        <v>6294960880</v>
      </c>
      <c r="I21" s="1">
        <v>0</v>
      </c>
      <c r="K21" s="1">
        <v>0</v>
      </c>
      <c r="M21" s="1">
        <v>0</v>
      </c>
      <c r="O21" s="1">
        <v>0</v>
      </c>
      <c r="Q21" s="1">
        <f t="shared" si="0"/>
        <v>100000</v>
      </c>
      <c r="S21" s="1">
        <v>52150</v>
      </c>
      <c r="U21" s="1">
        <v>4355572416</v>
      </c>
      <c r="W21" s="1">
        <v>5174688050</v>
      </c>
      <c r="Y21" s="8">
        <v>7.9319206783229703E-5</v>
      </c>
    </row>
    <row r="22" spans="1:25" ht="21" x14ac:dyDescent="0.25">
      <c r="A22" s="2" t="s">
        <v>26</v>
      </c>
      <c r="C22" s="1">
        <v>7369940</v>
      </c>
      <c r="E22" s="1">
        <v>1072118838412</v>
      </c>
      <c r="G22" s="1">
        <v>4431148132537</v>
      </c>
      <c r="I22" s="1">
        <v>0</v>
      </c>
      <c r="K22" s="1">
        <v>0</v>
      </c>
      <c r="M22" s="1">
        <v>0</v>
      </c>
      <c r="O22" s="1">
        <v>0</v>
      </c>
      <c r="Q22" s="1">
        <f t="shared" si="0"/>
        <v>7369940</v>
      </c>
      <c r="S22" s="1">
        <v>525730</v>
      </c>
      <c r="U22" s="1">
        <v>1072118838412</v>
      </c>
      <c r="W22" s="1">
        <v>3844647909361</v>
      </c>
      <c r="Y22" s="8">
        <v>5.8931943256234923E-2</v>
      </c>
    </row>
    <row r="23" spans="1:25" ht="21" x14ac:dyDescent="0.25">
      <c r="A23" s="2" t="s">
        <v>27</v>
      </c>
      <c r="C23" s="1">
        <v>20782126</v>
      </c>
      <c r="E23" s="1">
        <v>1200492176220</v>
      </c>
      <c r="G23" s="1">
        <v>1248424409251</v>
      </c>
      <c r="I23" s="1">
        <v>0</v>
      </c>
      <c r="K23" s="1">
        <v>0</v>
      </c>
      <c r="M23" s="1">
        <v>0</v>
      </c>
      <c r="O23" s="1">
        <v>0</v>
      </c>
      <c r="Q23" s="1">
        <f t="shared" si="0"/>
        <v>20782126</v>
      </c>
      <c r="S23" s="1">
        <v>46820</v>
      </c>
      <c r="U23" s="1">
        <v>1200492176220</v>
      </c>
      <c r="W23" s="1">
        <v>965497701373</v>
      </c>
      <c r="Y23" s="8">
        <v>1.4799445122868411E-2</v>
      </c>
    </row>
    <row r="24" spans="1:25" ht="21" x14ac:dyDescent="0.25">
      <c r="A24" s="2" t="s">
        <v>28</v>
      </c>
      <c r="C24" s="1">
        <v>20841249</v>
      </c>
      <c r="E24" s="1">
        <v>696077060196</v>
      </c>
      <c r="G24" s="1">
        <v>1425068870868</v>
      </c>
      <c r="I24" s="1">
        <v>0</v>
      </c>
      <c r="K24" s="1">
        <v>0</v>
      </c>
      <c r="M24" s="1">
        <v>0</v>
      </c>
      <c r="O24" s="1">
        <v>0</v>
      </c>
      <c r="Q24" s="1">
        <f t="shared" si="0"/>
        <v>20841249</v>
      </c>
      <c r="S24" s="1">
        <v>60340</v>
      </c>
      <c r="U24" s="1">
        <v>696077060196</v>
      </c>
      <c r="W24" s="1">
        <v>1247840018403</v>
      </c>
      <c r="Y24" s="8">
        <v>1.9127274822314501E-2</v>
      </c>
    </row>
    <row r="25" spans="1:25" ht="21" x14ac:dyDescent="0.25">
      <c r="A25" s="2" t="s">
        <v>29</v>
      </c>
      <c r="C25" s="1">
        <v>6481974</v>
      </c>
      <c r="E25" s="1">
        <v>44649791962</v>
      </c>
      <c r="G25" s="1">
        <v>42643287101</v>
      </c>
      <c r="I25" s="1">
        <v>0</v>
      </c>
      <c r="K25" s="1">
        <v>0</v>
      </c>
      <c r="M25" s="1">
        <v>0</v>
      </c>
      <c r="O25" s="1">
        <v>0</v>
      </c>
      <c r="Q25" s="1">
        <f t="shared" si="0"/>
        <v>6481974</v>
      </c>
      <c r="S25" s="1">
        <v>4252</v>
      </c>
      <c r="U25" s="1">
        <v>44649791962</v>
      </c>
      <c r="W25" s="1">
        <v>27348304186</v>
      </c>
      <c r="Y25" s="8">
        <v>4.1920320103160628E-4</v>
      </c>
    </row>
    <row r="26" spans="1:25" ht="21" x14ac:dyDescent="0.25">
      <c r="A26" s="2" t="s">
        <v>30</v>
      </c>
      <c r="C26" s="1">
        <v>79103012</v>
      </c>
      <c r="E26" s="1">
        <v>141874511130</v>
      </c>
      <c r="G26" s="1">
        <v>244658148001</v>
      </c>
      <c r="I26" s="1">
        <v>0</v>
      </c>
      <c r="K26" s="1">
        <v>0</v>
      </c>
      <c r="M26" s="1">
        <v>0</v>
      </c>
      <c r="O26" s="1">
        <v>0</v>
      </c>
      <c r="Q26" s="1">
        <f t="shared" si="0"/>
        <v>79103012</v>
      </c>
      <c r="S26" s="1">
        <v>2869</v>
      </c>
      <c r="U26" s="1">
        <v>141874511130</v>
      </c>
      <c r="W26" s="1">
        <v>225192244663</v>
      </c>
      <c r="Y26" s="8">
        <v>3.4518158481851198E-3</v>
      </c>
    </row>
    <row r="27" spans="1:25" ht="21" x14ac:dyDescent="0.25">
      <c r="A27" s="2" t="s">
        <v>31</v>
      </c>
      <c r="C27" s="1">
        <v>158000000</v>
      </c>
      <c r="E27" s="1">
        <v>944717045322</v>
      </c>
      <c r="G27" s="1">
        <v>1169568803600</v>
      </c>
      <c r="I27" s="1">
        <v>0</v>
      </c>
      <c r="K27" s="1">
        <v>0</v>
      </c>
      <c r="M27" s="1">
        <v>0</v>
      </c>
      <c r="O27" s="1">
        <v>0</v>
      </c>
      <c r="Q27" s="1">
        <f t="shared" si="0"/>
        <v>158000000</v>
      </c>
      <c r="S27" s="1">
        <v>7030</v>
      </c>
      <c r="U27" s="1">
        <v>944717045322</v>
      </c>
      <c r="W27" s="1">
        <v>1102153979800</v>
      </c>
      <c r="Y27" s="8">
        <v>1.6894154504775563E-2</v>
      </c>
    </row>
    <row r="28" spans="1:25" ht="21" x14ac:dyDescent="0.25">
      <c r="A28" s="2" t="s">
        <v>32</v>
      </c>
      <c r="C28" s="1">
        <v>357428488</v>
      </c>
      <c r="E28" s="1">
        <v>1266100147875</v>
      </c>
      <c r="G28" s="1">
        <v>1282116020323</v>
      </c>
      <c r="I28" s="1">
        <v>8667029</v>
      </c>
      <c r="K28" s="1">
        <v>24847921116</v>
      </c>
      <c r="M28" s="1">
        <v>0</v>
      </c>
      <c r="O28" s="1">
        <v>0</v>
      </c>
      <c r="Q28" s="1">
        <f t="shared" si="0"/>
        <v>366095517</v>
      </c>
      <c r="S28" s="1">
        <v>2841</v>
      </c>
      <c r="U28" s="1">
        <v>1290948068991</v>
      </c>
      <c r="W28" s="1">
        <v>1032037565775</v>
      </c>
      <c r="Y28" s="8">
        <v>1.5819388588606469E-2</v>
      </c>
    </row>
    <row r="29" spans="1:25" ht="21" x14ac:dyDescent="0.25">
      <c r="A29" s="2" t="s">
        <v>33</v>
      </c>
      <c r="C29" s="1">
        <v>65602103</v>
      </c>
      <c r="E29" s="1">
        <v>472099205448</v>
      </c>
      <c r="G29" s="1">
        <v>521410939938</v>
      </c>
      <c r="I29" s="1">
        <v>0</v>
      </c>
      <c r="K29" s="1">
        <v>0</v>
      </c>
      <c r="M29" s="1">
        <v>0</v>
      </c>
      <c r="O29" s="1">
        <v>0</v>
      </c>
      <c r="Q29" s="1">
        <f t="shared" si="0"/>
        <v>65602103</v>
      </c>
      <c r="S29" s="1">
        <v>8320</v>
      </c>
      <c r="U29" s="1">
        <v>472099205448</v>
      </c>
      <c r="W29" s="1">
        <v>541590389548</v>
      </c>
      <c r="Y29" s="8">
        <v>8.3016637303127364E-3</v>
      </c>
    </row>
    <row r="30" spans="1:25" ht="21" x14ac:dyDescent="0.25">
      <c r="A30" s="2" t="s">
        <v>34</v>
      </c>
      <c r="C30" s="1">
        <v>260484746</v>
      </c>
      <c r="E30" s="1">
        <v>1011361692767</v>
      </c>
      <c r="G30" s="1">
        <v>938767394454</v>
      </c>
      <c r="I30" s="1">
        <v>0</v>
      </c>
      <c r="K30" s="1">
        <v>0</v>
      </c>
      <c r="M30" s="1">
        <v>0</v>
      </c>
      <c r="O30" s="1">
        <v>0</v>
      </c>
      <c r="Q30" s="1">
        <f t="shared" si="0"/>
        <v>260484746</v>
      </c>
      <c r="S30" s="1">
        <v>3057</v>
      </c>
      <c r="U30" s="1">
        <v>1011361692767</v>
      </c>
      <c r="W30" s="1">
        <v>790146455078</v>
      </c>
      <c r="Y30" s="8">
        <v>1.211160739619228E-2</v>
      </c>
    </row>
    <row r="31" spans="1:25" ht="21" x14ac:dyDescent="0.25">
      <c r="A31" s="2" t="s">
        <v>35</v>
      </c>
      <c r="C31" s="1">
        <v>4893837</v>
      </c>
      <c r="E31" s="1">
        <v>480879083410</v>
      </c>
      <c r="G31" s="1">
        <v>691738288317</v>
      </c>
      <c r="I31" s="1">
        <v>0</v>
      </c>
      <c r="K31" s="1">
        <v>0</v>
      </c>
      <c r="M31" s="1">
        <v>0</v>
      </c>
      <c r="O31" s="1">
        <v>0</v>
      </c>
      <c r="Q31" s="1">
        <f t="shared" si="0"/>
        <v>4893837</v>
      </c>
      <c r="S31" s="1">
        <v>117450</v>
      </c>
      <c r="U31" s="1">
        <v>480879083410</v>
      </c>
      <c r="W31" s="1">
        <v>570338097317</v>
      </c>
      <c r="Y31" s="8">
        <v>8.7423174190067194E-3</v>
      </c>
    </row>
    <row r="32" spans="1:25" ht="21" x14ac:dyDescent="0.25">
      <c r="A32" s="2" t="s">
        <v>36</v>
      </c>
      <c r="C32" s="1">
        <v>750000</v>
      </c>
      <c r="E32" s="1">
        <v>13386049383</v>
      </c>
      <c r="G32" s="1">
        <v>21395821875</v>
      </c>
      <c r="I32" s="1">
        <v>25332352</v>
      </c>
      <c r="K32" s="1">
        <v>154524011682</v>
      </c>
      <c r="M32" s="1">
        <v>0</v>
      </c>
      <c r="O32" s="1">
        <v>0</v>
      </c>
      <c r="Q32" s="1">
        <f t="shared" si="0"/>
        <v>26082352</v>
      </c>
      <c r="S32" s="1">
        <v>7016</v>
      </c>
      <c r="U32" s="1">
        <v>167910061065</v>
      </c>
      <c r="W32" s="1">
        <v>181579239700</v>
      </c>
      <c r="Y32" s="8">
        <v>2.7833023212492846E-3</v>
      </c>
    </row>
    <row r="33" spans="1:25" ht="21" x14ac:dyDescent="0.25">
      <c r="A33" s="2" t="s">
        <v>37</v>
      </c>
      <c r="C33" s="1">
        <v>47187349</v>
      </c>
      <c r="E33" s="1">
        <v>691870705152</v>
      </c>
      <c r="G33" s="1">
        <v>1255781885048</v>
      </c>
      <c r="I33" s="1">
        <v>0</v>
      </c>
      <c r="K33" s="1">
        <v>0</v>
      </c>
      <c r="M33" s="1">
        <v>0</v>
      </c>
      <c r="O33" s="1">
        <v>0</v>
      </c>
      <c r="Q33" s="1">
        <f t="shared" si="0"/>
        <v>47187349</v>
      </c>
      <c r="S33" s="1">
        <v>21310</v>
      </c>
      <c r="U33" s="1">
        <v>691870705152</v>
      </c>
      <c r="W33" s="1">
        <v>997789409782</v>
      </c>
      <c r="Y33" s="8">
        <v>1.5294422341191211E-2</v>
      </c>
    </row>
    <row r="34" spans="1:25" ht="21" x14ac:dyDescent="0.25">
      <c r="A34" s="2" t="s">
        <v>38</v>
      </c>
      <c r="C34" s="1">
        <v>8288198</v>
      </c>
      <c r="E34" s="1">
        <v>115216027029</v>
      </c>
      <c r="G34" s="1">
        <v>281511977754</v>
      </c>
      <c r="I34" s="1">
        <v>0</v>
      </c>
      <c r="K34" s="1">
        <v>0</v>
      </c>
      <c r="M34" s="1">
        <v>0</v>
      </c>
      <c r="O34" s="1">
        <v>0</v>
      </c>
      <c r="Q34" s="1">
        <f t="shared" si="0"/>
        <v>8288198</v>
      </c>
      <c r="S34" s="1">
        <v>26110</v>
      </c>
      <c r="U34" s="1">
        <v>115216027029</v>
      </c>
      <c r="W34" s="1">
        <v>214732040291</v>
      </c>
      <c r="Y34" s="8">
        <v>3.2914786248470847E-3</v>
      </c>
    </row>
    <row r="35" spans="1:25" ht="21" x14ac:dyDescent="0.25">
      <c r="A35" s="2" t="s">
        <v>39</v>
      </c>
      <c r="C35" s="1">
        <v>21011122</v>
      </c>
      <c r="E35" s="1">
        <v>121703970800</v>
      </c>
      <c r="G35" s="1">
        <v>180758281254</v>
      </c>
      <c r="I35" s="1">
        <v>0</v>
      </c>
      <c r="K35" s="1">
        <v>0</v>
      </c>
      <c r="M35" s="1">
        <v>0</v>
      </c>
      <c r="O35" s="1">
        <v>0</v>
      </c>
      <c r="Q35" s="1">
        <f t="shared" si="0"/>
        <v>21011122</v>
      </c>
      <c r="S35" s="1">
        <v>7740</v>
      </c>
      <c r="U35" s="1">
        <v>121703970800</v>
      </c>
      <c r="W35" s="1">
        <v>161368984649</v>
      </c>
      <c r="Y35" s="8">
        <v>2.4735133283587695E-3</v>
      </c>
    </row>
    <row r="36" spans="1:25" ht="21" x14ac:dyDescent="0.25">
      <c r="A36" s="2" t="s">
        <v>40</v>
      </c>
      <c r="C36" s="1">
        <v>35180424</v>
      </c>
      <c r="E36" s="1">
        <v>186504834907</v>
      </c>
      <c r="G36" s="1">
        <v>244359355257</v>
      </c>
      <c r="I36" s="1">
        <v>0</v>
      </c>
      <c r="K36" s="1">
        <v>0</v>
      </c>
      <c r="M36" s="1">
        <v>0</v>
      </c>
      <c r="O36" s="1">
        <v>0</v>
      </c>
      <c r="Q36" s="1">
        <f t="shared" si="0"/>
        <v>35180424</v>
      </c>
      <c r="S36" s="1">
        <v>5890</v>
      </c>
      <c r="U36" s="1">
        <v>186504834907</v>
      </c>
      <c r="W36" s="1">
        <v>205610943209</v>
      </c>
      <c r="Y36" s="8">
        <v>3.1516676490845803E-3</v>
      </c>
    </row>
    <row r="37" spans="1:25" ht="21" x14ac:dyDescent="0.25">
      <c r="A37" s="2" t="s">
        <v>41</v>
      </c>
      <c r="C37" s="1">
        <v>67210976</v>
      </c>
      <c r="E37" s="1">
        <v>503548724651</v>
      </c>
      <c r="G37" s="1">
        <v>683587210344</v>
      </c>
      <c r="I37" s="1">
        <v>0</v>
      </c>
      <c r="K37" s="1">
        <v>0</v>
      </c>
      <c r="M37" s="1">
        <v>0</v>
      </c>
      <c r="O37" s="1">
        <v>0</v>
      </c>
      <c r="Q37" s="1">
        <f t="shared" si="0"/>
        <v>67210976</v>
      </c>
      <c r="S37" s="1">
        <v>8870</v>
      </c>
      <c r="U37" s="1">
        <v>503548724651</v>
      </c>
      <c r="W37" s="1">
        <v>591553029829</v>
      </c>
      <c r="Y37" s="8">
        <v>9.067506416401758E-3</v>
      </c>
    </row>
    <row r="38" spans="1:25" ht="21" x14ac:dyDescent="0.25">
      <c r="A38" s="2" t="s">
        <v>42</v>
      </c>
      <c r="C38" s="1">
        <v>69359284</v>
      </c>
      <c r="E38" s="1">
        <v>289022284444</v>
      </c>
      <c r="G38" s="1">
        <v>384721334347</v>
      </c>
      <c r="I38" s="1">
        <v>0</v>
      </c>
      <c r="K38" s="1">
        <v>0</v>
      </c>
      <c r="M38" s="1">
        <v>0</v>
      </c>
      <c r="O38" s="1">
        <v>0</v>
      </c>
      <c r="Q38" s="1">
        <f t="shared" si="0"/>
        <v>69359284</v>
      </c>
      <c r="S38" s="1">
        <v>4589</v>
      </c>
      <c r="U38" s="1">
        <v>289022284444</v>
      </c>
      <c r="W38" s="1">
        <v>315829374475</v>
      </c>
      <c r="Y38" s="8">
        <v>4.8411295947010016E-3</v>
      </c>
    </row>
    <row r="39" spans="1:25" ht="21" x14ac:dyDescent="0.25">
      <c r="A39" s="2" t="s">
        <v>43</v>
      </c>
      <c r="C39" s="1">
        <v>138540346</v>
      </c>
      <c r="E39" s="1">
        <v>1020740448905</v>
      </c>
      <c r="G39" s="1">
        <v>1972686307950</v>
      </c>
      <c r="I39" s="1">
        <v>2000000</v>
      </c>
      <c r="K39" s="1">
        <v>30120026360</v>
      </c>
      <c r="M39" s="1">
        <v>0</v>
      </c>
      <c r="O39" s="1">
        <v>0</v>
      </c>
      <c r="Q39" s="1">
        <f t="shared" si="0"/>
        <v>140540346</v>
      </c>
      <c r="S39" s="1">
        <v>14280</v>
      </c>
      <c r="U39" s="1">
        <v>1050860475265</v>
      </c>
      <c r="W39" s="1">
        <v>1991402679111</v>
      </c>
      <c r="Y39" s="8">
        <v>3.0524831519666784E-2</v>
      </c>
    </row>
    <row r="40" spans="1:25" ht="21" x14ac:dyDescent="0.25">
      <c r="A40" s="2" t="s">
        <v>44</v>
      </c>
      <c r="C40" s="1">
        <v>2218435</v>
      </c>
      <c r="E40" s="1">
        <v>45211528364</v>
      </c>
      <c r="G40" s="1">
        <v>75041856698</v>
      </c>
      <c r="I40" s="1">
        <v>0</v>
      </c>
      <c r="K40" s="1">
        <v>0</v>
      </c>
      <c r="M40" s="1">
        <v>0</v>
      </c>
      <c r="O40" s="1">
        <v>0</v>
      </c>
      <c r="Q40" s="1">
        <f t="shared" si="0"/>
        <v>2218435</v>
      </c>
      <c r="S40" s="1">
        <v>30800</v>
      </c>
      <c r="U40" s="1">
        <v>45211528364</v>
      </c>
      <c r="W40" s="1">
        <v>67799624121</v>
      </c>
      <c r="Y40" s="8">
        <v>1.0392534493898328E-3</v>
      </c>
    </row>
    <row r="41" spans="1:25" ht="21" x14ac:dyDescent="0.25">
      <c r="A41" s="2" t="s">
        <v>45</v>
      </c>
      <c r="C41" s="1">
        <v>46183742</v>
      </c>
      <c r="E41" s="1">
        <v>1018843432930</v>
      </c>
      <c r="G41" s="1">
        <v>1999879006668</v>
      </c>
      <c r="I41" s="1">
        <v>0</v>
      </c>
      <c r="K41" s="1">
        <v>0</v>
      </c>
      <c r="M41" s="1">
        <v>0</v>
      </c>
      <c r="O41" s="1">
        <v>0</v>
      </c>
      <c r="Q41" s="1">
        <f t="shared" si="0"/>
        <v>46183742</v>
      </c>
      <c r="S41" s="1">
        <v>37100</v>
      </c>
      <c r="U41" s="1">
        <v>1018843432930</v>
      </c>
      <c r="W41" s="1">
        <v>1700172116118</v>
      </c>
      <c r="Y41" s="8">
        <v>2.6060760057883079E-2</v>
      </c>
    </row>
    <row r="42" spans="1:25" ht="21" x14ac:dyDescent="0.25">
      <c r="A42" s="2" t="s">
        <v>46</v>
      </c>
      <c r="C42" s="1">
        <v>58801775</v>
      </c>
      <c r="E42" s="1">
        <v>164530648303</v>
      </c>
      <c r="G42" s="1">
        <v>363503288250</v>
      </c>
      <c r="I42" s="1">
        <v>0</v>
      </c>
      <c r="K42" s="1">
        <v>0</v>
      </c>
      <c r="M42" s="1">
        <v>0</v>
      </c>
      <c r="O42" s="1">
        <v>0</v>
      </c>
      <c r="Q42" s="1">
        <f t="shared" si="0"/>
        <v>58801775</v>
      </c>
      <c r="S42" s="1">
        <v>5770</v>
      </c>
      <c r="U42" s="1">
        <v>164530648303</v>
      </c>
      <c r="W42" s="1">
        <v>336663559101</v>
      </c>
      <c r="Y42" s="8">
        <v>5.1604823716301694E-3</v>
      </c>
    </row>
    <row r="43" spans="1:25" ht="21" x14ac:dyDescent="0.25">
      <c r="A43" s="2" t="s">
        <v>47</v>
      </c>
      <c r="C43" s="1">
        <v>126637524</v>
      </c>
      <c r="E43" s="1">
        <v>268748739218</v>
      </c>
      <c r="G43" s="1">
        <v>732589730927</v>
      </c>
      <c r="I43" s="1">
        <v>0</v>
      </c>
      <c r="K43" s="1">
        <v>0</v>
      </c>
      <c r="M43" s="1">
        <v>0</v>
      </c>
      <c r="O43" s="1">
        <v>0</v>
      </c>
      <c r="Q43" s="1">
        <f t="shared" si="0"/>
        <v>126637524</v>
      </c>
      <c r="S43" s="1">
        <v>6360</v>
      </c>
      <c r="U43" s="1">
        <v>268748739218</v>
      </c>
      <c r="W43" s="1">
        <v>799188797375</v>
      </c>
      <c r="Y43" s="8">
        <v>1.2250211194436792E-2</v>
      </c>
    </row>
    <row r="44" spans="1:25" ht="21" x14ac:dyDescent="0.25">
      <c r="A44" s="2" t="s">
        <v>48</v>
      </c>
      <c r="C44" s="1">
        <v>41646218</v>
      </c>
      <c r="E44" s="1">
        <v>830860854489</v>
      </c>
      <c r="G44" s="1">
        <v>1000047884184</v>
      </c>
      <c r="I44" s="1">
        <v>0</v>
      </c>
      <c r="K44" s="1">
        <v>0</v>
      </c>
      <c r="M44" s="1">
        <v>0</v>
      </c>
      <c r="O44" s="1">
        <v>0</v>
      </c>
      <c r="Q44" s="1">
        <f t="shared" si="0"/>
        <v>41646218</v>
      </c>
      <c r="S44" s="1">
        <v>17850</v>
      </c>
      <c r="U44" s="1">
        <v>830860854489</v>
      </c>
      <c r="W44" s="1">
        <v>737638625317</v>
      </c>
      <c r="Y44" s="8">
        <v>1.1306751264516596E-2</v>
      </c>
    </row>
    <row r="45" spans="1:25" ht="21" x14ac:dyDescent="0.25">
      <c r="A45" s="2" t="s">
        <v>49</v>
      </c>
      <c r="C45" s="1">
        <v>197184222</v>
      </c>
      <c r="E45" s="1">
        <v>1846498651815</v>
      </c>
      <c r="G45" s="1">
        <v>3220563401886</v>
      </c>
      <c r="I45" s="1">
        <v>0</v>
      </c>
      <c r="K45" s="1">
        <v>0</v>
      </c>
      <c r="M45" s="1">
        <v>0</v>
      </c>
      <c r="O45" s="1">
        <v>0</v>
      </c>
      <c r="Q45" s="1">
        <f t="shared" si="0"/>
        <v>197184222</v>
      </c>
      <c r="S45" s="1">
        <v>15000</v>
      </c>
      <c r="U45" s="1">
        <v>1846498651815</v>
      </c>
      <c r="W45" s="1">
        <v>2934899819459</v>
      </c>
      <c r="Y45" s="8">
        <v>4.4987045290146903E-2</v>
      </c>
    </row>
    <row r="46" spans="1:25" ht="21" x14ac:dyDescent="0.25">
      <c r="A46" s="2" t="s">
        <v>50</v>
      </c>
      <c r="C46" s="1">
        <v>23163342</v>
      </c>
      <c r="E46" s="1">
        <v>1083640047654</v>
      </c>
      <c r="G46" s="1">
        <v>1231957910036</v>
      </c>
      <c r="I46" s="1">
        <v>0</v>
      </c>
      <c r="K46" s="1">
        <v>0</v>
      </c>
      <c r="M46" s="1">
        <v>0</v>
      </c>
      <c r="O46" s="1">
        <v>0</v>
      </c>
      <c r="Q46" s="1">
        <f t="shared" si="0"/>
        <v>23163342</v>
      </c>
      <c r="S46" s="1">
        <v>44500</v>
      </c>
      <c r="U46" s="1">
        <v>1083640047654</v>
      </c>
      <c r="W46" s="1">
        <v>1022800876802</v>
      </c>
      <c r="Y46" s="8">
        <v>1.5677805784858178E-2</v>
      </c>
    </row>
    <row r="47" spans="1:25" ht="21" x14ac:dyDescent="0.25">
      <c r="A47" s="2" t="s">
        <v>51</v>
      </c>
      <c r="C47" s="1">
        <v>3949846</v>
      </c>
      <c r="E47" s="1">
        <v>190910104999</v>
      </c>
      <c r="G47" s="1">
        <v>342626402817</v>
      </c>
      <c r="I47" s="1">
        <v>0</v>
      </c>
      <c r="K47" s="1">
        <v>0</v>
      </c>
      <c r="M47" s="1">
        <v>0</v>
      </c>
      <c r="O47" s="1">
        <v>0</v>
      </c>
      <c r="Q47" s="1">
        <f t="shared" si="0"/>
        <v>3949846</v>
      </c>
      <c r="S47" s="1">
        <v>70100</v>
      </c>
      <c r="U47" s="1">
        <v>190910104999</v>
      </c>
      <c r="W47" s="1">
        <v>274743889698</v>
      </c>
      <c r="Y47" s="8">
        <v>4.2113586729898662E-3</v>
      </c>
    </row>
    <row r="48" spans="1:25" ht="21" x14ac:dyDescent="0.25">
      <c r="A48" s="2" t="s">
        <v>52</v>
      </c>
      <c r="C48" s="1">
        <v>82387637</v>
      </c>
      <c r="E48" s="1">
        <v>321105776977</v>
      </c>
      <c r="G48" s="1">
        <v>702239205062</v>
      </c>
      <c r="I48" s="1">
        <v>0</v>
      </c>
      <c r="K48" s="1">
        <v>0</v>
      </c>
      <c r="M48" s="1">
        <v>0</v>
      </c>
      <c r="O48" s="1">
        <v>0</v>
      </c>
      <c r="Q48" s="1">
        <f t="shared" si="0"/>
        <v>82387637</v>
      </c>
      <c r="S48" s="1">
        <v>7530</v>
      </c>
      <c r="U48" s="1">
        <v>321105776977</v>
      </c>
      <c r="W48" s="1">
        <v>615583377662</v>
      </c>
      <c r="Y48" s="8">
        <v>9.4358509640192056E-3</v>
      </c>
    </row>
    <row r="49" spans="1:25" ht="21" x14ac:dyDescent="0.25">
      <c r="A49" s="2" t="s">
        <v>53</v>
      </c>
      <c r="C49" s="1">
        <v>48336728</v>
      </c>
      <c r="E49" s="1">
        <v>736106356565</v>
      </c>
      <c r="G49" s="1">
        <v>852783652946</v>
      </c>
      <c r="I49" s="1">
        <v>0</v>
      </c>
      <c r="K49" s="1">
        <v>0</v>
      </c>
      <c r="M49" s="1">
        <v>0</v>
      </c>
      <c r="O49" s="1">
        <v>0</v>
      </c>
      <c r="Q49" s="1">
        <f t="shared" si="0"/>
        <v>48336728</v>
      </c>
      <c r="S49" s="1">
        <v>15520</v>
      </c>
      <c r="U49" s="1">
        <v>736106356565</v>
      </c>
      <c r="W49" s="1">
        <v>744387080637</v>
      </c>
      <c r="Y49" s="8">
        <v>1.1410193659076877E-2</v>
      </c>
    </row>
    <row r="50" spans="1:25" ht="21" x14ac:dyDescent="0.25">
      <c r="A50" s="2" t="s">
        <v>54</v>
      </c>
      <c r="C50" s="1">
        <v>37139566</v>
      </c>
      <c r="E50" s="1">
        <v>355139853520</v>
      </c>
      <c r="G50" s="1">
        <v>340885413682</v>
      </c>
      <c r="I50" s="1">
        <v>13500000</v>
      </c>
      <c r="K50" s="1">
        <v>110513625892</v>
      </c>
      <c r="M50" s="1">
        <v>0</v>
      </c>
      <c r="O50" s="1">
        <v>0</v>
      </c>
      <c r="Q50" s="1">
        <f t="shared" si="0"/>
        <v>50639566</v>
      </c>
      <c r="S50" s="1">
        <v>8220</v>
      </c>
      <c r="U50" s="1">
        <v>465653479412</v>
      </c>
      <c r="W50" s="1">
        <v>413039564113</v>
      </c>
      <c r="Y50" s="8">
        <v>6.3311972198080834E-3</v>
      </c>
    </row>
    <row r="51" spans="1:25" ht="21" x14ac:dyDescent="0.25">
      <c r="A51" s="2" t="s">
        <v>55</v>
      </c>
      <c r="C51" s="1">
        <v>9029253</v>
      </c>
      <c r="E51" s="1">
        <v>314326577909</v>
      </c>
      <c r="G51" s="1">
        <v>500923233843</v>
      </c>
      <c r="I51" s="1">
        <v>0</v>
      </c>
      <c r="K51" s="1">
        <v>0</v>
      </c>
      <c r="M51" s="1">
        <v>0</v>
      </c>
      <c r="O51" s="1">
        <v>0</v>
      </c>
      <c r="Q51" s="1">
        <f t="shared" si="0"/>
        <v>9029253</v>
      </c>
      <c r="S51" s="1">
        <v>46200</v>
      </c>
      <c r="U51" s="1">
        <v>314326577909</v>
      </c>
      <c r="W51" s="1">
        <v>413926907593</v>
      </c>
      <c r="Y51" s="8">
        <v>6.3447986930365748E-3</v>
      </c>
    </row>
    <row r="52" spans="1:25" ht="21" x14ac:dyDescent="0.25">
      <c r="A52" s="2" t="s">
        <v>56</v>
      </c>
      <c r="C52" s="1">
        <v>3468479</v>
      </c>
      <c r="E52" s="1">
        <v>126127578319</v>
      </c>
      <c r="G52" s="1">
        <v>193903555814</v>
      </c>
      <c r="I52" s="1">
        <v>0</v>
      </c>
      <c r="K52" s="1">
        <v>0</v>
      </c>
      <c r="M52" s="1">
        <v>0</v>
      </c>
      <c r="O52" s="1">
        <v>0</v>
      </c>
      <c r="Q52" s="1">
        <f t="shared" si="0"/>
        <v>3468479</v>
      </c>
      <c r="S52" s="1">
        <v>58130</v>
      </c>
      <c r="U52" s="1">
        <v>126127578319</v>
      </c>
      <c r="W52" s="1">
        <v>200064140921</v>
      </c>
      <c r="Y52" s="8">
        <v>3.0666445610420916E-3</v>
      </c>
    </row>
    <row r="53" spans="1:25" ht="21" x14ac:dyDescent="0.25">
      <c r="A53" s="2" t="s">
        <v>57</v>
      </c>
      <c r="C53" s="1">
        <v>7514971</v>
      </c>
      <c r="E53" s="1">
        <v>187316025147</v>
      </c>
      <c r="G53" s="1">
        <v>940387171376</v>
      </c>
      <c r="I53" s="1">
        <v>0</v>
      </c>
      <c r="K53" s="1">
        <v>0</v>
      </c>
      <c r="M53" s="1">
        <v>0</v>
      </c>
      <c r="O53" s="1">
        <v>0</v>
      </c>
      <c r="Q53" s="1">
        <f t="shared" si="0"/>
        <v>7514971</v>
      </c>
      <c r="S53" s="1">
        <v>121710</v>
      </c>
      <c r="U53" s="1">
        <v>187316025147</v>
      </c>
      <c r="W53" s="1">
        <v>907576898169</v>
      </c>
      <c r="Y53" s="8">
        <v>1.3911617272764708E-2</v>
      </c>
    </row>
    <row r="54" spans="1:25" ht="21" x14ac:dyDescent="0.25">
      <c r="A54" s="2" t="s">
        <v>58</v>
      </c>
      <c r="C54" s="1">
        <v>5250407</v>
      </c>
      <c r="E54" s="1">
        <v>36567710177</v>
      </c>
      <c r="G54" s="1">
        <v>54859418856</v>
      </c>
      <c r="I54" s="1">
        <v>0</v>
      </c>
      <c r="K54" s="1">
        <v>0</v>
      </c>
      <c r="M54" s="1">
        <v>0</v>
      </c>
      <c r="O54" s="1">
        <v>0</v>
      </c>
      <c r="Q54" s="1">
        <f t="shared" si="0"/>
        <v>5250407</v>
      </c>
      <c r="S54" s="1">
        <v>9270</v>
      </c>
      <c r="U54" s="1">
        <v>36567710177</v>
      </c>
      <c r="W54" s="1">
        <v>48295043951</v>
      </c>
      <c r="Y54" s="8">
        <v>7.4028125767978156E-4</v>
      </c>
    </row>
    <row r="55" spans="1:25" ht="21" x14ac:dyDescent="0.25">
      <c r="A55" s="2" t="s">
        <v>59</v>
      </c>
      <c r="C55" s="1">
        <v>29187066</v>
      </c>
      <c r="E55" s="1">
        <v>1026527481219</v>
      </c>
      <c r="G55" s="1">
        <v>1274303799112</v>
      </c>
      <c r="I55" s="1">
        <v>0</v>
      </c>
      <c r="K55" s="1">
        <v>0</v>
      </c>
      <c r="M55" s="1">
        <v>0</v>
      </c>
      <c r="O55" s="1">
        <v>0</v>
      </c>
      <c r="Q55" s="1">
        <f t="shared" si="0"/>
        <v>29187066</v>
      </c>
      <c r="S55" s="1">
        <v>35810</v>
      </c>
      <c r="U55" s="1">
        <v>1026527481219</v>
      </c>
      <c r="W55" s="1">
        <v>1037109523777</v>
      </c>
      <c r="Y55" s="8">
        <v>1.5897133117681317E-2</v>
      </c>
    </row>
    <row r="56" spans="1:25" ht="21" x14ac:dyDescent="0.25">
      <c r="A56" s="2" t="s">
        <v>60</v>
      </c>
      <c r="C56" s="1">
        <v>9167325</v>
      </c>
      <c r="E56" s="1">
        <v>327676801728</v>
      </c>
      <c r="G56" s="1">
        <v>1167076020425</v>
      </c>
      <c r="I56" s="1">
        <v>0</v>
      </c>
      <c r="K56" s="1">
        <v>0</v>
      </c>
      <c r="M56" s="1">
        <v>0</v>
      </c>
      <c r="O56" s="1">
        <v>0</v>
      </c>
      <c r="Q56" s="1">
        <f t="shared" si="0"/>
        <v>9167325</v>
      </c>
      <c r="S56" s="1">
        <v>108400</v>
      </c>
      <c r="U56" s="1">
        <v>327676801728</v>
      </c>
      <c r="W56" s="1">
        <v>986056435028</v>
      </c>
      <c r="Y56" s="8">
        <v>1.5114575702765356E-2</v>
      </c>
    </row>
    <row r="57" spans="1:25" ht="21" x14ac:dyDescent="0.25">
      <c r="A57" s="2" t="s">
        <v>61</v>
      </c>
      <c r="C57" s="1">
        <v>336881032</v>
      </c>
      <c r="E57" s="1">
        <v>560499939599</v>
      </c>
      <c r="G57" s="1">
        <v>895193649665</v>
      </c>
      <c r="I57" s="1">
        <v>0</v>
      </c>
      <c r="K57" s="1">
        <v>0</v>
      </c>
      <c r="M57" s="1">
        <v>0</v>
      </c>
      <c r="O57" s="1">
        <v>0</v>
      </c>
      <c r="Q57" s="1">
        <f t="shared" si="0"/>
        <v>336881032</v>
      </c>
      <c r="S57" s="1">
        <v>2140</v>
      </c>
      <c r="U57" s="1">
        <v>560499939599</v>
      </c>
      <c r="W57" s="1">
        <v>715352655072</v>
      </c>
      <c r="Y57" s="8">
        <v>1.0965145071998758E-2</v>
      </c>
    </row>
    <row r="58" spans="1:25" ht="21" x14ac:dyDescent="0.25">
      <c r="A58" s="2" t="s">
        <v>62</v>
      </c>
      <c r="C58" s="1">
        <v>210363761</v>
      </c>
      <c r="E58" s="1">
        <v>1057591403854</v>
      </c>
      <c r="G58" s="1">
        <v>972717444934</v>
      </c>
      <c r="I58" s="1">
        <v>0</v>
      </c>
      <c r="K58" s="1">
        <v>0</v>
      </c>
      <c r="M58" s="1">
        <v>0</v>
      </c>
      <c r="O58" s="1">
        <v>0</v>
      </c>
      <c r="Q58" s="1">
        <f t="shared" si="0"/>
        <v>210363761</v>
      </c>
      <c r="S58" s="1">
        <v>3840</v>
      </c>
      <c r="U58" s="1">
        <v>1057591403854</v>
      </c>
      <c r="W58" s="1">
        <v>801552572649</v>
      </c>
      <c r="Y58" s="8">
        <v>1.2286443867389413E-2</v>
      </c>
    </row>
    <row r="59" spans="1:25" ht="21" x14ac:dyDescent="0.25">
      <c r="A59" s="2" t="s">
        <v>63</v>
      </c>
      <c r="C59" s="1">
        <v>30000000</v>
      </c>
      <c r="E59" s="1">
        <v>200678849400</v>
      </c>
      <c r="G59" s="1">
        <v>352751985000</v>
      </c>
      <c r="I59" s="1">
        <v>0</v>
      </c>
      <c r="K59" s="1">
        <v>0</v>
      </c>
      <c r="M59" s="1">
        <v>0</v>
      </c>
      <c r="O59" s="1">
        <v>0</v>
      </c>
      <c r="Q59" s="1">
        <f t="shared" si="0"/>
        <v>30000000</v>
      </c>
      <c r="S59" s="1">
        <v>12490</v>
      </c>
      <c r="U59" s="1">
        <v>200678849400</v>
      </c>
      <c r="W59" s="1">
        <v>371803569000</v>
      </c>
      <c r="Y59" s="8">
        <v>5.6991192294681059E-3</v>
      </c>
    </row>
    <row r="60" spans="1:25" ht="21" x14ac:dyDescent="0.25">
      <c r="A60" s="2" t="s">
        <v>64</v>
      </c>
      <c r="C60" s="1">
        <v>84855799</v>
      </c>
      <c r="E60" s="1">
        <v>36876847481</v>
      </c>
      <c r="G60" s="1">
        <v>36542740834</v>
      </c>
      <c r="I60" s="1">
        <v>0</v>
      </c>
      <c r="K60" s="1">
        <v>0</v>
      </c>
      <c r="M60" s="1">
        <v>0</v>
      </c>
      <c r="O60" s="1">
        <v>0</v>
      </c>
      <c r="Q60" s="1">
        <f t="shared" si="0"/>
        <v>84855799</v>
      </c>
      <c r="S60" s="1">
        <v>434</v>
      </c>
      <c r="U60" s="1">
        <v>36876847481</v>
      </c>
      <c r="W60" s="1">
        <v>36542740834</v>
      </c>
      <c r="Y60" s="8">
        <v>5.6013834817308808E-4</v>
      </c>
    </row>
    <row r="61" spans="1:25" ht="21" x14ac:dyDescent="0.25">
      <c r="A61" s="2" t="s">
        <v>65</v>
      </c>
      <c r="C61" s="1">
        <v>44937</v>
      </c>
      <c r="E61" s="1">
        <v>99998245977</v>
      </c>
      <c r="G61" s="1">
        <v>202672592575</v>
      </c>
      <c r="I61" s="1">
        <v>0</v>
      </c>
      <c r="K61" s="1">
        <v>0</v>
      </c>
      <c r="M61" s="1">
        <v>0</v>
      </c>
      <c r="O61" s="1">
        <v>0</v>
      </c>
      <c r="Q61" s="1">
        <f t="shared" si="0"/>
        <v>44937</v>
      </c>
      <c r="S61" s="1">
        <v>5030000</v>
      </c>
      <c r="U61" s="1">
        <v>99998245977</v>
      </c>
      <c r="W61" s="1">
        <v>225490630536</v>
      </c>
      <c r="Y61" s="8">
        <v>3.4563895984349889E-3</v>
      </c>
    </row>
    <row r="62" spans="1:25" ht="21" x14ac:dyDescent="0.25">
      <c r="A62" s="2" t="s">
        <v>66</v>
      </c>
      <c r="C62" s="1">
        <v>14341118</v>
      </c>
      <c r="E62" s="1">
        <v>182614273181</v>
      </c>
      <c r="G62" s="1">
        <v>263829041867</v>
      </c>
      <c r="I62" s="1">
        <v>0</v>
      </c>
      <c r="K62" s="1">
        <v>0</v>
      </c>
      <c r="M62" s="1">
        <v>0</v>
      </c>
      <c r="O62" s="1">
        <v>0</v>
      </c>
      <c r="Q62" s="1">
        <f t="shared" si="0"/>
        <v>14341118</v>
      </c>
      <c r="S62" s="1">
        <v>16730</v>
      </c>
      <c r="U62" s="1">
        <v>182614273181</v>
      </c>
      <c r="W62" s="1">
        <v>238072269171</v>
      </c>
      <c r="Y62" s="8">
        <v>3.6492448173232922E-3</v>
      </c>
    </row>
    <row r="63" spans="1:25" ht="21" x14ac:dyDescent="0.25">
      <c r="A63" s="2" t="s">
        <v>67</v>
      </c>
      <c r="C63" s="1">
        <v>10321896</v>
      </c>
      <c r="E63" s="1">
        <v>321445781233</v>
      </c>
      <c r="G63" s="1">
        <v>253287324507</v>
      </c>
      <c r="I63" s="1">
        <v>0</v>
      </c>
      <c r="K63" s="1">
        <v>0</v>
      </c>
      <c r="M63" s="1">
        <v>0</v>
      </c>
      <c r="O63" s="1">
        <v>0</v>
      </c>
      <c r="Q63" s="1">
        <f t="shared" si="0"/>
        <v>10321896</v>
      </c>
      <c r="S63" s="1">
        <v>20650</v>
      </c>
      <c r="U63" s="1">
        <v>321445781233</v>
      </c>
      <c r="W63" s="1">
        <v>211499524912</v>
      </c>
      <c r="Y63" s="8">
        <v>3.2419296369082134E-3</v>
      </c>
    </row>
    <row r="64" spans="1:25" ht="21" x14ac:dyDescent="0.25">
      <c r="A64" s="2" t="s">
        <v>68</v>
      </c>
      <c r="C64" s="1">
        <v>33402794</v>
      </c>
      <c r="E64" s="1">
        <v>693087315306</v>
      </c>
      <c r="G64" s="1">
        <v>1457367639993</v>
      </c>
      <c r="I64" s="1">
        <v>0</v>
      </c>
      <c r="K64" s="1">
        <v>0</v>
      </c>
      <c r="M64" s="1">
        <v>0</v>
      </c>
      <c r="O64" s="1">
        <v>0</v>
      </c>
      <c r="Q64" s="1">
        <f t="shared" si="0"/>
        <v>33402794</v>
      </c>
      <c r="S64" s="1">
        <v>35460</v>
      </c>
      <c r="U64" s="1">
        <v>693087315306</v>
      </c>
      <c r="W64" s="1">
        <v>1175307175668</v>
      </c>
      <c r="Y64" s="8">
        <v>1.8015469145163984E-2</v>
      </c>
    </row>
    <row r="65" spans="1:25" ht="21" x14ac:dyDescent="0.25">
      <c r="A65" s="2" t="s">
        <v>69</v>
      </c>
      <c r="C65" s="1">
        <v>134000000</v>
      </c>
      <c r="E65" s="1">
        <v>451542070913</v>
      </c>
      <c r="G65" s="1">
        <v>576665648660</v>
      </c>
      <c r="I65" s="1">
        <v>0</v>
      </c>
      <c r="K65" s="1">
        <v>0</v>
      </c>
      <c r="M65" s="1">
        <v>0</v>
      </c>
      <c r="O65" s="1">
        <v>0</v>
      </c>
      <c r="Q65" s="1">
        <f t="shared" si="0"/>
        <v>134000000</v>
      </c>
      <c r="S65" s="1">
        <v>3665</v>
      </c>
      <c r="U65" s="1">
        <v>451542070913</v>
      </c>
      <c r="W65" s="1">
        <v>487313719700</v>
      </c>
      <c r="Y65" s="8">
        <v>7.4696942748440926E-3</v>
      </c>
    </row>
    <row r="66" spans="1:25" ht="21" x14ac:dyDescent="0.25">
      <c r="A66" s="2" t="s">
        <v>70</v>
      </c>
      <c r="C66" s="1">
        <v>81209709</v>
      </c>
      <c r="E66" s="1">
        <v>226981008883</v>
      </c>
      <c r="G66" s="1">
        <v>90654702693</v>
      </c>
      <c r="I66" s="1">
        <v>0</v>
      </c>
      <c r="K66" s="1">
        <v>0</v>
      </c>
      <c r="M66" s="1">
        <v>0</v>
      </c>
      <c r="O66" s="1">
        <v>0</v>
      </c>
      <c r="Q66" s="1">
        <f t="shared" si="0"/>
        <v>81209709</v>
      </c>
      <c r="S66" s="1">
        <v>889</v>
      </c>
      <c r="U66" s="1">
        <v>226981008883</v>
      </c>
      <c r="W66" s="1">
        <v>71637360617</v>
      </c>
      <c r="Y66" s="8">
        <v>1.0980794523806356E-3</v>
      </c>
    </row>
    <row r="67" spans="1:25" ht="21" x14ac:dyDescent="0.25">
      <c r="A67" s="2" t="s">
        <v>71</v>
      </c>
      <c r="C67" s="1">
        <v>11048646</v>
      </c>
      <c r="E67" s="1">
        <v>132055949158</v>
      </c>
      <c r="G67" s="1">
        <v>172451764672</v>
      </c>
      <c r="I67" s="1">
        <v>0</v>
      </c>
      <c r="K67" s="1">
        <v>0</v>
      </c>
      <c r="M67" s="1">
        <v>0</v>
      </c>
      <c r="O67" s="1">
        <v>0</v>
      </c>
      <c r="Q67" s="1">
        <f t="shared" si="0"/>
        <v>11048646</v>
      </c>
      <c r="S67" s="1">
        <v>12830</v>
      </c>
      <c r="U67" s="1">
        <v>132055949158</v>
      </c>
      <c r="W67" s="1">
        <v>140658368769</v>
      </c>
      <c r="Y67" s="8">
        <v>2.1560546510972947E-3</v>
      </c>
    </row>
    <row r="68" spans="1:25" ht="21" x14ac:dyDescent="0.25">
      <c r="A68" s="2" t="s">
        <v>72</v>
      </c>
      <c r="C68" s="1">
        <v>25664650</v>
      </c>
      <c r="E68" s="1">
        <v>499468457533</v>
      </c>
      <c r="G68" s="1">
        <v>696756935310</v>
      </c>
      <c r="I68" s="1">
        <v>0</v>
      </c>
      <c r="K68" s="1">
        <v>0</v>
      </c>
      <c r="M68" s="1">
        <v>0</v>
      </c>
      <c r="O68" s="1">
        <v>0</v>
      </c>
      <c r="Q68" s="1">
        <f t="shared" si="0"/>
        <v>25664650</v>
      </c>
      <c r="S68" s="1">
        <v>23680</v>
      </c>
      <c r="U68" s="1">
        <v>499468457533</v>
      </c>
      <c r="W68" s="1">
        <v>603041090210</v>
      </c>
      <c r="Y68" s="8">
        <v>9.2435989321426378E-3</v>
      </c>
    </row>
    <row r="69" spans="1:25" ht="21" x14ac:dyDescent="0.25">
      <c r="A69" s="2" t="s">
        <v>73</v>
      </c>
      <c r="C69" s="1">
        <v>167562593</v>
      </c>
      <c r="E69" s="1">
        <v>567789724774</v>
      </c>
      <c r="G69" s="1">
        <v>446095257541</v>
      </c>
      <c r="I69" s="1">
        <v>0</v>
      </c>
      <c r="K69" s="1">
        <v>0</v>
      </c>
      <c r="M69" s="1">
        <v>0</v>
      </c>
      <c r="O69" s="1">
        <v>0</v>
      </c>
      <c r="Q69" s="1">
        <f t="shared" si="0"/>
        <v>167562593</v>
      </c>
      <c r="S69" s="1">
        <v>2820</v>
      </c>
      <c r="U69" s="1">
        <v>567789724774</v>
      </c>
      <c r="W69" s="1">
        <v>468873882320</v>
      </c>
      <c r="Y69" s="8">
        <v>7.1870427874383257E-3</v>
      </c>
    </row>
    <row r="70" spans="1:25" ht="21" x14ac:dyDescent="0.25">
      <c r="A70" s="2" t="s">
        <v>74</v>
      </c>
      <c r="C70" s="1">
        <v>87342888</v>
      </c>
      <c r="E70" s="1">
        <v>1162103372882</v>
      </c>
      <c r="G70" s="1">
        <v>1440417630647</v>
      </c>
      <c r="I70" s="1">
        <v>0</v>
      </c>
      <c r="K70" s="1">
        <v>0</v>
      </c>
      <c r="M70" s="1">
        <v>0</v>
      </c>
      <c r="O70" s="1">
        <v>0</v>
      </c>
      <c r="Q70" s="1">
        <f t="shared" si="0"/>
        <v>87342888</v>
      </c>
      <c r="S70" s="1">
        <v>13000</v>
      </c>
      <c r="U70" s="1">
        <v>1162103372882</v>
      </c>
      <c r="W70" s="1">
        <v>1126680457185</v>
      </c>
      <c r="Y70" s="8">
        <v>1.7270103878451341E-2</v>
      </c>
    </row>
    <row r="71" spans="1:25" ht="21" x14ac:dyDescent="0.25">
      <c r="A71" s="2" t="s">
        <v>75</v>
      </c>
      <c r="C71" s="1">
        <v>119640598</v>
      </c>
      <c r="E71" s="1">
        <v>538020230399</v>
      </c>
      <c r="G71" s="1">
        <v>701610237209</v>
      </c>
      <c r="I71" s="1">
        <v>0</v>
      </c>
      <c r="K71" s="1">
        <v>0</v>
      </c>
      <c r="M71" s="1">
        <v>0</v>
      </c>
      <c r="O71" s="1">
        <v>0</v>
      </c>
      <c r="Q71" s="1">
        <f t="shared" si="0"/>
        <v>119640598</v>
      </c>
      <c r="S71" s="1">
        <v>5540</v>
      </c>
      <c r="U71" s="1">
        <v>538020230399</v>
      </c>
      <c r="W71" s="1">
        <v>657685400023</v>
      </c>
      <c r="Y71" s="8">
        <v>1.0081203685840635E-2</v>
      </c>
    </row>
    <row r="72" spans="1:25" ht="21" x14ac:dyDescent="0.25">
      <c r="A72" s="2" t="s">
        <v>76</v>
      </c>
      <c r="C72" s="1">
        <v>2400000</v>
      </c>
      <c r="E72" s="1">
        <v>7355140884</v>
      </c>
      <c r="G72" s="1">
        <v>9118564392</v>
      </c>
      <c r="I72" s="1">
        <v>0</v>
      </c>
      <c r="K72" s="1">
        <v>0</v>
      </c>
      <c r="M72" s="1">
        <v>0</v>
      </c>
      <c r="O72" s="1">
        <v>0</v>
      </c>
      <c r="Q72" s="1">
        <f t="shared" si="0"/>
        <v>2400000</v>
      </c>
      <c r="S72" s="1">
        <v>2910</v>
      </c>
      <c r="U72" s="1">
        <v>7355140884</v>
      </c>
      <c r="W72" s="1">
        <v>6930013680</v>
      </c>
      <c r="Y72" s="8">
        <v>1.0622537683107887E-4</v>
      </c>
    </row>
    <row r="73" spans="1:25" ht="21" x14ac:dyDescent="0.25">
      <c r="A73" s="2" t="s">
        <v>77</v>
      </c>
      <c r="C73" s="1">
        <v>469574647</v>
      </c>
      <c r="E73" s="1">
        <v>810694387663</v>
      </c>
      <c r="G73" s="1">
        <v>879237903605</v>
      </c>
      <c r="I73" s="1">
        <v>0</v>
      </c>
      <c r="K73" s="1">
        <v>0</v>
      </c>
      <c r="M73" s="1">
        <v>0</v>
      </c>
      <c r="O73" s="1">
        <v>0</v>
      </c>
      <c r="Q73" s="1">
        <f t="shared" si="0"/>
        <v>469574647</v>
      </c>
      <c r="S73" s="1">
        <v>1502</v>
      </c>
      <c r="U73" s="1">
        <v>810694387663</v>
      </c>
      <c r="W73" s="1">
        <v>699849142138</v>
      </c>
      <c r="Y73" s="8">
        <v>1.0727502466996042E-2</v>
      </c>
    </row>
    <row r="74" spans="1:25" ht="21" x14ac:dyDescent="0.25">
      <c r="A74" s="2" t="s">
        <v>78</v>
      </c>
      <c r="C74" s="1">
        <v>573863800</v>
      </c>
      <c r="E74" s="1">
        <v>803854215446</v>
      </c>
      <c r="G74" s="1">
        <v>638328600598</v>
      </c>
      <c r="I74" s="1">
        <v>0</v>
      </c>
      <c r="K74" s="1">
        <v>0</v>
      </c>
      <c r="M74" s="1">
        <v>0</v>
      </c>
      <c r="O74" s="1">
        <v>0</v>
      </c>
      <c r="Q74" s="1">
        <f t="shared" si="0"/>
        <v>573863800</v>
      </c>
      <c r="S74" s="1">
        <v>865</v>
      </c>
      <c r="U74" s="1">
        <v>803854215446</v>
      </c>
      <c r="W74" s="1">
        <v>492555075394</v>
      </c>
      <c r="Y74" s="8">
        <v>7.5500353837379599E-3</v>
      </c>
    </row>
    <row r="75" spans="1:25" ht="21" x14ac:dyDescent="0.25">
      <c r="A75" s="2" t="s">
        <v>79</v>
      </c>
      <c r="C75" s="1">
        <v>112621308</v>
      </c>
      <c r="E75" s="1">
        <v>1617508339017</v>
      </c>
      <c r="G75" s="1">
        <v>2864171601761</v>
      </c>
      <c r="I75" s="1">
        <v>5000000</v>
      </c>
      <c r="K75" s="1">
        <v>142672142168</v>
      </c>
      <c r="M75" s="1">
        <v>0</v>
      </c>
      <c r="O75" s="1">
        <v>0</v>
      </c>
      <c r="Q75" s="1">
        <f t="shared" ref="Q75:Q93" si="1">C75+I75-M75</f>
        <v>117621308</v>
      </c>
      <c r="S75" s="1">
        <v>27920</v>
      </c>
      <c r="U75" s="1">
        <v>1760180481185</v>
      </c>
      <c r="W75" s="1">
        <v>3258601700473</v>
      </c>
      <c r="Y75" s="8">
        <v>4.9948847081516701E-2</v>
      </c>
    </row>
    <row r="76" spans="1:25" ht="21" x14ac:dyDescent="0.25">
      <c r="A76" s="2" t="s">
        <v>80</v>
      </c>
      <c r="C76" s="1">
        <v>166110245</v>
      </c>
      <c r="E76" s="1">
        <v>1232306345197</v>
      </c>
      <c r="G76" s="1">
        <v>1921873641320</v>
      </c>
      <c r="I76" s="1">
        <v>0</v>
      </c>
      <c r="K76" s="1">
        <v>0</v>
      </c>
      <c r="M76" s="1">
        <v>0</v>
      </c>
      <c r="O76" s="1">
        <v>0</v>
      </c>
      <c r="Q76" s="1">
        <f t="shared" si="1"/>
        <v>166110245</v>
      </c>
      <c r="S76" s="1">
        <v>9480</v>
      </c>
      <c r="U76" s="1">
        <v>1232306345197</v>
      </c>
      <c r="W76" s="1">
        <v>1562552497402</v>
      </c>
      <c r="Y76" s="8">
        <v>2.395128430033212E-2</v>
      </c>
    </row>
    <row r="77" spans="1:25" ht="21" x14ac:dyDescent="0.25">
      <c r="A77" s="2" t="s">
        <v>81</v>
      </c>
      <c r="C77" s="1">
        <v>16748397</v>
      </c>
      <c r="E77" s="1">
        <v>150698020810</v>
      </c>
      <c r="G77" s="1">
        <v>150899901572</v>
      </c>
      <c r="I77" s="1">
        <v>0</v>
      </c>
      <c r="K77" s="1">
        <v>0</v>
      </c>
      <c r="M77" s="1">
        <v>0</v>
      </c>
      <c r="O77" s="1">
        <v>0</v>
      </c>
      <c r="Q77" s="1">
        <f t="shared" si="1"/>
        <v>16748397</v>
      </c>
      <c r="S77" s="1">
        <v>8520</v>
      </c>
      <c r="U77" s="1">
        <v>150698020810</v>
      </c>
      <c r="W77" s="1">
        <v>141593299713</v>
      </c>
      <c r="Y77" s="8">
        <v>2.1703855595807879E-3</v>
      </c>
    </row>
    <row r="78" spans="1:25" ht="21" x14ac:dyDescent="0.25">
      <c r="A78" s="2" t="s">
        <v>82</v>
      </c>
      <c r="C78" s="1">
        <v>114198708</v>
      </c>
      <c r="E78" s="1">
        <v>1276466058188</v>
      </c>
      <c r="G78" s="1">
        <v>2111076185521</v>
      </c>
      <c r="I78" s="1">
        <v>0</v>
      </c>
      <c r="K78" s="1">
        <v>0</v>
      </c>
      <c r="M78" s="1">
        <v>0</v>
      </c>
      <c r="O78" s="1">
        <v>0</v>
      </c>
      <c r="Q78" s="1">
        <f t="shared" si="1"/>
        <v>114198708</v>
      </c>
      <c r="S78" s="1">
        <v>15150</v>
      </c>
      <c r="U78" s="1">
        <v>1276466058188</v>
      </c>
      <c r="W78" s="1">
        <v>1716736672605</v>
      </c>
      <c r="Y78" s="8">
        <v>2.6314666664149874E-2</v>
      </c>
    </row>
    <row r="79" spans="1:25" ht="21" x14ac:dyDescent="0.25">
      <c r="A79" s="2" t="s">
        <v>83</v>
      </c>
      <c r="C79" s="1">
        <v>189268219</v>
      </c>
      <c r="E79" s="1">
        <v>495490631459</v>
      </c>
      <c r="G79" s="1">
        <v>594778991338</v>
      </c>
      <c r="I79" s="1">
        <v>0</v>
      </c>
      <c r="K79" s="1">
        <v>0</v>
      </c>
      <c r="M79" s="1">
        <v>0</v>
      </c>
      <c r="O79" s="1">
        <v>0</v>
      </c>
      <c r="Q79" s="1">
        <f t="shared" si="1"/>
        <v>189268219</v>
      </c>
      <c r="S79" s="1">
        <v>2602</v>
      </c>
      <c r="U79" s="1">
        <v>495490631459</v>
      </c>
      <c r="W79" s="1">
        <v>488669067086</v>
      </c>
      <c r="Y79" s="8">
        <v>7.4904694555959529E-3</v>
      </c>
    </row>
    <row r="80" spans="1:25" ht="21" x14ac:dyDescent="0.25">
      <c r="A80" s="2" t="s">
        <v>84</v>
      </c>
      <c r="C80" s="1">
        <v>16505091</v>
      </c>
      <c r="E80" s="1">
        <v>726995080139</v>
      </c>
      <c r="G80" s="1">
        <v>1159527470577</v>
      </c>
      <c r="I80" s="1">
        <v>0</v>
      </c>
      <c r="K80" s="1">
        <v>0</v>
      </c>
      <c r="M80" s="1">
        <v>0</v>
      </c>
      <c r="O80" s="1">
        <v>0</v>
      </c>
      <c r="Q80" s="1">
        <f t="shared" si="1"/>
        <v>16505091</v>
      </c>
      <c r="S80" s="1">
        <v>59850</v>
      </c>
      <c r="U80" s="1">
        <v>726995080139</v>
      </c>
      <c r="W80" s="1">
        <v>980193772797</v>
      </c>
      <c r="Y80" s="8">
        <v>1.5024711016564433E-2</v>
      </c>
    </row>
    <row r="81" spans="1:25" ht="21" x14ac:dyDescent="0.25">
      <c r="A81" s="2" t="s">
        <v>85</v>
      </c>
      <c r="C81" s="1">
        <v>138485127</v>
      </c>
      <c r="E81" s="1">
        <v>298982898920</v>
      </c>
      <c r="G81" s="1">
        <v>367034495342</v>
      </c>
      <c r="I81" s="1">
        <v>9481865</v>
      </c>
      <c r="K81" s="1">
        <v>0</v>
      </c>
      <c r="M81" s="1">
        <v>0</v>
      </c>
      <c r="O81" s="1">
        <v>0</v>
      </c>
      <c r="Q81" s="1">
        <f t="shared" si="1"/>
        <v>147966992</v>
      </c>
      <c r="S81" s="1">
        <v>2072</v>
      </c>
      <c r="U81" s="1">
        <v>298982898920</v>
      </c>
      <c r="W81" s="1">
        <v>304217685219</v>
      </c>
      <c r="Y81" s="8">
        <v>4.6631420576166609E-3</v>
      </c>
    </row>
    <row r="82" spans="1:25" ht="21" x14ac:dyDescent="0.25">
      <c r="A82" s="2" t="s">
        <v>86</v>
      </c>
      <c r="C82" s="1">
        <v>121500000</v>
      </c>
      <c r="E82" s="1">
        <v>552101056805</v>
      </c>
      <c r="G82" s="1">
        <v>558558209565</v>
      </c>
      <c r="I82" s="1">
        <v>58725567</v>
      </c>
      <c r="K82" s="1">
        <v>0</v>
      </c>
      <c r="M82" s="1">
        <v>0</v>
      </c>
      <c r="O82" s="1">
        <v>0</v>
      </c>
      <c r="Q82" s="1">
        <f t="shared" si="1"/>
        <v>180225567</v>
      </c>
      <c r="S82" s="1">
        <v>3220</v>
      </c>
      <c r="U82" s="1">
        <v>552101056805</v>
      </c>
      <c r="W82" s="1">
        <v>575840403242</v>
      </c>
      <c r="Y82" s="8">
        <v>8.8266584531391367E-3</v>
      </c>
    </row>
    <row r="83" spans="1:25" ht="21" x14ac:dyDescent="0.25">
      <c r="A83" s="2" t="s">
        <v>87</v>
      </c>
      <c r="C83" s="1">
        <v>34680966</v>
      </c>
      <c r="E83" s="1">
        <v>732151051140</v>
      </c>
      <c r="G83" s="1">
        <v>708905371936</v>
      </c>
      <c r="I83" s="1">
        <v>0</v>
      </c>
      <c r="K83" s="1">
        <v>0</v>
      </c>
      <c r="M83" s="1">
        <v>0</v>
      </c>
      <c r="O83" s="1">
        <v>0</v>
      </c>
      <c r="Q83" s="1">
        <f t="shared" si="1"/>
        <v>34680966</v>
      </c>
      <c r="S83" s="1">
        <v>19000</v>
      </c>
      <c r="U83" s="1">
        <v>732151051140</v>
      </c>
      <c r="W83" s="1">
        <v>653844760524</v>
      </c>
      <c r="Y83" s="8">
        <v>1.002233318472878E-2</v>
      </c>
    </row>
    <row r="84" spans="1:25" ht="21" x14ac:dyDescent="0.25">
      <c r="A84" s="2" t="s">
        <v>88</v>
      </c>
      <c r="C84" s="1">
        <v>37166504</v>
      </c>
      <c r="E84" s="1">
        <v>408859209610</v>
      </c>
      <c r="G84" s="1">
        <v>790690196452</v>
      </c>
      <c r="I84" s="1">
        <v>0</v>
      </c>
      <c r="K84" s="1">
        <v>0</v>
      </c>
      <c r="M84" s="1">
        <v>0</v>
      </c>
      <c r="O84" s="1">
        <v>0</v>
      </c>
      <c r="Q84" s="1">
        <f t="shared" si="1"/>
        <v>37166504</v>
      </c>
      <c r="S84" s="1">
        <v>20470</v>
      </c>
      <c r="U84" s="1">
        <v>408859209610</v>
      </c>
      <c r="W84" s="1">
        <v>754917365736</v>
      </c>
      <c r="Y84" s="8">
        <v>1.1571605101309407E-2</v>
      </c>
    </row>
    <row r="85" spans="1:25" ht="21" x14ac:dyDescent="0.25">
      <c r="A85" s="2" t="s">
        <v>89</v>
      </c>
      <c r="C85" s="1">
        <v>12821313</v>
      </c>
      <c r="E85" s="1">
        <v>208098305818</v>
      </c>
      <c r="G85" s="1">
        <v>786232222682</v>
      </c>
      <c r="I85" s="1">
        <v>0</v>
      </c>
      <c r="K85" s="1">
        <v>0</v>
      </c>
      <c r="M85" s="1">
        <v>0</v>
      </c>
      <c r="O85" s="1">
        <v>0</v>
      </c>
      <c r="Q85" s="1">
        <f t="shared" si="1"/>
        <v>12821313</v>
      </c>
      <c r="S85" s="1">
        <v>52600</v>
      </c>
      <c r="U85" s="1">
        <v>208098305818</v>
      </c>
      <c r="W85" s="1">
        <v>669187943577</v>
      </c>
      <c r="Y85" s="8">
        <v>1.0257518204102818E-2</v>
      </c>
    </row>
    <row r="86" spans="1:25" ht="21" x14ac:dyDescent="0.25">
      <c r="A86" s="2" t="s">
        <v>90</v>
      </c>
      <c r="C86" s="1">
        <v>181791807</v>
      </c>
      <c r="E86" s="1">
        <v>952417725569</v>
      </c>
      <c r="G86" s="1">
        <v>1668575646070</v>
      </c>
      <c r="I86" s="1">
        <v>0</v>
      </c>
      <c r="K86" s="1">
        <v>0</v>
      </c>
      <c r="M86" s="1">
        <v>0</v>
      </c>
      <c r="O86" s="1">
        <v>0</v>
      </c>
      <c r="Q86" s="1">
        <f t="shared" si="1"/>
        <v>181791807</v>
      </c>
      <c r="S86" s="1">
        <v>8100</v>
      </c>
      <c r="U86" s="1">
        <v>952417725569</v>
      </c>
      <c r="W86" s="1">
        <v>1461131106288</v>
      </c>
      <c r="Y86" s="8">
        <v>2.2396666086386997E-2</v>
      </c>
    </row>
    <row r="87" spans="1:25" ht="21" x14ac:dyDescent="0.25">
      <c r="A87" s="2" t="s">
        <v>91</v>
      </c>
      <c r="C87" s="1">
        <v>90738824</v>
      </c>
      <c r="E87" s="1">
        <v>446434963923</v>
      </c>
      <c r="G87" s="1">
        <v>722100051382</v>
      </c>
      <c r="I87" s="1">
        <v>551202</v>
      </c>
      <c r="K87" s="1">
        <v>4316355826</v>
      </c>
      <c r="M87" s="1">
        <v>0</v>
      </c>
      <c r="O87" s="1">
        <v>0</v>
      </c>
      <c r="Q87" s="1">
        <f t="shared" si="1"/>
        <v>91290026</v>
      </c>
      <c r="S87" s="1">
        <v>8160</v>
      </c>
      <c r="U87" s="1">
        <v>450751319749</v>
      </c>
      <c r="W87" s="1">
        <v>739168329448</v>
      </c>
      <c r="Y87" s="8">
        <v>1.1330199038974026E-2</v>
      </c>
    </row>
    <row r="88" spans="1:25" ht="21" x14ac:dyDescent="0.25">
      <c r="A88" s="2" t="s">
        <v>92</v>
      </c>
      <c r="C88" s="1">
        <v>284616494</v>
      </c>
      <c r="E88" s="1">
        <v>270799754764</v>
      </c>
      <c r="G88" s="1">
        <v>770996795209</v>
      </c>
      <c r="I88" s="1">
        <v>0</v>
      </c>
      <c r="K88" s="1">
        <v>0</v>
      </c>
      <c r="M88" s="1">
        <v>0</v>
      </c>
      <c r="O88" s="1">
        <v>0</v>
      </c>
      <c r="Q88" s="1">
        <f t="shared" si="1"/>
        <v>284616494</v>
      </c>
      <c r="S88" s="1">
        <v>2508</v>
      </c>
      <c r="U88" s="1">
        <v>270799754764</v>
      </c>
      <c r="W88" s="1">
        <v>708300352521</v>
      </c>
      <c r="Y88" s="8">
        <v>1.085704521381684E-2</v>
      </c>
    </row>
    <row r="89" spans="1:25" ht="21" x14ac:dyDescent="0.25">
      <c r="A89" s="2" t="s">
        <v>93</v>
      </c>
      <c r="C89" s="1">
        <v>69409442</v>
      </c>
      <c r="E89" s="1">
        <v>260491256191</v>
      </c>
      <c r="G89" s="1">
        <v>275353882239</v>
      </c>
      <c r="I89" s="1">
        <v>0</v>
      </c>
      <c r="K89" s="1">
        <v>0</v>
      </c>
      <c r="M89" s="1">
        <v>0</v>
      </c>
      <c r="O89" s="1">
        <v>0</v>
      </c>
      <c r="Q89" s="1">
        <f t="shared" si="1"/>
        <v>69409442</v>
      </c>
      <c r="S89" s="1">
        <v>3737</v>
      </c>
      <c r="U89" s="1">
        <v>260491256191</v>
      </c>
      <c r="W89" s="1">
        <v>257378053509</v>
      </c>
      <c r="Y89" s="8">
        <v>3.9451698055007452E-3</v>
      </c>
    </row>
    <row r="90" spans="1:25" ht="21" x14ac:dyDescent="0.25">
      <c r="A90" s="2" t="s">
        <v>94</v>
      </c>
      <c r="C90" s="1">
        <v>23423147</v>
      </c>
      <c r="E90" s="1">
        <v>135389502253</v>
      </c>
      <c r="G90" s="1">
        <v>206157303474</v>
      </c>
      <c r="I90" s="1">
        <v>0</v>
      </c>
      <c r="K90" s="1">
        <v>0</v>
      </c>
      <c r="M90" s="1">
        <v>0</v>
      </c>
      <c r="O90" s="1">
        <v>0</v>
      </c>
      <c r="Q90" s="1">
        <f t="shared" si="1"/>
        <v>23423147</v>
      </c>
      <c r="S90" s="1">
        <v>8170</v>
      </c>
      <c r="U90" s="1">
        <v>135389502253</v>
      </c>
      <c r="W90" s="1">
        <v>189887843222</v>
      </c>
      <c r="Y90" s="8">
        <v>2.9106591463319846E-3</v>
      </c>
    </row>
    <row r="91" spans="1:25" ht="21" x14ac:dyDescent="0.25">
      <c r="A91" s="2" t="s">
        <v>95</v>
      </c>
      <c r="C91" s="1">
        <v>64046860</v>
      </c>
      <c r="E91" s="1">
        <v>267103845343</v>
      </c>
      <c r="G91" s="1">
        <v>385759291077</v>
      </c>
      <c r="I91" s="1">
        <v>0</v>
      </c>
      <c r="K91" s="1">
        <v>0</v>
      </c>
      <c r="M91" s="1">
        <v>0</v>
      </c>
      <c r="O91" s="1">
        <v>0</v>
      </c>
      <c r="Q91" s="1">
        <f t="shared" si="1"/>
        <v>64046860</v>
      </c>
      <c r="S91" s="1">
        <v>5790</v>
      </c>
      <c r="U91" s="1">
        <v>267103845343</v>
      </c>
      <c r="W91" s="1">
        <v>367964793301</v>
      </c>
      <c r="Y91" s="8">
        <v>5.640277297254739E-3</v>
      </c>
    </row>
    <row r="92" spans="1:25" ht="21" x14ac:dyDescent="0.25">
      <c r="A92" s="2" t="s">
        <v>96</v>
      </c>
      <c r="C92" s="1">
        <v>44411857</v>
      </c>
      <c r="E92" s="1">
        <v>119956668288</v>
      </c>
      <c r="G92" s="1">
        <v>260445150271</v>
      </c>
      <c r="I92" s="1">
        <v>0</v>
      </c>
      <c r="K92" s="1">
        <v>0</v>
      </c>
      <c r="M92" s="1">
        <v>0</v>
      </c>
      <c r="O92" s="1">
        <v>0</v>
      </c>
      <c r="Q92" s="1">
        <f t="shared" si="1"/>
        <v>44411857</v>
      </c>
      <c r="S92" s="1">
        <v>5690</v>
      </c>
      <c r="U92" s="1">
        <v>119956668288</v>
      </c>
      <c r="W92" s="1">
        <v>250750068535</v>
      </c>
      <c r="Y92" s="8">
        <v>3.8435740173819147E-3</v>
      </c>
    </row>
    <row r="93" spans="1:25" ht="21" x14ac:dyDescent="0.25">
      <c r="A93" s="2" t="s">
        <v>97</v>
      </c>
      <c r="C93" s="1">
        <v>31464377</v>
      </c>
      <c r="E93" s="1">
        <v>226182464698</v>
      </c>
      <c r="G93" s="1">
        <v>326573306046</v>
      </c>
      <c r="I93" s="1">
        <v>0</v>
      </c>
      <c r="K93" s="1">
        <v>0</v>
      </c>
      <c r="M93" s="1">
        <v>0</v>
      </c>
      <c r="O93" s="1">
        <v>0</v>
      </c>
      <c r="Q93" s="1">
        <f t="shared" si="1"/>
        <v>31464377</v>
      </c>
      <c r="S93" s="1">
        <v>10510</v>
      </c>
      <c r="U93" s="1">
        <v>226182464698</v>
      </c>
      <c r="W93" s="1">
        <v>328134363914</v>
      </c>
      <c r="Y93" s="8">
        <v>5.0297442497964908E-3</v>
      </c>
    </row>
    <row r="94" spans="1:25" s="5" customFormat="1" ht="24.75" thickBot="1" x14ac:dyDescent="0.3">
      <c r="A94" s="5" t="s">
        <v>98</v>
      </c>
      <c r="C94" s="5" t="s">
        <v>98</v>
      </c>
      <c r="E94" s="6">
        <f>SUM(E10:E93)</f>
        <v>43869385798768</v>
      </c>
      <c r="G94" s="6">
        <f>SUM(G10:G93)</f>
        <v>70989910812702</v>
      </c>
      <c r="I94" s="5" t="s">
        <v>98</v>
      </c>
      <c r="K94" s="6">
        <f>SUM(K10:K93)</f>
        <v>811325100776</v>
      </c>
      <c r="M94" s="5" t="s">
        <v>98</v>
      </c>
      <c r="O94" s="6">
        <f>SUM(O10:O93)</f>
        <v>0</v>
      </c>
      <c r="Q94" s="5" t="s">
        <v>98</v>
      </c>
      <c r="S94" s="5" t="s">
        <v>98</v>
      </c>
      <c r="U94" s="6">
        <f>SUM(U10:U93)</f>
        <v>44672782973736</v>
      </c>
      <c r="W94" s="6">
        <f>SUM(W10:W93)</f>
        <v>63374152640568</v>
      </c>
      <c r="Y94" s="7">
        <f>SUM(Y10:Y93)</f>
        <v>0.97141846415440936</v>
      </c>
    </row>
    <row r="95" spans="1:25" ht="19.5" thickTop="1" x14ac:dyDescent="0.25"/>
  </sheetData>
  <mergeCells count="23">
    <mergeCell ref="O9"/>
    <mergeCell ref="M8:O8"/>
    <mergeCell ref="A7:A9"/>
    <mergeCell ref="C8:C9"/>
    <mergeCell ref="E8:E9"/>
    <mergeCell ref="G8:G9"/>
    <mergeCell ref="C7:G7"/>
    <mergeCell ref="Y8:Y9"/>
    <mergeCell ref="Q7:Y7"/>
    <mergeCell ref="A2:Y2"/>
    <mergeCell ref="A3:Y3"/>
    <mergeCell ref="A4:Y4"/>
    <mergeCell ref="A5:W5"/>
    <mergeCell ref="A6:W6"/>
    <mergeCell ref="I7:O7"/>
    <mergeCell ref="Q8:Q9"/>
    <mergeCell ref="S8:S9"/>
    <mergeCell ref="U8:U9"/>
    <mergeCell ref="W8:W9"/>
    <mergeCell ref="I9"/>
    <mergeCell ref="K9"/>
    <mergeCell ref="I8:K8"/>
    <mergeCell ref="M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2"/>
  <sheetViews>
    <sheetView rightToLeft="1" tabSelected="1" workbookViewId="0">
      <selection activeCell="I105" sqref="I105"/>
    </sheetView>
  </sheetViews>
  <sheetFormatPr defaultRowHeight="18.75" x14ac:dyDescent="0.25"/>
  <cols>
    <col min="1" max="1" width="37.85546875" style="1" bestFit="1" customWidth="1"/>
    <col min="2" max="2" width="1" style="1" customWidth="1"/>
    <col min="3" max="3" width="19" style="1" customWidth="1"/>
    <col min="4" max="4" width="1" style="1" customWidth="1"/>
    <col min="5" max="5" width="23.85546875" style="1" bestFit="1" customWidth="1"/>
    <col min="6" max="6" width="1" style="1" customWidth="1"/>
    <col min="7" max="7" width="24.140625" style="1" bestFit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.85546875" style="1" bestFit="1" customWidth="1"/>
    <col min="14" max="14" width="1" style="1" customWidth="1"/>
    <col min="15" max="15" width="24.42578125" style="1" bestFit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</row>
    <row r="3" spans="1:17" ht="26.25" x14ac:dyDescent="0.25">
      <c r="A3" s="15" t="s">
        <v>111</v>
      </c>
      <c r="B3" s="15" t="s">
        <v>111</v>
      </c>
      <c r="C3" s="15" t="s">
        <v>111</v>
      </c>
      <c r="D3" s="15" t="s">
        <v>111</v>
      </c>
      <c r="E3" s="15" t="s">
        <v>111</v>
      </c>
      <c r="F3" s="15" t="s">
        <v>111</v>
      </c>
      <c r="G3" s="15" t="s">
        <v>111</v>
      </c>
      <c r="H3" s="15" t="s">
        <v>111</v>
      </c>
      <c r="I3" s="15" t="s">
        <v>111</v>
      </c>
      <c r="J3" s="15" t="s">
        <v>111</v>
      </c>
      <c r="K3" s="15" t="s">
        <v>111</v>
      </c>
      <c r="L3" s="15" t="s">
        <v>111</v>
      </c>
      <c r="M3" s="15" t="s">
        <v>111</v>
      </c>
      <c r="N3" s="15" t="s">
        <v>111</v>
      </c>
      <c r="O3" s="15" t="s">
        <v>111</v>
      </c>
      <c r="P3" s="15" t="s">
        <v>111</v>
      </c>
      <c r="Q3" s="15" t="s">
        <v>111</v>
      </c>
    </row>
    <row r="4" spans="1:17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</row>
    <row r="5" spans="1:17" customFormat="1" ht="28.5" x14ac:dyDescent="0.25">
      <c r="A5" s="16" t="s">
        <v>165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27" thickBot="1" x14ac:dyDescent="0.3">
      <c r="A6" s="14" t="s">
        <v>3</v>
      </c>
      <c r="C6" s="14" t="s">
        <v>162</v>
      </c>
      <c r="D6" s="14" t="s">
        <v>113</v>
      </c>
      <c r="E6" s="14" t="s">
        <v>113</v>
      </c>
      <c r="F6" s="14" t="s">
        <v>113</v>
      </c>
      <c r="G6" s="14" t="s">
        <v>113</v>
      </c>
      <c r="H6" s="14" t="s">
        <v>113</v>
      </c>
      <c r="I6" s="14" t="s">
        <v>113</v>
      </c>
      <c r="K6" s="14" t="s">
        <v>163</v>
      </c>
      <c r="L6" s="14" t="s">
        <v>114</v>
      </c>
      <c r="M6" s="14" t="s">
        <v>114</v>
      </c>
      <c r="N6" s="14" t="s">
        <v>114</v>
      </c>
      <c r="O6" s="14" t="s">
        <v>114</v>
      </c>
      <c r="P6" s="14" t="s">
        <v>114</v>
      </c>
      <c r="Q6" s="14" t="s">
        <v>114</v>
      </c>
    </row>
    <row r="7" spans="1:17" ht="26.25" x14ac:dyDescent="0.25">
      <c r="A7" s="14" t="s">
        <v>3</v>
      </c>
      <c r="C7" s="14" t="s">
        <v>7</v>
      </c>
      <c r="E7" s="14" t="s">
        <v>129</v>
      </c>
      <c r="G7" s="14" t="s">
        <v>130</v>
      </c>
      <c r="I7" s="14" t="s">
        <v>131</v>
      </c>
      <c r="K7" s="14" t="s">
        <v>7</v>
      </c>
      <c r="M7" s="14" t="s">
        <v>129</v>
      </c>
      <c r="O7" s="14" t="s">
        <v>130</v>
      </c>
      <c r="Q7" s="14" t="s">
        <v>131</v>
      </c>
    </row>
    <row r="8" spans="1:17" ht="21" x14ac:dyDescent="0.25">
      <c r="A8" s="2" t="s">
        <v>47</v>
      </c>
      <c r="C8" s="1">
        <v>126637524</v>
      </c>
      <c r="E8" s="1">
        <v>799188797375</v>
      </c>
      <c r="G8" s="1">
        <v>732589730927</v>
      </c>
      <c r="I8" s="1">
        <f>E8-G8</f>
        <v>66599066448</v>
      </c>
      <c r="K8" s="1">
        <v>126637524</v>
      </c>
      <c r="M8" s="1">
        <v>799188797375</v>
      </c>
      <c r="O8" s="1">
        <v>565931594385</v>
      </c>
      <c r="Q8" s="1">
        <f>M8-O8</f>
        <v>233257202990</v>
      </c>
    </row>
    <row r="9" spans="1:17" ht="21" x14ac:dyDescent="0.25">
      <c r="A9" s="2" t="s">
        <v>94</v>
      </c>
      <c r="C9" s="1">
        <v>23423147</v>
      </c>
      <c r="E9" s="1">
        <v>189887843222</v>
      </c>
      <c r="G9" s="1">
        <v>206157303473</v>
      </c>
      <c r="I9" s="1">
        <f t="shared" ref="I9:I72" si="0">E9-G9</f>
        <v>-16269460251</v>
      </c>
      <c r="K9" s="1">
        <v>23423147</v>
      </c>
      <c r="M9" s="1">
        <v>189887843222</v>
      </c>
      <c r="O9" s="1">
        <v>142496729165</v>
      </c>
      <c r="Q9" s="1">
        <f t="shared" ref="Q9:Q72" si="1">M9-O9</f>
        <v>47391114057</v>
      </c>
    </row>
    <row r="10" spans="1:17" ht="21" x14ac:dyDescent="0.25">
      <c r="A10" s="2" t="s">
        <v>90</v>
      </c>
      <c r="C10" s="1">
        <v>181791807</v>
      </c>
      <c r="E10" s="1">
        <v>1461131106288</v>
      </c>
      <c r="G10" s="1">
        <v>1668575646069</v>
      </c>
      <c r="I10" s="1">
        <f t="shared" si="0"/>
        <v>-207444539781</v>
      </c>
      <c r="K10" s="1">
        <v>181791807</v>
      </c>
      <c r="M10" s="1">
        <v>1461131106288</v>
      </c>
      <c r="O10" s="1">
        <v>1277620730440</v>
      </c>
      <c r="Q10" s="1">
        <f t="shared" si="1"/>
        <v>183510375848</v>
      </c>
    </row>
    <row r="11" spans="1:17" ht="21" x14ac:dyDescent="0.25">
      <c r="A11" s="2" t="s">
        <v>37</v>
      </c>
      <c r="C11" s="1">
        <v>47187349</v>
      </c>
      <c r="E11" s="1">
        <v>997789409782</v>
      </c>
      <c r="G11" s="1">
        <v>1255781885047</v>
      </c>
      <c r="I11" s="1">
        <f t="shared" si="0"/>
        <v>-257992475265</v>
      </c>
      <c r="K11" s="1">
        <v>47187349</v>
      </c>
      <c r="M11" s="1">
        <v>997789409782</v>
      </c>
      <c r="O11" s="1">
        <v>795066603434</v>
      </c>
      <c r="Q11" s="1">
        <f t="shared" si="1"/>
        <v>202722806348</v>
      </c>
    </row>
    <row r="12" spans="1:17" ht="21" x14ac:dyDescent="0.25">
      <c r="A12" s="2" t="s">
        <v>51</v>
      </c>
      <c r="C12" s="1">
        <v>3949846</v>
      </c>
      <c r="E12" s="1">
        <v>274743889698</v>
      </c>
      <c r="G12" s="1">
        <v>342626402816</v>
      </c>
      <c r="I12" s="1">
        <f t="shared" si="0"/>
        <v>-67882513118</v>
      </c>
      <c r="K12" s="1">
        <v>3949846</v>
      </c>
      <c r="M12" s="1">
        <v>274743889698</v>
      </c>
      <c r="O12" s="1">
        <v>301975149057</v>
      </c>
      <c r="Q12" s="1">
        <f t="shared" si="1"/>
        <v>-27231259359</v>
      </c>
    </row>
    <row r="13" spans="1:17" ht="21" x14ac:dyDescent="0.25">
      <c r="A13" s="2" t="s">
        <v>48</v>
      </c>
      <c r="C13" s="1">
        <v>41646218</v>
      </c>
      <c r="E13" s="1">
        <v>737638625317</v>
      </c>
      <c r="G13" s="1">
        <v>1000047884183</v>
      </c>
      <c r="I13" s="1">
        <f t="shared" si="0"/>
        <v>-262409258866</v>
      </c>
      <c r="K13" s="1">
        <v>41646218</v>
      </c>
      <c r="M13" s="1">
        <v>737638625317</v>
      </c>
      <c r="O13" s="1">
        <v>633395871944</v>
      </c>
      <c r="Q13" s="1">
        <f t="shared" si="1"/>
        <v>104242753373</v>
      </c>
    </row>
    <row r="14" spans="1:17" ht="21" x14ac:dyDescent="0.25">
      <c r="A14" s="2" t="s">
        <v>27</v>
      </c>
      <c r="C14" s="1">
        <v>20782126</v>
      </c>
      <c r="E14" s="1">
        <v>965497701373</v>
      </c>
      <c r="G14" s="1">
        <v>1248424409250</v>
      </c>
      <c r="I14" s="1">
        <f t="shared" si="0"/>
        <v>-282926707877</v>
      </c>
      <c r="K14" s="1">
        <v>20782126</v>
      </c>
      <c r="M14" s="1">
        <v>965497701373</v>
      </c>
      <c r="O14" s="1">
        <v>1130656064382</v>
      </c>
      <c r="Q14" s="1">
        <f t="shared" si="1"/>
        <v>-165158363009</v>
      </c>
    </row>
    <row r="15" spans="1:17" ht="21" x14ac:dyDescent="0.25">
      <c r="A15" s="2" t="s">
        <v>34</v>
      </c>
      <c r="C15" s="1">
        <v>260484746</v>
      </c>
      <c r="E15" s="1">
        <v>790146455078</v>
      </c>
      <c r="G15" s="1">
        <v>938767394453</v>
      </c>
      <c r="I15" s="1">
        <f t="shared" si="0"/>
        <v>-148620939375</v>
      </c>
      <c r="K15" s="1">
        <v>260484746</v>
      </c>
      <c r="M15" s="1">
        <v>790146455078</v>
      </c>
      <c r="O15" s="1">
        <v>755830861481</v>
      </c>
      <c r="Q15" s="1">
        <f t="shared" si="1"/>
        <v>34315593597</v>
      </c>
    </row>
    <row r="16" spans="1:17" ht="21" x14ac:dyDescent="0.25">
      <c r="A16" s="2" t="s">
        <v>75</v>
      </c>
      <c r="C16" s="1">
        <v>119640598</v>
      </c>
      <c r="E16" s="1">
        <v>657685400023</v>
      </c>
      <c r="G16" s="1">
        <v>701610237208</v>
      </c>
      <c r="I16" s="1">
        <f t="shared" si="0"/>
        <v>-43924837185</v>
      </c>
      <c r="K16" s="1">
        <v>119640598</v>
      </c>
      <c r="M16" s="1">
        <v>657685400023</v>
      </c>
      <c r="O16" s="1">
        <v>666000924074</v>
      </c>
      <c r="Q16" s="1">
        <f t="shared" si="1"/>
        <v>-8315524051</v>
      </c>
    </row>
    <row r="17" spans="1:17" ht="21" x14ac:dyDescent="0.25">
      <c r="A17" s="2" t="s">
        <v>86</v>
      </c>
      <c r="C17" s="1">
        <v>180225567</v>
      </c>
      <c r="E17" s="1">
        <v>575840403242</v>
      </c>
      <c r="G17" s="1">
        <v>558558209565</v>
      </c>
      <c r="I17" s="1">
        <f t="shared" si="0"/>
        <v>17282193677</v>
      </c>
      <c r="K17" s="1">
        <v>180225567</v>
      </c>
      <c r="M17" s="1">
        <v>575840403242</v>
      </c>
      <c r="O17" s="1">
        <v>576332115785</v>
      </c>
      <c r="Q17" s="1">
        <f t="shared" si="1"/>
        <v>-491712543</v>
      </c>
    </row>
    <row r="18" spans="1:17" ht="21" x14ac:dyDescent="0.25">
      <c r="A18" s="2" t="s">
        <v>91</v>
      </c>
      <c r="C18" s="1">
        <v>91290026</v>
      </c>
      <c r="E18" s="1">
        <v>739168329448</v>
      </c>
      <c r="G18" s="1">
        <v>726416407207</v>
      </c>
      <c r="I18" s="1">
        <f t="shared" si="0"/>
        <v>12751922241</v>
      </c>
      <c r="K18" s="1">
        <v>91290026</v>
      </c>
      <c r="M18" s="1">
        <v>739168329448</v>
      </c>
      <c r="O18" s="1">
        <v>606916322967</v>
      </c>
      <c r="Q18" s="1">
        <f t="shared" si="1"/>
        <v>132252006481</v>
      </c>
    </row>
    <row r="19" spans="1:17" ht="21" x14ac:dyDescent="0.25">
      <c r="A19" s="2" t="s">
        <v>71</v>
      </c>
      <c r="C19" s="1">
        <v>11048646</v>
      </c>
      <c r="E19" s="1">
        <v>140658368769</v>
      </c>
      <c r="G19" s="1">
        <v>172451764671</v>
      </c>
      <c r="I19" s="1">
        <f t="shared" si="0"/>
        <v>-31793395902</v>
      </c>
      <c r="K19" s="1">
        <v>11048646</v>
      </c>
      <c r="M19" s="1">
        <v>140658368769</v>
      </c>
      <c r="O19" s="1">
        <v>120702143053</v>
      </c>
      <c r="Q19" s="1">
        <f t="shared" si="1"/>
        <v>19956225716</v>
      </c>
    </row>
    <row r="20" spans="1:17" ht="21" x14ac:dyDescent="0.25">
      <c r="A20" s="2" t="s">
        <v>22</v>
      </c>
      <c r="C20" s="1">
        <v>37924652</v>
      </c>
      <c r="E20" s="1">
        <v>1026587168324</v>
      </c>
      <c r="G20" s="1">
        <v>1355739371769</v>
      </c>
      <c r="I20" s="1">
        <f t="shared" si="0"/>
        <v>-329152203445</v>
      </c>
      <c r="K20" s="1">
        <v>37924652</v>
      </c>
      <c r="M20" s="1">
        <v>1026587168324</v>
      </c>
      <c r="O20" s="1">
        <v>920741347449</v>
      </c>
      <c r="Q20" s="1">
        <f t="shared" si="1"/>
        <v>105845820875</v>
      </c>
    </row>
    <row r="21" spans="1:17" ht="21" x14ac:dyDescent="0.25">
      <c r="A21" s="2" t="s">
        <v>81</v>
      </c>
      <c r="C21" s="1">
        <v>16748397</v>
      </c>
      <c r="E21" s="1">
        <v>141593299712</v>
      </c>
      <c r="G21" s="1">
        <v>150899901572</v>
      </c>
      <c r="I21" s="1">
        <f t="shared" si="0"/>
        <v>-9306601860</v>
      </c>
      <c r="K21" s="1">
        <v>16748397</v>
      </c>
      <c r="M21" s="1">
        <v>141593299712</v>
      </c>
      <c r="O21" s="1">
        <v>139516475037</v>
      </c>
      <c r="Q21" s="1">
        <f t="shared" si="1"/>
        <v>2076824675</v>
      </c>
    </row>
    <row r="22" spans="1:17" ht="21" x14ac:dyDescent="0.25">
      <c r="A22" s="2" t="s">
        <v>42</v>
      </c>
      <c r="C22" s="1">
        <v>69359284</v>
      </c>
      <c r="E22" s="1">
        <v>315829374475</v>
      </c>
      <c r="G22" s="1">
        <v>384721334346</v>
      </c>
      <c r="I22" s="1">
        <f t="shared" si="0"/>
        <v>-68891959871</v>
      </c>
      <c r="K22" s="1">
        <v>69359284</v>
      </c>
      <c r="M22" s="1">
        <v>315829374475</v>
      </c>
      <c r="O22" s="1">
        <v>269443298184</v>
      </c>
      <c r="Q22" s="1">
        <f t="shared" si="1"/>
        <v>46386076291</v>
      </c>
    </row>
    <row r="23" spans="1:17" ht="21" x14ac:dyDescent="0.25">
      <c r="A23" s="2" t="s">
        <v>58</v>
      </c>
      <c r="C23" s="1">
        <v>5250407</v>
      </c>
      <c r="E23" s="1">
        <v>48295043950</v>
      </c>
      <c r="G23" s="1">
        <v>54859418856</v>
      </c>
      <c r="I23" s="1">
        <f t="shared" si="0"/>
        <v>-6564374906</v>
      </c>
      <c r="K23" s="1">
        <v>5250407</v>
      </c>
      <c r="M23" s="1">
        <v>48295043950</v>
      </c>
      <c r="O23" s="1">
        <v>73261639488</v>
      </c>
      <c r="Q23" s="1">
        <f t="shared" si="1"/>
        <v>-24966595538</v>
      </c>
    </row>
    <row r="24" spans="1:17" ht="21" x14ac:dyDescent="0.25">
      <c r="A24" s="2" t="s">
        <v>87</v>
      </c>
      <c r="C24" s="1">
        <v>34680966</v>
      </c>
      <c r="E24" s="1">
        <v>653844760523</v>
      </c>
      <c r="G24" s="1">
        <v>708905371936</v>
      </c>
      <c r="I24" s="1">
        <f t="shared" si="0"/>
        <v>-55060611413</v>
      </c>
      <c r="K24" s="1">
        <v>34680966</v>
      </c>
      <c r="M24" s="1">
        <v>653844760523</v>
      </c>
      <c r="O24" s="1">
        <v>687423808190</v>
      </c>
      <c r="Q24" s="1">
        <f t="shared" si="1"/>
        <v>-33579047667</v>
      </c>
    </row>
    <row r="25" spans="1:17" ht="21" x14ac:dyDescent="0.25">
      <c r="A25" s="2" t="s">
        <v>33</v>
      </c>
      <c r="C25" s="1">
        <v>65602103</v>
      </c>
      <c r="E25" s="1">
        <v>541590389548</v>
      </c>
      <c r="G25" s="1">
        <v>521410939937</v>
      </c>
      <c r="I25" s="1">
        <f t="shared" si="0"/>
        <v>20179449611</v>
      </c>
      <c r="K25" s="1">
        <v>65602103</v>
      </c>
      <c r="M25" s="1">
        <v>541590389548</v>
      </c>
      <c r="O25" s="1">
        <v>378228268825</v>
      </c>
      <c r="Q25" s="1">
        <f t="shared" si="1"/>
        <v>163362120723</v>
      </c>
    </row>
    <row r="26" spans="1:17" ht="21" x14ac:dyDescent="0.25">
      <c r="A26" s="2" t="s">
        <v>43</v>
      </c>
      <c r="C26" s="1">
        <v>140540346</v>
      </c>
      <c r="E26" s="1">
        <v>1991402679110</v>
      </c>
      <c r="G26" s="1">
        <v>2002806334309</v>
      </c>
      <c r="I26" s="1">
        <f t="shared" si="0"/>
        <v>-11403655199</v>
      </c>
      <c r="K26" s="1">
        <v>140540346</v>
      </c>
      <c r="M26" s="1">
        <v>1991402679110</v>
      </c>
      <c r="O26" s="1">
        <v>972097677998</v>
      </c>
      <c r="Q26" s="1">
        <f t="shared" si="1"/>
        <v>1019305001112</v>
      </c>
    </row>
    <row r="27" spans="1:17" ht="21" x14ac:dyDescent="0.25">
      <c r="A27" s="2" t="s">
        <v>32</v>
      </c>
      <c r="C27" s="1">
        <v>366095517</v>
      </c>
      <c r="E27" s="1">
        <v>1032037565774</v>
      </c>
      <c r="G27" s="1">
        <v>1306963941438</v>
      </c>
      <c r="I27" s="1">
        <f t="shared" si="0"/>
        <v>-274926375664</v>
      </c>
      <c r="K27" s="1">
        <v>366095517</v>
      </c>
      <c r="M27" s="1">
        <v>1032037565774</v>
      </c>
      <c r="O27" s="1">
        <v>1283965211411</v>
      </c>
      <c r="Q27" s="1">
        <f t="shared" si="1"/>
        <v>-251927645637</v>
      </c>
    </row>
    <row r="28" spans="1:17" ht="21" x14ac:dyDescent="0.25">
      <c r="A28" s="2" t="s">
        <v>53</v>
      </c>
      <c r="C28" s="1">
        <v>48336728</v>
      </c>
      <c r="E28" s="1">
        <v>744387080636</v>
      </c>
      <c r="G28" s="1">
        <v>852783652945</v>
      </c>
      <c r="I28" s="1">
        <f t="shared" si="0"/>
        <v>-108396572309</v>
      </c>
      <c r="K28" s="1">
        <v>48336728</v>
      </c>
      <c r="M28" s="1">
        <v>744387080636</v>
      </c>
      <c r="O28" s="1">
        <v>846692724871</v>
      </c>
      <c r="Q28" s="1">
        <f t="shared" si="1"/>
        <v>-102305644235</v>
      </c>
    </row>
    <row r="29" spans="1:17" ht="21" x14ac:dyDescent="0.25">
      <c r="A29" s="2" t="s">
        <v>38</v>
      </c>
      <c r="C29" s="1">
        <v>8288198</v>
      </c>
      <c r="E29" s="1">
        <v>214732040291</v>
      </c>
      <c r="G29" s="1">
        <v>281511977754</v>
      </c>
      <c r="I29" s="1">
        <f t="shared" si="0"/>
        <v>-66779937463</v>
      </c>
      <c r="K29" s="1">
        <v>8288198</v>
      </c>
      <c r="M29" s="1">
        <v>214732040291</v>
      </c>
      <c r="O29" s="1">
        <v>202676527258</v>
      </c>
      <c r="Q29" s="1">
        <f t="shared" si="1"/>
        <v>12055513033</v>
      </c>
    </row>
    <row r="30" spans="1:17" ht="21" x14ac:dyDescent="0.25">
      <c r="A30" s="2" t="s">
        <v>18</v>
      </c>
      <c r="C30" s="1">
        <v>94070092</v>
      </c>
      <c r="E30" s="1">
        <v>410895578691</v>
      </c>
      <c r="G30" s="1">
        <v>510585828132</v>
      </c>
      <c r="I30" s="1">
        <f t="shared" si="0"/>
        <v>-99690249441</v>
      </c>
      <c r="K30" s="1">
        <v>94070092</v>
      </c>
      <c r="M30" s="1">
        <v>410895578691</v>
      </c>
      <c r="O30" s="1">
        <v>402749184920</v>
      </c>
      <c r="Q30" s="1">
        <f t="shared" si="1"/>
        <v>8146393771</v>
      </c>
    </row>
    <row r="31" spans="1:17" ht="21" x14ac:dyDescent="0.25">
      <c r="A31" s="2" t="s">
        <v>93</v>
      </c>
      <c r="C31" s="1">
        <v>69409442</v>
      </c>
      <c r="E31" s="1">
        <v>257378053508</v>
      </c>
      <c r="G31" s="1">
        <v>275353882239</v>
      </c>
      <c r="I31" s="1">
        <f t="shared" si="0"/>
        <v>-17975828731</v>
      </c>
      <c r="K31" s="1">
        <v>69409442</v>
      </c>
      <c r="M31" s="1">
        <v>257378053508</v>
      </c>
      <c r="O31" s="1">
        <v>269579852428</v>
      </c>
      <c r="Q31" s="1">
        <f t="shared" si="1"/>
        <v>-12201798920</v>
      </c>
    </row>
    <row r="32" spans="1:17" ht="21" x14ac:dyDescent="0.25">
      <c r="A32" s="2" t="s">
        <v>79</v>
      </c>
      <c r="C32" s="1">
        <v>117621308</v>
      </c>
      <c r="E32" s="1">
        <v>3258601700473</v>
      </c>
      <c r="G32" s="1">
        <v>3006843743929</v>
      </c>
      <c r="I32" s="1">
        <f t="shared" si="0"/>
        <v>251757956544</v>
      </c>
      <c r="K32" s="1">
        <v>117621308</v>
      </c>
      <c r="M32" s="1">
        <v>3258601700473</v>
      </c>
      <c r="O32" s="1">
        <v>2656723175406</v>
      </c>
      <c r="Q32" s="1">
        <f t="shared" si="1"/>
        <v>601878525067</v>
      </c>
    </row>
    <row r="33" spans="1:17" ht="21" x14ac:dyDescent="0.25">
      <c r="A33" s="2" t="s">
        <v>52</v>
      </c>
      <c r="C33" s="1">
        <v>82387637</v>
      </c>
      <c r="E33" s="1">
        <v>615583377661</v>
      </c>
      <c r="G33" s="1">
        <v>702239205061</v>
      </c>
      <c r="I33" s="1">
        <f t="shared" si="0"/>
        <v>-86655827400</v>
      </c>
      <c r="K33" s="1">
        <v>82387637</v>
      </c>
      <c r="M33" s="1">
        <v>615583377661</v>
      </c>
      <c r="O33" s="1">
        <v>719059440315</v>
      </c>
      <c r="Q33" s="1">
        <f t="shared" si="1"/>
        <v>-103476062654</v>
      </c>
    </row>
    <row r="34" spans="1:17" ht="21" x14ac:dyDescent="0.25">
      <c r="A34" s="2" t="s">
        <v>62</v>
      </c>
      <c r="C34" s="1">
        <v>210363761</v>
      </c>
      <c r="E34" s="1">
        <v>801552572649</v>
      </c>
      <c r="G34" s="1">
        <v>972717444934</v>
      </c>
      <c r="I34" s="1">
        <f t="shared" si="0"/>
        <v>-171164872285</v>
      </c>
      <c r="K34" s="1">
        <v>210363761</v>
      </c>
      <c r="M34" s="1">
        <v>801552572649</v>
      </c>
      <c r="O34" s="1">
        <v>973625921872</v>
      </c>
      <c r="Q34" s="1">
        <f t="shared" si="1"/>
        <v>-172073349223</v>
      </c>
    </row>
    <row r="35" spans="1:17" ht="21" x14ac:dyDescent="0.25">
      <c r="A35" s="2" t="s">
        <v>67</v>
      </c>
      <c r="C35" s="1">
        <v>10321896</v>
      </c>
      <c r="E35" s="1">
        <v>211499524911</v>
      </c>
      <c r="G35" s="1">
        <v>253287324507</v>
      </c>
      <c r="I35" s="1">
        <f t="shared" si="0"/>
        <v>-41787799596</v>
      </c>
      <c r="K35" s="1">
        <v>10321896</v>
      </c>
      <c r="M35" s="1">
        <v>211499524911</v>
      </c>
      <c r="O35" s="1">
        <v>246969770901</v>
      </c>
      <c r="Q35" s="1">
        <f t="shared" si="1"/>
        <v>-35470245990</v>
      </c>
    </row>
    <row r="36" spans="1:17" ht="21" x14ac:dyDescent="0.25">
      <c r="A36" s="2" t="s">
        <v>40</v>
      </c>
      <c r="C36" s="1">
        <v>35180424</v>
      </c>
      <c r="E36" s="1">
        <v>205610943209</v>
      </c>
      <c r="G36" s="1">
        <v>244359355257</v>
      </c>
      <c r="I36" s="1">
        <f t="shared" si="0"/>
        <v>-38748412048</v>
      </c>
      <c r="K36" s="1">
        <v>35180424</v>
      </c>
      <c r="M36" s="1">
        <v>205610943209</v>
      </c>
      <c r="O36" s="1">
        <v>170309259323</v>
      </c>
      <c r="Q36" s="1">
        <f t="shared" si="1"/>
        <v>35301683886</v>
      </c>
    </row>
    <row r="37" spans="1:17" ht="21" x14ac:dyDescent="0.25">
      <c r="A37" s="2" t="s">
        <v>56</v>
      </c>
      <c r="C37" s="1">
        <v>3468479</v>
      </c>
      <c r="E37" s="1">
        <v>200064140920</v>
      </c>
      <c r="G37" s="1">
        <v>193903555813</v>
      </c>
      <c r="I37" s="1">
        <f t="shared" si="0"/>
        <v>6160585107</v>
      </c>
      <c r="K37" s="1">
        <v>3468479</v>
      </c>
      <c r="M37" s="1">
        <v>200064140920</v>
      </c>
      <c r="O37" s="1">
        <v>154670171930</v>
      </c>
      <c r="Q37" s="1">
        <f t="shared" si="1"/>
        <v>45393968990</v>
      </c>
    </row>
    <row r="38" spans="1:17" ht="21" x14ac:dyDescent="0.25">
      <c r="A38" s="2" t="s">
        <v>20</v>
      </c>
      <c r="C38" s="1">
        <v>313149521</v>
      </c>
      <c r="E38" s="1">
        <v>1966913780032</v>
      </c>
      <c r="G38" s="1">
        <v>2495152867877</v>
      </c>
      <c r="I38" s="1">
        <f t="shared" si="0"/>
        <v>-528239087845</v>
      </c>
      <c r="K38" s="1">
        <v>313149521</v>
      </c>
      <c r="M38" s="1">
        <v>1966913780032</v>
      </c>
      <c r="O38" s="1">
        <v>1647336917098</v>
      </c>
      <c r="Q38" s="1">
        <f t="shared" si="1"/>
        <v>319576862934</v>
      </c>
    </row>
    <row r="39" spans="1:17" ht="21" x14ac:dyDescent="0.25">
      <c r="A39" s="2" t="s">
        <v>31</v>
      </c>
      <c r="C39" s="1">
        <v>158000000</v>
      </c>
      <c r="E39" s="1">
        <v>1102153979800</v>
      </c>
      <c r="G39" s="1">
        <v>1169568803600</v>
      </c>
      <c r="I39" s="1">
        <f t="shared" si="0"/>
        <v>-67414823800</v>
      </c>
      <c r="K39" s="1">
        <v>158000000</v>
      </c>
      <c r="M39" s="1">
        <v>1102153979800</v>
      </c>
      <c r="O39" s="1">
        <v>1174918164132</v>
      </c>
      <c r="Q39" s="1">
        <f t="shared" si="1"/>
        <v>-72764184332</v>
      </c>
    </row>
    <row r="40" spans="1:17" ht="21" x14ac:dyDescent="0.25">
      <c r="A40" s="2" t="s">
        <v>70</v>
      </c>
      <c r="C40" s="1">
        <v>81209709</v>
      </c>
      <c r="E40" s="1">
        <v>71637360617</v>
      </c>
      <c r="G40" s="1">
        <v>90654702693</v>
      </c>
      <c r="I40" s="1">
        <f t="shared" si="0"/>
        <v>-19017342076</v>
      </c>
      <c r="K40" s="1">
        <v>81209709</v>
      </c>
      <c r="M40" s="1">
        <v>71637360617</v>
      </c>
      <c r="O40" s="1">
        <v>70877876795</v>
      </c>
      <c r="Q40" s="1">
        <f t="shared" si="1"/>
        <v>759483822</v>
      </c>
    </row>
    <row r="41" spans="1:17" ht="21" x14ac:dyDescent="0.25">
      <c r="A41" s="2" t="s">
        <v>25</v>
      </c>
      <c r="C41" s="1">
        <v>100000</v>
      </c>
      <c r="E41" s="1">
        <v>5174688050</v>
      </c>
      <c r="G41" s="1">
        <v>6294960880</v>
      </c>
      <c r="I41" s="1">
        <f t="shared" si="0"/>
        <v>-1120272830</v>
      </c>
      <c r="K41" s="1">
        <v>100000</v>
      </c>
      <c r="M41" s="1">
        <v>5174688050</v>
      </c>
      <c r="O41" s="1">
        <v>4355572416</v>
      </c>
      <c r="Q41" s="1">
        <f t="shared" si="1"/>
        <v>819115634</v>
      </c>
    </row>
    <row r="42" spans="1:17" ht="21" x14ac:dyDescent="0.25">
      <c r="A42" s="2" t="s">
        <v>49</v>
      </c>
      <c r="C42" s="1">
        <v>197184222</v>
      </c>
      <c r="E42" s="1">
        <v>2934899819459</v>
      </c>
      <c r="G42" s="1">
        <v>3220563401886</v>
      </c>
      <c r="I42" s="1">
        <f t="shared" si="0"/>
        <v>-285663582427</v>
      </c>
      <c r="K42" s="1">
        <v>197184222</v>
      </c>
      <c r="M42" s="1">
        <v>2934899819459</v>
      </c>
      <c r="O42" s="1">
        <v>2407116694273</v>
      </c>
      <c r="Q42" s="1">
        <f t="shared" si="1"/>
        <v>527783125186</v>
      </c>
    </row>
    <row r="43" spans="1:17" ht="21" x14ac:dyDescent="0.25">
      <c r="A43" s="2" t="s">
        <v>89</v>
      </c>
      <c r="C43" s="1">
        <v>12821313</v>
      </c>
      <c r="E43" s="1">
        <v>669187943576</v>
      </c>
      <c r="G43" s="1">
        <v>786232222681</v>
      </c>
      <c r="I43" s="1">
        <f t="shared" si="0"/>
        <v>-117044279105</v>
      </c>
      <c r="K43" s="1">
        <v>12821313</v>
      </c>
      <c r="M43" s="1">
        <v>669187943576</v>
      </c>
      <c r="O43" s="1">
        <v>422497618120</v>
      </c>
      <c r="Q43" s="1">
        <f t="shared" si="1"/>
        <v>246690325456</v>
      </c>
    </row>
    <row r="44" spans="1:17" ht="21" x14ac:dyDescent="0.25">
      <c r="A44" s="2" t="s">
        <v>44</v>
      </c>
      <c r="C44" s="1">
        <v>2218435</v>
      </c>
      <c r="E44" s="1">
        <v>67799624121</v>
      </c>
      <c r="G44" s="1">
        <v>75041856698</v>
      </c>
      <c r="I44" s="1">
        <f t="shared" si="0"/>
        <v>-7242232577</v>
      </c>
      <c r="K44" s="1">
        <v>2218435</v>
      </c>
      <c r="M44" s="1">
        <v>67799624121</v>
      </c>
      <c r="O44" s="1">
        <v>73787173531</v>
      </c>
      <c r="Q44" s="1">
        <f t="shared" si="1"/>
        <v>-5987549410</v>
      </c>
    </row>
    <row r="45" spans="1:17" ht="21" x14ac:dyDescent="0.25">
      <c r="A45" s="2" t="s">
        <v>59</v>
      </c>
      <c r="C45" s="1">
        <v>29187066</v>
      </c>
      <c r="E45" s="1">
        <v>1037109523777</v>
      </c>
      <c r="G45" s="1">
        <v>1274303799112</v>
      </c>
      <c r="I45" s="1">
        <f t="shared" si="0"/>
        <v>-237194275335</v>
      </c>
      <c r="K45" s="1">
        <v>29187066</v>
      </c>
      <c r="M45" s="1">
        <v>1037109523777</v>
      </c>
      <c r="O45" s="1">
        <v>1374875057000</v>
      </c>
      <c r="Q45" s="1">
        <f t="shared" si="1"/>
        <v>-337765533223</v>
      </c>
    </row>
    <row r="46" spans="1:17" ht="21" x14ac:dyDescent="0.25">
      <c r="A46" s="2" t="s">
        <v>69</v>
      </c>
      <c r="C46" s="1">
        <v>134000000</v>
      </c>
      <c r="E46" s="1">
        <v>487313719700</v>
      </c>
      <c r="G46" s="1">
        <v>576665648660</v>
      </c>
      <c r="I46" s="1">
        <f t="shared" si="0"/>
        <v>-89351928960</v>
      </c>
      <c r="K46" s="1">
        <v>134000000</v>
      </c>
      <c r="M46" s="1">
        <v>487313719700</v>
      </c>
      <c r="O46" s="1">
        <v>451542070913</v>
      </c>
      <c r="Q46" s="1">
        <f t="shared" si="1"/>
        <v>35771648787</v>
      </c>
    </row>
    <row r="47" spans="1:17" ht="21" x14ac:dyDescent="0.25">
      <c r="A47" s="2" t="s">
        <v>65</v>
      </c>
      <c r="C47" s="1">
        <v>44937</v>
      </c>
      <c r="E47" s="1">
        <v>225490630536</v>
      </c>
      <c r="G47" s="1">
        <v>202672592575</v>
      </c>
      <c r="I47" s="1">
        <f t="shared" si="0"/>
        <v>22818037961</v>
      </c>
      <c r="K47" s="1">
        <v>44937</v>
      </c>
      <c r="M47" s="1">
        <v>225490630536</v>
      </c>
      <c r="O47" s="1">
        <v>99998245977</v>
      </c>
      <c r="Q47" s="1">
        <f t="shared" si="1"/>
        <v>125492384559</v>
      </c>
    </row>
    <row r="48" spans="1:17" ht="21" x14ac:dyDescent="0.25">
      <c r="A48" s="2" t="s">
        <v>92</v>
      </c>
      <c r="C48" s="1">
        <v>284616494</v>
      </c>
      <c r="E48" s="1">
        <v>708300352521</v>
      </c>
      <c r="G48" s="1">
        <v>770996795208</v>
      </c>
      <c r="I48" s="1">
        <f t="shared" si="0"/>
        <v>-62696442687</v>
      </c>
      <c r="K48" s="1">
        <v>284616494</v>
      </c>
      <c r="M48" s="1">
        <v>708300352521</v>
      </c>
      <c r="O48" s="1">
        <v>550002362273</v>
      </c>
      <c r="Q48" s="1">
        <f t="shared" si="1"/>
        <v>158297990248</v>
      </c>
    </row>
    <row r="49" spans="1:17" ht="21" x14ac:dyDescent="0.25">
      <c r="A49" s="2" t="s">
        <v>24</v>
      </c>
      <c r="C49" s="1">
        <v>5582269</v>
      </c>
      <c r="E49" s="1">
        <v>156757041115</v>
      </c>
      <c r="G49" s="1">
        <v>174759174812</v>
      </c>
      <c r="I49" s="1">
        <f t="shared" si="0"/>
        <v>-18002133697</v>
      </c>
      <c r="K49" s="1">
        <v>5582269</v>
      </c>
      <c r="M49" s="1">
        <v>156757041115</v>
      </c>
      <c r="O49" s="1">
        <v>150656829660</v>
      </c>
      <c r="Q49" s="1">
        <f t="shared" si="1"/>
        <v>6100211455</v>
      </c>
    </row>
    <row r="50" spans="1:17" ht="21" x14ac:dyDescent="0.25">
      <c r="A50" s="2" t="s">
        <v>95</v>
      </c>
      <c r="C50" s="1">
        <v>64046860</v>
      </c>
      <c r="E50" s="1">
        <v>367964793301</v>
      </c>
      <c r="G50" s="1">
        <v>385759291077</v>
      </c>
      <c r="I50" s="1">
        <f t="shared" si="0"/>
        <v>-17794497776</v>
      </c>
      <c r="K50" s="1">
        <v>64046860</v>
      </c>
      <c r="M50" s="1">
        <v>367964793301</v>
      </c>
      <c r="O50" s="1">
        <v>289679304382</v>
      </c>
      <c r="Q50" s="1">
        <f t="shared" si="1"/>
        <v>78285488919</v>
      </c>
    </row>
    <row r="51" spans="1:17" ht="21" x14ac:dyDescent="0.25">
      <c r="A51" s="2" t="s">
        <v>57</v>
      </c>
      <c r="C51" s="1">
        <v>7514971</v>
      </c>
      <c r="E51" s="1">
        <v>907576898169</v>
      </c>
      <c r="G51" s="1">
        <v>940387171375</v>
      </c>
      <c r="I51" s="1">
        <f t="shared" si="0"/>
        <v>-32810273206</v>
      </c>
      <c r="K51" s="1">
        <v>7514971</v>
      </c>
      <c r="M51" s="1">
        <v>907576898169</v>
      </c>
      <c r="O51" s="1">
        <v>1013713864390</v>
      </c>
      <c r="Q51" s="1">
        <f t="shared" si="1"/>
        <v>-106136966221</v>
      </c>
    </row>
    <row r="52" spans="1:17" ht="21" x14ac:dyDescent="0.25">
      <c r="A52" s="2" t="s">
        <v>66</v>
      </c>
      <c r="C52" s="1">
        <v>14341118</v>
      </c>
      <c r="E52" s="1">
        <v>238072269170</v>
      </c>
      <c r="G52" s="1">
        <v>263829041866</v>
      </c>
      <c r="I52" s="1">
        <f t="shared" si="0"/>
        <v>-25756772696</v>
      </c>
      <c r="K52" s="1">
        <v>14341118</v>
      </c>
      <c r="M52" s="1">
        <v>238072269170</v>
      </c>
      <c r="O52" s="1">
        <v>198155458035</v>
      </c>
      <c r="Q52" s="1">
        <f t="shared" si="1"/>
        <v>39916811135</v>
      </c>
    </row>
    <row r="53" spans="1:17" ht="21" x14ac:dyDescent="0.25">
      <c r="A53" s="2" t="s">
        <v>50</v>
      </c>
      <c r="C53" s="1">
        <v>23163342</v>
      </c>
      <c r="E53" s="1">
        <v>1022800876802</v>
      </c>
      <c r="G53" s="1">
        <v>1231957910035</v>
      </c>
      <c r="I53" s="1">
        <f t="shared" si="0"/>
        <v>-209157033233</v>
      </c>
      <c r="K53" s="1">
        <v>23163342</v>
      </c>
      <c r="M53" s="1">
        <v>1022800876802</v>
      </c>
      <c r="O53" s="1">
        <v>1226181518800</v>
      </c>
      <c r="Q53" s="1">
        <f t="shared" si="1"/>
        <v>-203380641998</v>
      </c>
    </row>
    <row r="54" spans="1:17" ht="21" x14ac:dyDescent="0.25">
      <c r="A54" s="2" t="s">
        <v>19</v>
      </c>
      <c r="C54" s="1">
        <v>6453119</v>
      </c>
      <c r="E54" s="1">
        <v>143048300955</v>
      </c>
      <c r="G54" s="1">
        <v>176174664811</v>
      </c>
      <c r="I54" s="1">
        <f t="shared" si="0"/>
        <v>-33126363856</v>
      </c>
      <c r="K54" s="1">
        <v>6453119</v>
      </c>
      <c r="M54" s="1">
        <v>143048300955</v>
      </c>
      <c r="O54" s="1">
        <v>181103846807</v>
      </c>
      <c r="Q54" s="1">
        <f t="shared" si="1"/>
        <v>-38055545852</v>
      </c>
    </row>
    <row r="55" spans="1:17" ht="21" x14ac:dyDescent="0.25">
      <c r="A55" s="2" t="s">
        <v>17</v>
      </c>
      <c r="C55" s="1">
        <v>52000</v>
      </c>
      <c r="E55" s="1">
        <v>64858736</v>
      </c>
      <c r="G55" s="1">
        <v>75849118</v>
      </c>
      <c r="I55" s="1">
        <f t="shared" si="0"/>
        <v>-10990382</v>
      </c>
      <c r="K55" s="1">
        <v>52000</v>
      </c>
      <c r="M55" s="1">
        <v>64858736</v>
      </c>
      <c r="O55" s="1">
        <v>70751200</v>
      </c>
      <c r="Q55" s="1">
        <f t="shared" si="1"/>
        <v>-5892464</v>
      </c>
    </row>
    <row r="56" spans="1:17" ht="21" x14ac:dyDescent="0.25">
      <c r="A56" s="2" t="s">
        <v>76</v>
      </c>
      <c r="C56" s="1">
        <v>2400000</v>
      </c>
      <c r="E56" s="1">
        <v>6930013680</v>
      </c>
      <c r="G56" s="1">
        <v>9118564392</v>
      </c>
      <c r="I56" s="1">
        <f t="shared" si="0"/>
        <v>-2188550712</v>
      </c>
      <c r="K56" s="1">
        <v>2400000</v>
      </c>
      <c r="M56" s="1">
        <v>6930013680</v>
      </c>
      <c r="O56" s="1">
        <v>7355140884</v>
      </c>
      <c r="Q56" s="1">
        <f t="shared" si="1"/>
        <v>-425127204</v>
      </c>
    </row>
    <row r="57" spans="1:17" ht="21" x14ac:dyDescent="0.25">
      <c r="A57" s="2" t="s">
        <v>23</v>
      </c>
      <c r="C57" s="1">
        <v>227712323</v>
      </c>
      <c r="E57" s="1">
        <v>884828450006</v>
      </c>
      <c r="G57" s="1">
        <v>1083892256047</v>
      </c>
      <c r="I57" s="1">
        <f t="shared" si="0"/>
        <v>-199063806041</v>
      </c>
      <c r="K57" s="1">
        <v>227712323</v>
      </c>
      <c r="M57" s="1">
        <v>884828450006</v>
      </c>
      <c r="O57" s="1">
        <v>744425387047</v>
      </c>
      <c r="Q57" s="1">
        <f t="shared" si="1"/>
        <v>140403062959</v>
      </c>
    </row>
    <row r="58" spans="1:17" ht="21" x14ac:dyDescent="0.25">
      <c r="A58" s="2" t="s">
        <v>16</v>
      </c>
      <c r="C58" s="1">
        <v>419356315</v>
      </c>
      <c r="E58" s="1">
        <v>1160543872320</v>
      </c>
      <c r="G58" s="1">
        <v>1317835225399</v>
      </c>
      <c r="I58" s="1">
        <f t="shared" si="0"/>
        <v>-157291353079</v>
      </c>
      <c r="K58" s="1">
        <v>419356315</v>
      </c>
      <c r="M58" s="1">
        <v>1160543872320</v>
      </c>
      <c r="O58" s="1">
        <v>1071275179482</v>
      </c>
      <c r="Q58" s="1">
        <f t="shared" si="1"/>
        <v>89268692838</v>
      </c>
    </row>
    <row r="59" spans="1:17" ht="21" x14ac:dyDescent="0.25">
      <c r="A59" s="2" t="s">
        <v>160</v>
      </c>
      <c r="C59" s="1">
        <v>1483</v>
      </c>
      <c r="E59" s="1">
        <v>2828989337500</v>
      </c>
      <c r="G59" s="1">
        <v>2340210778770</v>
      </c>
      <c r="I59" s="1">
        <f t="shared" si="0"/>
        <v>488778558730</v>
      </c>
      <c r="K59" s="1">
        <v>1483</v>
      </c>
      <c r="M59" s="1">
        <v>2828989337500</v>
      </c>
      <c r="O59" s="1">
        <v>1715632578219</v>
      </c>
      <c r="Q59" s="1">
        <f t="shared" si="1"/>
        <v>1113356759281</v>
      </c>
    </row>
    <row r="60" spans="1:17" ht="21" x14ac:dyDescent="0.25">
      <c r="A60" s="2" t="s">
        <v>30</v>
      </c>
      <c r="C60" s="1">
        <v>79103012</v>
      </c>
      <c r="E60" s="1">
        <v>225192244662</v>
      </c>
      <c r="G60" s="1">
        <v>244658148000</v>
      </c>
      <c r="I60" s="1">
        <f t="shared" si="0"/>
        <v>-19465903338</v>
      </c>
      <c r="K60" s="1">
        <v>79103012</v>
      </c>
      <c r="M60" s="1">
        <v>225192244662</v>
      </c>
      <c r="O60" s="1">
        <v>151839066070</v>
      </c>
      <c r="Q60" s="1">
        <f t="shared" si="1"/>
        <v>73353178592</v>
      </c>
    </row>
    <row r="61" spans="1:17" ht="21" x14ac:dyDescent="0.25">
      <c r="A61" s="2" t="s">
        <v>73</v>
      </c>
      <c r="C61" s="1">
        <v>167562593</v>
      </c>
      <c r="E61" s="1">
        <v>468873882320</v>
      </c>
      <c r="G61" s="1">
        <v>446095257540</v>
      </c>
      <c r="I61" s="1">
        <f t="shared" si="0"/>
        <v>22778624780</v>
      </c>
      <c r="K61" s="1">
        <v>167562593</v>
      </c>
      <c r="M61" s="1">
        <v>468873882320</v>
      </c>
      <c r="O61" s="1">
        <v>391313488858</v>
      </c>
      <c r="Q61" s="1">
        <f t="shared" si="1"/>
        <v>77560393462</v>
      </c>
    </row>
    <row r="62" spans="1:17" ht="21" x14ac:dyDescent="0.25">
      <c r="A62" s="2" t="s">
        <v>54</v>
      </c>
      <c r="C62" s="1">
        <v>50639566</v>
      </c>
      <c r="E62" s="1">
        <v>413039564112</v>
      </c>
      <c r="G62" s="1">
        <v>451399039574</v>
      </c>
      <c r="I62" s="1">
        <f t="shared" si="0"/>
        <v>-38359475462</v>
      </c>
      <c r="K62" s="1">
        <v>50639566</v>
      </c>
      <c r="M62" s="1">
        <v>413039564112</v>
      </c>
      <c r="O62" s="1">
        <v>465653479412</v>
      </c>
      <c r="Q62" s="1">
        <f t="shared" si="1"/>
        <v>-52613915300</v>
      </c>
    </row>
    <row r="63" spans="1:17" ht="21" x14ac:dyDescent="0.25">
      <c r="A63" s="2" t="s">
        <v>39</v>
      </c>
      <c r="C63" s="1">
        <v>21011122</v>
      </c>
      <c r="E63" s="1">
        <v>161368984648</v>
      </c>
      <c r="G63" s="1">
        <v>180758281253</v>
      </c>
      <c r="I63" s="1">
        <f t="shared" si="0"/>
        <v>-19389296605</v>
      </c>
      <c r="K63" s="1">
        <v>21011122</v>
      </c>
      <c r="M63" s="1">
        <v>161368984648</v>
      </c>
      <c r="O63" s="1">
        <v>151709102000</v>
      </c>
      <c r="Q63" s="1">
        <f t="shared" si="1"/>
        <v>9659882648</v>
      </c>
    </row>
    <row r="64" spans="1:17" ht="21" x14ac:dyDescent="0.25">
      <c r="A64" s="2" t="s">
        <v>97</v>
      </c>
      <c r="C64" s="1">
        <v>31464377</v>
      </c>
      <c r="E64" s="1">
        <v>328134363914</v>
      </c>
      <c r="G64" s="1">
        <v>326573306046</v>
      </c>
      <c r="I64" s="1">
        <f t="shared" si="0"/>
        <v>1561057868</v>
      </c>
      <c r="K64" s="1">
        <v>31464377</v>
      </c>
      <c r="M64" s="1">
        <v>328134363914</v>
      </c>
      <c r="O64" s="1">
        <v>232389328199</v>
      </c>
      <c r="Q64" s="1">
        <f t="shared" si="1"/>
        <v>95745035715</v>
      </c>
    </row>
    <row r="65" spans="1:17" ht="21" x14ac:dyDescent="0.25">
      <c r="A65" s="2" t="s">
        <v>72</v>
      </c>
      <c r="C65" s="1">
        <v>25664650</v>
      </c>
      <c r="E65" s="1">
        <v>603041090210</v>
      </c>
      <c r="G65" s="1">
        <v>696756935310</v>
      </c>
      <c r="I65" s="1">
        <f t="shared" si="0"/>
        <v>-93715845100</v>
      </c>
      <c r="K65" s="1">
        <v>25664650</v>
      </c>
      <c r="M65" s="1">
        <v>603041090210</v>
      </c>
      <c r="O65" s="1">
        <v>499468457533</v>
      </c>
      <c r="Q65" s="1">
        <f t="shared" si="1"/>
        <v>103572632677</v>
      </c>
    </row>
    <row r="66" spans="1:17" ht="21" x14ac:dyDescent="0.25">
      <c r="A66" s="2" t="s">
        <v>61</v>
      </c>
      <c r="C66" s="1">
        <v>336881032</v>
      </c>
      <c r="E66" s="1">
        <v>715352655072</v>
      </c>
      <c r="G66" s="1">
        <v>895193649665</v>
      </c>
      <c r="I66" s="1">
        <f t="shared" si="0"/>
        <v>-179840994593</v>
      </c>
      <c r="K66" s="1">
        <v>336881032</v>
      </c>
      <c r="M66" s="1">
        <v>715352655072</v>
      </c>
      <c r="O66" s="1">
        <v>559578781655</v>
      </c>
      <c r="Q66" s="1">
        <f t="shared" si="1"/>
        <v>155773873417</v>
      </c>
    </row>
    <row r="67" spans="1:17" ht="21" x14ac:dyDescent="0.25">
      <c r="A67" s="2" t="s">
        <v>78</v>
      </c>
      <c r="C67" s="1">
        <v>573863800</v>
      </c>
      <c r="E67" s="1">
        <v>492555075394</v>
      </c>
      <c r="G67" s="1">
        <v>638328600597</v>
      </c>
      <c r="I67" s="1">
        <f t="shared" si="0"/>
        <v>-145773525203</v>
      </c>
      <c r="K67" s="1">
        <v>573863800</v>
      </c>
      <c r="M67" s="1">
        <v>492555075394</v>
      </c>
      <c r="O67" s="1">
        <v>503136291763</v>
      </c>
      <c r="Q67" s="1">
        <f t="shared" si="1"/>
        <v>-10581216369</v>
      </c>
    </row>
    <row r="68" spans="1:17" ht="21" x14ac:dyDescent="0.25">
      <c r="A68" s="2" t="s">
        <v>84</v>
      </c>
      <c r="C68" s="1">
        <v>16505091</v>
      </c>
      <c r="E68" s="1">
        <v>980193772797</v>
      </c>
      <c r="G68" s="1">
        <v>1159527470577</v>
      </c>
      <c r="I68" s="1">
        <f t="shared" si="0"/>
        <v>-179333697780</v>
      </c>
      <c r="K68" s="1">
        <v>16505091</v>
      </c>
      <c r="M68" s="1">
        <v>980193772797</v>
      </c>
      <c r="O68" s="1">
        <v>779327071156</v>
      </c>
      <c r="Q68" s="1">
        <f t="shared" si="1"/>
        <v>200866701641</v>
      </c>
    </row>
    <row r="69" spans="1:17" ht="21" x14ac:dyDescent="0.25">
      <c r="A69" s="2" t="s">
        <v>41</v>
      </c>
      <c r="C69" s="1">
        <v>67210976</v>
      </c>
      <c r="E69" s="1">
        <v>591553029829</v>
      </c>
      <c r="G69" s="1">
        <v>683587210344</v>
      </c>
      <c r="I69" s="1">
        <f t="shared" si="0"/>
        <v>-92034180515</v>
      </c>
      <c r="K69" s="1">
        <v>67210976</v>
      </c>
      <c r="M69" s="1">
        <v>591553029829</v>
      </c>
      <c r="O69" s="1">
        <v>567728213439</v>
      </c>
      <c r="Q69" s="1">
        <f t="shared" si="1"/>
        <v>23824816390</v>
      </c>
    </row>
    <row r="70" spans="1:17" ht="21" x14ac:dyDescent="0.25">
      <c r="A70" s="2" t="s">
        <v>26</v>
      </c>
      <c r="C70" s="1">
        <v>7369940</v>
      </c>
      <c r="E70" s="1">
        <v>3844647909360</v>
      </c>
      <c r="G70" s="1">
        <v>4431148132537</v>
      </c>
      <c r="I70" s="1">
        <f t="shared" si="0"/>
        <v>-586500223177</v>
      </c>
      <c r="K70" s="1">
        <v>7369940</v>
      </c>
      <c r="M70" s="1">
        <v>3844647909360</v>
      </c>
      <c r="O70" s="1">
        <v>2114700625262</v>
      </c>
      <c r="Q70" s="1">
        <f t="shared" si="1"/>
        <v>1729947284098</v>
      </c>
    </row>
    <row r="71" spans="1:17" ht="21" x14ac:dyDescent="0.25">
      <c r="A71" s="2" t="s">
        <v>96</v>
      </c>
      <c r="C71" s="1">
        <v>44411857</v>
      </c>
      <c r="E71" s="1">
        <v>250750068535</v>
      </c>
      <c r="G71" s="1">
        <v>260445150271</v>
      </c>
      <c r="I71" s="1">
        <f t="shared" si="0"/>
        <v>-9695081736</v>
      </c>
      <c r="K71" s="1">
        <v>44411857</v>
      </c>
      <c r="M71" s="1">
        <v>250750068535</v>
      </c>
      <c r="O71" s="1">
        <v>173235207713</v>
      </c>
      <c r="Q71" s="1">
        <f t="shared" si="1"/>
        <v>77514860822</v>
      </c>
    </row>
    <row r="72" spans="1:17" ht="21" x14ac:dyDescent="0.25">
      <c r="A72" s="2" t="s">
        <v>77</v>
      </c>
      <c r="C72" s="1">
        <v>469574647</v>
      </c>
      <c r="E72" s="1">
        <v>699849142137</v>
      </c>
      <c r="G72" s="1">
        <v>879237903604</v>
      </c>
      <c r="I72" s="1">
        <f t="shared" si="0"/>
        <v>-179388761467</v>
      </c>
      <c r="K72" s="1">
        <v>469574647</v>
      </c>
      <c r="M72" s="1">
        <v>699849142137</v>
      </c>
      <c r="O72" s="1">
        <v>810694387663</v>
      </c>
      <c r="Q72" s="1">
        <f t="shared" si="1"/>
        <v>-110845245526</v>
      </c>
    </row>
    <row r="73" spans="1:17" ht="21" x14ac:dyDescent="0.25">
      <c r="A73" s="2" t="s">
        <v>83</v>
      </c>
      <c r="C73" s="1">
        <v>189268219</v>
      </c>
      <c r="E73" s="1">
        <v>488669067085</v>
      </c>
      <c r="G73" s="1">
        <v>594778991337</v>
      </c>
      <c r="I73" s="1">
        <f t="shared" ref="I73:I90" si="2">E73-G73</f>
        <v>-106109924252</v>
      </c>
      <c r="K73" s="1">
        <v>189268219</v>
      </c>
      <c r="M73" s="1">
        <v>488669067085</v>
      </c>
      <c r="O73" s="1">
        <v>439123598608</v>
      </c>
      <c r="Q73" s="1">
        <f t="shared" ref="Q73:Q90" si="3">M73-O73</f>
        <v>49545468477</v>
      </c>
    </row>
    <row r="74" spans="1:17" ht="21" x14ac:dyDescent="0.25">
      <c r="A74" s="2" t="s">
        <v>82</v>
      </c>
      <c r="C74" s="1">
        <v>114198708</v>
      </c>
      <c r="E74" s="1">
        <v>1716736672605</v>
      </c>
      <c r="G74" s="1">
        <v>2111076185520</v>
      </c>
      <c r="I74" s="1">
        <f t="shared" si="2"/>
        <v>-394339512915</v>
      </c>
      <c r="K74" s="1">
        <v>114198708</v>
      </c>
      <c r="M74" s="1">
        <v>1716736672605</v>
      </c>
      <c r="O74" s="1">
        <v>1544887263314</v>
      </c>
      <c r="Q74" s="1">
        <f t="shared" si="3"/>
        <v>171849409291</v>
      </c>
    </row>
    <row r="75" spans="1:17" ht="21" x14ac:dyDescent="0.25">
      <c r="A75" s="2" t="s">
        <v>46</v>
      </c>
      <c r="C75" s="1">
        <v>58801775</v>
      </c>
      <c r="E75" s="1">
        <v>336663559101</v>
      </c>
      <c r="G75" s="1">
        <v>363503288249</v>
      </c>
      <c r="I75" s="1">
        <f t="shared" si="2"/>
        <v>-26839729148</v>
      </c>
      <c r="K75" s="1">
        <v>58801775</v>
      </c>
      <c r="M75" s="1">
        <v>336663559101</v>
      </c>
      <c r="O75" s="1">
        <v>319731917279</v>
      </c>
      <c r="Q75" s="1">
        <f t="shared" si="3"/>
        <v>16931641822</v>
      </c>
    </row>
    <row r="76" spans="1:17" ht="21" x14ac:dyDescent="0.25">
      <c r="A76" s="2" t="s">
        <v>88</v>
      </c>
      <c r="C76" s="1">
        <v>37166504</v>
      </c>
      <c r="E76" s="1">
        <v>754917365735</v>
      </c>
      <c r="G76" s="1">
        <v>790690196452</v>
      </c>
      <c r="I76" s="1">
        <f t="shared" si="2"/>
        <v>-35772830717</v>
      </c>
      <c r="K76" s="1">
        <v>37166504</v>
      </c>
      <c r="M76" s="1">
        <v>754917365735</v>
      </c>
      <c r="O76" s="1">
        <v>597775978213</v>
      </c>
      <c r="Q76" s="1">
        <f t="shared" si="3"/>
        <v>157141387522</v>
      </c>
    </row>
    <row r="77" spans="1:17" ht="21" x14ac:dyDescent="0.25">
      <c r="A77" s="2" t="s">
        <v>85</v>
      </c>
      <c r="C77" s="1">
        <v>147966992</v>
      </c>
      <c r="E77" s="1">
        <v>304217685218</v>
      </c>
      <c r="G77" s="1">
        <v>367034495342</v>
      </c>
      <c r="I77" s="1">
        <f t="shared" si="2"/>
        <v>-62816810124</v>
      </c>
      <c r="K77" s="1">
        <v>147966992</v>
      </c>
      <c r="M77" s="1">
        <v>304217685218</v>
      </c>
      <c r="O77" s="1">
        <v>279589775624</v>
      </c>
      <c r="Q77" s="1">
        <f t="shared" si="3"/>
        <v>24627909594</v>
      </c>
    </row>
    <row r="78" spans="1:17" ht="21" x14ac:dyDescent="0.25">
      <c r="A78" s="2" t="s">
        <v>74</v>
      </c>
      <c r="C78" s="1">
        <v>87342888</v>
      </c>
      <c r="E78" s="1">
        <v>1126680457184</v>
      </c>
      <c r="G78" s="1">
        <v>1440417630647</v>
      </c>
      <c r="I78" s="1">
        <f t="shared" si="2"/>
        <v>-313737173463</v>
      </c>
      <c r="K78" s="1">
        <v>87342888</v>
      </c>
      <c r="M78" s="1">
        <v>1126680457184</v>
      </c>
      <c r="O78" s="1">
        <v>1336890709657</v>
      </c>
      <c r="Q78" s="1">
        <f t="shared" si="3"/>
        <v>-210210252473</v>
      </c>
    </row>
    <row r="79" spans="1:17" ht="21" x14ac:dyDescent="0.25">
      <c r="A79" s="2" t="s">
        <v>28</v>
      </c>
      <c r="C79" s="1">
        <v>20841249</v>
      </c>
      <c r="E79" s="1">
        <v>1247840018403</v>
      </c>
      <c r="G79" s="1">
        <v>1425068870867</v>
      </c>
      <c r="I79" s="1">
        <f t="shared" si="2"/>
        <v>-177228852464</v>
      </c>
      <c r="K79" s="1">
        <v>20841249</v>
      </c>
      <c r="M79" s="1">
        <v>1247840018403</v>
      </c>
      <c r="O79" s="1">
        <v>825666383467</v>
      </c>
      <c r="Q79" s="1">
        <f t="shared" si="3"/>
        <v>422173634936</v>
      </c>
    </row>
    <row r="80" spans="1:17" ht="21" x14ac:dyDescent="0.25">
      <c r="A80" s="2" t="s">
        <v>29</v>
      </c>
      <c r="C80" s="1">
        <v>6481974</v>
      </c>
      <c r="E80" s="1">
        <v>27348304185</v>
      </c>
      <c r="G80" s="1">
        <v>42643287100</v>
      </c>
      <c r="I80" s="1">
        <f t="shared" si="2"/>
        <v>-15294982915</v>
      </c>
      <c r="K80" s="1">
        <v>6481974</v>
      </c>
      <c r="M80" s="1">
        <v>27348304185</v>
      </c>
      <c r="O80" s="1">
        <v>44649791962</v>
      </c>
      <c r="Q80" s="1">
        <f t="shared" si="3"/>
        <v>-17301487777</v>
      </c>
    </row>
    <row r="81" spans="1:17" ht="21" x14ac:dyDescent="0.25">
      <c r="A81" s="2" t="s">
        <v>64</v>
      </c>
      <c r="C81" s="1">
        <v>84855799</v>
      </c>
      <c r="E81" s="1">
        <v>36542740834</v>
      </c>
      <c r="G81" s="1">
        <v>36542740834</v>
      </c>
      <c r="I81" s="1">
        <f t="shared" si="2"/>
        <v>0</v>
      </c>
      <c r="K81" s="1">
        <v>84855799</v>
      </c>
      <c r="M81" s="1">
        <v>36542740834</v>
      </c>
      <c r="O81" s="1">
        <v>36608293636</v>
      </c>
      <c r="Q81" s="1">
        <f t="shared" si="3"/>
        <v>-65552802</v>
      </c>
    </row>
    <row r="82" spans="1:17" ht="21" x14ac:dyDescent="0.25">
      <c r="A82" s="2" t="s">
        <v>36</v>
      </c>
      <c r="C82" s="1">
        <v>26082352</v>
      </c>
      <c r="E82" s="1">
        <v>181579239699</v>
      </c>
      <c r="G82" s="1">
        <v>175919833557</v>
      </c>
      <c r="I82" s="1">
        <f t="shared" si="2"/>
        <v>5659406142</v>
      </c>
      <c r="K82" s="1">
        <v>26082352</v>
      </c>
      <c r="M82" s="1">
        <v>181579239699</v>
      </c>
      <c r="O82" s="1">
        <v>167910061065</v>
      </c>
      <c r="Q82" s="1">
        <f t="shared" si="3"/>
        <v>13669178634</v>
      </c>
    </row>
    <row r="83" spans="1:17" ht="21" x14ac:dyDescent="0.25">
      <c r="A83" s="2" t="s">
        <v>60</v>
      </c>
      <c r="C83" s="1">
        <v>9167325</v>
      </c>
      <c r="E83" s="1">
        <v>986056435028</v>
      </c>
      <c r="G83" s="1">
        <v>1167076020425</v>
      </c>
      <c r="I83" s="1">
        <f t="shared" si="2"/>
        <v>-181019585397</v>
      </c>
      <c r="K83" s="1">
        <v>9167325</v>
      </c>
      <c r="M83" s="1">
        <v>986056435028</v>
      </c>
      <c r="O83" s="1">
        <v>1180651701169</v>
      </c>
      <c r="Q83" s="1">
        <f t="shared" si="3"/>
        <v>-194595266141</v>
      </c>
    </row>
    <row r="84" spans="1:17" ht="21" x14ac:dyDescent="0.25">
      <c r="A84" s="2" t="s">
        <v>35</v>
      </c>
      <c r="C84" s="1">
        <v>4893837</v>
      </c>
      <c r="E84" s="1">
        <v>570338097316</v>
      </c>
      <c r="G84" s="1">
        <v>691738288316</v>
      </c>
      <c r="I84" s="1">
        <f t="shared" si="2"/>
        <v>-121400191000</v>
      </c>
      <c r="K84" s="1">
        <v>4893837</v>
      </c>
      <c r="M84" s="1">
        <v>570338097316</v>
      </c>
      <c r="O84" s="1">
        <v>581090645122</v>
      </c>
      <c r="Q84" s="1">
        <f t="shared" si="3"/>
        <v>-10752547806</v>
      </c>
    </row>
    <row r="85" spans="1:17" ht="21" x14ac:dyDescent="0.25">
      <c r="A85" s="2" t="s">
        <v>68</v>
      </c>
      <c r="C85" s="1">
        <v>33402794</v>
      </c>
      <c r="E85" s="1">
        <v>1175307175668</v>
      </c>
      <c r="G85" s="1">
        <v>1457367639992</v>
      </c>
      <c r="I85" s="1">
        <f t="shared" si="2"/>
        <v>-282060464324</v>
      </c>
      <c r="K85" s="1">
        <v>33402794</v>
      </c>
      <c r="M85" s="1">
        <v>1175307175668</v>
      </c>
      <c r="O85" s="1">
        <v>799338816712</v>
      </c>
      <c r="Q85" s="1">
        <f t="shared" si="3"/>
        <v>375968358956</v>
      </c>
    </row>
    <row r="86" spans="1:17" ht="21" x14ac:dyDescent="0.25">
      <c r="A86" s="2" t="s">
        <v>21</v>
      </c>
      <c r="C86" s="1">
        <v>348025675</v>
      </c>
      <c r="E86" s="1">
        <v>2603829191453</v>
      </c>
      <c r="G86" s="1">
        <v>3135645763712</v>
      </c>
      <c r="I86" s="1">
        <f t="shared" si="2"/>
        <v>-531816572259</v>
      </c>
      <c r="K86" s="1">
        <v>348025675</v>
      </c>
      <c r="M86" s="1">
        <v>2603829191453</v>
      </c>
      <c r="O86" s="1">
        <v>1480825469638</v>
      </c>
      <c r="Q86" s="1">
        <f t="shared" si="3"/>
        <v>1123003721815</v>
      </c>
    </row>
    <row r="87" spans="1:17" ht="21" x14ac:dyDescent="0.25">
      <c r="A87" s="2" t="s">
        <v>80</v>
      </c>
      <c r="C87" s="1">
        <v>166110245</v>
      </c>
      <c r="E87" s="1">
        <v>1562552497402</v>
      </c>
      <c r="G87" s="1">
        <v>1921873641319</v>
      </c>
      <c r="I87" s="1">
        <f t="shared" si="2"/>
        <v>-359321143917</v>
      </c>
      <c r="K87" s="1">
        <v>166110245</v>
      </c>
      <c r="M87" s="1">
        <v>1562552497402</v>
      </c>
      <c r="O87" s="1">
        <v>1232306345197</v>
      </c>
      <c r="Q87" s="1">
        <f t="shared" si="3"/>
        <v>330246152205</v>
      </c>
    </row>
    <row r="88" spans="1:17" ht="21" x14ac:dyDescent="0.25">
      <c r="A88" s="2" t="s">
        <v>55</v>
      </c>
      <c r="C88" s="1">
        <v>9029253</v>
      </c>
      <c r="E88" s="1">
        <v>413926907593</v>
      </c>
      <c r="G88" s="1">
        <v>500923233842</v>
      </c>
      <c r="I88" s="1">
        <f t="shared" si="2"/>
        <v>-86996326249</v>
      </c>
      <c r="K88" s="1">
        <v>9029253</v>
      </c>
      <c r="M88" s="1">
        <v>413926907593</v>
      </c>
      <c r="O88" s="1">
        <v>401206143825</v>
      </c>
      <c r="Q88" s="1">
        <f t="shared" si="3"/>
        <v>12720763768</v>
      </c>
    </row>
    <row r="89" spans="1:17" ht="21" x14ac:dyDescent="0.25">
      <c r="A89" s="2" t="s">
        <v>45</v>
      </c>
      <c r="C89" s="1">
        <v>46183742</v>
      </c>
      <c r="E89" s="1">
        <v>1700172116118</v>
      </c>
      <c r="G89" s="1">
        <v>1999879006668</v>
      </c>
      <c r="I89" s="1">
        <f t="shared" si="2"/>
        <v>-299706890550</v>
      </c>
      <c r="K89" s="1">
        <v>46183742</v>
      </c>
      <c r="M89" s="1">
        <v>1700172116118</v>
      </c>
      <c r="O89" s="1">
        <v>1205568993783</v>
      </c>
      <c r="Q89" s="1">
        <f t="shared" si="3"/>
        <v>494603122335</v>
      </c>
    </row>
    <row r="90" spans="1:17" ht="21" x14ac:dyDescent="0.25">
      <c r="A90" s="2" t="s">
        <v>63</v>
      </c>
      <c r="C90" s="1">
        <v>30000000</v>
      </c>
      <c r="E90" s="1">
        <v>371803569000</v>
      </c>
      <c r="G90" s="1">
        <v>352751985000</v>
      </c>
      <c r="I90" s="1">
        <f t="shared" si="2"/>
        <v>19051584000</v>
      </c>
      <c r="K90" s="1">
        <v>30000000</v>
      </c>
      <c r="M90" s="1">
        <v>371803569000</v>
      </c>
      <c r="O90" s="1">
        <v>254675610000</v>
      </c>
      <c r="Q90" s="1">
        <f t="shared" si="3"/>
        <v>117127959000</v>
      </c>
    </row>
    <row r="91" spans="1:17" s="5" customFormat="1" ht="24.75" thickBot="1" x14ac:dyDescent="0.3">
      <c r="A91" s="5" t="s">
        <v>98</v>
      </c>
      <c r="C91" s="5" t="s">
        <v>98</v>
      </c>
      <c r="E91" s="6">
        <f>SUM(E8:E90)</f>
        <v>63374152640540</v>
      </c>
      <c r="G91" s="6">
        <f>SUM(G8:G90)</f>
        <v>71792687623672</v>
      </c>
      <c r="I91" s="6">
        <f>SUM(I8:I90)</f>
        <v>-8418534983132</v>
      </c>
      <c r="K91" s="5" t="s">
        <v>98</v>
      </c>
      <c r="M91" s="6">
        <f>SUM(M8:M90)</f>
        <v>63374152640540</v>
      </c>
      <c r="O91" s="6">
        <f>SUM(O8:O90)</f>
        <v>53945487476401</v>
      </c>
      <c r="Q91" s="6">
        <f>SUM(Q8:Q90)</f>
        <v>9428665164139</v>
      </c>
    </row>
    <row r="92" spans="1:17" ht="19.5" thickTop="1" x14ac:dyDescent="0.25"/>
  </sheetData>
  <mergeCells count="15">
    <mergeCell ref="A2:Q2"/>
    <mergeCell ref="A3:Q3"/>
    <mergeCell ref="A4:Q4"/>
    <mergeCell ref="A5:Q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8"/>
  <sheetViews>
    <sheetView rightToLeft="1" zoomScaleNormal="100" workbookViewId="0">
      <selection activeCell="E22" sqref="E22"/>
    </sheetView>
  </sheetViews>
  <sheetFormatPr defaultRowHeight="18.75" x14ac:dyDescent="0.25"/>
  <cols>
    <col min="1" max="1" width="25.285156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20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</row>
    <row r="3" spans="1:20" ht="26.25" x14ac:dyDescent="0.25">
      <c r="A3" s="15" t="s">
        <v>1</v>
      </c>
      <c r="B3" s="15" t="s">
        <v>1</v>
      </c>
      <c r="C3" s="15" t="s">
        <v>1</v>
      </c>
      <c r="D3" s="15" t="s">
        <v>1</v>
      </c>
      <c r="E3" s="15" t="s">
        <v>1</v>
      </c>
      <c r="F3" s="15" t="s">
        <v>1</v>
      </c>
      <c r="G3" s="15" t="s">
        <v>1</v>
      </c>
      <c r="H3" s="15" t="s">
        <v>1</v>
      </c>
      <c r="I3" s="15" t="s">
        <v>1</v>
      </c>
      <c r="J3" s="15" t="s">
        <v>1</v>
      </c>
      <c r="K3" s="15" t="s">
        <v>1</v>
      </c>
    </row>
    <row r="4" spans="1:20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</row>
    <row r="5" spans="1:20" s="4" customFormat="1" ht="28.5" x14ac:dyDescent="0.55000000000000004">
      <c r="A5" s="16" t="s">
        <v>161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0"/>
      <c r="M5" s="10"/>
      <c r="N5" s="10"/>
      <c r="O5" s="10"/>
      <c r="P5" s="10"/>
      <c r="Q5" s="10"/>
      <c r="R5" s="10"/>
      <c r="S5" s="10"/>
      <c r="T5" s="10"/>
    </row>
    <row r="6" spans="1:20" ht="27" thickBot="1" x14ac:dyDescent="0.3">
      <c r="A6" s="14" t="s">
        <v>100</v>
      </c>
      <c r="C6" s="14" t="s">
        <v>159</v>
      </c>
      <c r="E6" s="14" t="s">
        <v>5</v>
      </c>
      <c r="F6" s="14" t="s">
        <v>5</v>
      </c>
      <c r="G6" s="14" t="s">
        <v>5</v>
      </c>
      <c r="I6" s="14" t="s">
        <v>6</v>
      </c>
      <c r="J6" s="14" t="s">
        <v>6</v>
      </c>
      <c r="K6" s="14" t="s">
        <v>6</v>
      </c>
    </row>
    <row r="7" spans="1:20" ht="27" thickBot="1" x14ac:dyDescent="0.3">
      <c r="A7" s="14" t="s">
        <v>100</v>
      </c>
      <c r="C7" s="14" t="s">
        <v>101</v>
      </c>
      <c r="E7" s="14" t="s">
        <v>102</v>
      </c>
      <c r="G7" s="14" t="s">
        <v>103</v>
      </c>
      <c r="I7" s="14" t="s">
        <v>101</v>
      </c>
      <c r="K7" s="14" t="s">
        <v>99</v>
      </c>
    </row>
    <row r="8" spans="1:20" ht="21" x14ac:dyDescent="0.25">
      <c r="A8" s="2" t="s">
        <v>104</v>
      </c>
      <c r="C8" s="1">
        <v>10272336</v>
      </c>
      <c r="E8" s="1">
        <v>3077945243368</v>
      </c>
      <c r="G8" s="1">
        <v>3077934312500</v>
      </c>
      <c r="I8" s="1">
        <f>C8+E8-G8</f>
        <v>21203204</v>
      </c>
      <c r="K8" s="8">
        <v>3.2500921916307655E-7</v>
      </c>
    </row>
    <row r="9" spans="1:20" ht="21" x14ac:dyDescent="0.25">
      <c r="A9" s="2" t="s">
        <v>105</v>
      </c>
      <c r="C9" s="1">
        <v>9699107</v>
      </c>
      <c r="E9" s="1">
        <v>883772062674</v>
      </c>
      <c r="G9" s="1">
        <v>883389669000</v>
      </c>
      <c r="I9" s="1">
        <f t="shared" ref="I9:I16" si="0">C9+E9-G9</f>
        <v>392092781</v>
      </c>
      <c r="K9" s="8">
        <v>6.0101184987084586E-6</v>
      </c>
    </row>
    <row r="10" spans="1:20" ht="21" x14ac:dyDescent="0.25">
      <c r="A10" s="2" t="s">
        <v>106</v>
      </c>
      <c r="C10" s="1">
        <v>2030603685457</v>
      </c>
      <c r="E10" s="1">
        <v>5518682086625</v>
      </c>
      <c r="G10" s="1">
        <v>7543246021000</v>
      </c>
      <c r="I10" s="1">
        <f t="shared" si="0"/>
        <v>6039751082</v>
      </c>
      <c r="K10" s="8">
        <v>9.2579158465869911E-5</v>
      </c>
    </row>
    <row r="11" spans="1:20" ht="21" x14ac:dyDescent="0.25">
      <c r="A11" s="2" t="s">
        <v>107</v>
      </c>
      <c r="C11" s="1">
        <v>238084</v>
      </c>
      <c r="E11" s="1">
        <v>0</v>
      </c>
      <c r="G11" s="1">
        <v>200000</v>
      </c>
      <c r="I11" s="1">
        <f t="shared" si="0"/>
        <v>38084</v>
      </c>
      <c r="K11" s="8">
        <v>5.8376324175377491E-10</v>
      </c>
    </row>
    <row r="12" spans="1:20" ht="21" x14ac:dyDescent="0.25">
      <c r="A12" s="2" t="s">
        <v>108</v>
      </c>
      <c r="C12" s="1">
        <v>1000000000000</v>
      </c>
      <c r="E12" s="1">
        <v>0</v>
      </c>
      <c r="G12" s="1">
        <v>1000000000000</v>
      </c>
      <c r="I12" s="1">
        <f t="shared" si="0"/>
        <v>0</v>
      </c>
      <c r="K12" s="8">
        <v>0</v>
      </c>
    </row>
    <row r="13" spans="1:20" ht="21" x14ac:dyDescent="0.25">
      <c r="A13" s="2" t="s">
        <v>105</v>
      </c>
      <c r="C13" s="1">
        <v>1000000000000</v>
      </c>
      <c r="E13" s="1">
        <v>0</v>
      </c>
      <c r="G13" s="1">
        <v>820000000000</v>
      </c>
      <c r="I13" s="1">
        <f t="shared" si="0"/>
        <v>180000000000</v>
      </c>
      <c r="K13" s="8">
        <v>2.7590952503854503E-3</v>
      </c>
    </row>
    <row r="14" spans="1:20" ht="21" x14ac:dyDescent="0.25">
      <c r="A14" s="2" t="s">
        <v>108</v>
      </c>
      <c r="C14" s="1">
        <v>1000000000000</v>
      </c>
      <c r="E14" s="1">
        <v>0</v>
      </c>
      <c r="G14" s="1">
        <v>1000000000000</v>
      </c>
      <c r="I14" s="1">
        <f t="shared" si="0"/>
        <v>0</v>
      </c>
      <c r="K14" s="8">
        <v>0</v>
      </c>
    </row>
    <row r="15" spans="1:20" ht="21" x14ac:dyDescent="0.25">
      <c r="A15" s="2" t="s">
        <v>109</v>
      </c>
      <c r="C15" s="1">
        <v>1000000000000</v>
      </c>
      <c r="E15" s="1">
        <v>0</v>
      </c>
      <c r="G15" s="1">
        <v>1000000000000</v>
      </c>
      <c r="I15" s="1">
        <f t="shared" si="0"/>
        <v>0</v>
      </c>
      <c r="K15" s="8">
        <v>0</v>
      </c>
    </row>
    <row r="16" spans="1:20" ht="21.75" thickBot="1" x14ac:dyDescent="0.3">
      <c r="A16" s="2" t="s">
        <v>105</v>
      </c>
      <c r="C16" s="1">
        <v>1000000000000</v>
      </c>
      <c r="E16" s="1">
        <v>0</v>
      </c>
      <c r="G16" s="1">
        <v>0</v>
      </c>
      <c r="I16" s="1">
        <f t="shared" si="0"/>
        <v>1000000000000</v>
      </c>
      <c r="K16" s="8">
        <v>1.5328306946585836E-2</v>
      </c>
    </row>
    <row r="17" spans="1:11" s="5" customFormat="1" ht="24.75" thickBot="1" x14ac:dyDescent="0.3">
      <c r="A17" s="5" t="s">
        <v>98</v>
      </c>
      <c r="C17" s="6">
        <f>SUM(C8:C16)</f>
        <v>7030623894984</v>
      </c>
      <c r="E17" s="6">
        <f>SUM(E8:E16)</f>
        <v>9480399392667</v>
      </c>
      <c r="G17" s="6">
        <f>SUM(G8:G16)</f>
        <v>15324570202500</v>
      </c>
      <c r="I17" s="6">
        <f>SUM(I8:I16)</f>
        <v>1186453085151</v>
      </c>
      <c r="K17" s="7">
        <f>SUM(K8:K16)</f>
        <v>1.818631706691827E-2</v>
      </c>
    </row>
    <row r="18" spans="1:11" ht="19.5" thickTop="1" x14ac:dyDescent="0.25"/>
  </sheetData>
  <mergeCells count="13">
    <mergeCell ref="I7"/>
    <mergeCell ref="K7"/>
    <mergeCell ref="I6:K6"/>
    <mergeCell ref="A2:K2"/>
    <mergeCell ref="A3:K3"/>
    <mergeCell ref="A4:K4"/>
    <mergeCell ref="A5:K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W11"/>
  <sheetViews>
    <sheetView rightToLeft="1" workbookViewId="0">
      <selection activeCell="U16" sqref="U16"/>
    </sheetView>
  </sheetViews>
  <sheetFormatPr defaultRowHeight="18.75" x14ac:dyDescent="0.25"/>
  <cols>
    <col min="1" max="1" width="24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23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</row>
    <row r="3" spans="1:23" ht="26.25" x14ac:dyDescent="0.25">
      <c r="A3" s="15" t="s">
        <v>111</v>
      </c>
      <c r="B3" s="15" t="s">
        <v>111</v>
      </c>
      <c r="C3" s="15" t="s">
        <v>111</v>
      </c>
      <c r="D3" s="15" t="s">
        <v>111</v>
      </c>
      <c r="E3" s="15" t="s">
        <v>111</v>
      </c>
      <c r="F3" s="15" t="s">
        <v>111</v>
      </c>
      <c r="G3" s="15" t="s">
        <v>111</v>
      </c>
    </row>
    <row r="4" spans="1:23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</row>
    <row r="5" spans="1:23" s="11" customFormat="1" ht="28.5" x14ac:dyDescent="0.3">
      <c r="A5" s="16" t="s">
        <v>171</v>
      </c>
      <c r="B5" s="16"/>
      <c r="C5" s="16"/>
      <c r="D5" s="16"/>
      <c r="E5" s="16"/>
      <c r="F5" s="16"/>
      <c r="G5" s="16"/>
      <c r="H5" s="16"/>
      <c r="I5" s="16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26.25" x14ac:dyDescent="0.25">
      <c r="A6" s="14" t="s">
        <v>115</v>
      </c>
      <c r="C6" s="14" t="s">
        <v>101</v>
      </c>
      <c r="E6" s="14" t="s">
        <v>147</v>
      </c>
      <c r="G6" s="14" t="s">
        <v>13</v>
      </c>
    </row>
    <row r="7" spans="1:23" ht="21" x14ac:dyDescent="0.25">
      <c r="A7" s="2" t="s">
        <v>155</v>
      </c>
      <c r="C7" s="1">
        <f>'سرمایه‌گذاری در سهام'!I106</f>
        <v>-8193380188320</v>
      </c>
      <c r="E7" s="8">
        <f>C7/$C$10</f>
        <v>1.0150594802235378</v>
      </c>
      <c r="G7" s="8">
        <v>-0.12559064645664422</v>
      </c>
    </row>
    <row r="8" spans="1:23" ht="21" x14ac:dyDescent="0.25">
      <c r="A8" s="2" t="s">
        <v>156</v>
      </c>
      <c r="C8" s="1">
        <f>'درآمد سپرده بانکی'!C16</f>
        <v>121555738052</v>
      </c>
      <c r="E8" s="8">
        <f t="shared" ref="E8:E9" si="0">C8/$C$10</f>
        <v>-1.5059267536632056E-2</v>
      </c>
      <c r="G8" s="8">
        <v>1.8632436639798397E-3</v>
      </c>
    </row>
    <row r="9" spans="1:23" ht="21" x14ac:dyDescent="0.25">
      <c r="A9" s="2" t="s">
        <v>152</v>
      </c>
      <c r="C9" s="1">
        <f>'سایر درآمدها'!C10</f>
        <v>1716771</v>
      </c>
      <c r="E9" s="8">
        <f t="shared" si="0"/>
        <v>-2.1268690563230864E-7</v>
      </c>
      <c r="G9" s="8">
        <v>2.631519284499711E-8</v>
      </c>
    </row>
    <row r="10" spans="1:23" s="5" customFormat="1" ht="24.75" thickBot="1" x14ac:dyDescent="0.3">
      <c r="A10" s="5" t="s">
        <v>98</v>
      </c>
      <c r="C10" s="6">
        <f>SUM(C7:C9)</f>
        <v>-8071822733497</v>
      </c>
      <c r="E10" s="7">
        <f>SUM(E7:E9)</f>
        <v>1</v>
      </c>
      <c r="G10" s="7">
        <f>SUM(G7:G9)</f>
        <v>-0.12372737647747153</v>
      </c>
    </row>
    <row r="11" spans="1:23" ht="19.5" thickTop="1" x14ac:dyDescent="0.25"/>
  </sheetData>
  <mergeCells count="8">
    <mergeCell ref="A6"/>
    <mergeCell ref="C6"/>
    <mergeCell ref="E6"/>
    <mergeCell ref="G6"/>
    <mergeCell ref="A2:G2"/>
    <mergeCell ref="A3:G3"/>
    <mergeCell ref="A4:G4"/>
    <mergeCell ref="A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6"/>
  <sheetViews>
    <sheetView rightToLeft="1" zoomScale="85" zoomScaleNormal="85" workbookViewId="0">
      <selection activeCell="S112" sqref="S112"/>
    </sheetView>
  </sheetViews>
  <sheetFormatPr defaultRowHeight="18.75" x14ac:dyDescent="0.25"/>
  <cols>
    <col min="1" max="1" width="37.85546875" style="1" bestFit="1" customWidth="1"/>
    <col min="2" max="2" width="1" style="1" customWidth="1"/>
    <col min="3" max="3" width="23" style="1" customWidth="1"/>
    <col min="4" max="4" width="1" style="1" customWidth="1"/>
    <col min="5" max="5" width="24.140625" style="1" bestFit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4.140625" style="1" bestFit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  <c r="R2" s="15" t="s">
        <v>0</v>
      </c>
      <c r="S2" s="15" t="s">
        <v>0</v>
      </c>
      <c r="T2" s="15" t="s">
        <v>0</v>
      </c>
      <c r="U2" s="15" t="s">
        <v>0</v>
      </c>
    </row>
    <row r="3" spans="1:21" ht="26.25" x14ac:dyDescent="0.25">
      <c r="A3" s="15" t="s">
        <v>111</v>
      </c>
      <c r="B3" s="15" t="s">
        <v>111</v>
      </c>
      <c r="C3" s="15" t="s">
        <v>111</v>
      </c>
      <c r="D3" s="15" t="s">
        <v>111</v>
      </c>
      <c r="E3" s="15" t="s">
        <v>111</v>
      </c>
      <c r="F3" s="15" t="s">
        <v>111</v>
      </c>
      <c r="G3" s="15" t="s">
        <v>111</v>
      </c>
      <c r="H3" s="15" t="s">
        <v>111</v>
      </c>
      <c r="I3" s="15" t="s">
        <v>111</v>
      </c>
      <c r="J3" s="15" t="s">
        <v>111</v>
      </c>
      <c r="K3" s="15" t="s">
        <v>111</v>
      </c>
      <c r="L3" s="15" t="s">
        <v>111</v>
      </c>
      <c r="M3" s="15" t="s">
        <v>111</v>
      </c>
      <c r="N3" s="15" t="s">
        <v>111</v>
      </c>
      <c r="O3" s="15" t="s">
        <v>111</v>
      </c>
      <c r="P3" s="15" t="s">
        <v>111</v>
      </c>
      <c r="Q3" s="15" t="s">
        <v>111</v>
      </c>
      <c r="R3" s="15" t="s">
        <v>111</v>
      </c>
      <c r="S3" s="15" t="s">
        <v>111</v>
      </c>
      <c r="T3" s="15" t="s">
        <v>111</v>
      </c>
      <c r="U3" s="15" t="s">
        <v>111</v>
      </c>
    </row>
    <row r="4" spans="1:21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  <c r="R4" s="15" t="s">
        <v>2</v>
      </c>
      <c r="S4" s="15" t="s">
        <v>2</v>
      </c>
      <c r="T4" s="15" t="s">
        <v>2</v>
      </c>
      <c r="U4" s="15" t="s">
        <v>2</v>
      </c>
    </row>
    <row r="5" spans="1:21" s="4" customFormat="1" ht="28.5" x14ac:dyDescent="0.55000000000000004">
      <c r="A5" s="16" t="s">
        <v>168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21" ht="26.25" x14ac:dyDescent="0.25">
      <c r="A6" s="14" t="s">
        <v>3</v>
      </c>
      <c r="C6" s="14" t="s">
        <v>162</v>
      </c>
      <c r="D6" s="14" t="s">
        <v>113</v>
      </c>
      <c r="E6" s="14" t="s">
        <v>113</v>
      </c>
      <c r="F6" s="14" t="s">
        <v>113</v>
      </c>
      <c r="G6" s="14" t="s">
        <v>113</v>
      </c>
      <c r="H6" s="14" t="s">
        <v>113</v>
      </c>
      <c r="I6" s="14" t="s">
        <v>113</v>
      </c>
      <c r="J6" s="14" t="s">
        <v>113</v>
      </c>
      <c r="K6" s="14" t="s">
        <v>113</v>
      </c>
      <c r="M6" s="14" t="s">
        <v>163</v>
      </c>
      <c r="N6" s="14" t="s">
        <v>114</v>
      </c>
      <c r="O6" s="14" t="s">
        <v>114</v>
      </c>
      <c r="P6" s="14" t="s">
        <v>114</v>
      </c>
      <c r="Q6" s="14" t="s">
        <v>114</v>
      </c>
      <c r="R6" s="14" t="s">
        <v>114</v>
      </c>
      <c r="S6" s="14" t="s">
        <v>114</v>
      </c>
      <c r="T6" s="14" t="s">
        <v>114</v>
      </c>
      <c r="U6" s="14" t="s">
        <v>114</v>
      </c>
    </row>
    <row r="7" spans="1:21" ht="26.25" x14ac:dyDescent="0.25">
      <c r="A7" s="14" t="s">
        <v>3</v>
      </c>
      <c r="C7" s="14" t="s">
        <v>144</v>
      </c>
      <c r="E7" s="14" t="s">
        <v>145</v>
      </c>
      <c r="G7" s="14" t="s">
        <v>146</v>
      </c>
      <c r="I7" s="14" t="s">
        <v>101</v>
      </c>
      <c r="K7" s="14" t="s">
        <v>147</v>
      </c>
      <c r="M7" s="14" t="s">
        <v>144</v>
      </c>
      <c r="O7" s="14" t="s">
        <v>145</v>
      </c>
      <c r="Q7" s="14" t="s">
        <v>146</v>
      </c>
      <c r="S7" s="14" t="s">
        <v>101</v>
      </c>
      <c r="U7" s="14" t="s">
        <v>147</v>
      </c>
    </row>
    <row r="8" spans="1:21" ht="21" x14ac:dyDescent="0.25">
      <c r="A8" s="2" t="s">
        <v>133</v>
      </c>
      <c r="C8" s="1">
        <v>0</v>
      </c>
      <c r="E8" s="1">
        <v>0</v>
      </c>
      <c r="G8" s="1">
        <v>0</v>
      </c>
      <c r="I8" s="1">
        <f>C8+E8+G8</f>
        <v>0</v>
      </c>
      <c r="K8" s="8">
        <f>I8/$I$106</f>
        <v>0</v>
      </c>
      <c r="M8" s="1">
        <v>0</v>
      </c>
      <c r="O8" s="1">
        <v>0</v>
      </c>
      <c r="Q8" s="1">
        <v>7310813582</v>
      </c>
      <c r="S8" s="1">
        <f>M8+O8+Q8</f>
        <v>7310813582</v>
      </c>
      <c r="U8" s="8">
        <f>S8/$S$106</f>
        <v>6.8201243999503375E-4</v>
      </c>
    </row>
    <row r="9" spans="1:21" ht="21" x14ac:dyDescent="0.25">
      <c r="A9" s="2" t="s">
        <v>134</v>
      </c>
      <c r="C9" s="1">
        <v>0</v>
      </c>
      <c r="E9" s="1">
        <v>0</v>
      </c>
      <c r="G9" s="1">
        <v>0</v>
      </c>
      <c r="I9" s="1">
        <f t="shared" ref="I9:I72" si="0">C9+E9+G9</f>
        <v>0</v>
      </c>
      <c r="K9" s="8">
        <f t="shared" ref="K9:K72" si="1">I9/$I$106</f>
        <v>0</v>
      </c>
      <c r="M9" s="1">
        <v>0</v>
      </c>
      <c r="O9" s="1">
        <v>0</v>
      </c>
      <c r="Q9" s="1">
        <v>0</v>
      </c>
      <c r="S9" s="1">
        <f t="shared" ref="S9:S72" si="2">M9+O9+Q9</f>
        <v>0</v>
      </c>
      <c r="U9" s="8">
        <f t="shared" ref="U9:U72" si="3">S9/$S$106</f>
        <v>0</v>
      </c>
    </row>
    <row r="10" spans="1:21" ht="21" x14ac:dyDescent="0.25">
      <c r="A10" s="2" t="s">
        <v>135</v>
      </c>
      <c r="C10" s="1">
        <v>0</v>
      </c>
      <c r="E10" s="1">
        <v>0</v>
      </c>
      <c r="G10" s="1">
        <v>0</v>
      </c>
      <c r="I10" s="1">
        <f t="shared" si="0"/>
        <v>0</v>
      </c>
      <c r="K10" s="8">
        <f t="shared" si="1"/>
        <v>0</v>
      </c>
      <c r="M10" s="1">
        <v>0</v>
      </c>
      <c r="O10" s="1">
        <v>0</v>
      </c>
      <c r="Q10" s="1">
        <v>59878486870</v>
      </c>
      <c r="S10" s="1">
        <f t="shared" si="2"/>
        <v>59878486870</v>
      </c>
      <c r="U10" s="8">
        <f t="shared" si="3"/>
        <v>5.5859546239787148E-3</v>
      </c>
    </row>
    <row r="11" spans="1:21" ht="21" x14ac:dyDescent="0.25">
      <c r="A11" s="2" t="s">
        <v>136</v>
      </c>
      <c r="C11" s="1">
        <v>0</v>
      </c>
      <c r="E11" s="1">
        <v>0</v>
      </c>
      <c r="G11" s="1">
        <v>0</v>
      </c>
      <c r="I11" s="1">
        <f t="shared" si="0"/>
        <v>0</v>
      </c>
      <c r="K11" s="8">
        <f t="shared" si="1"/>
        <v>0</v>
      </c>
      <c r="M11" s="1">
        <v>0</v>
      </c>
      <c r="O11" s="1">
        <v>0</v>
      </c>
      <c r="Q11" s="1">
        <v>117123852114</v>
      </c>
      <c r="S11" s="1">
        <f t="shared" si="2"/>
        <v>117123852114</v>
      </c>
      <c r="U11" s="8">
        <f t="shared" si="3"/>
        <v>1.0926270142978272E-2</v>
      </c>
    </row>
    <row r="12" spans="1:21" ht="21" x14ac:dyDescent="0.25">
      <c r="A12" s="2" t="s">
        <v>35</v>
      </c>
      <c r="C12" s="1">
        <v>0</v>
      </c>
      <c r="E12" s="1">
        <v>-121400190999</v>
      </c>
      <c r="G12" s="1">
        <v>0</v>
      </c>
      <c r="I12" s="1">
        <f t="shared" si="0"/>
        <v>-121400190999</v>
      </c>
      <c r="K12" s="8">
        <f t="shared" si="1"/>
        <v>1.4816862907455578E-2</v>
      </c>
      <c r="M12" s="1">
        <v>0</v>
      </c>
      <c r="O12" s="1">
        <v>-10752547805</v>
      </c>
      <c r="Q12" s="1">
        <v>14216213408</v>
      </c>
      <c r="S12" s="1">
        <f t="shared" si="2"/>
        <v>3463665603</v>
      </c>
      <c r="U12" s="8">
        <f t="shared" si="3"/>
        <v>3.2311903493819656E-4</v>
      </c>
    </row>
    <row r="13" spans="1:21" ht="21" x14ac:dyDescent="0.25">
      <c r="A13" s="2" t="s">
        <v>137</v>
      </c>
      <c r="C13" s="1">
        <v>0</v>
      </c>
      <c r="E13" s="1">
        <v>0</v>
      </c>
      <c r="G13" s="1">
        <v>0</v>
      </c>
      <c r="I13" s="1">
        <f t="shared" si="0"/>
        <v>0</v>
      </c>
      <c r="K13" s="8">
        <f t="shared" si="1"/>
        <v>0</v>
      </c>
      <c r="M13" s="1">
        <v>0</v>
      </c>
      <c r="O13" s="1">
        <v>0</v>
      </c>
      <c r="Q13" s="1">
        <v>-465553862</v>
      </c>
      <c r="S13" s="1">
        <f t="shared" si="2"/>
        <v>-465553862</v>
      </c>
      <c r="U13" s="8">
        <f t="shared" si="3"/>
        <v>-4.3430669078128767E-5</v>
      </c>
    </row>
    <row r="14" spans="1:21" ht="21" x14ac:dyDescent="0.25">
      <c r="A14" s="2" t="s">
        <v>58</v>
      </c>
      <c r="C14" s="1">
        <v>0</v>
      </c>
      <c r="E14" s="1">
        <v>-6564374905</v>
      </c>
      <c r="G14" s="1">
        <v>0</v>
      </c>
      <c r="I14" s="1">
        <f t="shared" si="0"/>
        <v>-6564374905</v>
      </c>
      <c r="K14" s="8">
        <f t="shared" si="1"/>
        <v>8.0118031314570096E-4</v>
      </c>
      <c r="M14" s="1">
        <v>8192956967</v>
      </c>
      <c r="O14" s="1">
        <v>-24966595537</v>
      </c>
      <c r="Q14" s="1">
        <v>-13952</v>
      </c>
      <c r="S14" s="1">
        <f t="shared" si="2"/>
        <v>-16773652522</v>
      </c>
      <c r="U14" s="8">
        <f t="shared" si="3"/>
        <v>-1.5647833932360378E-3</v>
      </c>
    </row>
    <row r="15" spans="1:21" ht="21" x14ac:dyDescent="0.25">
      <c r="A15" s="2" t="s">
        <v>85</v>
      </c>
      <c r="C15" s="1">
        <v>0</v>
      </c>
      <c r="E15" s="1">
        <v>-62816810123</v>
      </c>
      <c r="G15" s="1">
        <v>0</v>
      </c>
      <c r="I15" s="1">
        <f t="shared" si="0"/>
        <v>-62816810123</v>
      </c>
      <c r="K15" s="8">
        <f t="shared" si="1"/>
        <v>7.6667759434070866E-3</v>
      </c>
      <c r="M15" s="1">
        <v>0</v>
      </c>
      <c r="O15" s="1">
        <v>24627909594</v>
      </c>
      <c r="Q15" s="1">
        <v>13360998400</v>
      </c>
      <c r="S15" s="1">
        <f t="shared" si="2"/>
        <v>37988907994</v>
      </c>
      <c r="U15" s="8">
        <f t="shared" si="3"/>
        <v>3.5439158095243008E-3</v>
      </c>
    </row>
    <row r="16" spans="1:21" ht="21" x14ac:dyDescent="0.25">
      <c r="A16" s="2" t="s">
        <v>138</v>
      </c>
      <c r="C16" s="1">
        <v>0</v>
      </c>
      <c r="E16" s="1">
        <v>0</v>
      </c>
      <c r="G16" s="1">
        <v>0</v>
      </c>
      <c r="I16" s="1">
        <f t="shared" si="0"/>
        <v>0</v>
      </c>
      <c r="K16" s="8">
        <f t="shared" si="1"/>
        <v>0</v>
      </c>
      <c r="M16" s="1">
        <v>0</v>
      </c>
      <c r="O16" s="1">
        <v>0</v>
      </c>
      <c r="Q16" s="1">
        <v>1749556928</v>
      </c>
      <c r="S16" s="1">
        <f t="shared" si="2"/>
        <v>1749556928</v>
      </c>
      <c r="U16" s="8">
        <f t="shared" si="3"/>
        <v>1.6321296884293823E-4</v>
      </c>
    </row>
    <row r="17" spans="1:21" ht="21" x14ac:dyDescent="0.25">
      <c r="A17" s="2" t="s">
        <v>47</v>
      </c>
      <c r="C17" s="1">
        <v>0</v>
      </c>
      <c r="E17" s="1">
        <v>66599066448</v>
      </c>
      <c r="G17" s="1">
        <v>0</v>
      </c>
      <c r="I17" s="1">
        <f t="shared" si="0"/>
        <v>66599066448</v>
      </c>
      <c r="K17" s="8">
        <f t="shared" si="1"/>
        <v>-8.1283993806292188E-3</v>
      </c>
      <c r="M17" s="1">
        <v>0</v>
      </c>
      <c r="O17" s="1">
        <v>233257202990</v>
      </c>
      <c r="Q17" s="1">
        <v>-5752</v>
      </c>
      <c r="S17" s="1">
        <f t="shared" si="2"/>
        <v>233257197238</v>
      </c>
      <c r="U17" s="8">
        <f t="shared" si="3"/>
        <v>2.1760137698815588E-2</v>
      </c>
    </row>
    <row r="18" spans="1:21" ht="21" x14ac:dyDescent="0.25">
      <c r="A18" s="2" t="s">
        <v>41</v>
      </c>
      <c r="C18" s="1">
        <v>0</v>
      </c>
      <c r="E18" s="1">
        <v>-92034180514</v>
      </c>
      <c r="G18" s="1">
        <v>0</v>
      </c>
      <c r="I18" s="1">
        <f t="shared" si="0"/>
        <v>-92034180514</v>
      </c>
      <c r="K18" s="8">
        <f t="shared" si="1"/>
        <v>1.1232748682308006E-2</v>
      </c>
      <c r="M18" s="1">
        <v>0</v>
      </c>
      <c r="O18" s="1">
        <v>23824816390</v>
      </c>
      <c r="Q18" s="1">
        <v>66962705326</v>
      </c>
      <c r="S18" s="1">
        <f t="shared" si="2"/>
        <v>90787521716</v>
      </c>
      <c r="U18" s="8">
        <f t="shared" si="3"/>
        <v>8.4694020045977519E-3</v>
      </c>
    </row>
    <row r="19" spans="1:21" ht="21" x14ac:dyDescent="0.25">
      <c r="A19" s="2" t="s">
        <v>139</v>
      </c>
      <c r="C19" s="1">
        <v>0</v>
      </c>
      <c r="E19" s="1">
        <v>0</v>
      </c>
      <c r="G19" s="1">
        <v>0</v>
      </c>
      <c r="I19" s="1">
        <f t="shared" si="0"/>
        <v>0</v>
      </c>
      <c r="K19" s="8">
        <f t="shared" si="1"/>
        <v>0</v>
      </c>
      <c r="M19" s="1">
        <v>0</v>
      </c>
      <c r="O19" s="1">
        <v>0</v>
      </c>
      <c r="Q19" s="1">
        <v>-1121</v>
      </c>
      <c r="S19" s="1">
        <f t="shared" si="2"/>
        <v>-1121</v>
      </c>
      <c r="U19" s="8">
        <f t="shared" si="3"/>
        <v>-1.0457604159361984E-10</v>
      </c>
    </row>
    <row r="20" spans="1:21" ht="21" x14ac:dyDescent="0.25">
      <c r="A20" s="2" t="s">
        <v>20</v>
      </c>
      <c r="C20" s="1">
        <v>0</v>
      </c>
      <c r="E20" s="1">
        <v>-528239087844</v>
      </c>
      <c r="G20" s="1">
        <v>0</v>
      </c>
      <c r="I20" s="1">
        <f t="shared" si="0"/>
        <v>-528239087844</v>
      </c>
      <c r="K20" s="8">
        <f t="shared" si="1"/>
        <v>6.4471448376950277E-2</v>
      </c>
      <c r="M20" s="1">
        <v>0</v>
      </c>
      <c r="O20" s="1">
        <v>319576862934</v>
      </c>
      <c r="Q20" s="1">
        <v>11209426513</v>
      </c>
      <c r="S20" s="1">
        <f t="shared" si="2"/>
        <v>330786289447</v>
      </c>
      <c r="U20" s="8">
        <f t="shared" si="3"/>
        <v>3.0858448495815025E-2</v>
      </c>
    </row>
    <row r="21" spans="1:21" ht="21" x14ac:dyDescent="0.25">
      <c r="A21" s="2" t="s">
        <v>70</v>
      </c>
      <c r="C21" s="1">
        <v>0</v>
      </c>
      <c r="E21" s="1">
        <v>-19017342075</v>
      </c>
      <c r="G21" s="1">
        <v>0</v>
      </c>
      <c r="I21" s="1">
        <f t="shared" si="0"/>
        <v>-19017342075</v>
      </c>
      <c r="K21" s="8">
        <f t="shared" si="1"/>
        <v>2.3210618374709382E-3</v>
      </c>
      <c r="M21" s="1">
        <v>0</v>
      </c>
      <c r="O21" s="1">
        <v>759483822</v>
      </c>
      <c r="Q21" s="1">
        <v>3241184992</v>
      </c>
      <c r="S21" s="1">
        <f t="shared" si="2"/>
        <v>4000668814</v>
      </c>
      <c r="U21" s="8">
        <f t="shared" si="3"/>
        <v>3.7321508322494358E-4</v>
      </c>
    </row>
    <row r="22" spans="1:21" ht="21" x14ac:dyDescent="0.25">
      <c r="A22" s="2" t="s">
        <v>49</v>
      </c>
      <c r="C22" s="1">
        <v>0</v>
      </c>
      <c r="E22" s="1">
        <v>-285663582426</v>
      </c>
      <c r="G22" s="1">
        <v>0</v>
      </c>
      <c r="I22" s="1">
        <f t="shared" si="0"/>
        <v>-285663582426</v>
      </c>
      <c r="K22" s="8">
        <f t="shared" si="1"/>
        <v>3.4865168692309087E-2</v>
      </c>
      <c r="M22" s="1">
        <v>0</v>
      </c>
      <c r="O22" s="1">
        <v>527783125186</v>
      </c>
      <c r="Q22" s="1">
        <v>19977457530</v>
      </c>
      <c r="S22" s="1">
        <f t="shared" si="2"/>
        <v>547760582716</v>
      </c>
      <c r="U22" s="8">
        <f t="shared" si="3"/>
        <v>5.1099583837157764E-2</v>
      </c>
    </row>
    <row r="23" spans="1:21" ht="21" x14ac:dyDescent="0.25">
      <c r="A23" s="2" t="s">
        <v>140</v>
      </c>
      <c r="C23" s="1">
        <v>0</v>
      </c>
      <c r="E23" s="1">
        <v>0</v>
      </c>
      <c r="G23" s="1">
        <v>0</v>
      </c>
      <c r="I23" s="1">
        <f t="shared" si="0"/>
        <v>0</v>
      </c>
      <c r="K23" s="8">
        <f t="shared" si="1"/>
        <v>0</v>
      </c>
      <c r="M23" s="1">
        <v>0</v>
      </c>
      <c r="O23" s="1">
        <v>0</v>
      </c>
      <c r="Q23" s="1">
        <v>72998671588</v>
      </c>
      <c r="S23" s="1">
        <f t="shared" si="2"/>
        <v>72998671588</v>
      </c>
      <c r="U23" s="8">
        <f t="shared" si="3"/>
        <v>6.8099126817713499E-3</v>
      </c>
    </row>
    <row r="24" spans="1:21" ht="21" x14ac:dyDescent="0.25">
      <c r="A24" s="2" t="s">
        <v>141</v>
      </c>
      <c r="C24" s="1">
        <v>0</v>
      </c>
      <c r="E24" s="1">
        <v>0</v>
      </c>
      <c r="G24" s="1">
        <v>0</v>
      </c>
      <c r="I24" s="1">
        <f t="shared" si="0"/>
        <v>0</v>
      </c>
      <c r="K24" s="8">
        <f t="shared" si="1"/>
        <v>0</v>
      </c>
      <c r="M24" s="1">
        <v>0</v>
      </c>
      <c r="O24" s="1">
        <v>0</v>
      </c>
      <c r="Q24" s="1">
        <v>31231534422</v>
      </c>
      <c r="S24" s="1">
        <f t="shared" si="2"/>
        <v>31231534422</v>
      </c>
      <c r="U24" s="8">
        <f t="shared" si="3"/>
        <v>2.9135327767597159E-3</v>
      </c>
    </row>
    <row r="25" spans="1:21" ht="21" x14ac:dyDescent="0.25">
      <c r="A25" s="2" t="s">
        <v>21</v>
      </c>
      <c r="C25" s="1">
        <v>0</v>
      </c>
      <c r="E25" s="1">
        <v>-531816572258</v>
      </c>
      <c r="G25" s="1">
        <v>0</v>
      </c>
      <c r="I25" s="1">
        <f t="shared" si="0"/>
        <v>-531816572258</v>
      </c>
      <c r="K25" s="8">
        <f t="shared" si="1"/>
        <v>6.4908079453718792E-2</v>
      </c>
      <c r="M25" s="1">
        <v>0</v>
      </c>
      <c r="O25" s="1">
        <v>1123003721815</v>
      </c>
      <c r="Q25" s="1">
        <v>139256138715</v>
      </c>
      <c r="S25" s="1">
        <f t="shared" si="2"/>
        <v>1262259860530</v>
      </c>
      <c r="U25" s="8">
        <f t="shared" si="3"/>
        <v>0.11775391585793225</v>
      </c>
    </row>
    <row r="26" spans="1:21" ht="21" x14ac:dyDescent="0.25">
      <c r="A26" s="2" t="s">
        <v>80</v>
      </c>
      <c r="C26" s="1">
        <v>0</v>
      </c>
      <c r="E26" s="1">
        <v>-359321143916</v>
      </c>
      <c r="G26" s="1">
        <v>0</v>
      </c>
      <c r="I26" s="1">
        <f t="shared" si="0"/>
        <v>-359321143916</v>
      </c>
      <c r="K26" s="8">
        <f t="shared" si="1"/>
        <v>4.3855055625055338E-2</v>
      </c>
      <c r="M26" s="1">
        <v>0</v>
      </c>
      <c r="O26" s="1">
        <v>330246152205</v>
      </c>
      <c r="Q26" s="1">
        <v>23691351133</v>
      </c>
      <c r="S26" s="1">
        <f t="shared" si="2"/>
        <v>353937503338</v>
      </c>
      <c r="U26" s="8">
        <f t="shared" si="3"/>
        <v>3.3018182935429657E-2</v>
      </c>
    </row>
    <row r="27" spans="1:21" ht="21" x14ac:dyDescent="0.25">
      <c r="A27" s="2" t="s">
        <v>17</v>
      </c>
      <c r="C27" s="1">
        <v>0</v>
      </c>
      <c r="E27" s="1">
        <v>-10990381</v>
      </c>
      <c r="G27" s="1">
        <v>0</v>
      </c>
      <c r="I27" s="1">
        <f t="shared" si="0"/>
        <v>-10990381</v>
      </c>
      <c r="K27" s="8">
        <f t="shared" si="1"/>
        <v>1.3413732485729442E-6</v>
      </c>
      <c r="M27" s="1">
        <v>0</v>
      </c>
      <c r="O27" s="1">
        <v>-5892463</v>
      </c>
      <c r="Q27" s="1">
        <v>-3228505</v>
      </c>
      <c r="S27" s="1">
        <f t="shared" si="2"/>
        <v>-9120968</v>
      </c>
      <c r="U27" s="8">
        <f t="shared" si="3"/>
        <v>-8.5087843795011199E-7</v>
      </c>
    </row>
    <row r="28" spans="1:21" ht="21" x14ac:dyDescent="0.25">
      <c r="A28" s="2" t="s">
        <v>142</v>
      </c>
      <c r="C28" s="1">
        <v>0</v>
      </c>
      <c r="E28" s="1">
        <v>0</v>
      </c>
      <c r="G28" s="1">
        <v>0</v>
      </c>
      <c r="I28" s="1">
        <f t="shared" si="0"/>
        <v>0</v>
      </c>
      <c r="K28" s="8">
        <f t="shared" si="1"/>
        <v>0</v>
      </c>
      <c r="M28" s="1">
        <v>0</v>
      </c>
      <c r="O28" s="1">
        <v>0</v>
      </c>
      <c r="Q28" s="1">
        <v>3138675869</v>
      </c>
      <c r="S28" s="1">
        <f t="shared" si="2"/>
        <v>3138675869</v>
      </c>
      <c r="U28" s="8">
        <f t="shared" si="3"/>
        <v>2.9280133650797045E-4</v>
      </c>
    </row>
    <row r="29" spans="1:21" ht="21" x14ac:dyDescent="0.25">
      <c r="A29" s="2" t="s">
        <v>143</v>
      </c>
      <c r="C29" s="1">
        <v>0</v>
      </c>
      <c r="E29" s="1">
        <v>0</v>
      </c>
      <c r="G29" s="1">
        <v>0</v>
      </c>
      <c r="I29" s="1">
        <f t="shared" si="0"/>
        <v>0</v>
      </c>
      <c r="K29" s="8">
        <f t="shared" si="1"/>
        <v>0</v>
      </c>
      <c r="M29" s="1">
        <v>0</v>
      </c>
      <c r="O29" s="1">
        <v>0</v>
      </c>
      <c r="Q29" s="1">
        <v>570993820</v>
      </c>
      <c r="S29" s="1">
        <f t="shared" si="2"/>
        <v>570993820</v>
      </c>
      <c r="U29" s="8">
        <f t="shared" si="3"/>
        <v>5.3266970089223803E-5</v>
      </c>
    </row>
    <row r="30" spans="1:21" ht="21" x14ac:dyDescent="0.25">
      <c r="A30" s="2" t="s">
        <v>73</v>
      </c>
      <c r="C30" s="1">
        <v>0</v>
      </c>
      <c r="E30" s="1">
        <v>22778624780</v>
      </c>
      <c r="G30" s="1">
        <v>0</v>
      </c>
      <c r="I30" s="1">
        <f t="shared" si="0"/>
        <v>22778624780</v>
      </c>
      <c r="K30" s="8">
        <f t="shared" si="1"/>
        <v>-2.7801254496247914E-3</v>
      </c>
      <c r="M30" s="1">
        <v>0</v>
      </c>
      <c r="O30" s="1">
        <v>77560393462</v>
      </c>
      <c r="Q30" s="1">
        <v>-4669</v>
      </c>
      <c r="S30" s="1">
        <f t="shared" si="2"/>
        <v>77560388793</v>
      </c>
      <c r="U30" s="8">
        <f t="shared" si="3"/>
        <v>7.2354669441874169E-3</v>
      </c>
    </row>
    <row r="31" spans="1:21" ht="21" x14ac:dyDescent="0.25">
      <c r="A31" s="2" t="s">
        <v>59</v>
      </c>
      <c r="C31" s="1">
        <v>225854958996</v>
      </c>
      <c r="E31" s="1">
        <v>-237194275334</v>
      </c>
      <c r="G31" s="1">
        <v>0</v>
      </c>
      <c r="I31" s="1">
        <f t="shared" si="0"/>
        <v>-11339316338</v>
      </c>
      <c r="K31" s="8">
        <f t="shared" si="1"/>
        <v>1.3839607191870164E-3</v>
      </c>
      <c r="M31" s="1">
        <v>225854958996</v>
      </c>
      <c r="O31" s="1">
        <v>-337765533222</v>
      </c>
      <c r="Q31" s="1">
        <v>0</v>
      </c>
      <c r="S31" s="1">
        <f t="shared" si="2"/>
        <v>-111910574226</v>
      </c>
      <c r="U31" s="8">
        <f t="shared" si="3"/>
        <v>-1.0439932975043762E-2</v>
      </c>
    </row>
    <row r="32" spans="1:21" ht="21" x14ac:dyDescent="0.25">
      <c r="A32" s="2" t="s">
        <v>79</v>
      </c>
      <c r="C32" s="1">
        <v>0</v>
      </c>
      <c r="E32" s="1">
        <v>251757956544</v>
      </c>
      <c r="G32" s="1">
        <v>0</v>
      </c>
      <c r="I32" s="1">
        <f t="shared" si="0"/>
        <v>251757956544</v>
      </c>
      <c r="K32" s="8">
        <f t="shared" si="1"/>
        <v>-3.0726995544877962E-2</v>
      </c>
      <c r="M32" s="1">
        <v>326601793200</v>
      </c>
      <c r="O32" s="1">
        <v>601878525067</v>
      </c>
      <c r="Q32" s="1">
        <v>0</v>
      </c>
      <c r="S32" s="1">
        <f t="shared" si="2"/>
        <v>928480318267</v>
      </c>
      <c r="U32" s="8">
        <f t="shared" si="3"/>
        <v>8.6616232276491678E-2</v>
      </c>
    </row>
    <row r="33" spans="1:21" ht="21" x14ac:dyDescent="0.25">
      <c r="A33" s="2" t="s">
        <v>26</v>
      </c>
      <c r="C33" s="1">
        <v>0</v>
      </c>
      <c r="E33" s="1">
        <v>-586500223176</v>
      </c>
      <c r="G33" s="1">
        <v>0</v>
      </c>
      <c r="I33" s="1">
        <f t="shared" si="0"/>
        <v>-586500223176</v>
      </c>
      <c r="K33" s="8">
        <f t="shared" si="1"/>
        <v>7.1582205353058093E-2</v>
      </c>
      <c r="M33" s="1">
        <v>79910963000</v>
      </c>
      <c r="O33" s="1">
        <v>1729947284098</v>
      </c>
      <c r="Q33" s="1">
        <v>0</v>
      </c>
      <c r="S33" s="1">
        <f t="shared" si="2"/>
        <v>1809858247098</v>
      </c>
      <c r="U33" s="8">
        <f t="shared" si="3"/>
        <v>0.16883836871282457</v>
      </c>
    </row>
    <row r="34" spans="1:21" ht="21" x14ac:dyDescent="0.25">
      <c r="A34" s="2" t="s">
        <v>33</v>
      </c>
      <c r="C34" s="1">
        <v>0</v>
      </c>
      <c r="E34" s="1">
        <v>20179449611</v>
      </c>
      <c r="G34" s="1">
        <v>0</v>
      </c>
      <c r="I34" s="1">
        <f t="shared" si="0"/>
        <v>20179449611</v>
      </c>
      <c r="K34" s="8">
        <f t="shared" si="1"/>
        <v>-2.4628967711966586E-3</v>
      </c>
      <c r="M34" s="1">
        <v>61651567572</v>
      </c>
      <c r="O34" s="1">
        <v>163362120723</v>
      </c>
      <c r="Q34" s="1">
        <v>0</v>
      </c>
      <c r="S34" s="1">
        <f t="shared" si="2"/>
        <v>225013688295</v>
      </c>
      <c r="U34" s="8">
        <f t="shared" si="3"/>
        <v>2.0991115812909661E-2</v>
      </c>
    </row>
    <row r="35" spans="1:21" ht="21" x14ac:dyDescent="0.25">
      <c r="A35" s="2" t="s">
        <v>76</v>
      </c>
      <c r="C35" s="1">
        <v>0</v>
      </c>
      <c r="E35" s="1">
        <v>-2188550712</v>
      </c>
      <c r="G35" s="1">
        <v>0</v>
      </c>
      <c r="I35" s="1">
        <f t="shared" si="0"/>
        <v>-2188550712</v>
      </c>
      <c r="K35" s="8">
        <f t="shared" si="1"/>
        <v>2.6711206628979197E-4</v>
      </c>
      <c r="M35" s="1">
        <v>1440000000</v>
      </c>
      <c r="O35" s="1">
        <v>-425127204</v>
      </c>
      <c r="Q35" s="1">
        <v>0</v>
      </c>
      <c r="S35" s="1">
        <f t="shared" si="2"/>
        <v>1014872796</v>
      </c>
      <c r="U35" s="8">
        <f t="shared" si="3"/>
        <v>9.4675628658991316E-5</v>
      </c>
    </row>
    <row r="36" spans="1:21" ht="21" x14ac:dyDescent="0.25">
      <c r="A36" s="2" t="s">
        <v>94</v>
      </c>
      <c r="C36" s="1">
        <v>0</v>
      </c>
      <c r="E36" s="1">
        <v>-16269460250</v>
      </c>
      <c r="G36" s="1">
        <v>0</v>
      </c>
      <c r="I36" s="1">
        <f t="shared" si="0"/>
        <v>-16269460250</v>
      </c>
      <c r="K36" s="8">
        <f t="shared" si="1"/>
        <v>1.9856835489207229E-3</v>
      </c>
      <c r="M36" s="1">
        <v>0</v>
      </c>
      <c r="O36" s="1">
        <v>47391114057</v>
      </c>
      <c r="Q36" s="1">
        <v>0</v>
      </c>
      <c r="S36" s="1">
        <f t="shared" si="2"/>
        <v>47391114057</v>
      </c>
      <c r="U36" s="8">
        <f t="shared" si="3"/>
        <v>4.4210304324645974E-3</v>
      </c>
    </row>
    <row r="37" spans="1:21" ht="21" x14ac:dyDescent="0.25">
      <c r="A37" s="2" t="s">
        <v>90</v>
      </c>
      <c r="C37" s="1">
        <v>0</v>
      </c>
      <c r="E37" s="1">
        <v>-207444539780</v>
      </c>
      <c r="G37" s="1">
        <v>0</v>
      </c>
      <c r="I37" s="1">
        <f t="shared" si="0"/>
        <v>-207444539780</v>
      </c>
      <c r="K37" s="8">
        <f t="shared" si="1"/>
        <v>2.5318554126869484E-2</v>
      </c>
      <c r="M37" s="1">
        <v>0</v>
      </c>
      <c r="O37" s="1">
        <v>183510375848</v>
      </c>
      <c r="Q37" s="1">
        <v>0</v>
      </c>
      <c r="S37" s="1">
        <f t="shared" si="2"/>
        <v>183510375848</v>
      </c>
      <c r="U37" s="8">
        <f t="shared" si="3"/>
        <v>1.7119347633845903E-2</v>
      </c>
    </row>
    <row r="38" spans="1:21" ht="21" x14ac:dyDescent="0.25">
      <c r="A38" s="2" t="s">
        <v>37</v>
      </c>
      <c r="C38" s="1">
        <v>0</v>
      </c>
      <c r="E38" s="1">
        <v>-257992475264</v>
      </c>
      <c r="G38" s="1">
        <v>0</v>
      </c>
      <c r="I38" s="1">
        <f t="shared" si="0"/>
        <v>-257992475264</v>
      </c>
      <c r="K38" s="8">
        <f t="shared" si="1"/>
        <v>3.1487916993254976E-2</v>
      </c>
      <c r="M38" s="1">
        <v>0</v>
      </c>
      <c r="O38" s="1">
        <v>202722806348</v>
      </c>
      <c r="Q38" s="1">
        <v>0</v>
      </c>
      <c r="S38" s="1">
        <f t="shared" si="2"/>
        <v>202722806348</v>
      </c>
      <c r="U38" s="8">
        <f t="shared" si="3"/>
        <v>1.8911640168263862E-2</v>
      </c>
    </row>
    <row r="39" spans="1:21" ht="21" x14ac:dyDescent="0.25">
      <c r="A39" s="2" t="s">
        <v>51</v>
      </c>
      <c r="C39" s="1">
        <v>0</v>
      </c>
      <c r="E39" s="1">
        <v>-67882513117</v>
      </c>
      <c r="G39" s="1">
        <v>0</v>
      </c>
      <c r="I39" s="1">
        <f t="shared" si="0"/>
        <v>-67882513117</v>
      </c>
      <c r="K39" s="8">
        <f t="shared" si="1"/>
        <v>8.2850437251489085E-3</v>
      </c>
      <c r="M39" s="1">
        <v>0</v>
      </c>
      <c r="O39" s="1">
        <v>-27231259358</v>
      </c>
      <c r="Q39" s="1">
        <v>0</v>
      </c>
      <c r="S39" s="1">
        <f t="shared" si="2"/>
        <v>-27231259358</v>
      </c>
      <c r="U39" s="8">
        <f t="shared" si="3"/>
        <v>-2.5403544257527719E-3</v>
      </c>
    </row>
    <row r="40" spans="1:21" ht="21" x14ac:dyDescent="0.25">
      <c r="A40" s="2" t="s">
        <v>48</v>
      </c>
      <c r="C40" s="1">
        <v>0</v>
      </c>
      <c r="E40" s="1">
        <v>-262409258865</v>
      </c>
      <c r="G40" s="1">
        <v>0</v>
      </c>
      <c r="I40" s="1">
        <f t="shared" si="0"/>
        <v>-262409258865</v>
      </c>
      <c r="K40" s="8">
        <f t="shared" si="1"/>
        <v>3.2026984325599243E-2</v>
      </c>
      <c r="M40" s="1">
        <v>0</v>
      </c>
      <c r="O40" s="1">
        <v>104242753373</v>
      </c>
      <c r="Q40" s="1">
        <v>0</v>
      </c>
      <c r="S40" s="1">
        <f t="shared" si="2"/>
        <v>104242753373</v>
      </c>
      <c r="U40" s="8">
        <f t="shared" si="3"/>
        <v>9.7246159790975052E-3</v>
      </c>
    </row>
    <row r="41" spans="1:21" ht="21" x14ac:dyDescent="0.25">
      <c r="A41" s="2" t="s">
        <v>27</v>
      </c>
      <c r="C41" s="1">
        <v>0</v>
      </c>
      <c r="E41" s="1">
        <v>-282926707876</v>
      </c>
      <c r="G41" s="1">
        <v>0</v>
      </c>
      <c r="I41" s="1">
        <f t="shared" si="0"/>
        <v>-282926707876</v>
      </c>
      <c r="K41" s="8">
        <f t="shared" si="1"/>
        <v>3.4531133838915914E-2</v>
      </c>
      <c r="M41" s="1">
        <v>0</v>
      </c>
      <c r="O41" s="1">
        <v>-165158363008</v>
      </c>
      <c r="Q41" s="1">
        <v>0</v>
      </c>
      <c r="S41" s="1">
        <f t="shared" si="2"/>
        <v>-165158363008</v>
      </c>
      <c r="U41" s="8">
        <f t="shared" si="3"/>
        <v>-1.5407321890685791E-2</v>
      </c>
    </row>
    <row r="42" spans="1:21" ht="21" x14ac:dyDescent="0.25">
      <c r="A42" s="2" t="s">
        <v>34</v>
      </c>
      <c r="C42" s="1">
        <v>0</v>
      </c>
      <c r="E42" s="1">
        <v>-148620939374</v>
      </c>
      <c r="G42" s="1">
        <v>0</v>
      </c>
      <c r="I42" s="1">
        <f t="shared" si="0"/>
        <v>-148620939374</v>
      </c>
      <c r="K42" s="8">
        <f t="shared" si="1"/>
        <v>1.8139148429346077E-2</v>
      </c>
      <c r="M42" s="1">
        <v>0</v>
      </c>
      <c r="O42" s="1">
        <v>34315593597</v>
      </c>
      <c r="Q42" s="1">
        <v>0</v>
      </c>
      <c r="S42" s="1">
        <f t="shared" si="2"/>
        <v>34315593597</v>
      </c>
      <c r="U42" s="8">
        <f t="shared" si="3"/>
        <v>3.2012390216856618E-3</v>
      </c>
    </row>
    <row r="43" spans="1:21" ht="21" x14ac:dyDescent="0.25">
      <c r="A43" s="2" t="s">
        <v>75</v>
      </c>
      <c r="C43" s="1">
        <v>0</v>
      </c>
      <c r="E43" s="1">
        <v>-43924837184</v>
      </c>
      <c r="G43" s="1">
        <v>0</v>
      </c>
      <c r="I43" s="1">
        <f t="shared" si="0"/>
        <v>-43924837184</v>
      </c>
      <c r="K43" s="8">
        <f t="shared" si="1"/>
        <v>5.3610153775869767E-3</v>
      </c>
      <c r="M43" s="1">
        <v>0</v>
      </c>
      <c r="O43" s="1">
        <v>-8315524050</v>
      </c>
      <c r="Q43" s="1">
        <v>0</v>
      </c>
      <c r="S43" s="1">
        <f t="shared" si="2"/>
        <v>-8315524050</v>
      </c>
      <c r="U43" s="8">
        <f t="shared" si="3"/>
        <v>-7.757400436445549E-4</v>
      </c>
    </row>
    <row r="44" spans="1:21" ht="21" x14ac:dyDescent="0.25">
      <c r="A44" s="2" t="s">
        <v>86</v>
      </c>
      <c r="C44" s="1">
        <v>0</v>
      </c>
      <c r="E44" s="1">
        <v>17282193677</v>
      </c>
      <c r="G44" s="1">
        <v>0</v>
      </c>
      <c r="I44" s="1">
        <f t="shared" si="0"/>
        <v>17282193677</v>
      </c>
      <c r="K44" s="8">
        <f t="shared" si="1"/>
        <v>-2.1092874100528715E-3</v>
      </c>
      <c r="M44" s="1">
        <v>0</v>
      </c>
      <c r="O44" s="1">
        <v>-491712542</v>
      </c>
      <c r="Q44" s="1">
        <v>0</v>
      </c>
      <c r="S44" s="1">
        <f t="shared" si="2"/>
        <v>-491712542</v>
      </c>
      <c r="U44" s="8">
        <f t="shared" si="3"/>
        <v>-4.5870964535500928E-5</v>
      </c>
    </row>
    <row r="45" spans="1:21" ht="21" x14ac:dyDescent="0.25">
      <c r="A45" s="2" t="s">
        <v>91</v>
      </c>
      <c r="C45" s="1">
        <v>0</v>
      </c>
      <c r="E45" s="1">
        <v>12751922241</v>
      </c>
      <c r="G45" s="1">
        <v>0</v>
      </c>
      <c r="I45" s="1">
        <f t="shared" si="0"/>
        <v>12751922241</v>
      </c>
      <c r="K45" s="8">
        <f t="shared" si="1"/>
        <v>-1.5563689158692268E-3</v>
      </c>
      <c r="M45" s="1">
        <v>0</v>
      </c>
      <c r="O45" s="1">
        <v>132252006481</v>
      </c>
      <c r="Q45" s="1">
        <v>0</v>
      </c>
      <c r="S45" s="1">
        <f t="shared" si="2"/>
        <v>132252006481</v>
      </c>
      <c r="U45" s="8">
        <f t="shared" si="3"/>
        <v>1.2337548020157659E-2</v>
      </c>
    </row>
    <row r="46" spans="1:21" ht="21" x14ac:dyDescent="0.25">
      <c r="A46" s="2" t="s">
        <v>71</v>
      </c>
      <c r="C46" s="1">
        <v>0</v>
      </c>
      <c r="E46" s="1">
        <v>-31793395901</v>
      </c>
      <c r="G46" s="1">
        <v>0</v>
      </c>
      <c r="I46" s="1">
        <f t="shared" si="0"/>
        <v>-31793395901</v>
      </c>
      <c r="K46" s="8">
        <f t="shared" si="1"/>
        <v>3.8803760072457995E-3</v>
      </c>
      <c r="M46" s="1">
        <v>0</v>
      </c>
      <c r="O46" s="1">
        <v>19956225716</v>
      </c>
      <c r="Q46" s="1">
        <v>0</v>
      </c>
      <c r="S46" s="1">
        <f t="shared" si="2"/>
        <v>19956225716</v>
      </c>
      <c r="U46" s="8">
        <f t="shared" si="3"/>
        <v>1.8616798309795555E-3</v>
      </c>
    </row>
    <row r="47" spans="1:21" ht="21" x14ac:dyDescent="0.25">
      <c r="A47" s="2" t="s">
        <v>22</v>
      </c>
      <c r="C47" s="1">
        <v>0</v>
      </c>
      <c r="E47" s="1">
        <v>-329152203444</v>
      </c>
      <c r="G47" s="1">
        <v>0</v>
      </c>
      <c r="I47" s="1">
        <f t="shared" si="0"/>
        <v>-329152203444</v>
      </c>
      <c r="K47" s="8">
        <f t="shared" si="1"/>
        <v>4.0172943996083565E-2</v>
      </c>
      <c r="M47" s="1">
        <v>0</v>
      </c>
      <c r="O47" s="1">
        <v>105845820875</v>
      </c>
      <c r="Q47" s="1">
        <v>0</v>
      </c>
      <c r="S47" s="1">
        <f t="shared" si="2"/>
        <v>105845820875</v>
      </c>
      <c r="U47" s="8">
        <f t="shared" si="3"/>
        <v>9.8741632170694336E-3</v>
      </c>
    </row>
    <row r="48" spans="1:21" ht="21" x14ac:dyDescent="0.25">
      <c r="A48" s="2" t="s">
        <v>81</v>
      </c>
      <c r="C48" s="1">
        <v>0</v>
      </c>
      <c r="E48" s="1">
        <v>-9306601859</v>
      </c>
      <c r="G48" s="1">
        <v>0</v>
      </c>
      <c r="I48" s="1">
        <f t="shared" si="0"/>
        <v>-9306601859</v>
      </c>
      <c r="K48" s="8">
        <f t="shared" si="1"/>
        <v>1.1358684261065955E-3</v>
      </c>
      <c r="M48" s="1">
        <v>0</v>
      </c>
      <c r="O48" s="1">
        <v>2076824675</v>
      </c>
      <c r="Q48" s="1">
        <v>0</v>
      </c>
      <c r="S48" s="1">
        <f t="shared" si="2"/>
        <v>2076824675</v>
      </c>
      <c r="U48" s="8">
        <f t="shared" si="3"/>
        <v>1.9374317894331491E-4</v>
      </c>
    </row>
    <row r="49" spans="1:21" ht="21" x14ac:dyDescent="0.25">
      <c r="A49" s="2" t="s">
        <v>42</v>
      </c>
      <c r="C49" s="1">
        <v>0</v>
      </c>
      <c r="E49" s="1">
        <v>-68891959870</v>
      </c>
      <c r="G49" s="1">
        <v>0</v>
      </c>
      <c r="I49" s="1">
        <f t="shared" si="0"/>
        <v>-68891959870</v>
      </c>
      <c r="K49" s="8">
        <f t="shared" si="1"/>
        <v>8.4082464485424856E-3</v>
      </c>
      <c r="M49" s="1">
        <v>0</v>
      </c>
      <c r="O49" s="1">
        <v>46386076291</v>
      </c>
      <c r="Q49" s="1">
        <v>0</v>
      </c>
      <c r="S49" s="1">
        <f t="shared" si="2"/>
        <v>46386076291</v>
      </c>
      <c r="U49" s="8">
        <f t="shared" si="3"/>
        <v>4.3272722957827291E-3</v>
      </c>
    </row>
    <row r="50" spans="1:21" ht="21" x14ac:dyDescent="0.25">
      <c r="A50" s="2" t="s">
        <v>87</v>
      </c>
      <c r="C50" s="1">
        <v>0</v>
      </c>
      <c r="E50" s="1">
        <v>-55060611412</v>
      </c>
      <c r="G50" s="1">
        <v>0</v>
      </c>
      <c r="I50" s="1">
        <f t="shared" si="0"/>
        <v>-55060611412</v>
      </c>
      <c r="K50" s="8">
        <f t="shared" si="1"/>
        <v>6.7201338332244318E-3</v>
      </c>
      <c r="M50" s="1">
        <v>0</v>
      </c>
      <c r="O50" s="1">
        <v>-33579047666</v>
      </c>
      <c r="Q50" s="1">
        <v>0</v>
      </c>
      <c r="S50" s="1">
        <f t="shared" si="2"/>
        <v>-33579047666</v>
      </c>
      <c r="U50" s="8">
        <f t="shared" si="3"/>
        <v>-3.1325279976750749E-3</v>
      </c>
    </row>
    <row r="51" spans="1:21" ht="21" x14ac:dyDescent="0.25">
      <c r="A51" s="2" t="s">
        <v>43</v>
      </c>
      <c r="C51" s="1">
        <v>0</v>
      </c>
      <c r="E51" s="1">
        <v>-11403655198</v>
      </c>
      <c r="G51" s="1">
        <v>0</v>
      </c>
      <c r="I51" s="1">
        <f t="shared" si="0"/>
        <v>-11403655198</v>
      </c>
      <c r="K51" s="8">
        <f t="shared" si="1"/>
        <v>1.391813260936723E-3</v>
      </c>
      <c r="M51" s="1">
        <v>0</v>
      </c>
      <c r="O51" s="1">
        <v>1019305001112</v>
      </c>
      <c r="Q51" s="1">
        <v>0</v>
      </c>
      <c r="S51" s="1">
        <f t="shared" si="2"/>
        <v>1019305001112</v>
      </c>
      <c r="U51" s="8">
        <f t="shared" si="3"/>
        <v>9.5089100974909219E-2</v>
      </c>
    </row>
    <row r="52" spans="1:21" ht="21" x14ac:dyDescent="0.25">
      <c r="A52" s="2" t="s">
        <v>32</v>
      </c>
      <c r="C52" s="1">
        <v>0</v>
      </c>
      <c r="E52" s="1">
        <v>-274926375663</v>
      </c>
      <c r="G52" s="1">
        <v>0</v>
      </c>
      <c r="I52" s="1">
        <f t="shared" si="0"/>
        <v>-274926375663</v>
      </c>
      <c r="K52" s="8">
        <f t="shared" si="1"/>
        <v>3.3554695295955977E-2</v>
      </c>
      <c r="M52" s="1">
        <v>0</v>
      </c>
      <c r="O52" s="1">
        <v>-251927645636</v>
      </c>
      <c r="Q52" s="1">
        <v>0</v>
      </c>
      <c r="S52" s="1">
        <f t="shared" si="2"/>
        <v>-251927645636</v>
      </c>
      <c r="U52" s="8">
        <f t="shared" si="3"/>
        <v>-2.3501869713303349E-2</v>
      </c>
    </row>
    <row r="53" spans="1:21" ht="21" x14ac:dyDescent="0.25">
      <c r="A53" s="2" t="s">
        <v>53</v>
      </c>
      <c r="C53" s="1">
        <v>0</v>
      </c>
      <c r="E53" s="1">
        <v>-108396572308</v>
      </c>
      <c r="G53" s="1">
        <v>0</v>
      </c>
      <c r="I53" s="1">
        <f t="shared" si="0"/>
        <v>-108396572308</v>
      </c>
      <c r="K53" s="8">
        <f t="shared" si="1"/>
        <v>1.3229774502899763E-2</v>
      </c>
      <c r="M53" s="1">
        <v>0</v>
      </c>
      <c r="O53" s="1">
        <v>-102305644234</v>
      </c>
      <c r="Q53" s="1">
        <v>0</v>
      </c>
      <c r="S53" s="1">
        <f t="shared" si="2"/>
        <v>-102305644234</v>
      </c>
      <c r="U53" s="8">
        <f t="shared" si="3"/>
        <v>-9.5439066072050462E-3</v>
      </c>
    </row>
    <row r="54" spans="1:21" ht="21" x14ac:dyDescent="0.25">
      <c r="A54" s="2" t="s">
        <v>38</v>
      </c>
      <c r="C54" s="1">
        <v>0</v>
      </c>
      <c r="E54" s="1">
        <v>-66779937462</v>
      </c>
      <c r="G54" s="1">
        <v>0</v>
      </c>
      <c r="I54" s="1">
        <f t="shared" si="0"/>
        <v>-66779937462</v>
      </c>
      <c r="K54" s="8">
        <f t="shared" si="1"/>
        <v>8.1504746425898247E-3</v>
      </c>
      <c r="M54" s="1">
        <v>0</v>
      </c>
      <c r="O54" s="1">
        <v>12055513033</v>
      </c>
      <c r="Q54" s="1">
        <v>0</v>
      </c>
      <c r="S54" s="1">
        <f t="shared" si="2"/>
        <v>12055513033</v>
      </c>
      <c r="U54" s="8">
        <f t="shared" si="3"/>
        <v>1.12463678177648E-3</v>
      </c>
    </row>
    <row r="55" spans="1:21" ht="21" x14ac:dyDescent="0.25">
      <c r="A55" s="2" t="s">
        <v>18</v>
      </c>
      <c r="C55" s="1">
        <v>0</v>
      </c>
      <c r="E55" s="1">
        <v>-99690249440</v>
      </c>
      <c r="G55" s="1">
        <v>0</v>
      </c>
      <c r="I55" s="1">
        <f t="shared" si="0"/>
        <v>-99690249440</v>
      </c>
      <c r="K55" s="8">
        <f t="shared" si="1"/>
        <v>1.2167169977308333E-2</v>
      </c>
      <c r="M55" s="1">
        <v>0</v>
      </c>
      <c r="O55" s="1">
        <v>8146393771</v>
      </c>
      <c r="Q55" s="1">
        <v>0</v>
      </c>
      <c r="S55" s="1">
        <f t="shared" si="2"/>
        <v>8146393771</v>
      </c>
      <c r="U55" s="8">
        <f t="shared" si="3"/>
        <v>7.5996218896886853E-4</v>
      </c>
    </row>
    <row r="56" spans="1:21" ht="21" x14ac:dyDescent="0.25">
      <c r="A56" s="2" t="s">
        <v>93</v>
      </c>
      <c r="C56" s="1">
        <v>0</v>
      </c>
      <c r="E56" s="1">
        <v>-17975828730</v>
      </c>
      <c r="G56" s="1">
        <v>0</v>
      </c>
      <c r="I56" s="1">
        <f t="shared" si="0"/>
        <v>-17975828730</v>
      </c>
      <c r="K56" s="8">
        <f t="shared" si="1"/>
        <v>2.1939453945546529E-3</v>
      </c>
      <c r="M56" s="1">
        <v>0</v>
      </c>
      <c r="O56" s="1">
        <v>-12201798919</v>
      </c>
      <c r="Q56" s="1">
        <v>0</v>
      </c>
      <c r="S56" s="1">
        <f t="shared" si="2"/>
        <v>-12201798919</v>
      </c>
      <c r="U56" s="8">
        <f t="shared" si="3"/>
        <v>-1.1382835247728186E-3</v>
      </c>
    </row>
    <row r="57" spans="1:21" ht="21" x14ac:dyDescent="0.25">
      <c r="A57" s="2" t="s">
        <v>52</v>
      </c>
      <c r="C57" s="1">
        <v>0</v>
      </c>
      <c r="E57" s="1">
        <v>-86655827399</v>
      </c>
      <c r="G57" s="1">
        <v>0</v>
      </c>
      <c r="I57" s="1">
        <f t="shared" si="0"/>
        <v>-86655827399</v>
      </c>
      <c r="K57" s="8">
        <f t="shared" si="1"/>
        <v>1.057632203159954E-2</v>
      </c>
      <c r="M57" s="1">
        <v>0</v>
      </c>
      <c r="O57" s="1">
        <v>-103476062653</v>
      </c>
      <c r="Q57" s="1">
        <v>0</v>
      </c>
      <c r="S57" s="1">
        <f t="shared" si="2"/>
        <v>-103476062653</v>
      </c>
      <c r="U57" s="8">
        <f t="shared" si="3"/>
        <v>-9.6530928028047639E-3</v>
      </c>
    </row>
    <row r="58" spans="1:21" ht="21" x14ac:dyDescent="0.25">
      <c r="A58" s="2" t="s">
        <v>62</v>
      </c>
      <c r="C58" s="1">
        <v>0</v>
      </c>
      <c r="E58" s="1">
        <v>-171164872284</v>
      </c>
      <c r="G58" s="1">
        <v>0</v>
      </c>
      <c r="I58" s="1">
        <f t="shared" si="0"/>
        <v>-171164872284</v>
      </c>
      <c r="K58" s="8">
        <f t="shared" si="1"/>
        <v>2.0890629795014586E-2</v>
      </c>
      <c r="M58" s="1">
        <v>0</v>
      </c>
      <c r="O58" s="1">
        <v>-172073349222</v>
      </c>
      <c r="Q58" s="1">
        <v>0</v>
      </c>
      <c r="S58" s="1">
        <f t="shared" si="2"/>
        <v>-172073349222</v>
      </c>
      <c r="U58" s="8">
        <f t="shared" si="3"/>
        <v>-1.6052408318816543E-2</v>
      </c>
    </row>
    <row r="59" spans="1:21" ht="21" x14ac:dyDescent="0.25">
      <c r="A59" s="2" t="s">
        <v>67</v>
      </c>
      <c r="C59" s="1">
        <v>0</v>
      </c>
      <c r="E59" s="1">
        <v>-41787799595</v>
      </c>
      <c r="G59" s="1">
        <v>0</v>
      </c>
      <c r="I59" s="1">
        <f t="shared" si="0"/>
        <v>-41787799595</v>
      </c>
      <c r="K59" s="8">
        <f t="shared" si="1"/>
        <v>5.1001904750581726E-3</v>
      </c>
      <c r="M59" s="1">
        <v>0</v>
      </c>
      <c r="O59" s="1">
        <v>-35470245989</v>
      </c>
      <c r="Q59" s="1">
        <v>0</v>
      </c>
      <c r="S59" s="1">
        <f t="shared" si="2"/>
        <v>-35470245989</v>
      </c>
      <c r="U59" s="8">
        <f t="shared" si="3"/>
        <v>-3.308954433435853E-3</v>
      </c>
    </row>
    <row r="60" spans="1:21" ht="21" x14ac:dyDescent="0.25">
      <c r="A60" s="2" t="s">
        <v>40</v>
      </c>
      <c r="C60" s="1">
        <v>0</v>
      </c>
      <c r="E60" s="1">
        <v>-38748412047</v>
      </c>
      <c r="G60" s="1">
        <v>0</v>
      </c>
      <c r="I60" s="1">
        <f t="shared" si="0"/>
        <v>-38748412047</v>
      </c>
      <c r="K60" s="8">
        <f t="shared" si="1"/>
        <v>4.729233986021722E-3</v>
      </c>
      <c r="M60" s="1">
        <v>0</v>
      </c>
      <c r="O60" s="1">
        <v>35301683886</v>
      </c>
      <c r="Q60" s="1">
        <v>0</v>
      </c>
      <c r="S60" s="1">
        <f t="shared" si="2"/>
        <v>35301683886</v>
      </c>
      <c r="U60" s="8">
        <f t="shared" si="3"/>
        <v>3.2932295828609769E-3</v>
      </c>
    </row>
    <row r="61" spans="1:21" ht="21" x14ac:dyDescent="0.25">
      <c r="A61" s="2" t="s">
        <v>56</v>
      </c>
      <c r="C61" s="1">
        <v>0</v>
      </c>
      <c r="E61" s="1">
        <v>6160585107</v>
      </c>
      <c r="G61" s="1">
        <v>0</v>
      </c>
      <c r="I61" s="1">
        <f t="shared" si="0"/>
        <v>6160585107</v>
      </c>
      <c r="K61" s="8">
        <f t="shared" si="1"/>
        <v>-7.5189786942660944E-4</v>
      </c>
      <c r="M61" s="1">
        <v>0</v>
      </c>
      <c r="O61" s="1">
        <v>45393968990</v>
      </c>
      <c r="Q61" s="1">
        <v>0</v>
      </c>
      <c r="S61" s="1">
        <f t="shared" si="2"/>
        <v>45393968990</v>
      </c>
      <c r="U61" s="8">
        <f t="shared" si="3"/>
        <v>4.2347204185528356E-3</v>
      </c>
    </row>
    <row r="62" spans="1:21" ht="21" x14ac:dyDescent="0.25">
      <c r="A62" s="2" t="s">
        <v>31</v>
      </c>
      <c r="C62" s="1">
        <v>0</v>
      </c>
      <c r="E62" s="1">
        <v>-67414823800</v>
      </c>
      <c r="G62" s="1">
        <v>0</v>
      </c>
      <c r="I62" s="1">
        <f t="shared" si="0"/>
        <v>-67414823800</v>
      </c>
      <c r="K62" s="8">
        <f t="shared" si="1"/>
        <v>8.2279623611391309E-3</v>
      </c>
      <c r="M62" s="1">
        <v>0</v>
      </c>
      <c r="O62" s="1">
        <v>-72764184332</v>
      </c>
      <c r="Q62" s="1">
        <v>0</v>
      </c>
      <c r="S62" s="1">
        <f t="shared" si="2"/>
        <v>-72764184332</v>
      </c>
      <c r="U62" s="8">
        <f t="shared" si="3"/>
        <v>-6.788037794138317E-3</v>
      </c>
    </row>
    <row r="63" spans="1:21" ht="21" x14ac:dyDescent="0.25">
      <c r="A63" s="2" t="s">
        <v>25</v>
      </c>
      <c r="C63" s="1">
        <v>0</v>
      </c>
      <c r="E63" s="1">
        <v>-1120272830</v>
      </c>
      <c r="G63" s="1">
        <v>0</v>
      </c>
      <c r="I63" s="1">
        <f t="shared" si="0"/>
        <v>-1120272830</v>
      </c>
      <c r="K63" s="8">
        <f t="shared" si="1"/>
        <v>1.3672901833567969E-4</v>
      </c>
      <c r="M63" s="1">
        <v>0</v>
      </c>
      <c r="O63" s="1">
        <v>819115634</v>
      </c>
      <c r="Q63" s="1">
        <v>0</v>
      </c>
      <c r="S63" s="1">
        <f t="shared" si="2"/>
        <v>819115634</v>
      </c>
      <c r="U63" s="8">
        <f t="shared" si="3"/>
        <v>7.6413800723611319E-5</v>
      </c>
    </row>
    <row r="64" spans="1:21" ht="21" x14ac:dyDescent="0.25">
      <c r="A64" s="2" t="s">
        <v>89</v>
      </c>
      <c r="C64" s="1">
        <v>0</v>
      </c>
      <c r="E64" s="1">
        <v>-117044279104</v>
      </c>
      <c r="G64" s="1">
        <v>0</v>
      </c>
      <c r="I64" s="1">
        <f t="shared" si="0"/>
        <v>-117044279104</v>
      </c>
      <c r="K64" s="8">
        <f t="shared" si="1"/>
        <v>1.428522495158365E-2</v>
      </c>
      <c r="M64" s="1">
        <v>0</v>
      </c>
      <c r="O64" s="1">
        <v>246690325456</v>
      </c>
      <c r="Q64" s="1">
        <v>0</v>
      </c>
      <c r="S64" s="1">
        <f t="shared" si="2"/>
        <v>246690325456</v>
      </c>
      <c r="U64" s="8">
        <f t="shared" si="3"/>
        <v>2.3013289683880705E-2</v>
      </c>
    </row>
    <row r="65" spans="1:21" ht="21" x14ac:dyDescent="0.25">
      <c r="A65" s="2" t="s">
        <v>44</v>
      </c>
      <c r="C65" s="1">
        <v>0</v>
      </c>
      <c r="E65" s="1">
        <v>-7242232576</v>
      </c>
      <c r="G65" s="1">
        <v>0</v>
      </c>
      <c r="I65" s="1">
        <f t="shared" si="0"/>
        <v>-7242232576</v>
      </c>
      <c r="K65" s="8">
        <f t="shared" si="1"/>
        <v>8.839126721257363E-4</v>
      </c>
      <c r="M65" s="1">
        <v>0</v>
      </c>
      <c r="O65" s="1">
        <v>-5987549409</v>
      </c>
      <c r="Q65" s="1">
        <v>0</v>
      </c>
      <c r="S65" s="1">
        <f t="shared" si="2"/>
        <v>-5987549409</v>
      </c>
      <c r="U65" s="8">
        <f t="shared" si="3"/>
        <v>-5.5856754330012304E-4</v>
      </c>
    </row>
    <row r="66" spans="1:21" ht="21" x14ac:dyDescent="0.25">
      <c r="A66" s="2" t="s">
        <v>69</v>
      </c>
      <c r="C66" s="1">
        <v>0</v>
      </c>
      <c r="E66" s="1">
        <v>-89351928960</v>
      </c>
      <c r="G66" s="1">
        <v>0</v>
      </c>
      <c r="I66" s="1">
        <f t="shared" si="0"/>
        <v>-89351928960</v>
      </c>
      <c r="K66" s="8">
        <f t="shared" si="1"/>
        <v>1.0905380551896621E-2</v>
      </c>
      <c r="M66" s="1">
        <v>0</v>
      </c>
      <c r="O66" s="1">
        <v>35771648787</v>
      </c>
      <c r="Q66" s="1">
        <v>0</v>
      </c>
      <c r="S66" s="1">
        <f t="shared" si="2"/>
        <v>35771648787</v>
      </c>
      <c r="U66" s="8">
        <f t="shared" si="3"/>
        <v>3.337071749707112E-3</v>
      </c>
    </row>
    <row r="67" spans="1:21" ht="21" x14ac:dyDescent="0.25">
      <c r="A67" s="2" t="s">
        <v>65</v>
      </c>
      <c r="C67" s="1">
        <v>0</v>
      </c>
      <c r="E67" s="1">
        <v>22818037961</v>
      </c>
      <c r="G67" s="1">
        <v>0</v>
      </c>
      <c r="I67" s="1">
        <f t="shared" si="0"/>
        <v>22818037961</v>
      </c>
      <c r="K67" s="8">
        <f t="shared" si="1"/>
        <v>-2.7849358184950396E-3</v>
      </c>
      <c r="M67" s="1">
        <v>0</v>
      </c>
      <c r="O67" s="1">
        <v>125492384559</v>
      </c>
      <c r="Q67" s="1">
        <v>0</v>
      </c>
      <c r="S67" s="1">
        <f t="shared" si="2"/>
        <v>125492384559</v>
      </c>
      <c r="U67" s="8">
        <f t="shared" si="3"/>
        <v>1.1706955242929992E-2</v>
      </c>
    </row>
    <row r="68" spans="1:21" ht="21" x14ac:dyDescent="0.25">
      <c r="A68" s="2" t="s">
        <v>92</v>
      </c>
      <c r="C68" s="1">
        <v>0</v>
      </c>
      <c r="E68" s="1">
        <v>-62696442686</v>
      </c>
      <c r="G68" s="1">
        <v>0</v>
      </c>
      <c r="I68" s="1">
        <f t="shared" si="0"/>
        <v>-62696442686</v>
      </c>
      <c r="K68" s="8">
        <f t="shared" si="1"/>
        <v>7.6520851278665614E-3</v>
      </c>
      <c r="M68" s="1">
        <v>0</v>
      </c>
      <c r="O68" s="1">
        <v>158297990248</v>
      </c>
      <c r="Q68" s="1">
        <v>0</v>
      </c>
      <c r="S68" s="1">
        <f t="shared" si="2"/>
        <v>158297990248</v>
      </c>
      <c r="U68" s="8">
        <f t="shared" si="3"/>
        <v>1.4767330251883386E-2</v>
      </c>
    </row>
    <row r="69" spans="1:21" ht="21" x14ac:dyDescent="0.25">
      <c r="A69" s="2" t="s">
        <v>24</v>
      </c>
      <c r="C69" s="1">
        <v>0</v>
      </c>
      <c r="E69" s="1">
        <v>-18002133696</v>
      </c>
      <c r="G69" s="1">
        <v>0</v>
      </c>
      <c r="I69" s="1">
        <f t="shared" si="0"/>
        <v>-18002133696</v>
      </c>
      <c r="K69" s="8">
        <f t="shared" si="1"/>
        <v>2.1971559090670271E-3</v>
      </c>
      <c r="M69" s="1">
        <v>0</v>
      </c>
      <c r="O69" s="1">
        <v>6100211455</v>
      </c>
      <c r="Q69" s="1">
        <v>0</v>
      </c>
      <c r="S69" s="1">
        <f t="shared" si="2"/>
        <v>6100211455</v>
      </c>
      <c r="U69" s="8">
        <f t="shared" si="3"/>
        <v>5.6907757970379677E-4</v>
      </c>
    </row>
    <row r="70" spans="1:21" ht="21" x14ac:dyDescent="0.25">
      <c r="A70" s="2" t="s">
        <v>95</v>
      </c>
      <c r="C70" s="1">
        <v>0</v>
      </c>
      <c r="E70" s="1">
        <v>-17794497775</v>
      </c>
      <c r="G70" s="1">
        <v>0</v>
      </c>
      <c r="I70" s="1">
        <f t="shared" si="0"/>
        <v>-17794497775</v>
      </c>
      <c r="K70" s="8">
        <f t="shared" si="1"/>
        <v>2.1718139969101871E-3</v>
      </c>
      <c r="M70" s="1">
        <v>0</v>
      </c>
      <c r="O70" s="1">
        <v>78285488919</v>
      </c>
      <c r="Q70" s="1">
        <v>0</v>
      </c>
      <c r="S70" s="1">
        <f t="shared" si="2"/>
        <v>78285488919</v>
      </c>
      <c r="U70" s="8">
        <f t="shared" si="3"/>
        <v>7.3031102099645039E-3</v>
      </c>
    </row>
    <row r="71" spans="1:21" ht="21" x14ac:dyDescent="0.25">
      <c r="A71" s="2" t="s">
        <v>57</v>
      </c>
      <c r="C71" s="1">
        <v>0</v>
      </c>
      <c r="E71" s="1">
        <v>-32810273205</v>
      </c>
      <c r="G71" s="1">
        <v>0</v>
      </c>
      <c r="I71" s="1">
        <f t="shared" si="0"/>
        <v>-32810273205</v>
      </c>
      <c r="K71" s="8">
        <f t="shared" si="1"/>
        <v>4.0044856275279882E-3</v>
      </c>
      <c r="M71" s="1">
        <v>0</v>
      </c>
      <c r="O71" s="1">
        <v>-106136966220</v>
      </c>
      <c r="Q71" s="1">
        <v>0</v>
      </c>
      <c r="S71" s="1">
        <f t="shared" si="2"/>
        <v>-106136966220</v>
      </c>
      <c r="U71" s="8">
        <f t="shared" si="3"/>
        <v>-9.9013236342937946E-3</v>
      </c>
    </row>
    <row r="72" spans="1:21" ht="21" x14ac:dyDescent="0.25">
      <c r="A72" s="2" t="s">
        <v>66</v>
      </c>
      <c r="C72" s="1">
        <v>0</v>
      </c>
      <c r="E72" s="1">
        <v>-25756772695</v>
      </c>
      <c r="G72" s="1">
        <v>0</v>
      </c>
      <c r="I72" s="1">
        <f t="shared" si="0"/>
        <v>-25756772695</v>
      </c>
      <c r="K72" s="8">
        <f t="shared" si="1"/>
        <v>3.1436076567907026E-3</v>
      </c>
      <c r="M72" s="1">
        <v>0</v>
      </c>
      <c r="O72" s="1">
        <v>39916811135</v>
      </c>
      <c r="Q72" s="1">
        <v>0</v>
      </c>
      <c r="S72" s="1">
        <f t="shared" si="2"/>
        <v>39916811135</v>
      </c>
      <c r="U72" s="8">
        <f t="shared" si="3"/>
        <v>3.7237663706854839E-3</v>
      </c>
    </row>
    <row r="73" spans="1:21" ht="21" x14ac:dyDescent="0.25">
      <c r="A73" s="2" t="s">
        <v>50</v>
      </c>
      <c r="C73" s="1">
        <v>0</v>
      </c>
      <c r="E73" s="1">
        <v>-209157033232</v>
      </c>
      <c r="G73" s="1">
        <v>0</v>
      </c>
      <c r="I73" s="1">
        <f t="shared" ref="I73:I103" si="4">C73+E73+G73</f>
        <v>-209157033232</v>
      </c>
      <c r="K73" s="8">
        <f t="shared" ref="K73:K103" si="5">I73/$I$106</f>
        <v>2.552756352380205E-2</v>
      </c>
      <c r="M73" s="1">
        <v>0</v>
      </c>
      <c r="O73" s="1">
        <v>-203380641997</v>
      </c>
      <c r="Q73" s="1">
        <v>0</v>
      </c>
      <c r="S73" s="1">
        <f t="shared" ref="S73:S105" si="6">M73+O73+Q73</f>
        <v>-203380641997</v>
      </c>
      <c r="U73" s="8">
        <f t="shared" ref="U73:U105" si="7">S73/$S$106</f>
        <v>-1.8973008453894182E-2</v>
      </c>
    </row>
    <row r="74" spans="1:21" ht="21" x14ac:dyDescent="0.25">
      <c r="A74" s="2" t="s">
        <v>19</v>
      </c>
      <c r="C74" s="1">
        <v>0</v>
      </c>
      <c r="E74" s="1">
        <v>-33126363855</v>
      </c>
      <c r="G74" s="1">
        <v>0</v>
      </c>
      <c r="I74" s="1">
        <f t="shared" si="4"/>
        <v>-33126363855</v>
      </c>
      <c r="K74" s="8">
        <f t="shared" si="5"/>
        <v>4.0430644121974219E-3</v>
      </c>
      <c r="M74" s="1">
        <v>0</v>
      </c>
      <c r="O74" s="1">
        <v>-38055545851</v>
      </c>
      <c r="Q74" s="1">
        <v>0</v>
      </c>
      <c r="S74" s="1">
        <f t="shared" si="6"/>
        <v>-38055545851</v>
      </c>
      <c r="U74" s="8">
        <f t="shared" si="7"/>
        <v>-3.5501323334362917E-3</v>
      </c>
    </row>
    <row r="75" spans="1:21" ht="21" x14ac:dyDescent="0.25">
      <c r="A75" s="2" t="s">
        <v>23</v>
      </c>
      <c r="C75" s="1">
        <v>0</v>
      </c>
      <c r="E75" s="1">
        <v>-199063806040</v>
      </c>
      <c r="G75" s="1">
        <v>0</v>
      </c>
      <c r="I75" s="1">
        <f t="shared" si="4"/>
        <v>-199063806040</v>
      </c>
      <c r="K75" s="8">
        <f t="shared" si="5"/>
        <v>2.4295687672808548E-2</v>
      </c>
      <c r="M75" s="1">
        <v>0</v>
      </c>
      <c r="O75" s="1">
        <v>140403062959</v>
      </c>
      <c r="Q75" s="1">
        <v>0</v>
      </c>
      <c r="S75" s="1">
        <f t="shared" si="6"/>
        <v>140403062959</v>
      </c>
      <c r="U75" s="8">
        <f t="shared" si="7"/>
        <v>1.3097945184542381E-2</v>
      </c>
    </row>
    <row r="76" spans="1:21" ht="21" x14ac:dyDescent="0.25">
      <c r="A76" s="2" t="s">
        <v>16</v>
      </c>
      <c r="C76" s="1">
        <v>0</v>
      </c>
      <c r="E76" s="1">
        <v>-157291353078</v>
      </c>
      <c r="G76" s="1">
        <v>0</v>
      </c>
      <c r="I76" s="1">
        <f t="shared" si="4"/>
        <v>-157291353078</v>
      </c>
      <c r="K76" s="8">
        <f t="shared" si="5"/>
        <v>1.919737025046455E-2</v>
      </c>
      <c r="M76" s="1">
        <v>0</v>
      </c>
      <c r="O76" s="1">
        <v>89268692838</v>
      </c>
      <c r="Q76" s="1">
        <v>0</v>
      </c>
      <c r="S76" s="1">
        <f t="shared" si="6"/>
        <v>89268692838</v>
      </c>
      <c r="U76" s="8">
        <f t="shared" si="7"/>
        <v>8.3277132339293139E-3</v>
      </c>
    </row>
    <row r="77" spans="1:21" ht="21" x14ac:dyDescent="0.25">
      <c r="A77" s="2" t="s">
        <v>160</v>
      </c>
      <c r="C77" s="1">
        <v>0</v>
      </c>
      <c r="E77" s="1">
        <v>488778558730</v>
      </c>
      <c r="G77" s="1">
        <v>0</v>
      </c>
      <c r="I77" s="1">
        <f t="shared" si="4"/>
        <v>488778558730</v>
      </c>
      <c r="K77" s="8">
        <f t="shared" si="5"/>
        <v>-5.9655300681246783E-2</v>
      </c>
      <c r="M77" s="1">
        <v>0</v>
      </c>
      <c r="O77" s="1">
        <v>1113356759281</v>
      </c>
      <c r="Q77" s="1">
        <v>0</v>
      </c>
      <c r="S77" s="1">
        <f t="shared" si="6"/>
        <v>1113356759281</v>
      </c>
      <c r="U77" s="8">
        <f t="shared" si="7"/>
        <v>0.10386301763345909</v>
      </c>
    </row>
    <row r="78" spans="1:21" ht="21" x14ac:dyDescent="0.25">
      <c r="A78" s="2" t="s">
        <v>30</v>
      </c>
      <c r="C78" s="1">
        <v>0</v>
      </c>
      <c r="E78" s="1">
        <v>-19465903337</v>
      </c>
      <c r="G78" s="1">
        <v>0</v>
      </c>
      <c r="I78" s="1">
        <f t="shared" si="4"/>
        <v>-19465903337</v>
      </c>
      <c r="K78" s="8">
        <f t="shared" si="5"/>
        <v>2.3758086271584767E-3</v>
      </c>
      <c r="M78" s="1">
        <v>0</v>
      </c>
      <c r="O78" s="1">
        <v>73353178592</v>
      </c>
      <c r="Q78" s="1">
        <v>0</v>
      </c>
      <c r="S78" s="1">
        <f t="shared" si="6"/>
        <v>73353178592</v>
      </c>
      <c r="U78" s="8">
        <f t="shared" si="7"/>
        <v>6.8429839923828872E-3</v>
      </c>
    </row>
    <row r="79" spans="1:21" ht="21" x14ac:dyDescent="0.25">
      <c r="A79" s="2" t="s">
        <v>54</v>
      </c>
      <c r="C79" s="1">
        <v>0</v>
      </c>
      <c r="E79" s="1">
        <v>-38359475461</v>
      </c>
      <c r="G79" s="1">
        <v>0</v>
      </c>
      <c r="I79" s="1">
        <f t="shared" si="4"/>
        <v>-38359475461</v>
      </c>
      <c r="K79" s="8">
        <f t="shared" si="5"/>
        <v>4.6817643731073295E-3</v>
      </c>
      <c r="M79" s="1">
        <v>0</v>
      </c>
      <c r="O79" s="1">
        <v>-52613915299</v>
      </c>
      <c r="Q79" s="1">
        <v>0</v>
      </c>
      <c r="S79" s="1">
        <f t="shared" si="6"/>
        <v>-52613915299</v>
      </c>
      <c r="U79" s="8">
        <f t="shared" si="7"/>
        <v>-4.9082560166917172E-3</v>
      </c>
    </row>
    <row r="80" spans="1:21" ht="21" x14ac:dyDescent="0.25">
      <c r="A80" s="2" t="s">
        <v>39</v>
      </c>
      <c r="C80" s="1">
        <v>0</v>
      </c>
      <c r="E80" s="1">
        <v>-19389296604</v>
      </c>
      <c r="G80" s="1">
        <v>0</v>
      </c>
      <c r="I80" s="1">
        <f t="shared" si="4"/>
        <v>-19389296604</v>
      </c>
      <c r="K80" s="8">
        <f t="shared" si="5"/>
        <v>2.3664587945815378E-3</v>
      </c>
      <c r="M80" s="1">
        <v>0</v>
      </c>
      <c r="O80" s="1">
        <v>9659882648</v>
      </c>
      <c r="Q80" s="1">
        <v>0</v>
      </c>
      <c r="S80" s="1">
        <f t="shared" si="6"/>
        <v>9659882648</v>
      </c>
      <c r="U80" s="8">
        <f t="shared" si="7"/>
        <v>9.0115280070181497E-4</v>
      </c>
    </row>
    <row r="81" spans="1:21" ht="21" x14ac:dyDescent="0.25">
      <c r="A81" s="2" t="s">
        <v>97</v>
      </c>
      <c r="C81" s="1">
        <v>0</v>
      </c>
      <c r="E81" s="1">
        <v>1561057868</v>
      </c>
      <c r="G81" s="1">
        <v>0</v>
      </c>
      <c r="I81" s="1">
        <f t="shared" si="4"/>
        <v>1561057868</v>
      </c>
      <c r="K81" s="8">
        <f t="shared" si="5"/>
        <v>-1.9052672183152836E-4</v>
      </c>
      <c r="M81" s="1">
        <v>0</v>
      </c>
      <c r="O81" s="1">
        <v>95745035715</v>
      </c>
      <c r="Q81" s="1">
        <v>0</v>
      </c>
      <c r="S81" s="1">
        <f t="shared" si="6"/>
        <v>95745035715</v>
      </c>
      <c r="U81" s="8">
        <f t="shared" si="7"/>
        <v>8.93187942668551E-3</v>
      </c>
    </row>
    <row r="82" spans="1:21" ht="21" x14ac:dyDescent="0.25">
      <c r="A82" s="2" t="s">
        <v>72</v>
      </c>
      <c r="C82" s="1">
        <v>0</v>
      </c>
      <c r="E82" s="1">
        <v>-93715845099</v>
      </c>
      <c r="G82" s="1">
        <v>0</v>
      </c>
      <c r="I82" s="1">
        <f t="shared" si="4"/>
        <v>-93715845099</v>
      </c>
      <c r="K82" s="8">
        <f t="shared" si="5"/>
        <v>1.1437995423744133E-2</v>
      </c>
      <c r="M82" s="1">
        <v>0</v>
      </c>
      <c r="O82" s="1">
        <v>103572632677</v>
      </c>
      <c r="Q82" s="1">
        <v>0</v>
      </c>
      <c r="S82" s="1">
        <f t="shared" si="6"/>
        <v>103572632677</v>
      </c>
      <c r="U82" s="8">
        <f t="shared" si="7"/>
        <v>9.6621016438810537E-3</v>
      </c>
    </row>
    <row r="83" spans="1:21" ht="21" x14ac:dyDescent="0.25">
      <c r="A83" s="2" t="s">
        <v>61</v>
      </c>
      <c r="C83" s="1">
        <v>0</v>
      </c>
      <c r="E83" s="1">
        <v>-179840994592</v>
      </c>
      <c r="G83" s="1">
        <v>0</v>
      </c>
      <c r="I83" s="1">
        <f t="shared" si="4"/>
        <v>-179840994592</v>
      </c>
      <c r="K83" s="8">
        <f t="shared" si="5"/>
        <v>2.194954834982157E-2</v>
      </c>
      <c r="M83" s="1">
        <v>0</v>
      </c>
      <c r="O83" s="1">
        <v>155773873417</v>
      </c>
      <c r="Q83" s="1">
        <v>0</v>
      </c>
      <c r="S83" s="1">
        <f t="shared" si="6"/>
        <v>155773873417</v>
      </c>
      <c r="U83" s="8">
        <f t="shared" si="7"/>
        <v>1.4531860005045017E-2</v>
      </c>
    </row>
    <row r="84" spans="1:21" ht="21" x14ac:dyDescent="0.25">
      <c r="A84" s="2" t="s">
        <v>78</v>
      </c>
      <c r="C84" s="1">
        <v>0</v>
      </c>
      <c r="E84" s="1">
        <v>-145773525202</v>
      </c>
      <c r="G84" s="1">
        <v>0</v>
      </c>
      <c r="I84" s="1">
        <f t="shared" si="4"/>
        <v>-145773525202</v>
      </c>
      <c r="K84" s="8">
        <f t="shared" si="5"/>
        <v>1.779162224277181E-2</v>
      </c>
      <c r="M84" s="1">
        <v>0</v>
      </c>
      <c r="O84" s="1">
        <v>-10581216368</v>
      </c>
      <c r="Q84" s="1">
        <v>0</v>
      </c>
      <c r="S84" s="1">
        <f t="shared" si="6"/>
        <v>-10581216368</v>
      </c>
      <c r="U84" s="8">
        <f t="shared" si="7"/>
        <v>-9.8710233988497684E-4</v>
      </c>
    </row>
    <row r="85" spans="1:21" ht="21" x14ac:dyDescent="0.25">
      <c r="A85" s="2" t="s">
        <v>84</v>
      </c>
      <c r="C85" s="1">
        <v>0</v>
      </c>
      <c r="E85" s="1">
        <v>-179333697779</v>
      </c>
      <c r="G85" s="1">
        <v>0</v>
      </c>
      <c r="I85" s="1">
        <f t="shared" si="4"/>
        <v>-179333697779</v>
      </c>
      <c r="K85" s="8">
        <f t="shared" si="5"/>
        <v>2.1887632900844459E-2</v>
      </c>
      <c r="M85" s="1">
        <v>0</v>
      </c>
      <c r="O85" s="1">
        <v>200866701641</v>
      </c>
      <c r="Q85" s="1">
        <v>0</v>
      </c>
      <c r="S85" s="1">
        <f t="shared" si="6"/>
        <v>200866701641</v>
      </c>
      <c r="U85" s="8">
        <f t="shared" si="7"/>
        <v>1.8738487551813062E-2</v>
      </c>
    </row>
    <row r="86" spans="1:21" ht="21" x14ac:dyDescent="0.25">
      <c r="A86" s="2" t="s">
        <v>96</v>
      </c>
      <c r="C86" s="1">
        <v>0</v>
      </c>
      <c r="E86" s="1">
        <v>-9695081735</v>
      </c>
      <c r="G86" s="1">
        <v>0</v>
      </c>
      <c r="I86" s="1">
        <f t="shared" si="4"/>
        <v>-9695081735</v>
      </c>
      <c r="K86" s="8">
        <f t="shared" si="5"/>
        <v>1.1832822976798681E-3</v>
      </c>
      <c r="M86" s="1">
        <v>0</v>
      </c>
      <c r="O86" s="1">
        <v>77514860822</v>
      </c>
      <c r="Q86" s="1">
        <v>0</v>
      </c>
      <c r="S86" s="1">
        <f t="shared" si="6"/>
        <v>77514860822</v>
      </c>
      <c r="U86" s="8">
        <f t="shared" si="7"/>
        <v>7.2312197229662135E-3</v>
      </c>
    </row>
    <row r="87" spans="1:21" ht="21" x14ac:dyDescent="0.25">
      <c r="A87" s="2" t="s">
        <v>77</v>
      </c>
      <c r="C87" s="1">
        <v>0</v>
      </c>
      <c r="E87" s="1">
        <v>-179388761466</v>
      </c>
      <c r="G87" s="1">
        <v>0</v>
      </c>
      <c r="I87" s="1">
        <f t="shared" si="4"/>
        <v>-179388761466</v>
      </c>
      <c r="K87" s="8">
        <f t="shared" si="5"/>
        <v>2.1894353410052428E-2</v>
      </c>
      <c r="M87" s="1">
        <v>0</v>
      </c>
      <c r="O87" s="1">
        <v>-110845245525</v>
      </c>
      <c r="Q87" s="1">
        <v>0</v>
      </c>
      <c r="S87" s="1">
        <f t="shared" si="6"/>
        <v>-110845245525</v>
      </c>
      <c r="U87" s="8">
        <f t="shared" si="7"/>
        <v>-1.0340550407205534E-2</v>
      </c>
    </row>
    <row r="88" spans="1:21" ht="21" x14ac:dyDescent="0.25">
      <c r="A88" s="2" t="s">
        <v>83</v>
      </c>
      <c r="C88" s="1">
        <v>0</v>
      </c>
      <c r="E88" s="1">
        <v>-106109924251</v>
      </c>
      <c r="G88" s="1">
        <v>0</v>
      </c>
      <c r="I88" s="1">
        <f t="shared" si="4"/>
        <v>-106109924251</v>
      </c>
      <c r="K88" s="8">
        <f t="shared" si="5"/>
        <v>1.2950689680220631E-2</v>
      </c>
      <c r="M88" s="1">
        <v>0</v>
      </c>
      <c r="O88" s="1">
        <v>49545468477</v>
      </c>
      <c r="Q88" s="1">
        <v>0</v>
      </c>
      <c r="S88" s="1">
        <f t="shared" si="6"/>
        <v>49545468477</v>
      </c>
      <c r="U88" s="8">
        <f t="shared" si="7"/>
        <v>4.6220062196486462E-3</v>
      </c>
    </row>
    <row r="89" spans="1:21" ht="21" x14ac:dyDescent="0.25">
      <c r="A89" s="2" t="s">
        <v>82</v>
      </c>
      <c r="C89" s="1">
        <v>0</v>
      </c>
      <c r="E89" s="1">
        <v>-394339512914</v>
      </c>
      <c r="G89" s="1">
        <v>0</v>
      </c>
      <c r="I89" s="1">
        <f t="shared" si="4"/>
        <v>-394339512914</v>
      </c>
      <c r="K89" s="8">
        <f t="shared" si="5"/>
        <v>4.8129038791114222E-2</v>
      </c>
      <c r="M89" s="1">
        <v>0</v>
      </c>
      <c r="O89" s="1">
        <v>171849409291</v>
      </c>
      <c r="Q89" s="1">
        <v>0</v>
      </c>
      <c r="S89" s="1">
        <f t="shared" si="6"/>
        <v>171849409291</v>
      </c>
      <c r="U89" s="8">
        <f t="shared" si="7"/>
        <v>1.6031517371859604E-2</v>
      </c>
    </row>
    <row r="90" spans="1:21" ht="21" x14ac:dyDescent="0.25">
      <c r="A90" s="2" t="s">
        <v>46</v>
      </c>
      <c r="C90" s="1">
        <v>0</v>
      </c>
      <c r="E90" s="1">
        <v>-26839729147</v>
      </c>
      <c r="G90" s="1">
        <v>0</v>
      </c>
      <c r="I90" s="1">
        <f t="shared" si="4"/>
        <v>-26839729147</v>
      </c>
      <c r="K90" s="8">
        <f t="shared" si="5"/>
        <v>3.2757822205371524E-3</v>
      </c>
      <c r="M90" s="1">
        <v>0</v>
      </c>
      <c r="O90" s="1">
        <v>16931641822</v>
      </c>
      <c r="Q90" s="1">
        <v>0</v>
      </c>
      <c r="S90" s="1">
        <f t="shared" si="6"/>
        <v>16931641822</v>
      </c>
      <c r="U90" s="8">
        <f t="shared" si="7"/>
        <v>1.5795219263387557E-3</v>
      </c>
    </row>
    <row r="91" spans="1:21" ht="21" x14ac:dyDescent="0.25">
      <c r="A91" s="2" t="s">
        <v>88</v>
      </c>
      <c r="C91" s="1">
        <v>0</v>
      </c>
      <c r="E91" s="1">
        <v>-35772830716</v>
      </c>
      <c r="G91" s="1">
        <v>0</v>
      </c>
      <c r="I91" s="1">
        <f t="shared" si="4"/>
        <v>-35772830716</v>
      </c>
      <c r="K91" s="8">
        <f t="shared" si="5"/>
        <v>4.3660650297902247E-3</v>
      </c>
      <c r="M91" s="1">
        <v>0</v>
      </c>
      <c r="O91" s="1">
        <v>157141387522</v>
      </c>
      <c r="Q91" s="1">
        <v>0</v>
      </c>
      <c r="S91" s="1">
        <f t="shared" si="6"/>
        <v>157141387522</v>
      </c>
      <c r="U91" s="8">
        <f t="shared" si="7"/>
        <v>1.4659432897038185E-2</v>
      </c>
    </row>
    <row r="92" spans="1:21" ht="21" x14ac:dyDescent="0.25">
      <c r="A92" s="2" t="s">
        <v>74</v>
      </c>
      <c r="C92" s="1">
        <v>0</v>
      </c>
      <c r="E92" s="1">
        <v>-313737173462</v>
      </c>
      <c r="G92" s="1">
        <v>0</v>
      </c>
      <c r="I92" s="1">
        <f t="shared" si="4"/>
        <v>-313737173462</v>
      </c>
      <c r="K92" s="8">
        <f t="shared" si="5"/>
        <v>3.8291543447385147E-2</v>
      </c>
      <c r="M92" s="1">
        <v>0</v>
      </c>
      <c r="O92" s="1">
        <v>-210210252472</v>
      </c>
      <c r="Q92" s="1">
        <v>0</v>
      </c>
      <c r="S92" s="1">
        <f t="shared" si="6"/>
        <v>-210210252472</v>
      </c>
      <c r="U92" s="8">
        <f t="shared" si="7"/>
        <v>-1.9610130335340946E-2</v>
      </c>
    </row>
    <row r="93" spans="1:21" ht="21" x14ac:dyDescent="0.25">
      <c r="A93" s="2" t="s">
        <v>28</v>
      </c>
      <c r="C93" s="1">
        <v>0</v>
      </c>
      <c r="E93" s="1">
        <v>-177228852463</v>
      </c>
      <c r="G93" s="1">
        <v>0</v>
      </c>
      <c r="I93" s="1">
        <f t="shared" si="4"/>
        <v>-177228852463</v>
      </c>
      <c r="K93" s="8">
        <f t="shared" si="5"/>
        <v>2.1630737057172937E-2</v>
      </c>
      <c r="M93" s="1">
        <v>0</v>
      </c>
      <c r="O93" s="1">
        <v>422173634936</v>
      </c>
      <c r="Q93" s="1">
        <v>0</v>
      </c>
      <c r="S93" s="1">
        <f t="shared" si="6"/>
        <v>422173634936</v>
      </c>
      <c r="U93" s="8">
        <f t="shared" si="7"/>
        <v>3.938380696413632E-2</v>
      </c>
    </row>
    <row r="94" spans="1:21" ht="21" x14ac:dyDescent="0.25">
      <c r="A94" s="2" t="s">
        <v>29</v>
      </c>
      <c r="C94" s="1">
        <v>0</v>
      </c>
      <c r="E94" s="1">
        <v>-15294982914</v>
      </c>
      <c r="G94" s="1">
        <v>0</v>
      </c>
      <c r="I94" s="1">
        <f t="shared" si="4"/>
        <v>-15294982914</v>
      </c>
      <c r="K94" s="8">
        <f t="shared" si="5"/>
        <v>1.8667488341141091E-3</v>
      </c>
      <c r="M94" s="1">
        <v>0</v>
      </c>
      <c r="O94" s="1">
        <v>-17301487776</v>
      </c>
      <c r="Q94" s="1">
        <v>0</v>
      </c>
      <c r="S94" s="1">
        <f t="shared" si="6"/>
        <v>-17301487776</v>
      </c>
      <c r="U94" s="8">
        <f t="shared" si="7"/>
        <v>-1.6140241795668878E-3</v>
      </c>
    </row>
    <row r="95" spans="1:21" ht="21" x14ac:dyDescent="0.25">
      <c r="A95" s="2" t="s">
        <v>64</v>
      </c>
      <c r="C95" s="1">
        <v>0</v>
      </c>
      <c r="E95" s="1">
        <v>0</v>
      </c>
      <c r="G95" s="1">
        <v>0</v>
      </c>
      <c r="I95" s="1">
        <f t="shared" si="4"/>
        <v>0</v>
      </c>
      <c r="K95" s="8">
        <f t="shared" si="5"/>
        <v>0</v>
      </c>
      <c r="M95" s="1">
        <v>0</v>
      </c>
      <c r="O95" s="1">
        <v>-65552801</v>
      </c>
      <c r="Q95" s="1">
        <v>0</v>
      </c>
      <c r="S95" s="1">
        <f t="shared" si="6"/>
        <v>-65552801</v>
      </c>
      <c r="U95" s="8">
        <f t="shared" si="7"/>
        <v>-6.115301020476614E-6</v>
      </c>
    </row>
    <row r="96" spans="1:21" ht="21" x14ac:dyDescent="0.25">
      <c r="A96" s="2" t="s">
        <v>36</v>
      </c>
      <c r="C96" s="1">
        <v>0</v>
      </c>
      <c r="E96" s="1">
        <v>5659406142</v>
      </c>
      <c r="G96" s="1">
        <v>0</v>
      </c>
      <c r="I96" s="1">
        <f t="shared" si="4"/>
        <v>5659406142</v>
      </c>
      <c r="K96" s="8">
        <f t="shared" si="5"/>
        <v>-6.9072910226571885E-4</v>
      </c>
      <c r="M96" s="1">
        <v>0</v>
      </c>
      <c r="O96" s="1">
        <v>13669178634</v>
      </c>
      <c r="Q96" s="1">
        <v>0</v>
      </c>
      <c r="S96" s="1">
        <f t="shared" si="6"/>
        <v>13669178634</v>
      </c>
      <c r="U96" s="8">
        <f t="shared" si="7"/>
        <v>1.2751726970381834E-3</v>
      </c>
    </row>
    <row r="97" spans="1:21" ht="21" x14ac:dyDescent="0.25">
      <c r="A97" s="2" t="s">
        <v>60</v>
      </c>
      <c r="C97" s="1">
        <v>0</v>
      </c>
      <c r="E97" s="1">
        <v>-181019585396</v>
      </c>
      <c r="G97" s="1">
        <v>0</v>
      </c>
      <c r="I97" s="1">
        <f t="shared" si="4"/>
        <v>-181019585396</v>
      </c>
      <c r="K97" s="8">
        <f t="shared" si="5"/>
        <v>2.2093395062278552E-2</v>
      </c>
      <c r="M97" s="1">
        <v>0</v>
      </c>
      <c r="O97" s="1">
        <v>-194595266140</v>
      </c>
      <c r="Q97" s="1">
        <v>0</v>
      </c>
      <c r="S97" s="1">
        <f t="shared" si="6"/>
        <v>-194595266140</v>
      </c>
      <c r="U97" s="8">
        <f t="shared" si="7"/>
        <v>-1.8153436793736096E-2</v>
      </c>
    </row>
    <row r="98" spans="1:21" ht="21" x14ac:dyDescent="0.25">
      <c r="A98" s="2" t="s">
        <v>68</v>
      </c>
      <c r="C98" s="1">
        <v>0</v>
      </c>
      <c r="E98" s="1">
        <v>-282060464323</v>
      </c>
      <c r="G98" s="1">
        <v>0</v>
      </c>
      <c r="I98" s="1">
        <f t="shared" si="4"/>
        <v>-282060464323</v>
      </c>
      <c r="K98" s="8">
        <f t="shared" si="5"/>
        <v>3.4425409030217929E-2</v>
      </c>
      <c r="M98" s="1">
        <v>0</v>
      </c>
      <c r="O98" s="1">
        <v>375968358956</v>
      </c>
      <c r="Q98" s="1">
        <v>0</v>
      </c>
      <c r="S98" s="1">
        <f t="shared" si="6"/>
        <v>375968358956</v>
      </c>
      <c r="U98" s="8">
        <f t="shared" si="7"/>
        <v>3.5073401198989877E-2</v>
      </c>
    </row>
    <row r="99" spans="1:21" ht="21" x14ac:dyDescent="0.25">
      <c r="A99" s="2" t="s">
        <v>55</v>
      </c>
      <c r="C99" s="1">
        <v>0</v>
      </c>
      <c r="E99" s="1">
        <v>-86996326248</v>
      </c>
      <c r="G99" s="1">
        <v>0</v>
      </c>
      <c r="I99" s="1">
        <f t="shared" si="4"/>
        <v>-86996326248</v>
      </c>
      <c r="K99" s="8">
        <f t="shared" si="5"/>
        <v>1.0617879830844031E-2</v>
      </c>
      <c r="M99" s="1">
        <v>0</v>
      </c>
      <c r="O99" s="1">
        <v>12720763768</v>
      </c>
      <c r="Q99" s="1">
        <v>0</v>
      </c>
      <c r="S99" s="1">
        <f t="shared" si="6"/>
        <v>12720763768</v>
      </c>
      <c r="U99" s="8">
        <f t="shared" si="7"/>
        <v>1.186696807230134E-3</v>
      </c>
    </row>
    <row r="100" spans="1:21" ht="21" x14ac:dyDescent="0.25">
      <c r="A100" s="2" t="s">
        <v>45</v>
      </c>
      <c r="C100" s="1">
        <v>0</v>
      </c>
      <c r="E100" s="1">
        <v>-299706890549</v>
      </c>
      <c r="G100" s="1">
        <v>0</v>
      </c>
      <c r="I100" s="1">
        <f t="shared" si="4"/>
        <v>-299706890549</v>
      </c>
      <c r="K100" s="8">
        <f t="shared" si="5"/>
        <v>3.6579150931656326E-2</v>
      </c>
      <c r="M100" s="1">
        <v>0</v>
      </c>
      <c r="O100" s="1">
        <v>494603122335</v>
      </c>
      <c r="Q100" s="1">
        <v>0</v>
      </c>
      <c r="S100" s="1">
        <f t="shared" si="6"/>
        <v>494603122335</v>
      </c>
      <c r="U100" s="8">
        <f t="shared" si="7"/>
        <v>4.6140621492987692E-2</v>
      </c>
    </row>
    <row r="101" spans="1:21" ht="21" x14ac:dyDescent="0.25">
      <c r="A101" s="2" t="s">
        <v>63</v>
      </c>
      <c r="C101" s="1">
        <v>0</v>
      </c>
      <c r="E101" s="1">
        <v>19051584000</v>
      </c>
      <c r="G101" s="1">
        <v>0</v>
      </c>
      <c r="I101" s="1">
        <f t="shared" si="4"/>
        <v>19051584000</v>
      </c>
      <c r="K101" s="8">
        <f t="shared" si="5"/>
        <v>-2.3252410558414968E-3</v>
      </c>
      <c r="M101" s="1">
        <v>0</v>
      </c>
      <c r="O101" s="1">
        <v>117127959000</v>
      </c>
      <c r="Q101" s="1">
        <v>0</v>
      </c>
      <c r="S101" s="1">
        <f t="shared" si="6"/>
        <v>117127959000</v>
      </c>
      <c r="U101" s="8">
        <f t="shared" si="7"/>
        <v>1.0926653266868688E-2</v>
      </c>
    </row>
    <row r="102" spans="1:21" ht="21" x14ac:dyDescent="0.25">
      <c r="A102" s="2" t="s">
        <v>64</v>
      </c>
      <c r="C102" s="1">
        <v>0</v>
      </c>
      <c r="E102" s="1">
        <v>0</v>
      </c>
      <c r="G102" s="1">
        <v>0</v>
      </c>
      <c r="I102" s="1">
        <f t="shared" si="4"/>
        <v>0</v>
      </c>
      <c r="K102" s="8">
        <f t="shared" si="5"/>
        <v>0</v>
      </c>
      <c r="M102" s="1">
        <v>3679408145</v>
      </c>
      <c r="O102" s="1">
        <v>0</v>
      </c>
      <c r="Q102" s="1">
        <v>0</v>
      </c>
      <c r="S102" s="1">
        <f t="shared" si="6"/>
        <v>3679408145</v>
      </c>
      <c r="U102" s="8">
        <f t="shared" si="7"/>
        <v>3.4324526245443676E-4</v>
      </c>
    </row>
    <row r="103" spans="1:21" ht="21" x14ac:dyDescent="0.25">
      <c r="A103" s="2" t="s">
        <v>15</v>
      </c>
      <c r="C103" s="1">
        <v>0</v>
      </c>
      <c r="E103" s="1">
        <v>0</v>
      </c>
      <c r="G103" s="1">
        <v>-6464635025</v>
      </c>
      <c r="I103" s="1">
        <f t="shared" si="4"/>
        <v>-6464635025</v>
      </c>
      <c r="K103" s="8">
        <f t="shared" si="5"/>
        <v>7.890070857709743E-4</v>
      </c>
      <c r="M103" s="1">
        <v>0</v>
      </c>
      <c r="O103" s="1">
        <v>0</v>
      </c>
      <c r="Q103" s="1">
        <v>-6463525808</v>
      </c>
      <c r="S103" s="1">
        <f t="shared" si="6"/>
        <v>-6463525808</v>
      </c>
      <c r="U103" s="8">
        <f t="shared" si="7"/>
        <v>-6.0297051180985132E-4</v>
      </c>
    </row>
    <row r="104" spans="1:21" ht="21" x14ac:dyDescent="0.25">
      <c r="A104" s="2" t="s">
        <v>166</v>
      </c>
      <c r="C104" s="1">
        <v>0</v>
      </c>
      <c r="E104" s="1">
        <v>0</v>
      </c>
      <c r="G104" s="1">
        <v>5764470775</v>
      </c>
      <c r="I104" s="1">
        <f>C104+E104+G104</f>
        <v>5764470775</v>
      </c>
      <c r="K104" s="8">
        <f>I104/$I$106</f>
        <v>-7.0355221441054203E-4</v>
      </c>
      <c r="M104" s="1">
        <v>0</v>
      </c>
      <c r="O104" s="1">
        <v>0</v>
      </c>
      <c r="Q104" s="1">
        <v>5764470775</v>
      </c>
      <c r="S104" s="1">
        <f t="shared" si="6"/>
        <v>5764470775</v>
      </c>
      <c r="U104" s="8">
        <f t="shared" si="7"/>
        <v>5.3775694516646389E-4</v>
      </c>
    </row>
    <row r="105" spans="1:21" ht="21" x14ac:dyDescent="0.25">
      <c r="A105" s="2" t="s">
        <v>167</v>
      </c>
      <c r="C105" s="1">
        <v>0</v>
      </c>
      <c r="E105" s="1">
        <v>0</v>
      </c>
      <c r="G105" s="1">
        <v>0</v>
      </c>
      <c r="I105" s="1">
        <f>C105+E105+G105</f>
        <v>0</v>
      </c>
      <c r="K105" s="8">
        <f>I105/$I$106</f>
        <v>0</v>
      </c>
      <c r="M105" s="1">
        <v>0</v>
      </c>
      <c r="O105" s="1">
        <v>0</v>
      </c>
      <c r="Q105" s="1">
        <v>-1274529693</v>
      </c>
      <c r="S105" s="1">
        <f t="shared" si="6"/>
        <v>-1274529693</v>
      </c>
      <c r="U105" s="8">
        <f t="shared" si="7"/>
        <v>-1.1889854610835996E-4</v>
      </c>
    </row>
    <row r="106" spans="1:21" s="5" customFormat="1" ht="24" x14ac:dyDescent="0.25">
      <c r="A106" s="5" t="s">
        <v>98</v>
      </c>
      <c r="C106" s="6">
        <f>SUM(C8:C105)</f>
        <v>225854958996</v>
      </c>
      <c r="E106" s="6">
        <f>SUM(E8:E105)</f>
        <v>-8418534983066</v>
      </c>
      <c r="G106" s="6">
        <f>SUM(G8:G105)</f>
        <v>-700164250</v>
      </c>
      <c r="I106" s="6">
        <f>SUM(I8:I105)</f>
        <v>-8193380188320</v>
      </c>
      <c r="K106" s="7">
        <f>SUM(K8:K105)</f>
        <v>0.99999999999999933</v>
      </c>
      <c r="M106" s="6">
        <f>SUM(M8:M105)</f>
        <v>707331647880</v>
      </c>
      <c r="O106" s="6">
        <f>SUM(O8:O105)</f>
        <v>9428665164165</v>
      </c>
      <c r="Q106" s="6">
        <f>SUM(Q8:Q105)</f>
        <v>583475668623</v>
      </c>
      <c r="S106" s="6">
        <f>SUM(S8:S105)</f>
        <v>10719472480668</v>
      </c>
      <c r="U106" s="7">
        <f>SUM(U8:U105)</f>
        <v>1.0000000000000002</v>
      </c>
    </row>
  </sheetData>
  <mergeCells count="17">
    <mergeCell ref="A2:U2"/>
    <mergeCell ref="A3:U3"/>
    <mergeCell ref="A4:U4"/>
    <mergeCell ref="A5:S5"/>
    <mergeCell ref="K7"/>
    <mergeCell ref="C6:K6"/>
    <mergeCell ref="M7"/>
    <mergeCell ref="O7"/>
    <mergeCell ref="Q7"/>
    <mergeCell ref="A6:A7"/>
    <mergeCell ref="C7"/>
    <mergeCell ref="E7"/>
    <mergeCell ref="G7"/>
    <mergeCell ref="I7"/>
    <mergeCell ref="S7"/>
    <mergeCell ref="U7"/>
    <mergeCell ref="M6:U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7"/>
  <sheetViews>
    <sheetView rightToLeft="1" workbookViewId="0">
      <selection activeCell="I26" sqref="I26"/>
    </sheetView>
  </sheetViews>
  <sheetFormatPr defaultRowHeight="18.75" x14ac:dyDescent="0.25"/>
  <cols>
    <col min="1" max="1" width="25.28515625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10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</row>
    <row r="3" spans="1:10" ht="26.25" x14ac:dyDescent="0.25">
      <c r="A3" s="15" t="s">
        <v>111</v>
      </c>
      <c r="B3" s="15" t="s">
        <v>111</v>
      </c>
      <c r="C3" s="15" t="s">
        <v>111</v>
      </c>
      <c r="D3" s="15" t="s">
        <v>111</v>
      </c>
      <c r="E3" s="15" t="s">
        <v>111</v>
      </c>
      <c r="F3" s="15" t="s">
        <v>111</v>
      </c>
      <c r="G3" s="15" t="s">
        <v>111</v>
      </c>
      <c r="H3" s="15" t="s">
        <v>111</v>
      </c>
      <c r="I3" s="15" t="s">
        <v>111</v>
      </c>
    </row>
    <row r="4" spans="1:10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</row>
    <row r="5" spans="1:10" s="3" customFormat="1" ht="28.5" x14ac:dyDescent="0.4">
      <c r="A5" s="16" t="s">
        <v>169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7" thickBot="1" x14ac:dyDescent="0.3">
      <c r="A6" s="9" t="s">
        <v>148</v>
      </c>
      <c r="C6" s="14" t="s">
        <v>162</v>
      </c>
      <c r="D6" s="14" t="s">
        <v>113</v>
      </c>
      <c r="E6" s="14" t="s">
        <v>113</v>
      </c>
      <c r="G6" s="14" t="s">
        <v>163</v>
      </c>
      <c r="H6" s="14" t="s">
        <v>114</v>
      </c>
      <c r="I6" s="14" t="s">
        <v>114</v>
      </c>
    </row>
    <row r="7" spans="1:10" ht="27" thickBot="1" x14ac:dyDescent="0.3">
      <c r="A7" s="14" t="s">
        <v>149</v>
      </c>
      <c r="C7" s="14" t="s">
        <v>150</v>
      </c>
      <c r="E7" s="14" t="s">
        <v>151</v>
      </c>
      <c r="G7" s="14" t="s">
        <v>150</v>
      </c>
      <c r="I7" s="14" t="s">
        <v>151</v>
      </c>
    </row>
    <row r="8" spans="1:10" ht="21" x14ac:dyDescent="0.25">
      <c r="A8" s="2" t="s">
        <v>104</v>
      </c>
      <c r="C8" s="1">
        <v>37890</v>
      </c>
      <c r="E8" s="8">
        <f>C8/$C$16</f>
        <v>3.1170885560162649E-7</v>
      </c>
      <c r="G8" s="1">
        <v>78516</v>
      </c>
      <c r="I8" s="8">
        <f>G8/$G$16</f>
        <v>2.2368091795555554E-7</v>
      </c>
    </row>
    <row r="9" spans="1:10" ht="21" x14ac:dyDescent="0.25">
      <c r="A9" s="2" t="s">
        <v>105</v>
      </c>
      <c r="C9" s="1">
        <v>7876</v>
      </c>
      <c r="E9" s="8">
        <f t="shared" ref="E9:E15" si="0">C9/$C$16</f>
        <v>6.4793321370240434E-8</v>
      </c>
      <c r="G9" s="1">
        <v>7876</v>
      </c>
      <c r="I9" s="8">
        <f t="shared" ref="I9:I15" si="1">G9/$G$16</f>
        <v>2.2437603925543271E-8</v>
      </c>
    </row>
    <row r="10" spans="1:10" ht="21" x14ac:dyDescent="0.25">
      <c r="A10" s="2" t="s">
        <v>106</v>
      </c>
      <c r="C10" s="1">
        <v>5121025785</v>
      </c>
      <c r="E10" s="8">
        <f t="shared" si="0"/>
        <v>4.2129033701471912E-2</v>
      </c>
      <c r="G10" s="1">
        <v>101337274897</v>
      </c>
      <c r="I10" s="8">
        <f t="shared" si="1"/>
        <v>0.28869548464103412</v>
      </c>
    </row>
    <row r="11" spans="1:10" ht="21" x14ac:dyDescent="0.25">
      <c r="A11" s="2" t="s">
        <v>108</v>
      </c>
      <c r="C11" s="1">
        <v>7205479461</v>
      </c>
      <c r="E11" s="8">
        <f t="shared" si="0"/>
        <v>5.9277164340177733E-2</v>
      </c>
      <c r="G11" s="1">
        <v>71506849311</v>
      </c>
      <c r="I11" s="8">
        <f t="shared" si="1"/>
        <v>0.20371284443927434</v>
      </c>
    </row>
    <row r="12" spans="1:10" ht="21" x14ac:dyDescent="0.25">
      <c r="A12" s="2" t="s">
        <v>105</v>
      </c>
      <c r="C12" s="1">
        <v>18363561651</v>
      </c>
      <c r="E12" s="8">
        <f t="shared" si="0"/>
        <v>0.1510711213249703</v>
      </c>
      <c r="G12" s="1">
        <v>67951872399</v>
      </c>
      <c r="I12" s="8">
        <f t="shared" si="1"/>
        <v>0.19358522078311552</v>
      </c>
    </row>
    <row r="13" spans="1:10" ht="21" x14ac:dyDescent="0.25">
      <c r="A13" s="2" t="s">
        <v>108</v>
      </c>
      <c r="C13" s="1">
        <v>16589041096</v>
      </c>
      <c r="E13" s="8">
        <f t="shared" si="0"/>
        <v>0.13647271088842733</v>
      </c>
      <c r="G13" s="1">
        <v>35945205478</v>
      </c>
      <c r="I13" s="8">
        <f t="shared" si="1"/>
        <v>0.102402778509095</v>
      </c>
    </row>
    <row r="14" spans="1:10" ht="21" x14ac:dyDescent="0.25">
      <c r="A14" s="2" t="s">
        <v>109</v>
      </c>
      <c r="C14" s="1">
        <v>41205479451</v>
      </c>
      <c r="E14" s="8">
        <f t="shared" si="0"/>
        <v>0.33898423975158476</v>
      </c>
      <c r="G14" s="1">
        <v>41205479451</v>
      </c>
      <c r="I14" s="8">
        <f t="shared" si="1"/>
        <v>0.11738855097557772</v>
      </c>
    </row>
    <row r="15" spans="1:10" ht="21.75" thickBot="1" x14ac:dyDescent="0.3">
      <c r="A15" s="2" t="s">
        <v>105</v>
      </c>
      <c r="C15" s="1">
        <v>33071104842</v>
      </c>
      <c r="E15" s="8">
        <f t="shared" si="0"/>
        <v>0.27206535349119104</v>
      </c>
      <c r="G15" s="1">
        <v>33071104842</v>
      </c>
      <c r="I15" s="8">
        <f t="shared" si="1"/>
        <v>9.421487453338144E-2</v>
      </c>
    </row>
    <row r="16" spans="1:10" s="5" customFormat="1" ht="24.75" thickBot="1" x14ac:dyDescent="0.3">
      <c r="A16" s="5" t="s">
        <v>98</v>
      </c>
      <c r="C16" s="6">
        <f>SUM(C8:C15)</f>
        <v>121555738052</v>
      </c>
      <c r="E16" s="7">
        <f>SUM(E8:E15)</f>
        <v>1</v>
      </c>
      <c r="G16" s="6">
        <f>SUM(G8:G15)</f>
        <v>351017872770</v>
      </c>
      <c r="I16" s="7">
        <f>SUM(I8:I15)</f>
        <v>1</v>
      </c>
    </row>
    <row r="17" ht="19.5" thickTop="1" x14ac:dyDescent="0.25"/>
  </sheetData>
  <mergeCells count="11">
    <mergeCell ref="G7"/>
    <mergeCell ref="I7"/>
    <mergeCell ref="G6:I6"/>
    <mergeCell ref="A2:I2"/>
    <mergeCell ref="A3:I3"/>
    <mergeCell ref="A4:I4"/>
    <mergeCell ref="A5:J5"/>
    <mergeCell ref="A7"/>
    <mergeCell ref="C7"/>
    <mergeCell ref="E7"/>
    <mergeCell ref="C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M16" sqref="M16"/>
    </sheetView>
  </sheetViews>
  <sheetFormatPr defaultRowHeight="18.75" x14ac:dyDescent="0.25"/>
  <cols>
    <col min="1" max="1" width="35.710937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39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</row>
    <row r="3" spans="1:5" ht="26.25" x14ac:dyDescent="0.25">
      <c r="A3" s="15" t="s">
        <v>111</v>
      </c>
      <c r="B3" s="15" t="s">
        <v>111</v>
      </c>
      <c r="C3" s="15" t="s">
        <v>111</v>
      </c>
      <c r="D3" s="15" t="s">
        <v>111</v>
      </c>
      <c r="E3" s="15" t="s">
        <v>111</v>
      </c>
    </row>
    <row r="4" spans="1:5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</row>
    <row r="5" spans="1:5" customFormat="1" ht="28.5" x14ac:dyDescent="0.25">
      <c r="A5" s="16" t="s">
        <v>170</v>
      </c>
      <c r="B5" s="16"/>
      <c r="C5" s="16"/>
      <c r="D5" s="16"/>
      <c r="E5" s="16"/>
    </row>
    <row r="6" spans="1:5" ht="27" thickBot="1" x14ac:dyDescent="0.3">
      <c r="A6" s="14" t="s">
        <v>152</v>
      </c>
      <c r="C6" s="14" t="s">
        <v>162</v>
      </c>
      <c r="E6" s="13" t="s">
        <v>163</v>
      </c>
    </row>
    <row r="7" spans="1:5" ht="27" thickBot="1" x14ac:dyDescent="0.3">
      <c r="A7" s="14" t="s">
        <v>152</v>
      </c>
      <c r="C7" s="14" t="s">
        <v>101</v>
      </c>
      <c r="E7" s="9" t="s">
        <v>101</v>
      </c>
    </row>
    <row r="8" spans="1:5" ht="21" x14ac:dyDescent="0.25">
      <c r="A8" s="2" t="s">
        <v>153</v>
      </c>
      <c r="C8" s="1">
        <v>1716771</v>
      </c>
      <c r="E8" s="1">
        <v>42729051342</v>
      </c>
    </row>
    <row r="9" spans="1:5" ht="21" x14ac:dyDescent="0.25">
      <c r="A9" s="2" t="s">
        <v>154</v>
      </c>
      <c r="C9" s="1">
        <v>0</v>
      </c>
      <c r="E9" s="1">
        <v>345259397</v>
      </c>
    </row>
    <row r="10" spans="1:5" s="5" customFormat="1" ht="24" x14ac:dyDescent="0.25">
      <c r="A10" s="5" t="s">
        <v>98</v>
      </c>
      <c r="C10" s="6">
        <f>SUM(C8:C9)</f>
        <v>1716771</v>
      </c>
      <c r="E10" s="6">
        <f>SUM(E8:E9)</f>
        <v>43074310739</v>
      </c>
    </row>
  </sheetData>
  <mergeCells count="7">
    <mergeCell ref="A2:E2"/>
    <mergeCell ref="A3:E3"/>
    <mergeCell ref="A4:E4"/>
    <mergeCell ref="A5:E5"/>
    <mergeCell ref="A6:A7"/>
    <mergeCell ref="C7"/>
    <mergeCell ref="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5"/>
  <sheetViews>
    <sheetView rightToLeft="1" topLeftCell="A4" workbookViewId="0">
      <selection activeCell="O14" sqref="O14"/>
    </sheetView>
  </sheetViews>
  <sheetFormatPr defaultRowHeight="18.75" x14ac:dyDescent="0.25"/>
  <cols>
    <col min="1" max="1" width="31.285156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22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  <c r="R2" s="15" t="s">
        <v>0</v>
      </c>
      <c r="S2" s="15" t="s">
        <v>0</v>
      </c>
    </row>
    <row r="3" spans="1:22" ht="26.25" x14ac:dyDescent="0.25">
      <c r="A3" s="15" t="s">
        <v>111</v>
      </c>
      <c r="B3" s="15" t="s">
        <v>111</v>
      </c>
      <c r="C3" s="15" t="s">
        <v>111</v>
      </c>
      <c r="D3" s="15" t="s">
        <v>111</v>
      </c>
      <c r="E3" s="15" t="s">
        <v>111</v>
      </c>
      <c r="F3" s="15" t="s">
        <v>111</v>
      </c>
      <c r="G3" s="15" t="s">
        <v>111</v>
      </c>
      <c r="H3" s="15" t="s">
        <v>111</v>
      </c>
      <c r="I3" s="15" t="s">
        <v>111</v>
      </c>
      <c r="J3" s="15" t="s">
        <v>111</v>
      </c>
      <c r="K3" s="15" t="s">
        <v>111</v>
      </c>
      <c r="L3" s="15" t="s">
        <v>111</v>
      </c>
      <c r="M3" s="15" t="s">
        <v>111</v>
      </c>
      <c r="N3" s="15" t="s">
        <v>111</v>
      </c>
      <c r="O3" s="15" t="s">
        <v>111</v>
      </c>
      <c r="P3" s="15" t="s">
        <v>111</v>
      </c>
      <c r="Q3" s="15" t="s">
        <v>111</v>
      </c>
      <c r="R3" s="15" t="s">
        <v>111</v>
      </c>
      <c r="S3" s="15" t="s">
        <v>111</v>
      </c>
    </row>
    <row r="4" spans="1:22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  <c r="R4" s="15" t="s">
        <v>2</v>
      </c>
      <c r="S4" s="15" t="s">
        <v>2</v>
      </c>
    </row>
    <row r="5" spans="1:22" s="12" customFormat="1" ht="28.5" x14ac:dyDescent="0.25">
      <c r="A5" s="16" t="s">
        <v>144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0"/>
      <c r="U5" s="10"/>
      <c r="V5" s="10"/>
    </row>
    <row r="6" spans="1:22" ht="26.25" x14ac:dyDescent="0.25">
      <c r="A6" s="14" t="s">
        <v>3</v>
      </c>
      <c r="C6" s="14" t="s">
        <v>119</v>
      </c>
      <c r="D6" s="14" t="s">
        <v>119</v>
      </c>
      <c r="E6" s="14" t="s">
        <v>119</v>
      </c>
      <c r="F6" s="14" t="s">
        <v>119</v>
      </c>
      <c r="G6" s="14" t="s">
        <v>119</v>
      </c>
      <c r="I6" s="14" t="s">
        <v>162</v>
      </c>
      <c r="J6" s="14" t="s">
        <v>113</v>
      </c>
      <c r="K6" s="14" t="s">
        <v>113</v>
      </c>
      <c r="L6" s="14" t="s">
        <v>113</v>
      </c>
      <c r="M6" s="14" t="s">
        <v>113</v>
      </c>
      <c r="O6" s="14" t="s">
        <v>163</v>
      </c>
      <c r="P6" s="14" t="s">
        <v>114</v>
      </c>
      <c r="Q6" s="14" t="s">
        <v>114</v>
      </c>
      <c r="R6" s="14" t="s">
        <v>114</v>
      </c>
      <c r="S6" s="14" t="s">
        <v>114</v>
      </c>
    </row>
    <row r="7" spans="1:22" ht="26.25" x14ac:dyDescent="0.25">
      <c r="A7" s="14" t="s">
        <v>3</v>
      </c>
      <c r="C7" s="14" t="s">
        <v>120</v>
      </c>
      <c r="E7" s="14" t="s">
        <v>121</v>
      </c>
      <c r="G7" s="14" t="s">
        <v>122</v>
      </c>
      <c r="I7" s="14" t="s">
        <v>123</v>
      </c>
      <c r="K7" s="14" t="s">
        <v>117</v>
      </c>
      <c r="M7" s="14" t="s">
        <v>124</v>
      </c>
      <c r="O7" s="14" t="s">
        <v>123</v>
      </c>
      <c r="Q7" s="14" t="s">
        <v>117</v>
      </c>
      <c r="S7" s="14" t="s">
        <v>124</v>
      </c>
    </row>
    <row r="8" spans="1:22" ht="21" x14ac:dyDescent="0.25">
      <c r="A8" s="2" t="s">
        <v>59</v>
      </c>
      <c r="C8" s="1" t="s">
        <v>125</v>
      </c>
      <c r="E8" s="1">
        <v>29187066</v>
      </c>
      <c r="G8" s="1">
        <v>8300</v>
      </c>
      <c r="I8" s="1">
        <v>242252647800</v>
      </c>
      <c r="K8" s="1">
        <v>16397688804</v>
      </c>
      <c r="M8" s="1">
        <f>I8-K8</f>
        <v>225854958996</v>
      </c>
      <c r="O8" s="1">
        <v>242252647800</v>
      </c>
      <c r="Q8" s="1">
        <v>16397688804</v>
      </c>
      <c r="S8" s="1">
        <f>O8-Q8</f>
        <v>225854958996</v>
      </c>
    </row>
    <row r="9" spans="1:22" ht="21" x14ac:dyDescent="0.25">
      <c r="A9" s="2" t="s">
        <v>58</v>
      </c>
      <c r="C9" s="1" t="s">
        <v>126</v>
      </c>
      <c r="E9" s="1">
        <v>5250407</v>
      </c>
      <c r="G9" s="1">
        <v>1740</v>
      </c>
      <c r="I9" s="1">
        <v>0</v>
      </c>
      <c r="K9" s="1">
        <v>0</v>
      </c>
      <c r="M9" s="1">
        <f t="shared" ref="M9:M14" si="0">I9-K9</f>
        <v>0</v>
      </c>
      <c r="O9" s="1">
        <v>9135708180</v>
      </c>
      <c r="Q9" s="1">
        <v>942751213</v>
      </c>
      <c r="S9" s="1">
        <f t="shared" ref="S9:S14" si="1">O9-Q9</f>
        <v>8192956967</v>
      </c>
    </row>
    <row r="10" spans="1:22" ht="21" x14ac:dyDescent="0.25">
      <c r="A10" s="2" t="s">
        <v>79</v>
      </c>
      <c r="C10" s="1" t="s">
        <v>110</v>
      </c>
      <c r="E10" s="1">
        <v>37540436</v>
      </c>
      <c r="G10" s="1">
        <v>8700</v>
      </c>
      <c r="I10" s="1">
        <v>0</v>
      </c>
      <c r="K10" s="1">
        <v>0</v>
      </c>
      <c r="M10" s="1">
        <f t="shared" si="0"/>
        <v>0</v>
      </c>
      <c r="O10" s="1">
        <v>326601793200</v>
      </c>
      <c r="Q10" s="1">
        <v>0</v>
      </c>
      <c r="S10" s="1">
        <f t="shared" si="1"/>
        <v>326601793200</v>
      </c>
    </row>
    <row r="11" spans="1:22" ht="21" x14ac:dyDescent="0.25">
      <c r="A11" s="2" t="s">
        <v>26</v>
      </c>
      <c r="C11" s="1" t="s">
        <v>127</v>
      </c>
      <c r="E11" s="1">
        <v>7264633</v>
      </c>
      <c r="G11" s="1">
        <v>11000</v>
      </c>
      <c r="I11" s="1">
        <v>0</v>
      </c>
      <c r="K11" s="1">
        <v>0</v>
      </c>
      <c r="M11" s="1">
        <f t="shared" si="0"/>
        <v>0</v>
      </c>
      <c r="O11" s="1">
        <v>79910963000</v>
      </c>
      <c r="Q11" s="1">
        <v>0</v>
      </c>
      <c r="S11" s="1">
        <f t="shared" si="1"/>
        <v>79910963000</v>
      </c>
    </row>
    <row r="12" spans="1:22" ht="21" x14ac:dyDescent="0.25">
      <c r="A12" s="2" t="s">
        <v>33</v>
      </c>
      <c r="C12" s="1" t="s">
        <v>128</v>
      </c>
      <c r="E12" s="1">
        <v>65602103</v>
      </c>
      <c r="G12" s="1">
        <v>1055</v>
      </c>
      <c r="I12" s="1">
        <v>0</v>
      </c>
      <c r="K12" s="1">
        <v>0</v>
      </c>
      <c r="M12" s="1">
        <f t="shared" si="0"/>
        <v>0</v>
      </c>
      <c r="O12" s="1">
        <v>69210218665</v>
      </c>
      <c r="Q12" s="1">
        <v>7558651093</v>
      </c>
      <c r="S12" s="1">
        <f t="shared" si="1"/>
        <v>61651567572</v>
      </c>
    </row>
    <row r="13" spans="1:22" ht="21" x14ac:dyDescent="0.25">
      <c r="A13" s="2" t="s">
        <v>76</v>
      </c>
      <c r="C13" s="1" t="s">
        <v>110</v>
      </c>
      <c r="E13" s="1">
        <v>2400000</v>
      </c>
      <c r="G13" s="1">
        <v>600</v>
      </c>
      <c r="I13" s="1">
        <v>0</v>
      </c>
      <c r="K13" s="1">
        <v>0</v>
      </c>
      <c r="M13" s="1">
        <f t="shared" si="0"/>
        <v>0</v>
      </c>
      <c r="O13" s="1">
        <v>1440000000</v>
      </c>
      <c r="Q13" s="1">
        <v>0</v>
      </c>
      <c r="S13" s="1">
        <f t="shared" si="1"/>
        <v>1440000000</v>
      </c>
    </row>
    <row r="14" spans="1:22" ht="21" x14ac:dyDescent="0.25">
      <c r="A14" s="2" t="s">
        <v>64</v>
      </c>
      <c r="I14" s="1">
        <v>0</v>
      </c>
      <c r="K14" s="1">
        <v>0</v>
      </c>
      <c r="M14" s="1">
        <f t="shared" si="0"/>
        <v>0</v>
      </c>
      <c r="O14" s="1">
        <v>3679408145</v>
      </c>
      <c r="Q14" s="1">
        <v>0</v>
      </c>
      <c r="S14" s="1">
        <f t="shared" si="1"/>
        <v>3679408145</v>
      </c>
    </row>
    <row r="15" spans="1:22" s="5" customFormat="1" ht="24" x14ac:dyDescent="0.25">
      <c r="A15" s="5" t="s">
        <v>98</v>
      </c>
      <c r="C15" s="5" t="s">
        <v>98</v>
      </c>
      <c r="E15" s="5" t="s">
        <v>98</v>
      </c>
      <c r="G15" s="5" t="s">
        <v>98</v>
      </c>
      <c r="I15" s="6">
        <f>SUM(I8:I14)</f>
        <v>242252647800</v>
      </c>
      <c r="K15" s="6">
        <f>SUM(K8:K14)</f>
        <v>16397688804</v>
      </c>
      <c r="M15" s="6">
        <f>SUM(M8:M14)</f>
        <v>225854958996</v>
      </c>
      <c r="O15" s="6">
        <f>SUM(O8:O14)</f>
        <v>732230738990</v>
      </c>
      <c r="Q15" s="6">
        <f>SUM(Q8:Q14)</f>
        <v>24899091110</v>
      </c>
      <c r="S15" s="6">
        <f>SUM(S8:S14)</f>
        <v>707331647880</v>
      </c>
    </row>
  </sheetData>
  <mergeCells count="17">
    <mergeCell ref="A2:S2"/>
    <mergeCell ref="A3:S3"/>
    <mergeCell ref="A4:S4"/>
    <mergeCell ref="A5:S5"/>
    <mergeCell ref="I7"/>
    <mergeCell ref="K7"/>
    <mergeCell ref="M7"/>
    <mergeCell ref="I6:M6"/>
    <mergeCell ref="O7"/>
    <mergeCell ref="A6:A7"/>
    <mergeCell ref="C7"/>
    <mergeCell ref="E7"/>
    <mergeCell ref="G7"/>
    <mergeCell ref="C6:G6"/>
    <mergeCell ref="Q7"/>
    <mergeCell ref="S7"/>
    <mergeCell ref="O6:S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7"/>
  <sheetViews>
    <sheetView rightToLeft="1" workbookViewId="0">
      <selection activeCell="K22" sqref="K22"/>
    </sheetView>
  </sheetViews>
  <sheetFormatPr defaultRowHeight="18.75" x14ac:dyDescent="0.25"/>
  <cols>
    <col min="1" max="1" width="25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</row>
    <row r="3" spans="1:13" ht="26.25" x14ac:dyDescent="0.25">
      <c r="A3" s="15" t="s">
        <v>111</v>
      </c>
      <c r="B3" s="15" t="s">
        <v>111</v>
      </c>
      <c r="C3" s="15" t="s">
        <v>111</v>
      </c>
      <c r="D3" s="15" t="s">
        <v>111</v>
      </c>
      <c r="E3" s="15" t="s">
        <v>111</v>
      </c>
      <c r="F3" s="15" t="s">
        <v>111</v>
      </c>
      <c r="G3" s="15" t="s">
        <v>111</v>
      </c>
      <c r="H3" s="15" t="s">
        <v>111</v>
      </c>
      <c r="I3" s="15" t="s">
        <v>111</v>
      </c>
      <c r="J3" s="15" t="s">
        <v>111</v>
      </c>
      <c r="K3" s="15" t="s">
        <v>111</v>
      </c>
      <c r="L3" s="15" t="s">
        <v>111</v>
      </c>
      <c r="M3" s="15" t="s">
        <v>111</v>
      </c>
    </row>
    <row r="4" spans="1:13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</row>
    <row r="5" spans="1:13" s="11" customFormat="1" ht="28.5" x14ac:dyDescent="0.3">
      <c r="A5" s="16" t="s">
        <v>164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3" ht="27" thickBot="1" x14ac:dyDescent="0.3">
      <c r="A6" s="9" t="s">
        <v>112</v>
      </c>
      <c r="C6" s="14" t="s">
        <v>162</v>
      </c>
      <c r="D6" s="14" t="s">
        <v>113</v>
      </c>
      <c r="E6" s="14" t="s">
        <v>113</v>
      </c>
      <c r="F6" s="14" t="s">
        <v>113</v>
      </c>
      <c r="G6" s="14" t="s">
        <v>113</v>
      </c>
      <c r="I6" s="14" t="s">
        <v>163</v>
      </c>
      <c r="J6" s="14" t="s">
        <v>114</v>
      </c>
      <c r="K6" s="14" t="s">
        <v>114</v>
      </c>
      <c r="L6" s="14" t="s">
        <v>114</v>
      </c>
      <c r="M6" s="14" t="s">
        <v>114</v>
      </c>
    </row>
    <row r="7" spans="1:13" ht="27" thickBot="1" x14ac:dyDescent="0.3">
      <c r="A7" s="14" t="s">
        <v>115</v>
      </c>
      <c r="C7" s="14" t="s">
        <v>116</v>
      </c>
      <c r="E7" s="14" t="s">
        <v>117</v>
      </c>
      <c r="G7" s="14" t="s">
        <v>118</v>
      </c>
      <c r="I7" s="14" t="s">
        <v>116</v>
      </c>
      <c r="K7" s="14" t="s">
        <v>117</v>
      </c>
      <c r="M7" s="14" t="s">
        <v>118</v>
      </c>
    </row>
    <row r="8" spans="1:13" ht="21" x14ac:dyDescent="0.25">
      <c r="A8" s="2" t="s">
        <v>104</v>
      </c>
      <c r="C8" s="1">
        <v>37890</v>
      </c>
      <c r="E8" s="1">
        <v>0</v>
      </c>
      <c r="G8" s="1">
        <f>C8-E8</f>
        <v>37890</v>
      </c>
      <c r="I8" s="1">
        <v>78516</v>
      </c>
      <c r="K8" s="1">
        <v>0</v>
      </c>
      <c r="M8" s="1">
        <v>78516</v>
      </c>
    </row>
    <row r="9" spans="1:13" ht="21" x14ac:dyDescent="0.25">
      <c r="A9" s="2" t="s">
        <v>105</v>
      </c>
      <c r="C9" s="1">
        <v>7876</v>
      </c>
      <c r="E9" s="1">
        <v>0</v>
      </c>
      <c r="G9" s="1">
        <f t="shared" ref="G9:G15" si="0">C9-E9</f>
        <v>7876</v>
      </c>
      <c r="I9" s="1">
        <v>7876</v>
      </c>
      <c r="K9" s="1">
        <v>0</v>
      </c>
      <c r="M9" s="1">
        <v>7876</v>
      </c>
    </row>
    <row r="10" spans="1:13" ht="21" x14ac:dyDescent="0.25">
      <c r="A10" s="2" t="s">
        <v>106</v>
      </c>
      <c r="C10" s="1">
        <v>5121025785</v>
      </c>
      <c r="E10" s="1">
        <v>0</v>
      </c>
      <c r="G10" s="1">
        <f t="shared" si="0"/>
        <v>5121025785</v>
      </c>
      <c r="I10" s="1">
        <v>101337274897</v>
      </c>
      <c r="K10" s="1">
        <v>0</v>
      </c>
      <c r="M10" s="1">
        <v>101337274897</v>
      </c>
    </row>
    <row r="11" spans="1:13" ht="21" x14ac:dyDescent="0.25">
      <c r="A11" s="2" t="s">
        <v>108</v>
      </c>
      <c r="C11" s="1">
        <v>7205479461</v>
      </c>
      <c r="E11" s="1">
        <v>0</v>
      </c>
      <c r="G11" s="1">
        <f t="shared" si="0"/>
        <v>7205479461</v>
      </c>
      <c r="I11" s="1">
        <v>71506849311</v>
      </c>
      <c r="K11" s="1">
        <v>0</v>
      </c>
      <c r="M11" s="1">
        <v>71506849311</v>
      </c>
    </row>
    <row r="12" spans="1:13" ht="21" x14ac:dyDescent="0.25">
      <c r="A12" s="2" t="s">
        <v>105</v>
      </c>
      <c r="C12" s="1">
        <v>18363561651</v>
      </c>
      <c r="E12" s="1">
        <v>0</v>
      </c>
      <c r="G12" s="1">
        <f t="shared" si="0"/>
        <v>18363561651</v>
      </c>
      <c r="I12" s="1">
        <v>67966301358</v>
      </c>
      <c r="K12" s="1">
        <v>14428959</v>
      </c>
      <c r="M12" s="1">
        <v>67951872399</v>
      </c>
    </row>
    <row r="13" spans="1:13" ht="21" x14ac:dyDescent="0.25">
      <c r="A13" s="2" t="s">
        <v>108</v>
      </c>
      <c r="C13" s="1">
        <v>16589041096</v>
      </c>
      <c r="E13" s="1">
        <v>0</v>
      </c>
      <c r="G13" s="1">
        <f t="shared" si="0"/>
        <v>16589041096</v>
      </c>
      <c r="I13" s="1">
        <v>35945205478</v>
      </c>
      <c r="K13" s="1">
        <v>0</v>
      </c>
      <c r="M13" s="1">
        <v>35945205478</v>
      </c>
    </row>
    <row r="14" spans="1:13" ht="21" x14ac:dyDescent="0.25">
      <c r="A14" s="2" t="s">
        <v>109</v>
      </c>
      <c r="C14" s="1">
        <v>41205479451</v>
      </c>
      <c r="E14" s="1">
        <v>0</v>
      </c>
      <c r="G14" s="1">
        <f t="shared" si="0"/>
        <v>41205479451</v>
      </c>
      <c r="I14" s="1">
        <v>41205479451</v>
      </c>
      <c r="K14" s="1">
        <v>0</v>
      </c>
      <c r="M14" s="1">
        <v>41205479451</v>
      </c>
    </row>
    <row r="15" spans="1:13" ht="21.75" thickBot="1" x14ac:dyDescent="0.3">
      <c r="A15" s="2" t="s">
        <v>105</v>
      </c>
      <c r="C15" s="1">
        <v>33205479445</v>
      </c>
      <c r="E15" s="1">
        <v>134374603</v>
      </c>
      <c r="G15" s="1">
        <f t="shared" si="0"/>
        <v>33071104842</v>
      </c>
      <c r="I15" s="1">
        <v>33205479445</v>
      </c>
      <c r="K15" s="1">
        <v>134374603</v>
      </c>
      <c r="M15" s="1">
        <v>33071104842</v>
      </c>
    </row>
    <row r="16" spans="1:13" s="5" customFormat="1" ht="24.75" thickBot="1" x14ac:dyDescent="0.3">
      <c r="A16" s="5" t="s">
        <v>98</v>
      </c>
      <c r="C16" s="6">
        <f>SUM(C8:C15)</f>
        <v>121690112655</v>
      </c>
      <c r="E16" s="6">
        <f>SUM(E8:E15)</f>
        <v>134374603</v>
      </c>
      <c r="G16" s="6">
        <f>SUM(G8:G15)</f>
        <v>121555738052</v>
      </c>
      <c r="I16" s="6">
        <f>SUM(I8:I15)</f>
        <v>351166676332</v>
      </c>
      <c r="K16" s="6">
        <f>SUM(K8:K15)</f>
        <v>148803562</v>
      </c>
      <c r="M16" s="6">
        <f>SUM(M8:M15)</f>
        <v>351017872770</v>
      </c>
    </row>
    <row r="17" ht="19.5" thickTop="1" x14ac:dyDescent="0.25"/>
  </sheetData>
  <mergeCells count="13">
    <mergeCell ref="K7"/>
    <mergeCell ref="M7"/>
    <mergeCell ref="I6:M6"/>
    <mergeCell ref="A2:M2"/>
    <mergeCell ref="A3:M3"/>
    <mergeCell ref="A4:M4"/>
    <mergeCell ref="A5:L5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U35"/>
  <sheetViews>
    <sheetView rightToLeft="1" topLeftCell="A25" workbookViewId="0">
      <selection activeCell="T12" sqref="T12"/>
    </sheetView>
  </sheetViews>
  <sheetFormatPr defaultRowHeight="18.75" x14ac:dyDescent="0.25"/>
  <cols>
    <col min="1" max="1" width="29" style="1" bestFit="1" customWidth="1"/>
    <col min="2" max="2" width="1" style="1" customWidth="1"/>
    <col min="3" max="3" width="11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16.85546875" style="1" bestFit="1" customWidth="1"/>
    <col min="20" max="20" width="12.85546875" style="1" bestFit="1" customWidth="1"/>
    <col min="21" max="21" width="15.28515625" style="1" bestFit="1" customWidth="1"/>
    <col min="22" max="16384" width="9.140625" style="1"/>
  </cols>
  <sheetData>
    <row r="2" spans="1:21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</row>
    <row r="3" spans="1:21" ht="26.25" x14ac:dyDescent="0.25">
      <c r="A3" s="15" t="s">
        <v>111</v>
      </c>
      <c r="B3" s="15" t="s">
        <v>111</v>
      </c>
      <c r="C3" s="15" t="s">
        <v>111</v>
      </c>
      <c r="D3" s="15" t="s">
        <v>111</v>
      </c>
      <c r="E3" s="15" t="s">
        <v>111</v>
      </c>
      <c r="F3" s="15" t="s">
        <v>111</v>
      </c>
      <c r="G3" s="15" t="s">
        <v>111</v>
      </c>
      <c r="H3" s="15" t="s">
        <v>111</v>
      </c>
      <c r="I3" s="15" t="s">
        <v>111</v>
      </c>
      <c r="J3" s="15" t="s">
        <v>111</v>
      </c>
      <c r="K3" s="15" t="s">
        <v>111</v>
      </c>
      <c r="L3" s="15" t="s">
        <v>111</v>
      </c>
      <c r="M3" s="15" t="s">
        <v>111</v>
      </c>
      <c r="N3" s="15" t="s">
        <v>111</v>
      </c>
      <c r="O3" s="15" t="s">
        <v>111</v>
      </c>
      <c r="P3" s="15" t="s">
        <v>111</v>
      </c>
      <c r="Q3" s="15" t="s">
        <v>111</v>
      </c>
    </row>
    <row r="4" spans="1:21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</row>
    <row r="5" spans="1:21" s="11" customFormat="1" ht="28.5" x14ac:dyDescent="0.3">
      <c r="A5" s="16" t="s">
        <v>172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21" ht="27" thickBot="1" x14ac:dyDescent="0.3">
      <c r="A6" s="14" t="s">
        <v>3</v>
      </c>
      <c r="C6" s="14" t="s">
        <v>162</v>
      </c>
      <c r="D6" s="14" t="s">
        <v>113</v>
      </c>
      <c r="E6" s="14" t="s">
        <v>113</v>
      </c>
      <c r="F6" s="14" t="s">
        <v>113</v>
      </c>
      <c r="G6" s="14" t="s">
        <v>113</v>
      </c>
      <c r="H6" s="14" t="s">
        <v>113</v>
      </c>
      <c r="I6" s="14" t="s">
        <v>113</v>
      </c>
      <c r="K6" s="14" t="s">
        <v>163</v>
      </c>
      <c r="L6" s="14" t="s">
        <v>114</v>
      </c>
      <c r="M6" s="14" t="s">
        <v>114</v>
      </c>
      <c r="N6" s="14" t="s">
        <v>114</v>
      </c>
      <c r="O6" s="14" t="s">
        <v>114</v>
      </c>
      <c r="P6" s="14" t="s">
        <v>114</v>
      </c>
      <c r="Q6" s="14" t="s">
        <v>114</v>
      </c>
    </row>
    <row r="7" spans="1:21" ht="27" thickBot="1" x14ac:dyDescent="0.3">
      <c r="A7" s="14" t="s">
        <v>3</v>
      </c>
      <c r="C7" s="14" t="s">
        <v>7</v>
      </c>
      <c r="E7" s="14" t="s">
        <v>129</v>
      </c>
      <c r="G7" s="14" t="s">
        <v>130</v>
      </c>
      <c r="I7" s="14" t="s">
        <v>132</v>
      </c>
      <c r="K7" s="14" t="s">
        <v>7</v>
      </c>
      <c r="M7" s="14" t="s">
        <v>129</v>
      </c>
      <c r="O7" s="14" t="s">
        <v>130</v>
      </c>
      <c r="Q7" s="14" t="s">
        <v>132</v>
      </c>
      <c r="S7" s="17"/>
      <c r="T7" s="17"/>
      <c r="U7" s="17"/>
    </row>
    <row r="8" spans="1:21" ht="21" x14ac:dyDescent="0.25">
      <c r="A8" s="2" t="s">
        <v>17</v>
      </c>
      <c r="C8" s="1">
        <v>0</v>
      </c>
      <c r="E8" s="1">
        <v>0</v>
      </c>
      <c r="G8" s="1">
        <v>0</v>
      </c>
      <c r="I8" s="1">
        <v>0</v>
      </c>
      <c r="K8" s="1">
        <v>119639</v>
      </c>
      <c r="M8" s="1">
        <v>142338324</v>
      </c>
      <c r="O8" s="1">
        <v>145566829</v>
      </c>
      <c r="Q8" s="1">
        <f>M8-O8</f>
        <v>-3228505</v>
      </c>
      <c r="S8" s="17"/>
      <c r="T8" s="17"/>
      <c r="U8" s="17"/>
    </row>
    <row r="9" spans="1:21" ht="21" x14ac:dyDescent="0.25">
      <c r="A9" s="2" t="s">
        <v>143</v>
      </c>
      <c r="C9" s="1">
        <v>0</v>
      </c>
      <c r="E9" s="1">
        <v>0</v>
      </c>
      <c r="G9" s="1">
        <v>0</v>
      </c>
      <c r="I9" s="1">
        <v>0</v>
      </c>
      <c r="K9" s="1">
        <v>16395148</v>
      </c>
      <c r="M9" s="1">
        <v>43922601492</v>
      </c>
      <c r="O9" s="1">
        <v>43351607672</v>
      </c>
      <c r="Q9" s="1">
        <f t="shared" ref="Q9:Q29" si="0">M9-O9</f>
        <v>570993820</v>
      </c>
      <c r="S9" s="17"/>
      <c r="T9" s="17"/>
      <c r="U9" s="17"/>
    </row>
    <row r="10" spans="1:21" ht="21" x14ac:dyDescent="0.25">
      <c r="A10" s="2" t="s">
        <v>73</v>
      </c>
      <c r="C10" s="1">
        <v>0</v>
      </c>
      <c r="E10" s="1">
        <v>0</v>
      </c>
      <c r="G10" s="1">
        <v>0</v>
      </c>
      <c r="I10" s="1">
        <v>0</v>
      </c>
      <c r="K10" s="1">
        <v>2</v>
      </c>
      <c r="M10" s="1">
        <v>2</v>
      </c>
      <c r="O10" s="1">
        <v>4671</v>
      </c>
      <c r="Q10" s="1">
        <f t="shared" si="0"/>
        <v>-4669</v>
      </c>
      <c r="S10" s="17"/>
      <c r="T10" s="17"/>
      <c r="U10" s="17"/>
    </row>
    <row r="11" spans="1:21" ht="21" x14ac:dyDescent="0.25">
      <c r="A11" s="2" t="s">
        <v>47</v>
      </c>
      <c r="C11" s="1">
        <v>0</v>
      </c>
      <c r="E11" s="1">
        <v>0</v>
      </c>
      <c r="G11" s="1">
        <v>0</v>
      </c>
      <c r="I11" s="1">
        <v>0</v>
      </c>
      <c r="K11" s="1">
        <v>1</v>
      </c>
      <c r="M11" s="1">
        <v>1</v>
      </c>
      <c r="O11" s="1">
        <v>5753</v>
      </c>
      <c r="Q11" s="1">
        <f t="shared" si="0"/>
        <v>-5752</v>
      </c>
      <c r="S11" s="17"/>
      <c r="T11" s="17"/>
      <c r="U11" s="17"/>
    </row>
    <row r="12" spans="1:21" ht="21" x14ac:dyDescent="0.25">
      <c r="A12" s="2" t="s">
        <v>21</v>
      </c>
      <c r="C12" s="1">
        <v>0</v>
      </c>
      <c r="E12" s="1">
        <v>0</v>
      </c>
      <c r="G12" s="1">
        <v>0</v>
      </c>
      <c r="I12" s="1">
        <v>0</v>
      </c>
      <c r="K12" s="1">
        <v>181550861</v>
      </c>
      <c r="M12" s="1">
        <v>884780325211</v>
      </c>
      <c r="O12" s="1">
        <v>745524186496</v>
      </c>
      <c r="Q12" s="1">
        <f t="shared" si="0"/>
        <v>139256138715</v>
      </c>
      <c r="S12" s="17"/>
      <c r="T12" s="17"/>
      <c r="U12" s="17"/>
    </row>
    <row r="13" spans="1:21" ht="21" x14ac:dyDescent="0.25">
      <c r="A13" s="2" t="s">
        <v>80</v>
      </c>
      <c r="C13" s="1">
        <v>0</v>
      </c>
      <c r="E13" s="1">
        <v>0</v>
      </c>
      <c r="G13" s="1">
        <v>0</v>
      </c>
      <c r="I13" s="1">
        <v>0</v>
      </c>
      <c r="K13" s="1">
        <v>9565431</v>
      </c>
      <c r="M13" s="1">
        <v>94653508327</v>
      </c>
      <c r="O13" s="1">
        <v>70962157194</v>
      </c>
      <c r="Q13" s="1">
        <f t="shared" si="0"/>
        <v>23691351133</v>
      </c>
      <c r="S13" s="17"/>
      <c r="T13" s="17"/>
      <c r="U13" s="17"/>
    </row>
    <row r="14" spans="1:21" ht="21" x14ac:dyDescent="0.25">
      <c r="A14" s="2" t="s">
        <v>133</v>
      </c>
      <c r="C14" s="1">
        <v>0</v>
      </c>
      <c r="E14" s="1">
        <v>0</v>
      </c>
      <c r="G14" s="1">
        <v>0</v>
      </c>
      <c r="I14" s="1">
        <v>0</v>
      </c>
      <c r="K14" s="1">
        <v>9143022</v>
      </c>
      <c r="M14" s="1">
        <v>129189221448</v>
      </c>
      <c r="O14" s="1">
        <v>121878407866</v>
      </c>
      <c r="Q14" s="1">
        <f t="shared" si="0"/>
        <v>7310813582</v>
      </c>
      <c r="S14" s="17"/>
      <c r="T14" s="17"/>
      <c r="U14" s="17"/>
    </row>
    <row r="15" spans="1:21" ht="21" x14ac:dyDescent="0.25">
      <c r="A15" s="2" t="s">
        <v>134</v>
      </c>
      <c r="C15" s="1">
        <v>0</v>
      </c>
      <c r="E15" s="1">
        <v>0</v>
      </c>
      <c r="G15" s="1">
        <v>0</v>
      </c>
      <c r="I15" s="1">
        <v>0</v>
      </c>
      <c r="K15" s="1">
        <v>1011122</v>
      </c>
      <c r="M15" s="1">
        <v>4845296624</v>
      </c>
      <c r="O15" s="1">
        <v>4845296624</v>
      </c>
      <c r="Q15" s="1">
        <f t="shared" si="0"/>
        <v>0</v>
      </c>
      <c r="S15" s="17"/>
      <c r="T15" s="17"/>
      <c r="U15" s="17"/>
    </row>
    <row r="16" spans="1:21" ht="21" x14ac:dyDescent="0.25">
      <c r="A16" s="2" t="s">
        <v>135</v>
      </c>
      <c r="C16" s="1">
        <v>0</v>
      </c>
      <c r="E16" s="1">
        <v>0</v>
      </c>
      <c r="G16" s="1">
        <v>0</v>
      </c>
      <c r="I16" s="1">
        <v>0</v>
      </c>
      <c r="K16" s="1">
        <v>532000</v>
      </c>
      <c r="M16" s="1">
        <v>660207336620</v>
      </c>
      <c r="O16" s="1">
        <v>600328849750</v>
      </c>
      <c r="Q16" s="1">
        <f t="shared" si="0"/>
        <v>59878486870</v>
      </c>
      <c r="S16" s="17"/>
      <c r="T16" s="17"/>
      <c r="U16" s="17"/>
    </row>
    <row r="17" spans="1:21" ht="21" x14ac:dyDescent="0.25">
      <c r="A17" s="2" t="s">
        <v>136</v>
      </c>
      <c r="C17" s="1">
        <v>0</v>
      </c>
      <c r="E17" s="1">
        <v>0</v>
      </c>
      <c r="G17" s="1">
        <v>0</v>
      </c>
      <c r="I17" s="1">
        <v>0</v>
      </c>
      <c r="K17" s="1">
        <v>26869217</v>
      </c>
      <c r="M17" s="1">
        <v>1480898149358</v>
      </c>
      <c r="O17" s="1">
        <v>1363774297244</v>
      </c>
      <c r="Q17" s="1">
        <f t="shared" si="0"/>
        <v>117123852114</v>
      </c>
      <c r="S17" s="17"/>
      <c r="T17" s="17"/>
      <c r="U17" s="17"/>
    </row>
    <row r="18" spans="1:21" ht="21" x14ac:dyDescent="0.25">
      <c r="A18" s="2" t="s">
        <v>35</v>
      </c>
      <c r="C18" s="1">
        <v>0</v>
      </c>
      <c r="E18" s="1">
        <v>0</v>
      </c>
      <c r="G18" s="1">
        <v>0</v>
      </c>
      <c r="I18" s="1">
        <v>0</v>
      </c>
      <c r="K18" s="1">
        <v>1838965</v>
      </c>
      <c r="M18" s="1">
        <v>232573579652</v>
      </c>
      <c r="O18" s="1">
        <v>218357366244</v>
      </c>
      <c r="Q18" s="1">
        <f t="shared" si="0"/>
        <v>14216213408</v>
      </c>
      <c r="S18" s="17"/>
      <c r="T18" s="17"/>
      <c r="U18" s="17"/>
    </row>
    <row r="19" spans="1:21" ht="21" x14ac:dyDescent="0.25">
      <c r="A19" s="2" t="s">
        <v>137</v>
      </c>
      <c r="C19" s="1">
        <v>0</v>
      </c>
      <c r="E19" s="1">
        <v>0</v>
      </c>
      <c r="G19" s="1">
        <v>0</v>
      </c>
      <c r="I19" s="1">
        <v>0</v>
      </c>
      <c r="K19" s="1">
        <v>63773149</v>
      </c>
      <c r="M19" s="1">
        <v>311621625150</v>
      </c>
      <c r="O19" s="1">
        <v>312087179012</v>
      </c>
      <c r="Q19" s="1">
        <f t="shared" si="0"/>
        <v>-465553862</v>
      </c>
      <c r="S19" s="17"/>
      <c r="T19" s="17"/>
      <c r="U19" s="17"/>
    </row>
    <row r="20" spans="1:21" ht="21" x14ac:dyDescent="0.25">
      <c r="A20" s="2" t="s">
        <v>58</v>
      </c>
      <c r="C20" s="1">
        <v>0</v>
      </c>
      <c r="E20" s="1">
        <v>0</v>
      </c>
      <c r="G20" s="1">
        <v>0</v>
      </c>
      <c r="I20" s="1">
        <v>0</v>
      </c>
      <c r="K20" s="1">
        <v>1</v>
      </c>
      <c r="M20" s="1">
        <v>1</v>
      </c>
      <c r="O20" s="1">
        <v>13953</v>
      </c>
      <c r="Q20" s="1">
        <f t="shared" si="0"/>
        <v>-13952</v>
      </c>
    </row>
    <row r="21" spans="1:21" ht="21" x14ac:dyDescent="0.25">
      <c r="A21" s="2" t="s">
        <v>41</v>
      </c>
      <c r="C21" s="1">
        <v>0</v>
      </c>
      <c r="E21" s="1">
        <v>0</v>
      </c>
      <c r="G21" s="1">
        <v>0</v>
      </c>
      <c r="I21" s="1">
        <v>0</v>
      </c>
      <c r="K21" s="1">
        <v>10403880</v>
      </c>
      <c r="M21" s="1">
        <v>465012505689</v>
      </c>
      <c r="O21" s="1">
        <v>398049800363</v>
      </c>
      <c r="Q21" s="1">
        <f t="shared" si="0"/>
        <v>66962705326</v>
      </c>
    </row>
    <row r="22" spans="1:21" ht="21" x14ac:dyDescent="0.25">
      <c r="A22" s="2" t="s">
        <v>139</v>
      </c>
      <c r="C22" s="1">
        <v>0</v>
      </c>
      <c r="E22" s="1">
        <v>0</v>
      </c>
      <c r="G22" s="1">
        <v>0</v>
      </c>
      <c r="I22" s="1">
        <v>0</v>
      </c>
      <c r="K22" s="1">
        <v>44825275</v>
      </c>
      <c r="M22" s="1">
        <v>50293957429</v>
      </c>
      <c r="O22" s="1">
        <v>50293958550</v>
      </c>
      <c r="Q22" s="1">
        <f t="shared" si="0"/>
        <v>-1121</v>
      </c>
    </row>
    <row r="23" spans="1:21" ht="21" x14ac:dyDescent="0.25">
      <c r="A23" s="2" t="s">
        <v>20</v>
      </c>
      <c r="C23" s="1">
        <v>0</v>
      </c>
      <c r="E23" s="1">
        <v>0</v>
      </c>
      <c r="G23" s="1">
        <v>0</v>
      </c>
      <c r="I23" s="1">
        <v>0</v>
      </c>
      <c r="K23" s="1">
        <v>30000000</v>
      </c>
      <c r="M23" s="1">
        <v>157334776544</v>
      </c>
      <c r="O23" s="1">
        <v>146125350031</v>
      </c>
      <c r="Q23" s="1">
        <f t="shared" si="0"/>
        <v>11209426513</v>
      </c>
    </row>
    <row r="24" spans="1:21" ht="21" x14ac:dyDescent="0.25">
      <c r="A24" s="2" t="s">
        <v>141</v>
      </c>
      <c r="C24" s="1">
        <v>0</v>
      </c>
      <c r="E24" s="1">
        <v>0</v>
      </c>
      <c r="G24" s="1">
        <v>0</v>
      </c>
      <c r="I24" s="1">
        <v>0</v>
      </c>
      <c r="K24" s="1">
        <v>182500831</v>
      </c>
      <c r="M24" s="1">
        <v>283761146291</v>
      </c>
      <c r="O24" s="1">
        <v>252529611869</v>
      </c>
      <c r="Q24" s="1">
        <f t="shared" si="0"/>
        <v>31231534422</v>
      </c>
    </row>
    <row r="25" spans="1:21" ht="21" x14ac:dyDescent="0.25">
      <c r="A25" s="2" t="s">
        <v>85</v>
      </c>
      <c r="C25" s="1">
        <v>0</v>
      </c>
      <c r="E25" s="1">
        <v>0</v>
      </c>
      <c r="G25" s="1">
        <v>0</v>
      </c>
      <c r="I25" s="1">
        <v>0</v>
      </c>
      <c r="K25" s="1">
        <v>115022938</v>
      </c>
      <c r="M25" s="1">
        <v>245582597254</v>
      </c>
      <c r="O25" s="1">
        <v>232221598854</v>
      </c>
      <c r="Q25" s="1">
        <f t="shared" si="0"/>
        <v>13360998400</v>
      </c>
    </row>
    <row r="26" spans="1:21" ht="21" x14ac:dyDescent="0.25">
      <c r="A26" s="2" t="s">
        <v>138</v>
      </c>
      <c r="C26" s="1">
        <v>0</v>
      </c>
      <c r="E26" s="1">
        <v>0</v>
      </c>
      <c r="G26" s="1">
        <v>0</v>
      </c>
      <c r="I26" s="1">
        <v>0</v>
      </c>
      <c r="K26" s="1">
        <v>11510556</v>
      </c>
      <c r="M26" s="1">
        <v>85963178819</v>
      </c>
      <c r="O26" s="1">
        <v>84213621891</v>
      </c>
      <c r="Q26" s="1">
        <f t="shared" si="0"/>
        <v>1749556928</v>
      </c>
    </row>
    <row r="27" spans="1:21" ht="21" x14ac:dyDescent="0.25">
      <c r="A27" s="2" t="s">
        <v>70</v>
      </c>
      <c r="C27" s="1">
        <v>0</v>
      </c>
      <c r="E27" s="1">
        <v>0</v>
      </c>
      <c r="G27" s="1">
        <v>0</v>
      </c>
      <c r="I27" s="1">
        <v>0</v>
      </c>
      <c r="K27" s="1">
        <v>12596665</v>
      </c>
      <c r="M27" s="1">
        <v>14235250690</v>
      </c>
      <c r="O27" s="1">
        <v>10994065698</v>
      </c>
      <c r="Q27" s="1">
        <f t="shared" si="0"/>
        <v>3241184992</v>
      </c>
    </row>
    <row r="28" spans="1:21" ht="21" x14ac:dyDescent="0.25">
      <c r="A28" s="2" t="s">
        <v>49</v>
      </c>
      <c r="C28" s="1">
        <v>0</v>
      </c>
      <c r="E28" s="1">
        <v>0</v>
      </c>
      <c r="G28" s="1">
        <v>0</v>
      </c>
      <c r="I28" s="1">
        <v>0</v>
      </c>
      <c r="K28" s="1">
        <v>10443414</v>
      </c>
      <c r="M28" s="1">
        <v>147258792475</v>
      </c>
      <c r="O28" s="1">
        <v>127281334945</v>
      </c>
      <c r="Q28" s="1">
        <f t="shared" si="0"/>
        <v>19977457530</v>
      </c>
    </row>
    <row r="29" spans="1:21" ht="21.75" thickBot="1" x14ac:dyDescent="0.3">
      <c r="A29" s="2" t="s">
        <v>140</v>
      </c>
      <c r="C29" s="1">
        <v>0</v>
      </c>
      <c r="E29" s="1">
        <v>0</v>
      </c>
      <c r="G29" s="1">
        <v>0</v>
      </c>
      <c r="I29" s="1">
        <v>0</v>
      </c>
      <c r="K29" s="1">
        <v>84728</v>
      </c>
      <c r="M29" s="1">
        <v>1264796276068</v>
      </c>
      <c r="O29" s="1">
        <v>1191797604480</v>
      </c>
      <c r="Q29" s="1">
        <f t="shared" si="0"/>
        <v>72998671588</v>
      </c>
    </row>
    <row r="30" spans="1:21" ht="21" x14ac:dyDescent="0.25">
      <c r="A30" s="2" t="s">
        <v>15</v>
      </c>
      <c r="C30" s="1">
        <v>0</v>
      </c>
      <c r="E30" s="1">
        <v>0</v>
      </c>
      <c r="G30" s="1">
        <v>0</v>
      </c>
      <c r="I30" s="1">
        <v>-6464635025</v>
      </c>
      <c r="K30" s="1">
        <v>0</v>
      </c>
      <c r="M30" s="1">
        <v>0</v>
      </c>
      <c r="O30" s="1">
        <v>0</v>
      </c>
      <c r="Q30" s="1">
        <v>-6463525808</v>
      </c>
    </row>
    <row r="31" spans="1:21" ht="21" x14ac:dyDescent="0.25">
      <c r="A31" s="2" t="s">
        <v>166</v>
      </c>
      <c r="C31" s="1">
        <v>0</v>
      </c>
      <c r="E31" s="1">
        <v>0</v>
      </c>
      <c r="G31" s="1">
        <v>0</v>
      </c>
      <c r="I31" s="1">
        <v>5764470775</v>
      </c>
      <c r="K31" s="1">
        <v>0</v>
      </c>
      <c r="M31" s="1">
        <v>0</v>
      </c>
      <c r="O31" s="1">
        <v>0</v>
      </c>
      <c r="Q31" s="1">
        <v>5764470775</v>
      </c>
    </row>
    <row r="32" spans="1:21" ht="21" x14ac:dyDescent="0.25">
      <c r="A32" s="2" t="s">
        <v>167</v>
      </c>
      <c r="C32" s="1">
        <v>0</v>
      </c>
      <c r="E32" s="1">
        <v>0</v>
      </c>
      <c r="G32" s="1">
        <v>0</v>
      </c>
      <c r="I32" s="1">
        <v>0</v>
      </c>
      <c r="K32" s="1">
        <v>0</v>
      </c>
      <c r="M32" s="1">
        <v>0</v>
      </c>
      <c r="O32" s="1">
        <v>0</v>
      </c>
      <c r="Q32" s="1">
        <v>-1274529693</v>
      </c>
    </row>
    <row r="33" spans="1:17" ht="21.75" thickBot="1" x14ac:dyDescent="0.3">
      <c r="A33" s="2" t="s">
        <v>142</v>
      </c>
      <c r="C33" s="1">
        <v>0</v>
      </c>
      <c r="E33" s="1">
        <v>0</v>
      </c>
      <c r="G33" s="1">
        <v>0</v>
      </c>
      <c r="I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Q33" s="1">
        <v>3138675869</v>
      </c>
    </row>
    <row r="34" spans="1:17" s="5" customFormat="1" ht="24.75" thickBot="1" x14ac:dyDescent="0.3">
      <c r="A34" s="5" t="s">
        <v>98</v>
      </c>
      <c r="C34" s="5" t="s">
        <v>98</v>
      </c>
      <c r="E34" s="6">
        <f>SUM(E8:E33)</f>
        <v>0</v>
      </c>
      <c r="G34" s="6">
        <f>SUM(G8:G33)</f>
        <v>0</v>
      </c>
      <c r="I34" s="6">
        <f>SUM(I8:I33)</f>
        <v>-700164250</v>
      </c>
      <c r="K34" s="5" t="s">
        <v>98</v>
      </c>
      <c r="M34" s="6">
        <f>SUM(M8:M33)</f>
        <v>6557072463469</v>
      </c>
      <c r="O34" s="6">
        <f>SUM(O8:O33)</f>
        <v>5974761885989</v>
      </c>
      <c r="Q34" s="6">
        <f>SUM(Q8:Q33)</f>
        <v>583475668623</v>
      </c>
    </row>
    <row r="35" spans="1:17" ht="19.5" thickTop="1" x14ac:dyDescent="0.25"/>
  </sheetData>
  <mergeCells count="15">
    <mergeCell ref="A5:Q5"/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Shahbazian, Abbas</cp:lastModifiedBy>
  <dcterms:modified xsi:type="dcterms:W3CDTF">2026-02-24T08:38:35Z</dcterms:modified>
</cp:coreProperties>
</file>