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shahbazian\Desktop\عباس شهبازیان\صورت پرتفوی ماهانه\صندوق اطلس\1404\دی ماه\"/>
    </mc:Choice>
  </mc:AlternateContent>
  <xr:revisionPtr revIDLastSave="0" documentId="8_{EA1DA79C-47A8-4828-B8A6-DEEE55DC64E9}" xr6:coauthVersionLast="47" xr6:coauthVersionMax="47" xr10:uidLastSave="{00000000-0000-0000-0000-000000000000}"/>
  <bookViews>
    <workbookView xWindow="-28920" yWindow="-120" windowWidth="29040" windowHeight="15720" tabRatio="897" activeTab="9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definedNames>
    <definedName name="_xlnm._FilterDatabase" localSheetId="9" hidden="1">'درآمد ناشی از تغییر قیمت اوراق'!$C$6:$I$94</definedName>
    <definedName name="_xlnm._FilterDatabase" localSheetId="0" hidden="1">سهام!$A$6:$Y$97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4" i="9" l="1"/>
  <c r="E8" i="15" l="1"/>
  <c r="E9" i="15"/>
  <c r="E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8" i="11"/>
  <c r="S10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8" i="11"/>
  <c r="I9" i="11"/>
  <c r="I10" i="11"/>
  <c r="I11" i="11"/>
  <c r="I12" i="11"/>
  <c r="I13" i="11"/>
  <c r="I14" i="11"/>
  <c r="I15" i="11"/>
  <c r="I16" i="11"/>
  <c r="I106" i="11" s="1"/>
  <c r="C7" i="15" s="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8" i="11"/>
  <c r="G106" i="11"/>
  <c r="Q106" i="11"/>
  <c r="Q27" i="11"/>
  <c r="Q103" i="11"/>
  <c r="G103" i="11"/>
  <c r="Q32" i="10"/>
  <c r="I32" i="10"/>
  <c r="I9" i="13"/>
  <c r="I10" i="13"/>
  <c r="I11" i="13"/>
  <c r="I12" i="13"/>
  <c r="I8" i="13"/>
  <c r="E9" i="13"/>
  <c r="E10" i="13"/>
  <c r="E11" i="13"/>
  <c r="E12" i="13"/>
  <c r="E8" i="13"/>
  <c r="O106" i="11"/>
  <c r="C106" i="11"/>
  <c r="E106" i="11"/>
  <c r="Q14" i="8"/>
  <c r="S14" i="8"/>
  <c r="O14" i="8"/>
  <c r="K14" i="8"/>
  <c r="M13" i="8"/>
  <c r="M14" i="8" s="1"/>
  <c r="I14" i="8"/>
  <c r="G13" i="7"/>
  <c r="Y97" i="1"/>
  <c r="Y9" i="1"/>
  <c r="W97" i="1" l="1"/>
  <c r="Y41" i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9" i="10"/>
  <c r="Q30" i="10"/>
  <c r="Q3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9" i="10"/>
  <c r="I30" i="10"/>
  <c r="I31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8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" i="9"/>
  <c r="I8" i="9"/>
  <c r="M9" i="7"/>
  <c r="M10" i="7"/>
  <c r="M11" i="7"/>
  <c r="M12" i="7"/>
  <c r="M8" i="7"/>
  <c r="G9" i="7"/>
  <c r="G10" i="7"/>
  <c r="G11" i="7"/>
  <c r="G12" i="7"/>
  <c r="G8" i="7"/>
  <c r="I9" i="6"/>
  <c r="I10" i="6"/>
  <c r="I11" i="6"/>
  <c r="I12" i="6"/>
  <c r="I13" i="6"/>
  <c r="I14" i="6"/>
  <c r="I15" i="6"/>
  <c r="I16" i="6"/>
  <c r="I8" i="6"/>
  <c r="S9" i="8"/>
  <c r="S10" i="8"/>
  <c r="S11" i="8"/>
  <c r="S12" i="8"/>
  <c r="S8" i="8"/>
  <c r="M9" i="8"/>
  <c r="M10" i="8"/>
  <c r="M11" i="8"/>
  <c r="M12" i="8"/>
  <c r="M8" i="8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" i="1"/>
  <c r="G9" i="15"/>
  <c r="M106" i="11"/>
  <c r="N106" i="11"/>
  <c r="P106" i="11"/>
  <c r="R106" i="11"/>
  <c r="K9" i="6"/>
  <c r="K10" i="6"/>
  <c r="K11" i="6"/>
  <c r="K12" i="6"/>
  <c r="K13" i="6"/>
  <c r="K14" i="6"/>
  <c r="K15" i="6"/>
  <c r="K16" i="6"/>
  <c r="K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G94" i="9"/>
  <c r="F94" i="9"/>
  <c r="E94" i="9"/>
  <c r="U106" i="11" l="1"/>
  <c r="K106" i="11"/>
  <c r="E10" i="14"/>
  <c r="C10" i="14"/>
  <c r="C9" i="15" s="1"/>
  <c r="E13" i="13"/>
  <c r="O94" i="9"/>
  <c r="M94" i="9"/>
  <c r="K17" i="6"/>
  <c r="G7" i="15" l="1"/>
  <c r="Q94" i="9"/>
  <c r="G13" i="13"/>
  <c r="C13" i="13"/>
  <c r="C8" i="15" s="1"/>
  <c r="O32" i="10"/>
  <c r="M32" i="10"/>
  <c r="G32" i="10"/>
  <c r="E32" i="10"/>
  <c r="M13" i="7"/>
  <c r="K13" i="7"/>
  <c r="I13" i="7"/>
  <c r="E13" i="7"/>
  <c r="C13" i="7"/>
  <c r="I17" i="6"/>
  <c r="G17" i="6"/>
  <c r="E17" i="6"/>
  <c r="C17" i="6"/>
  <c r="U97" i="1"/>
  <c r="O97" i="1"/>
  <c r="K97" i="1"/>
  <c r="G97" i="1"/>
  <c r="E97" i="1"/>
  <c r="G8" i="15" l="1"/>
  <c r="E10" i="15"/>
  <c r="G10" i="15"/>
  <c r="C10" i="15"/>
  <c r="I13" i="13"/>
</calcChain>
</file>

<file path=xl/sharedStrings.xml><?xml version="1.0" encoding="utf-8"?>
<sst xmlns="http://schemas.openxmlformats.org/spreadsheetml/2006/main" count="1007" uniqueCount="167">
  <si>
    <t>صندوق سرمایه‌گذاری توسعه اطلس مفید</t>
  </si>
  <si>
    <t>صورت وضعیت پورتفوی</t>
  </si>
  <si>
    <t>برای ماه منتهی به 1404/09/30</t>
  </si>
  <si>
    <t>نام شرکت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</si>
  <si>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</si>
  <si>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</si>
  <si>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</si>
  <si>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</si>
  <si>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</si>
  <si>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</si>
  <si>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</si>
  <si>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</si>
  <si>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</si>
  <si>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</si>
  <si>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</si>
  <si>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</si>
  <si>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</si>
  <si>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</si>
  <si>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</si>
  <si>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</si>
  <si>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</si>
  <si>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</si>
  <si>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</si>
  <si>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</si>
  <si>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</si>
  <si>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</si>
  <si>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</si>
  <si>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</si>
  <si>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</si>
  <si>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</si>
  <si>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</si>
  <si>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</si>
  <si>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</si>
  <si>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ح . سرمایه‌گذاری‌ سپه‌</t>
  </si>
  <si>
    <t>ح.داروسازی شهید قاضی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</si>
  <si>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</si>
  <si>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</si>
  <si>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</si>
  <si>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</si>
  <si>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</si>
  <si>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</si>
  <si>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</si>
  <si>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</si>
  <si>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</si>
  <si>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</si>
  <si>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</si>
  <si>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</si>
  <si>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</si>
  <si>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</si>
  <si>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</si>
  <si>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</si>
  <si>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</si>
  <si>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</si>
  <si>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</si>
  <si>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</si>
  <si>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</si>
  <si>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</si>
  <si>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</si>
  <si>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</si>
  <si>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</si>
  <si>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</si>
  <si>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</si>
  <si>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</si>
  <si>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</si>
  <si>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</si>
  <si>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</si>
  <si>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</si>
  <si>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</si>
  <si>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</si>
  <si>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</si>
  <si>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</si>
  <si>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</si>
  <si>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</si>
  <si>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</si>
  <si>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</si>
  <si>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</si>
  <si>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</si>
  <si>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</si>
  <si>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</si>
  <si>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</si>
  <si>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</si>
  <si>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</si>
  <si>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</si>
  <si>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</si>
  <si>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</si>
  <si>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</si>
  <si>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</si>
  <si>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</si>
  <si>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</si>
  <si>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</si>
  <si>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</si>
  <si>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</si>
  <si>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</si>
  <si>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اختیارخ فولاد-3250-1404/11/08</t>
  </si>
  <si>
    <t>گروه‌بهمن‌</t>
  </si>
  <si>
    <t>اختیارخ وبملت-1200-1404/09/19</t>
  </si>
  <si>
    <t>لابراتوارداروسازی‌  دکترعبیدی‌</t>
  </si>
  <si>
    <t>شمش نقره</t>
  </si>
  <si>
    <t>صنایع‌خاک‌چینی‌ایران‌</t>
  </si>
  <si>
    <t>تولیدی کوچین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</si>
  <si>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</si>
  <si>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</si>
  <si>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</si>
  <si>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</si>
  <si>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</si>
  <si>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</si>
  <si>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</si>
  <si>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</si>
  <si>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</si>
  <si>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</si>
  <si>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</si>
  <si>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</si>
  <si>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</si>
  <si>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</si>
  <si>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</si>
  <si>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</si>
  <si>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</si>
  <si>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</si>
  <si>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</si>
  <si>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</si>
  <si>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</si>
  <si>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</si>
  <si>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</si>
  <si>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</si>
  <si>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</si>
  <si>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</si>
  <si>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</si>
  <si>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</si>
  <si>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</si>
  <si>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</si>
  <si>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</si>
  <si>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</si>
  <si>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</si>
  <si>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فولاد  خوزستان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</si>
  <si>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</si>
  <si>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</si>
  <si>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</si>
  <si>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</si>
  <si>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</si>
  <si>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</si>
  <si>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</si>
  <si>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</si>
  <si>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</si>
  <si>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</si>
  <si>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</si>
  <si>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</si>
  <si>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</si>
  <si>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</si>
  <si>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</si>
  <si>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ارزشیابی اوراق اختیارخ فولاد-3500-1404/11/08</t>
  </si>
  <si>
    <t>ارزشیابی اوراق اختیارخ وبملت-1100-1404/10/17</t>
  </si>
  <si>
    <t>-</t>
  </si>
  <si>
    <t>از ابتدای سال مالی</t>
  </si>
  <si>
    <t>تا پایان ماه</t>
  </si>
  <si>
    <t>برای ماه منتهی به 1404/10/30</t>
  </si>
  <si>
    <t>1404/10/01</t>
  </si>
  <si>
    <t>1404/10/30</t>
  </si>
  <si>
    <t>سیمان‌ تهران‌</t>
  </si>
  <si>
    <t>پارس‌ دارو</t>
  </si>
  <si>
    <t>پتروشیمی فناوران</t>
  </si>
  <si>
    <t>گروه مالی نماد غدیر(سهامی عام)</t>
  </si>
  <si>
    <t>پتروشیمی اروند</t>
  </si>
  <si>
    <t>بانک ملت جهان کودک</t>
  </si>
  <si>
    <t>1404/10/23</t>
  </si>
  <si>
    <t>سرمایه‌گذاری‌غدیر(هلدینگ‌)</t>
  </si>
  <si>
    <t>سود سهام شرکت س استان کردستان</t>
  </si>
  <si>
    <t>اختیارخ وبملت-1100-1404/10/17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</si>
</sst>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 ;_ * #,##0\-_ ;_ * &quot;-&quot;??_-_ ;_ @_ 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  <font>
      <sz val="16"/>
      <color theme="2" tint="-0.89999084444715716"/>
      <name val="B Mitra"/>
      <charset val="178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164" fontId="5" fillId="0" borderId="0" xfId="0" applyNumberFormat="1" applyFont="1" applyAlignment="1">
      <alignment horizontal="center" vertical="center" readingOrder="2"/>
    </xf>
    <xf numFmtId="10" fontId="4" fillId="0" borderId="0" xfId="1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readingOrder="2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/>
    <xf numFmtId="10" fontId="5" fillId="0" borderId="0" xfId="1" applyNumberFormat="1" applyFont="1" applyAlignment="1">
      <alignment horizontal="center" vertical="center" readingOrder="2"/>
    </xf>
    <xf numFmtId="10" fontId="5" fillId="0" borderId="2" xfId="1" applyNumberFormat="1" applyFont="1" applyBorder="1" applyAlignment="1">
      <alignment horizontal="center" vertical="center" readingOrder="2"/>
    </xf>
    <xf numFmtId="0" fontId="8" fillId="0" borderId="0" xfId="0" applyFont="1"/>
    <xf numFmtId="3" fontId="5" fillId="0" borderId="0" xfId="1" applyNumberFormat="1" applyFont="1" applyAlignment="1">
      <alignment horizontal="center" vertical="center" readingOrder="2"/>
    </xf>
    <xf numFmtId="3" fontId="4" fillId="0" borderId="0" xfId="0" applyNumberFormat="1" applyFont="1" applyAlignment="1">
      <alignment horizontal="center"/>
    </xf>
    <xf numFmtId="0" fontId="4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3" fontId="5" fillId="0" borderId="0" xfId="1" applyNumberFormat="1" applyFont="1" applyFill="1" applyAlignment="1">
      <alignment horizontal="center" vertical="center" readingOrder="2"/>
    </xf>
    <xf numFmtId="0" fontId="10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center" vertical="center" readingOrder="2"/>
    </xf>
    <xf numFmtId="3" fontId="11" fillId="0" borderId="0" xfId="1" applyNumberFormat="1" applyFont="1" applyAlignment="1">
      <alignment horizontal="center" vertical="center" readingOrder="2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7" fillId="0" borderId="0" xfId="0" applyFont="1" applyFill="1"/>
    <xf numFmtId="0" fontId="2" fillId="0" borderId="0" xfId="0" applyFont="1" applyFill="1"/>
    <xf numFmtId="164" fontId="5" fillId="0" borderId="2" xfId="0" applyNumberFormat="1" applyFont="1" applyFill="1" applyBorder="1" applyAlignment="1">
      <alignment horizontal="center" vertical="center" readingOrder="2"/>
    </xf>
    <xf numFmtId="3" fontId="12" fillId="0" borderId="0" xfId="0" applyNumberFormat="1" applyFont="1"/>
    <xf numFmtId="10" fontId="5" fillId="0" borderId="2" xfId="1" applyNumberFormat="1" applyFont="1" applyFill="1" applyBorder="1" applyAlignment="1">
      <alignment horizontal="center" vertical="center" readingOrder="2"/>
    </xf>
    <xf numFmtId="3" fontId="13" fillId="0" borderId="0" xfId="0" applyNumberFormat="1" applyFont="1"/>
    <xf numFmtId="3" fontId="8" fillId="0" borderId="0" xfId="0" applyNumberFormat="1" applyFont="1"/>
    <xf numFmtId="0" fontId="14" fillId="0" borderId="0" xfId="0" applyFont="1" applyAlignment="1">
      <alignment horizontal="center" vertical="center"/>
    </xf>
    <xf numFmtId="10" fontId="1" fillId="0" borderId="0" xfId="0" applyNumberFormat="1" applyFont="1" applyFill="1"/>
    <xf numFmtId="10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5" fontId="4" fillId="0" borderId="0" xfId="2" applyNumberFormat="1" applyFont="1" applyFill="1"/>
    <xf numFmtId="164" fontId="4" fillId="0" borderId="0" xfId="0" applyNumberFormat="1" applyFont="1" applyFill="1" applyAlignment="1">
      <alignment horizontal="center" vertical="center" readingOrder="2"/>
    </xf>
    <xf numFmtId="3" fontId="4" fillId="0" borderId="0" xfId="0" applyNumberFormat="1" applyFont="1" applyFill="1"/>
    <xf numFmtId="0" fontId="5" fillId="0" borderId="0" xfId="0" applyFont="1" applyFill="1"/>
    <xf numFmtId="164" fontId="7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readingOrder="2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"/>
  <sheetViews>
    <sheetView rightToLeft="1" zoomScale="70" zoomScaleNormal="70" workbookViewId="0">
      <selection activeCell="Y98" sqref="Y98"/>
    </sheetView>
  </sheetViews>
  <sheetFormatPr defaultRowHeight="18.75" x14ac:dyDescent="0.45"/>
  <cols>
    <col min="1" max="1" width="40.140625" style="28" bestFit="1" customWidth="1"/>
    <col min="2" max="2" width="1.140625" style="28" customWidth="1"/>
    <col min="3" max="3" width="19" style="28" customWidth="1"/>
    <col min="4" max="4" width="1.140625" style="28" customWidth="1"/>
    <col min="5" max="5" width="23" style="28" customWidth="1"/>
    <col min="6" max="6" width="1.140625" style="28" customWidth="1"/>
    <col min="7" max="7" width="23" style="28" customWidth="1"/>
    <col min="8" max="8" width="1.140625" style="28" customWidth="1"/>
    <col min="9" max="9" width="19" style="28" customWidth="1"/>
    <col min="10" max="10" width="1" style="28" customWidth="1"/>
    <col min="11" max="11" width="23" style="28" customWidth="1"/>
    <col min="12" max="12" width="1" style="28" customWidth="1"/>
    <col min="13" max="13" width="20" style="28" customWidth="1"/>
    <col min="14" max="14" width="1" style="28" customWidth="1"/>
    <col min="15" max="15" width="22" style="28" customWidth="1"/>
    <col min="16" max="16" width="1.28515625" style="28" customWidth="1"/>
    <col min="17" max="17" width="19" style="28" customWidth="1"/>
    <col min="18" max="18" width="1" style="28" customWidth="1"/>
    <col min="19" max="19" width="20" style="28" customWidth="1"/>
    <col min="20" max="20" width="1" style="28" customWidth="1"/>
    <col min="21" max="21" width="23" style="28" customWidth="1"/>
    <col min="22" max="22" width="1" style="28" customWidth="1"/>
    <col min="23" max="23" width="23" style="28" customWidth="1"/>
    <col min="24" max="24" width="1" style="28" customWidth="1"/>
    <col min="25" max="25" width="34.28515625" style="28" bestFit="1" customWidth="1"/>
    <col min="26" max="26" width="1" style="28" customWidth="1"/>
    <col min="27" max="27" width="15.7109375" style="28" bestFit="1" customWidth="1"/>
    <col min="28" max="28" width="30.5703125" style="28" bestFit="1" customWidth="1"/>
    <col min="29" max="16384" width="9.140625" style="28"/>
  </cols>
  <sheetData>
    <row r="1" spans="1:28" x14ac:dyDescent="0.4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8" ht="26.25" x14ac:dyDescent="0.45">
      <c r="A2" s="48" t="s">
        <v>0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  <c r="T2" s="48" t="s">
        <v>0</v>
      </c>
      <c r="U2" s="48" t="s">
        <v>0</v>
      </c>
      <c r="V2" s="48" t="s">
        <v>0</v>
      </c>
      <c r="W2" s="48" t="s">
        <v>0</v>
      </c>
      <c r="X2" s="48" t="s">
        <v>0</v>
      </c>
      <c r="Y2" s="48" t="s">
        <v>0</v>
      </c>
    </row>
    <row r="3" spans="1:28" ht="26.25" x14ac:dyDescent="0.45">
      <c r="A3" s="48" t="s">
        <v>1</v>
      </c>
      <c r="B3" s="48" t="s">
        <v>1</v>
      </c>
      <c r="C3" s="48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  <c r="L3" s="48" t="s">
        <v>1</v>
      </c>
      <c r="M3" s="48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  <c r="V3" s="48" t="s">
        <v>1</v>
      </c>
      <c r="W3" s="48" t="s">
        <v>1</v>
      </c>
      <c r="X3" s="48" t="s">
        <v>1</v>
      </c>
      <c r="Y3" s="48" t="s">
        <v>1</v>
      </c>
    </row>
    <row r="4" spans="1:28" ht="26.25" x14ac:dyDescent="0.45">
      <c r="A4" s="48" t="s">
        <v>154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  <c r="T4" s="48" t="s">
        <v>2</v>
      </c>
      <c r="U4" s="48" t="s">
        <v>2</v>
      </c>
      <c r="V4" s="48" t="s">
        <v>2</v>
      </c>
      <c r="W4" s="48" t="s">
        <v>2</v>
      </c>
      <c r="X4" s="48" t="s">
        <v>2</v>
      </c>
      <c r="Y4" s="48" t="s">
        <v>2</v>
      </c>
    </row>
    <row r="5" spans="1:28" x14ac:dyDescent="0.4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ht="27" thickBot="1" x14ac:dyDescent="0.5">
      <c r="A6" s="46" t="s">
        <v>3</v>
      </c>
      <c r="B6" s="30"/>
      <c r="C6" s="47" t="s">
        <v>155</v>
      </c>
      <c r="D6" s="47"/>
      <c r="E6" s="47"/>
      <c r="F6" s="47"/>
      <c r="G6" s="47"/>
      <c r="H6" s="30"/>
      <c r="I6" s="46" t="s">
        <v>4</v>
      </c>
      <c r="J6" s="46" t="s">
        <v>4</v>
      </c>
      <c r="K6" s="46" t="s">
        <v>4</v>
      </c>
      <c r="L6" s="46" t="s">
        <v>4</v>
      </c>
      <c r="M6" s="46" t="s">
        <v>4</v>
      </c>
      <c r="N6" s="46" t="s">
        <v>4</v>
      </c>
      <c r="O6" s="46" t="s">
        <v>4</v>
      </c>
      <c r="P6" s="30"/>
      <c r="Q6" s="47" t="s">
        <v>156</v>
      </c>
      <c r="R6" s="47" t="s">
        <v>5</v>
      </c>
      <c r="S6" s="47" t="s">
        <v>5</v>
      </c>
      <c r="T6" s="47" t="s">
        <v>5</v>
      </c>
      <c r="U6" s="47" t="s">
        <v>5</v>
      </c>
      <c r="V6" s="47" t="s">
        <v>5</v>
      </c>
      <c r="W6" s="47" t="s">
        <v>5</v>
      </c>
      <c r="X6" s="47" t="s">
        <v>5</v>
      </c>
      <c r="Y6" s="47" t="s">
        <v>5</v>
      </c>
    </row>
    <row r="7" spans="1:28" ht="27" thickBot="1" x14ac:dyDescent="0.5">
      <c r="A7" s="46" t="s">
        <v>3</v>
      </c>
      <c r="B7" s="30"/>
      <c r="C7" s="46" t="s">
        <v>6</v>
      </c>
      <c r="D7" s="30"/>
      <c r="E7" s="46" t="s">
        <v>7</v>
      </c>
      <c r="F7" s="30"/>
      <c r="G7" s="46" t="s">
        <v>8</v>
      </c>
      <c r="H7" s="30"/>
      <c r="I7" s="46" t="s">
        <v>9</v>
      </c>
      <c r="J7" s="46" t="s">
        <v>9</v>
      </c>
      <c r="K7" s="46" t="s">
        <v>9</v>
      </c>
      <c r="L7" s="30"/>
      <c r="M7" s="46" t="s">
        <v>10</v>
      </c>
      <c r="N7" s="46" t="s">
        <v>10</v>
      </c>
      <c r="O7" s="46" t="s">
        <v>10</v>
      </c>
      <c r="P7" s="30"/>
      <c r="Q7" s="46" t="s">
        <v>6</v>
      </c>
      <c r="R7" s="30"/>
      <c r="S7" s="46" t="s">
        <v>11</v>
      </c>
      <c r="T7" s="30"/>
      <c r="U7" s="46" t="s">
        <v>7</v>
      </c>
      <c r="V7" s="30"/>
      <c r="W7" s="46" t="s">
        <v>8</v>
      </c>
      <c r="X7" s="30"/>
      <c r="Y7" s="46" t="s">
        <v>12</v>
      </c>
    </row>
    <row r="8" spans="1:28" ht="27" thickBot="1" x14ac:dyDescent="0.5">
      <c r="A8" s="46" t="s">
        <v>3</v>
      </c>
      <c r="B8" s="30"/>
      <c r="C8" s="46" t="s">
        <v>6</v>
      </c>
      <c r="D8" s="30"/>
      <c r="E8" s="46" t="s">
        <v>7</v>
      </c>
      <c r="F8" s="30"/>
      <c r="G8" s="46" t="s">
        <v>8</v>
      </c>
      <c r="H8" s="30"/>
      <c r="I8" s="46" t="s">
        <v>6</v>
      </c>
      <c r="J8" s="30"/>
      <c r="K8" s="46" t="s">
        <v>7</v>
      </c>
      <c r="L8" s="30"/>
      <c r="M8" s="46" t="s">
        <v>6</v>
      </c>
      <c r="N8" s="30"/>
      <c r="O8" s="46" t="s">
        <v>13</v>
      </c>
      <c r="P8" s="30"/>
      <c r="Q8" s="46" t="s">
        <v>6</v>
      </c>
      <c r="R8" s="30"/>
      <c r="S8" s="46" t="s">
        <v>11</v>
      </c>
      <c r="T8" s="30"/>
      <c r="U8" s="46" t="s">
        <v>7</v>
      </c>
      <c r="V8" s="30"/>
      <c r="W8" s="46" t="s">
        <v>8</v>
      </c>
      <c r="X8" s="30"/>
      <c r="Y8" s="46" t="s">
        <v>12</v>
      </c>
    </row>
    <row r="9" spans="1:28" s="17" customFormat="1" ht="24" x14ac:dyDescent="0.55000000000000004">
      <c r="A9" s="17" t="s">
        <v>148</v>
      </c>
      <c r="C9" s="18">
        <v>1483</v>
      </c>
      <c r="D9" s="18"/>
      <c r="E9" s="18">
        <v>1070193329011</v>
      </c>
      <c r="F9" s="18"/>
      <c r="G9" s="18">
        <v>2072109532861</v>
      </c>
      <c r="H9" s="18"/>
      <c r="I9" s="18">
        <v>0</v>
      </c>
      <c r="J9" s="18"/>
      <c r="K9" s="18">
        <v>0</v>
      </c>
      <c r="L9" s="18"/>
      <c r="M9" s="18">
        <v>0</v>
      </c>
      <c r="N9" s="18"/>
      <c r="O9" s="18">
        <v>0</v>
      </c>
      <c r="P9" s="18"/>
      <c r="Q9" s="18">
        <f>C9+I9+M9</f>
        <v>1483</v>
      </c>
      <c r="R9" s="18"/>
      <c r="S9" s="18">
        <v>1579999800</v>
      </c>
      <c r="T9" s="18"/>
      <c r="U9" s="18">
        <v>1070193329011</v>
      </c>
      <c r="V9" s="18"/>
      <c r="W9" s="18">
        <v>2340210778771</v>
      </c>
      <c r="Y9" s="39">
        <f>W9/78924834300843</f>
        <v>2.9651133252312754E-2</v>
      </c>
      <c r="AA9" s="28"/>
      <c r="AB9" s="40"/>
    </row>
    <row r="10" spans="1:28" s="17" customFormat="1" ht="24" x14ac:dyDescent="0.55000000000000004">
      <c r="A10" s="17" t="s">
        <v>93</v>
      </c>
      <c r="C10" s="18">
        <v>11010000</v>
      </c>
      <c r="D10" s="18"/>
      <c r="E10" s="18">
        <v>7927925808</v>
      </c>
      <c r="F10" s="18"/>
      <c r="G10" s="18">
        <v>7756170247</v>
      </c>
      <c r="H10" s="18"/>
      <c r="I10" s="18">
        <v>0</v>
      </c>
      <c r="J10" s="18"/>
      <c r="K10" s="18">
        <v>0</v>
      </c>
      <c r="L10" s="18"/>
      <c r="M10" s="18">
        <v>0</v>
      </c>
      <c r="N10" s="18"/>
      <c r="O10" s="18">
        <v>0</v>
      </c>
      <c r="P10" s="18"/>
      <c r="Q10" s="18">
        <f t="shared" ref="Q10:Q73" si="0">C10+I10+M10</f>
        <v>11010000</v>
      </c>
      <c r="R10" s="18"/>
      <c r="S10" s="18">
        <v>777</v>
      </c>
      <c r="T10" s="18"/>
      <c r="U10" s="18">
        <v>7927925808</v>
      </c>
      <c r="V10" s="18"/>
      <c r="W10" s="18">
        <v>8548289762</v>
      </c>
      <c r="Y10" s="39">
        <f t="shared" ref="Y10:Y73" si="1">W10/78924834300843</f>
        <v>1.0830925193223618E-4</v>
      </c>
      <c r="AA10" s="28"/>
      <c r="AB10" s="41"/>
    </row>
    <row r="11" spans="1:28" s="17" customFormat="1" ht="24" x14ac:dyDescent="0.55000000000000004">
      <c r="A11" s="17" t="s">
        <v>14</v>
      </c>
      <c r="C11" s="18">
        <v>349356315</v>
      </c>
      <c r="D11" s="18"/>
      <c r="E11" s="18">
        <v>604149060067</v>
      </c>
      <c r="F11" s="18"/>
      <c r="G11" s="18">
        <v>963703098104</v>
      </c>
      <c r="H11" s="18"/>
      <c r="I11" s="18">
        <v>70000000</v>
      </c>
      <c r="J11" s="18"/>
      <c r="K11" s="18">
        <v>193010015465</v>
      </c>
      <c r="L11" s="18"/>
      <c r="M11" s="18">
        <v>0</v>
      </c>
      <c r="N11" s="18"/>
      <c r="O11" s="18">
        <v>0</v>
      </c>
      <c r="P11" s="18"/>
      <c r="Q11" s="18">
        <f t="shared" si="0"/>
        <v>419356315</v>
      </c>
      <c r="R11" s="18"/>
      <c r="S11" s="18">
        <v>3167</v>
      </c>
      <c r="T11" s="18"/>
      <c r="U11" s="18">
        <v>797159075532</v>
      </c>
      <c r="V11" s="18"/>
      <c r="W11" s="18">
        <v>1317835225400</v>
      </c>
      <c r="Y11" s="39">
        <f t="shared" si="1"/>
        <v>1.6697345481610015E-2</v>
      </c>
      <c r="AA11" s="40"/>
    </row>
    <row r="12" spans="1:28" s="17" customFormat="1" ht="24" x14ac:dyDescent="0.55000000000000004">
      <c r="A12" s="17" t="s">
        <v>15</v>
      </c>
      <c r="C12" s="18">
        <v>45600000</v>
      </c>
      <c r="D12" s="18"/>
      <c r="E12" s="18">
        <v>62043360000</v>
      </c>
      <c r="F12" s="18"/>
      <c r="G12" s="18">
        <v>66694832688</v>
      </c>
      <c r="H12" s="18"/>
      <c r="I12" s="18">
        <v>0</v>
      </c>
      <c r="J12" s="18"/>
      <c r="K12" s="18">
        <v>0</v>
      </c>
      <c r="L12" s="18"/>
      <c r="M12" s="18">
        <v>-45548000</v>
      </c>
      <c r="N12" s="18"/>
      <c r="O12" s="18">
        <v>0</v>
      </c>
      <c r="P12" s="18"/>
      <c r="Q12" s="18">
        <f t="shared" si="0"/>
        <v>52000</v>
      </c>
      <c r="R12" s="18"/>
      <c r="S12" s="18">
        <v>1470</v>
      </c>
      <c r="T12" s="18"/>
      <c r="U12" s="18">
        <v>70751200</v>
      </c>
      <c r="V12" s="18"/>
      <c r="W12" s="18">
        <v>75849119</v>
      </c>
      <c r="Y12" s="39">
        <f t="shared" si="1"/>
        <v>9.6102981617776865E-7</v>
      </c>
      <c r="AA12" s="40"/>
    </row>
    <row r="13" spans="1:28" s="17" customFormat="1" ht="24" x14ac:dyDescent="0.55000000000000004">
      <c r="A13" s="17" t="s">
        <v>16</v>
      </c>
      <c r="C13" s="18">
        <v>94070092</v>
      </c>
      <c r="D13" s="18"/>
      <c r="E13" s="18">
        <v>407275196752</v>
      </c>
      <c r="F13" s="18"/>
      <c r="G13" s="18">
        <v>513386116039</v>
      </c>
      <c r="H13" s="18"/>
      <c r="I13" s="18">
        <v>0</v>
      </c>
      <c r="J13" s="18"/>
      <c r="K13" s="18">
        <v>0</v>
      </c>
      <c r="L13" s="18"/>
      <c r="M13" s="18">
        <v>0</v>
      </c>
      <c r="N13" s="18"/>
      <c r="O13" s="18">
        <v>0</v>
      </c>
      <c r="P13" s="18"/>
      <c r="Q13" s="18">
        <f t="shared" si="0"/>
        <v>94070092</v>
      </c>
      <c r="R13" s="18"/>
      <c r="S13" s="18">
        <v>5470</v>
      </c>
      <c r="T13" s="18"/>
      <c r="U13" s="18">
        <v>407275196752</v>
      </c>
      <c r="V13" s="18"/>
      <c r="W13" s="18">
        <v>510585828133</v>
      </c>
      <c r="Y13" s="39">
        <f t="shared" si="1"/>
        <v>6.4692670267354167E-3</v>
      </c>
      <c r="AA13" s="40"/>
      <c r="AB13" s="41"/>
    </row>
    <row r="14" spans="1:28" s="17" customFormat="1" ht="24" x14ac:dyDescent="0.55000000000000004">
      <c r="A14" s="17" t="s">
        <v>17</v>
      </c>
      <c r="C14" s="42">
        <v>267003767</v>
      </c>
      <c r="D14" s="42"/>
      <c r="E14" s="42">
        <v>737289811281</v>
      </c>
      <c r="F14" s="42"/>
      <c r="G14" s="42">
        <v>1655873924257</v>
      </c>
      <c r="H14" s="42"/>
      <c r="I14" s="42">
        <v>46145754</v>
      </c>
      <c r="J14" s="42"/>
      <c r="K14" s="42">
        <v>346802953656</v>
      </c>
      <c r="L14" s="42"/>
      <c r="M14" s="42">
        <v>0</v>
      </c>
      <c r="N14" s="42"/>
      <c r="O14" s="42">
        <v>0</v>
      </c>
      <c r="P14" s="42"/>
      <c r="Q14" s="42">
        <f t="shared" si="0"/>
        <v>313149521</v>
      </c>
      <c r="R14" s="42"/>
      <c r="S14" s="42">
        <v>8030</v>
      </c>
      <c r="T14" s="42"/>
      <c r="U14" s="42">
        <v>1084092764937</v>
      </c>
      <c r="V14" s="42"/>
      <c r="W14" s="42">
        <v>2495152867877</v>
      </c>
      <c r="Y14" s="39">
        <f t="shared" si="1"/>
        <v>3.1614293396753437E-2</v>
      </c>
      <c r="AA14" s="40"/>
    </row>
    <row r="15" spans="1:28" s="17" customFormat="1" ht="24" x14ac:dyDescent="0.55000000000000004">
      <c r="A15" s="17" t="s">
        <v>18</v>
      </c>
      <c r="C15" s="18">
        <v>327622160</v>
      </c>
      <c r="D15" s="18"/>
      <c r="E15" s="18">
        <v>1035541672003</v>
      </c>
      <c r="F15" s="18"/>
      <c r="G15" s="18">
        <v>2103329975350</v>
      </c>
      <c r="H15" s="18"/>
      <c r="I15" s="18">
        <v>20403515</v>
      </c>
      <c r="J15" s="18"/>
      <c r="K15" s="18">
        <v>135471099195</v>
      </c>
      <c r="L15" s="18"/>
      <c r="M15" s="18">
        <v>0</v>
      </c>
      <c r="N15" s="18"/>
      <c r="O15" s="18">
        <v>0</v>
      </c>
      <c r="P15" s="18"/>
      <c r="Q15" s="18">
        <f t="shared" si="0"/>
        <v>348025675</v>
      </c>
      <c r="R15" s="18"/>
      <c r="S15" s="18">
        <v>9080</v>
      </c>
      <c r="T15" s="18"/>
      <c r="U15" s="18">
        <v>1171012771198</v>
      </c>
      <c r="V15" s="18"/>
      <c r="W15" s="18">
        <v>3135645763713</v>
      </c>
      <c r="Y15" s="39">
        <f t="shared" si="1"/>
        <v>3.9729519757503093E-2</v>
      </c>
      <c r="AA15" s="40"/>
    </row>
    <row r="16" spans="1:28" s="17" customFormat="1" ht="24" x14ac:dyDescent="0.55000000000000004">
      <c r="A16" s="17" t="s">
        <v>19</v>
      </c>
      <c r="C16" s="18">
        <v>27824652</v>
      </c>
      <c r="D16" s="18"/>
      <c r="E16" s="18">
        <v>464459368236</v>
      </c>
      <c r="F16" s="18"/>
      <c r="G16" s="18">
        <v>733034015533</v>
      </c>
      <c r="H16" s="18"/>
      <c r="I16" s="18">
        <v>100000</v>
      </c>
      <c r="J16" s="18"/>
      <c r="K16" s="18">
        <v>3344887096</v>
      </c>
      <c r="L16" s="18"/>
      <c r="M16" s="18">
        <v>0</v>
      </c>
      <c r="N16" s="18"/>
      <c r="O16" s="18">
        <v>0</v>
      </c>
      <c r="P16" s="18"/>
      <c r="Q16" s="18">
        <f t="shared" si="0"/>
        <v>27924652</v>
      </c>
      <c r="R16" s="18"/>
      <c r="S16" s="18">
        <v>37450</v>
      </c>
      <c r="T16" s="18"/>
      <c r="U16" s="18">
        <v>467804255332</v>
      </c>
      <c r="V16" s="18"/>
      <c r="W16" s="18">
        <v>1037694351780</v>
      </c>
      <c r="Y16" s="39">
        <f t="shared" si="1"/>
        <v>1.3147881284419958E-2</v>
      </c>
      <c r="AA16" s="40"/>
    </row>
    <row r="17" spans="1:27" s="17" customFormat="1" ht="24" x14ac:dyDescent="0.55000000000000004">
      <c r="A17" s="17" t="s">
        <v>20</v>
      </c>
      <c r="C17" s="18">
        <v>170000000</v>
      </c>
      <c r="D17" s="18"/>
      <c r="E17" s="18">
        <v>437897277000</v>
      </c>
      <c r="F17" s="18"/>
      <c r="G17" s="18">
        <v>615703535000</v>
      </c>
      <c r="H17" s="18"/>
      <c r="I17" s="18">
        <v>57712323</v>
      </c>
      <c r="J17" s="18"/>
      <c r="K17" s="18">
        <v>251485932547</v>
      </c>
      <c r="L17" s="18"/>
      <c r="M17" s="18">
        <v>0</v>
      </c>
      <c r="N17" s="18"/>
      <c r="O17" s="18">
        <v>0</v>
      </c>
      <c r="P17" s="18"/>
      <c r="Q17" s="18">
        <f t="shared" si="0"/>
        <v>227712323</v>
      </c>
      <c r="R17" s="18"/>
      <c r="S17" s="18">
        <v>4797</v>
      </c>
      <c r="T17" s="18"/>
      <c r="U17" s="18">
        <v>689383209547</v>
      </c>
      <c r="V17" s="18"/>
      <c r="W17" s="18">
        <v>1083892256047</v>
      </c>
      <c r="Y17" s="39">
        <f t="shared" si="1"/>
        <v>1.3733221813497338E-2</v>
      </c>
      <c r="AA17" s="40"/>
    </row>
    <row r="18" spans="1:27" s="17" customFormat="1" ht="24" x14ac:dyDescent="0.55000000000000004">
      <c r="A18" s="17" t="s">
        <v>21</v>
      </c>
      <c r="C18" s="18">
        <v>5582269</v>
      </c>
      <c r="D18" s="18"/>
      <c r="E18" s="18">
        <v>131701937926</v>
      </c>
      <c r="F18" s="18"/>
      <c r="G18" s="18">
        <v>194146088025</v>
      </c>
      <c r="H18" s="18"/>
      <c r="I18" s="18">
        <v>0</v>
      </c>
      <c r="J18" s="18"/>
      <c r="K18" s="18">
        <v>0</v>
      </c>
      <c r="L18" s="18"/>
      <c r="M18" s="18">
        <v>0</v>
      </c>
      <c r="N18" s="18"/>
      <c r="O18" s="18">
        <v>0</v>
      </c>
      <c r="P18" s="18"/>
      <c r="Q18" s="18">
        <f t="shared" si="0"/>
        <v>5582269</v>
      </c>
      <c r="R18" s="18"/>
      <c r="S18" s="18">
        <v>31550</v>
      </c>
      <c r="T18" s="18"/>
      <c r="U18" s="18">
        <v>131701937926</v>
      </c>
      <c r="V18" s="18"/>
      <c r="W18" s="18">
        <v>174759174813</v>
      </c>
      <c r="Y18" s="39">
        <f t="shared" si="1"/>
        <v>2.2142482320185674E-3</v>
      </c>
      <c r="AA18" s="40"/>
    </row>
    <row r="19" spans="1:27" s="17" customFormat="1" ht="24" x14ac:dyDescent="0.55000000000000004">
      <c r="A19" s="17" t="s">
        <v>22</v>
      </c>
      <c r="C19" s="18">
        <v>7264633</v>
      </c>
      <c r="D19" s="18"/>
      <c r="E19" s="18">
        <v>1014797475896</v>
      </c>
      <c r="F19" s="18"/>
      <c r="G19" s="18">
        <v>2847853161247</v>
      </c>
      <c r="H19" s="18"/>
      <c r="I19" s="18">
        <v>105307</v>
      </c>
      <c r="J19" s="18"/>
      <c r="K19" s="18">
        <v>57321362516</v>
      </c>
      <c r="L19" s="18"/>
      <c r="M19" s="18">
        <v>0</v>
      </c>
      <c r="N19" s="18"/>
      <c r="O19" s="18">
        <v>0</v>
      </c>
      <c r="P19" s="18"/>
      <c r="Q19" s="18">
        <f t="shared" si="0"/>
        <v>7369940</v>
      </c>
      <c r="R19" s="18"/>
      <c r="S19" s="18">
        <v>605930</v>
      </c>
      <c r="T19" s="18"/>
      <c r="U19" s="18">
        <v>1072118838412</v>
      </c>
      <c r="V19" s="18"/>
      <c r="W19" s="18">
        <v>4431148132537</v>
      </c>
      <c r="Y19" s="39">
        <f t="shared" si="1"/>
        <v>5.6143901622225781E-2</v>
      </c>
      <c r="AA19" s="40"/>
    </row>
    <row r="20" spans="1:27" s="17" customFormat="1" ht="24" x14ac:dyDescent="0.55000000000000004">
      <c r="A20" s="17" t="s">
        <v>23</v>
      </c>
      <c r="C20" s="18">
        <v>10028895</v>
      </c>
      <c r="D20" s="18"/>
      <c r="E20" s="18">
        <v>500506548667</v>
      </c>
      <c r="F20" s="18"/>
      <c r="G20" s="18">
        <v>606536101559</v>
      </c>
      <c r="H20" s="18"/>
      <c r="I20" s="18">
        <v>10753231</v>
      </c>
      <c r="J20" s="18"/>
      <c r="K20" s="18">
        <v>699985627553</v>
      </c>
      <c r="L20" s="18"/>
      <c r="M20" s="18">
        <v>0</v>
      </c>
      <c r="N20" s="18"/>
      <c r="O20" s="18">
        <v>0</v>
      </c>
      <c r="P20" s="18"/>
      <c r="Q20" s="18">
        <f t="shared" si="0"/>
        <v>20782126</v>
      </c>
      <c r="R20" s="18"/>
      <c r="S20" s="18">
        <v>60540</v>
      </c>
      <c r="T20" s="18"/>
      <c r="U20" s="18">
        <v>1200492176220</v>
      </c>
      <c r="V20" s="18"/>
      <c r="W20" s="18">
        <v>1248424409251</v>
      </c>
      <c r="Y20" s="39">
        <f t="shared" si="1"/>
        <v>1.5817890785710088E-2</v>
      </c>
      <c r="AA20" s="40"/>
    </row>
    <row r="21" spans="1:27" s="17" customFormat="1" ht="24" x14ac:dyDescent="0.55000000000000004">
      <c r="A21" s="17" t="s">
        <v>24</v>
      </c>
      <c r="C21" s="18">
        <v>14841249</v>
      </c>
      <c r="D21" s="18"/>
      <c r="E21" s="18">
        <v>401811704064</v>
      </c>
      <c r="F21" s="18"/>
      <c r="G21" s="18">
        <v>662988207058</v>
      </c>
      <c r="H21" s="18"/>
      <c r="I21" s="18">
        <v>6000000</v>
      </c>
      <c r="J21" s="18"/>
      <c r="K21" s="18">
        <v>294265356132</v>
      </c>
      <c r="L21" s="18"/>
      <c r="M21" s="18">
        <v>0</v>
      </c>
      <c r="N21" s="18"/>
      <c r="O21" s="18">
        <v>0</v>
      </c>
      <c r="P21" s="18"/>
      <c r="Q21" s="18">
        <f t="shared" si="0"/>
        <v>20841249</v>
      </c>
      <c r="R21" s="18"/>
      <c r="S21" s="18">
        <v>68910</v>
      </c>
      <c r="T21" s="18"/>
      <c r="U21" s="18">
        <v>696077060196</v>
      </c>
      <c r="V21" s="18"/>
      <c r="W21" s="18">
        <v>1425068870868</v>
      </c>
      <c r="Y21" s="39">
        <f t="shared" si="1"/>
        <v>1.8056026135398282E-2</v>
      </c>
      <c r="AA21" s="40"/>
    </row>
    <row r="22" spans="1:27" s="17" customFormat="1" ht="24" x14ac:dyDescent="0.55000000000000004">
      <c r="A22" s="17" t="s">
        <v>25</v>
      </c>
      <c r="C22" s="18">
        <v>79103012</v>
      </c>
      <c r="D22" s="18"/>
      <c r="E22" s="18">
        <v>141874511130</v>
      </c>
      <c r="F22" s="18"/>
      <c r="G22" s="18">
        <v>225270736208</v>
      </c>
      <c r="H22" s="18"/>
      <c r="I22" s="18">
        <v>0</v>
      </c>
      <c r="J22" s="18"/>
      <c r="K22" s="18">
        <v>0</v>
      </c>
      <c r="L22" s="18"/>
      <c r="M22" s="18">
        <v>0</v>
      </c>
      <c r="N22" s="18"/>
      <c r="O22" s="18">
        <v>0</v>
      </c>
      <c r="P22" s="18"/>
      <c r="Q22" s="18">
        <f t="shared" si="0"/>
        <v>79103012</v>
      </c>
      <c r="R22" s="18"/>
      <c r="S22" s="18">
        <v>3117</v>
      </c>
      <c r="T22" s="18"/>
      <c r="U22" s="18">
        <v>141874511130</v>
      </c>
      <c r="V22" s="18"/>
      <c r="W22" s="18">
        <v>244658148001</v>
      </c>
      <c r="Y22" s="39">
        <f t="shared" si="1"/>
        <v>3.0998880158356799E-3</v>
      </c>
      <c r="AA22" s="40"/>
    </row>
    <row r="23" spans="1:27" s="17" customFormat="1" ht="24" x14ac:dyDescent="0.55000000000000004">
      <c r="A23" s="17" t="s">
        <v>26</v>
      </c>
      <c r="C23" s="18">
        <v>155000000</v>
      </c>
      <c r="D23" s="18"/>
      <c r="E23" s="18">
        <v>919991351190</v>
      </c>
      <c r="F23" s="18"/>
      <c r="G23" s="18">
        <v>1251947059000</v>
      </c>
      <c r="H23" s="18"/>
      <c r="I23" s="18">
        <v>3000000</v>
      </c>
      <c r="J23" s="18"/>
      <c r="K23" s="18">
        <v>24725694132</v>
      </c>
      <c r="L23" s="18"/>
      <c r="M23" s="18">
        <v>0</v>
      </c>
      <c r="N23" s="18"/>
      <c r="O23" s="18">
        <v>0</v>
      </c>
      <c r="P23" s="18"/>
      <c r="Q23" s="18">
        <f t="shared" si="0"/>
        <v>158000000</v>
      </c>
      <c r="R23" s="18"/>
      <c r="S23" s="18">
        <v>7460</v>
      </c>
      <c r="T23" s="18"/>
      <c r="U23" s="18">
        <v>944717045322</v>
      </c>
      <c r="V23" s="18"/>
      <c r="W23" s="18">
        <v>1169568803600</v>
      </c>
      <c r="Y23" s="39">
        <f t="shared" si="1"/>
        <v>1.4818767932307306E-2</v>
      </c>
      <c r="AA23" s="40"/>
    </row>
    <row r="24" spans="1:27" s="17" customFormat="1" ht="24" x14ac:dyDescent="0.55000000000000004">
      <c r="A24" s="17" t="s">
        <v>27</v>
      </c>
      <c r="C24" s="18">
        <v>334845900</v>
      </c>
      <c r="D24" s="18"/>
      <c r="E24" s="18">
        <v>1184010764988</v>
      </c>
      <c r="F24" s="18"/>
      <c r="G24" s="18">
        <v>1289491517370</v>
      </c>
      <c r="H24" s="18"/>
      <c r="I24" s="18">
        <v>22582588</v>
      </c>
      <c r="J24" s="18"/>
      <c r="K24" s="18">
        <v>82089382887</v>
      </c>
      <c r="L24" s="18"/>
      <c r="M24" s="18">
        <v>0</v>
      </c>
      <c r="N24" s="18"/>
      <c r="O24" s="18">
        <v>0</v>
      </c>
      <c r="P24" s="18"/>
      <c r="Q24" s="18">
        <f t="shared" si="0"/>
        <v>357428488</v>
      </c>
      <c r="R24" s="18"/>
      <c r="S24" s="18">
        <v>3615</v>
      </c>
      <c r="T24" s="18"/>
      <c r="U24" s="18">
        <v>1266100147875</v>
      </c>
      <c r="V24" s="18"/>
      <c r="W24" s="18">
        <v>1282116020323</v>
      </c>
      <c r="Y24" s="39">
        <f t="shared" si="1"/>
        <v>1.6244773038558102E-2</v>
      </c>
      <c r="AA24" s="40"/>
    </row>
    <row r="25" spans="1:27" s="17" customFormat="1" ht="24" x14ac:dyDescent="0.55000000000000004">
      <c r="A25" s="17" t="s">
        <v>29</v>
      </c>
      <c r="C25" s="18">
        <v>65602103</v>
      </c>
      <c r="D25" s="18"/>
      <c r="E25" s="18">
        <v>472099205448</v>
      </c>
      <c r="F25" s="18"/>
      <c r="G25" s="18">
        <v>418560841923</v>
      </c>
      <c r="H25" s="18"/>
      <c r="I25" s="18">
        <v>0</v>
      </c>
      <c r="J25" s="18"/>
      <c r="K25" s="18">
        <v>0</v>
      </c>
      <c r="L25" s="18"/>
      <c r="M25" s="18">
        <v>0</v>
      </c>
      <c r="N25" s="18"/>
      <c r="O25" s="18">
        <v>0</v>
      </c>
      <c r="P25" s="18"/>
      <c r="Q25" s="18">
        <f t="shared" si="0"/>
        <v>65602103</v>
      </c>
      <c r="R25" s="18"/>
      <c r="S25" s="18">
        <v>8010</v>
      </c>
      <c r="T25" s="18"/>
      <c r="U25" s="18">
        <v>472099205448</v>
      </c>
      <c r="V25" s="18"/>
      <c r="W25" s="18">
        <v>521410939938</v>
      </c>
      <c r="Y25" s="39">
        <f t="shared" si="1"/>
        <v>6.6064242586877471E-3</v>
      </c>
      <c r="AA25" s="40"/>
    </row>
    <row r="26" spans="1:27" s="17" customFormat="1" ht="24" x14ac:dyDescent="0.55000000000000004">
      <c r="A26" s="17" t="s">
        <v>30</v>
      </c>
      <c r="C26" s="18">
        <v>260484746</v>
      </c>
      <c r="D26" s="18"/>
      <c r="E26" s="18">
        <v>1011361692767</v>
      </c>
      <c r="F26" s="18"/>
      <c r="G26" s="18">
        <v>859933678785</v>
      </c>
      <c r="H26" s="18"/>
      <c r="I26" s="18">
        <v>0</v>
      </c>
      <c r="J26" s="18"/>
      <c r="K26" s="18">
        <v>0</v>
      </c>
      <c r="L26" s="18"/>
      <c r="M26" s="18">
        <v>0</v>
      </c>
      <c r="N26" s="18"/>
      <c r="O26" s="18">
        <v>0</v>
      </c>
      <c r="P26" s="18"/>
      <c r="Q26" s="18">
        <f t="shared" si="0"/>
        <v>260484746</v>
      </c>
      <c r="R26" s="18"/>
      <c r="S26" s="18">
        <v>3632</v>
      </c>
      <c r="T26" s="18"/>
      <c r="U26" s="18">
        <v>1011361692767</v>
      </c>
      <c r="V26" s="18"/>
      <c r="W26" s="18">
        <v>938767394454</v>
      </c>
      <c r="Y26" s="39">
        <f t="shared" si="1"/>
        <v>1.1894448721623391E-2</v>
      </c>
      <c r="AA26" s="40"/>
    </row>
    <row r="27" spans="1:27" s="17" customFormat="1" ht="24" x14ac:dyDescent="0.55000000000000004">
      <c r="A27" s="17" t="s">
        <v>32</v>
      </c>
      <c r="C27" s="18">
        <v>4893837</v>
      </c>
      <c r="D27" s="18"/>
      <c r="E27" s="18">
        <v>480879083410</v>
      </c>
      <c r="F27" s="18"/>
      <c r="G27" s="18">
        <v>705335109709</v>
      </c>
      <c r="H27" s="18"/>
      <c r="I27" s="18">
        <v>0</v>
      </c>
      <c r="J27" s="18"/>
      <c r="K27" s="18">
        <v>0</v>
      </c>
      <c r="L27" s="18"/>
      <c r="M27" s="18">
        <v>0</v>
      </c>
      <c r="N27" s="18"/>
      <c r="O27" s="18">
        <v>0</v>
      </c>
      <c r="P27" s="18"/>
      <c r="Q27" s="18">
        <f t="shared" si="0"/>
        <v>4893837</v>
      </c>
      <c r="R27" s="18"/>
      <c r="S27" s="18">
        <v>142450</v>
      </c>
      <c r="T27" s="18"/>
      <c r="U27" s="18">
        <v>480879083410</v>
      </c>
      <c r="V27" s="18"/>
      <c r="W27" s="18">
        <v>691738288317</v>
      </c>
      <c r="Y27" s="39">
        <f t="shared" si="1"/>
        <v>8.7645199948124756E-3</v>
      </c>
      <c r="AA27" s="40"/>
    </row>
    <row r="28" spans="1:27" s="17" customFormat="1" ht="24" x14ac:dyDescent="0.55000000000000004">
      <c r="A28" s="17" t="s">
        <v>99</v>
      </c>
      <c r="C28" s="18">
        <v>750000</v>
      </c>
      <c r="D28" s="18"/>
      <c r="E28" s="18">
        <v>13386049383</v>
      </c>
      <c r="F28" s="18"/>
      <c r="G28" s="18">
        <v>20167887750</v>
      </c>
      <c r="H28" s="18"/>
      <c r="I28" s="18">
        <v>0</v>
      </c>
      <c r="J28" s="18"/>
      <c r="K28" s="18">
        <v>0</v>
      </c>
      <c r="L28" s="18"/>
      <c r="M28" s="18">
        <v>0</v>
      </c>
      <c r="N28" s="18"/>
      <c r="O28" s="18">
        <v>0</v>
      </c>
      <c r="P28" s="18"/>
      <c r="Q28" s="18">
        <f t="shared" si="0"/>
        <v>750000</v>
      </c>
      <c r="R28" s="18"/>
      <c r="S28" s="18">
        <v>28750</v>
      </c>
      <c r="T28" s="18"/>
      <c r="U28" s="18">
        <v>13386049383</v>
      </c>
      <c r="V28" s="18"/>
      <c r="W28" s="18">
        <v>21395821875</v>
      </c>
      <c r="Y28" s="39">
        <f t="shared" si="1"/>
        <v>2.7109112188242467E-4</v>
      </c>
      <c r="AA28" s="40"/>
    </row>
    <row r="29" spans="1:27" s="17" customFormat="1" ht="24" x14ac:dyDescent="0.55000000000000004">
      <c r="A29" s="17" t="s">
        <v>33</v>
      </c>
      <c r="C29" s="18">
        <v>44825274</v>
      </c>
      <c r="D29" s="18"/>
      <c r="E29" s="18">
        <v>50293957428</v>
      </c>
      <c r="F29" s="18"/>
      <c r="G29" s="18">
        <v>131301342714</v>
      </c>
      <c r="H29" s="18"/>
      <c r="I29" s="18">
        <v>0</v>
      </c>
      <c r="J29" s="18"/>
      <c r="K29" s="18">
        <v>0</v>
      </c>
      <c r="L29" s="18"/>
      <c r="M29" s="18">
        <v>-44825274</v>
      </c>
      <c r="N29" s="18"/>
      <c r="O29" s="18">
        <v>0</v>
      </c>
      <c r="P29" s="18"/>
      <c r="Q29" s="18">
        <f t="shared" si="0"/>
        <v>0</v>
      </c>
      <c r="R29" s="18"/>
      <c r="S29" s="18">
        <v>0</v>
      </c>
      <c r="T29" s="18"/>
      <c r="U29" s="18">
        <v>0</v>
      </c>
      <c r="V29" s="18"/>
      <c r="W29" s="18">
        <v>0</v>
      </c>
      <c r="Y29" s="39">
        <f t="shared" si="1"/>
        <v>0</v>
      </c>
      <c r="AA29" s="40"/>
    </row>
    <row r="30" spans="1:27" s="17" customFormat="1" ht="24" x14ac:dyDescent="0.55000000000000004">
      <c r="A30" s="17" t="s">
        <v>34</v>
      </c>
      <c r="C30" s="18">
        <v>1011122</v>
      </c>
      <c r="D30" s="18"/>
      <c r="E30" s="18">
        <v>4845296624</v>
      </c>
      <c r="F30" s="18"/>
      <c r="G30" s="18">
        <v>6962943827</v>
      </c>
      <c r="H30" s="18"/>
      <c r="I30" s="18">
        <v>0</v>
      </c>
      <c r="J30" s="18"/>
      <c r="K30" s="18">
        <v>0</v>
      </c>
      <c r="L30" s="18"/>
      <c r="M30" s="18">
        <v>-1011122</v>
      </c>
      <c r="N30" s="18"/>
      <c r="O30" s="18">
        <v>0</v>
      </c>
      <c r="P30" s="18"/>
      <c r="Q30" s="18">
        <f t="shared" si="0"/>
        <v>0</v>
      </c>
      <c r="R30" s="18"/>
      <c r="S30" s="18">
        <v>0</v>
      </c>
      <c r="T30" s="18"/>
      <c r="U30" s="18">
        <v>0</v>
      </c>
      <c r="V30" s="18"/>
      <c r="W30" s="18">
        <v>0</v>
      </c>
      <c r="Y30" s="39">
        <f t="shared" si="1"/>
        <v>0</v>
      </c>
      <c r="AA30" s="40"/>
    </row>
    <row r="31" spans="1:27" s="17" customFormat="1" ht="24" x14ac:dyDescent="0.55000000000000004">
      <c r="A31" s="17" t="s">
        <v>35</v>
      </c>
      <c r="C31" s="18">
        <v>47187349</v>
      </c>
      <c r="D31" s="18"/>
      <c r="E31" s="18">
        <v>691870705152</v>
      </c>
      <c r="F31" s="18"/>
      <c r="G31" s="18">
        <v>1186016224767</v>
      </c>
      <c r="H31" s="18"/>
      <c r="I31" s="18">
        <v>0</v>
      </c>
      <c r="J31" s="18"/>
      <c r="K31" s="18">
        <v>0</v>
      </c>
      <c r="L31" s="18"/>
      <c r="M31" s="18">
        <v>0</v>
      </c>
      <c r="N31" s="18"/>
      <c r="O31" s="18">
        <v>0</v>
      </c>
      <c r="P31" s="18"/>
      <c r="Q31" s="18">
        <f t="shared" si="0"/>
        <v>47187349</v>
      </c>
      <c r="R31" s="18"/>
      <c r="S31" s="18">
        <v>26820</v>
      </c>
      <c r="T31" s="18"/>
      <c r="U31" s="18">
        <v>691870705152</v>
      </c>
      <c r="V31" s="18"/>
      <c r="W31" s="18">
        <v>1255781885048</v>
      </c>
      <c r="Y31" s="39">
        <f t="shared" si="1"/>
        <v>1.5911112087499017E-2</v>
      </c>
      <c r="AA31" s="40"/>
    </row>
    <row r="32" spans="1:27" s="17" customFormat="1" ht="24" x14ac:dyDescent="0.55000000000000004">
      <c r="A32" s="17" t="s">
        <v>36</v>
      </c>
      <c r="C32" s="18">
        <v>8288198</v>
      </c>
      <c r="D32" s="18"/>
      <c r="E32" s="18">
        <v>115216027029</v>
      </c>
      <c r="F32" s="18"/>
      <c r="G32" s="18">
        <v>250260282882</v>
      </c>
      <c r="H32" s="18"/>
      <c r="I32" s="18">
        <v>0</v>
      </c>
      <c r="J32" s="18"/>
      <c r="K32" s="18">
        <v>0</v>
      </c>
      <c r="L32" s="18"/>
      <c r="M32" s="18">
        <v>0</v>
      </c>
      <c r="N32" s="18"/>
      <c r="O32" s="18">
        <v>0</v>
      </c>
      <c r="P32" s="18"/>
      <c r="Q32" s="18">
        <f t="shared" si="0"/>
        <v>8288198</v>
      </c>
      <c r="R32" s="18"/>
      <c r="S32" s="18">
        <v>34230</v>
      </c>
      <c r="T32" s="18"/>
      <c r="U32" s="18">
        <v>115216027029</v>
      </c>
      <c r="V32" s="18"/>
      <c r="W32" s="18">
        <v>281511977754</v>
      </c>
      <c r="Y32" s="39">
        <f t="shared" si="1"/>
        <v>3.5668364748279637E-3</v>
      </c>
      <c r="AA32" s="40"/>
    </row>
    <row r="33" spans="1:28" s="17" customFormat="1" ht="24" x14ac:dyDescent="0.55000000000000004">
      <c r="A33" s="17" t="s">
        <v>37</v>
      </c>
      <c r="C33" s="18">
        <v>20000000</v>
      </c>
      <c r="D33" s="18"/>
      <c r="E33" s="18">
        <v>115847552176</v>
      </c>
      <c r="F33" s="18"/>
      <c r="G33" s="18">
        <v>162136918000</v>
      </c>
      <c r="H33" s="18"/>
      <c r="I33" s="18">
        <v>1011122</v>
      </c>
      <c r="J33" s="18"/>
      <c r="K33" s="18">
        <v>0</v>
      </c>
      <c r="L33" s="18"/>
      <c r="M33" s="18">
        <v>0</v>
      </c>
      <c r="N33" s="18"/>
      <c r="O33" s="18">
        <v>0</v>
      </c>
      <c r="P33" s="18"/>
      <c r="Q33" s="18">
        <f t="shared" si="0"/>
        <v>21011122</v>
      </c>
      <c r="R33" s="18"/>
      <c r="S33" s="18">
        <v>8670</v>
      </c>
      <c r="T33" s="18"/>
      <c r="U33" s="18">
        <v>121703970800</v>
      </c>
      <c r="V33" s="18"/>
      <c r="W33" s="18">
        <v>180758281254</v>
      </c>
      <c r="Y33" s="39">
        <f t="shared" si="1"/>
        <v>2.2902586094129982E-3</v>
      </c>
      <c r="AA33" s="40"/>
    </row>
    <row r="34" spans="1:28" s="17" customFormat="1" ht="24" x14ac:dyDescent="0.55000000000000004">
      <c r="A34" s="17" t="s">
        <v>38</v>
      </c>
      <c r="C34" s="18">
        <v>35180424</v>
      </c>
      <c r="D34" s="18"/>
      <c r="E34" s="18">
        <v>186504834907</v>
      </c>
      <c r="F34" s="18"/>
      <c r="G34" s="18">
        <v>257275492607</v>
      </c>
      <c r="H34" s="18"/>
      <c r="I34" s="18">
        <v>0</v>
      </c>
      <c r="J34" s="18"/>
      <c r="K34" s="18">
        <v>0</v>
      </c>
      <c r="L34" s="18"/>
      <c r="M34" s="18">
        <v>0</v>
      </c>
      <c r="N34" s="18"/>
      <c r="O34" s="18">
        <v>0</v>
      </c>
      <c r="P34" s="18"/>
      <c r="Q34" s="18">
        <f t="shared" si="0"/>
        <v>35180424</v>
      </c>
      <c r="R34" s="18"/>
      <c r="S34" s="18">
        <v>7000</v>
      </c>
      <c r="T34" s="18"/>
      <c r="U34" s="18">
        <v>186504834907</v>
      </c>
      <c r="V34" s="18"/>
      <c r="W34" s="18">
        <v>244359355257</v>
      </c>
      <c r="Y34" s="39">
        <f t="shared" si="1"/>
        <v>3.0961022271590627E-3</v>
      </c>
      <c r="AA34" s="40"/>
    </row>
    <row r="35" spans="1:28" s="17" customFormat="1" ht="24" x14ac:dyDescent="0.55000000000000004">
      <c r="A35" s="17" t="s">
        <v>39</v>
      </c>
      <c r="C35" s="18">
        <v>19259731</v>
      </c>
      <c r="D35" s="18"/>
      <c r="E35" s="18">
        <v>653571817049</v>
      </c>
      <c r="F35" s="18"/>
      <c r="G35" s="18">
        <v>845655257612</v>
      </c>
      <c r="H35" s="18"/>
      <c r="I35" s="18">
        <v>52372189</v>
      </c>
      <c r="J35" s="18"/>
      <c r="K35" s="18">
        <v>0</v>
      </c>
      <c r="L35" s="18"/>
      <c r="M35" s="18">
        <v>-4420944</v>
      </c>
      <c r="N35" s="18"/>
      <c r="O35" s="18">
        <v>193368252944</v>
      </c>
      <c r="P35" s="18"/>
      <c r="Q35" s="18">
        <f t="shared" si="0"/>
        <v>67210976</v>
      </c>
      <c r="R35" s="18"/>
      <c r="S35" s="18">
        <v>10250</v>
      </c>
      <c r="T35" s="18"/>
      <c r="U35" s="18">
        <v>503548724651</v>
      </c>
      <c r="V35" s="18"/>
      <c r="W35" s="18">
        <v>683587210344</v>
      </c>
      <c r="Y35" s="39">
        <f t="shared" si="1"/>
        <v>8.6612435287266552E-3</v>
      </c>
      <c r="AA35" s="40"/>
      <c r="AB35" s="40"/>
    </row>
    <row r="36" spans="1:28" s="17" customFormat="1" ht="24" x14ac:dyDescent="0.55000000000000004">
      <c r="A36" s="17" t="s">
        <v>40</v>
      </c>
      <c r="C36" s="18">
        <v>69359284</v>
      </c>
      <c r="D36" s="18"/>
      <c r="E36" s="18">
        <v>289022284444</v>
      </c>
      <c r="F36" s="18"/>
      <c r="G36" s="18">
        <v>364762624694</v>
      </c>
      <c r="H36" s="18"/>
      <c r="I36" s="18">
        <v>0</v>
      </c>
      <c r="J36" s="18"/>
      <c r="K36" s="18">
        <v>0</v>
      </c>
      <c r="L36" s="18"/>
      <c r="M36" s="18">
        <v>0</v>
      </c>
      <c r="N36" s="18"/>
      <c r="O36" s="18">
        <v>0</v>
      </c>
      <c r="P36" s="18"/>
      <c r="Q36" s="18">
        <f t="shared" si="0"/>
        <v>69359284</v>
      </c>
      <c r="R36" s="18"/>
      <c r="S36" s="18">
        <v>5590</v>
      </c>
      <c r="T36" s="18"/>
      <c r="U36" s="18">
        <v>289022284444</v>
      </c>
      <c r="V36" s="18"/>
      <c r="W36" s="18">
        <v>384721334347</v>
      </c>
      <c r="Y36" s="39">
        <f t="shared" si="1"/>
        <v>4.8745282489986901E-3</v>
      </c>
      <c r="AA36" s="40"/>
    </row>
    <row r="37" spans="1:28" s="17" customFormat="1" ht="24" x14ac:dyDescent="0.55000000000000004">
      <c r="A37" s="17" t="s">
        <v>41</v>
      </c>
      <c r="C37" s="18">
        <v>21485578</v>
      </c>
      <c r="D37" s="18"/>
      <c r="E37" s="18">
        <v>66239370218</v>
      </c>
      <c r="F37" s="18"/>
      <c r="G37" s="18">
        <v>114698880313</v>
      </c>
      <c r="H37" s="18"/>
      <c r="I37" s="18">
        <v>0</v>
      </c>
      <c r="J37" s="18"/>
      <c r="K37" s="18">
        <v>0</v>
      </c>
      <c r="L37" s="18"/>
      <c r="M37" s="18">
        <v>-21485578</v>
      </c>
      <c r="N37" s="18"/>
      <c r="O37" s="18">
        <v>115839345176</v>
      </c>
      <c r="P37" s="18"/>
      <c r="Q37" s="18">
        <f t="shared" si="0"/>
        <v>0</v>
      </c>
      <c r="R37" s="18"/>
      <c r="S37" s="18">
        <v>0</v>
      </c>
      <c r="T37" s="18"/>
      <c r="U37" s="18">
        <v>0</v>
      </c>
      <c r="V37" s="18"/>
      <c r="W37" s="18">
        <v>0</v>
      </c>
      <c r="Y37" s="39">
        <f t="shared" si="1"/>
        <v>0</v>
      </c>
      <c r="AA37" s="40"/>
    </row>
    <row r="38" spans="1:28" s="17" customFormat="1" ht="24" x14ac:dyDescent="0.55000000000000004">
      <c r="A38" s="17" t="s">
        <v>42</v>
      </c>
      <c r="C38" s="18">
        <v>138540346</v>
      </c>
      <c r="D38" s="18"/>
      <c r="E38" s="18">
        <v>1020740448905</v>
      </c>
      <c r="F38" s="18"/>
      <c r="G38" s="18">
        <v>1358197959759</v>
      </c>
      <c r="H38" s="18"/>
      <c r="I38" s="18">
        <v>0</v>
      </c>
      <c r="J38" s="18"/>
      <c r="K38" s="18">
        <v>0</v>
      </c>
      <c r="L38" s="18"/>
      <c r="M38" s="18">
        <v>0</v>
      </c>
      <c r="N38" s="18"/>
      <c r="O38" s="18">
        <v>0</v>
      </c>
      <c r="P38" s="18"/>
      <c r="Q38" s="18">
        <f t="shared" si="0"/>
        <v>138540346</v>
      </c>
      <c r="R38" s="18"/>
      <c r="S38" s="18">
        <v>14350</v>
      </c>
      <c r="T38" s="18"/>
      <c r="U38" s="18">
        <v>1020740448905</v>
      </c>
      <c r="V38" s="18"/>
      <c r="W38" s="18">
        <v>1972686307950</v>
      </c>
      <c r="Y38" s="39">
        <f t="shared" si="1"/>
        <v>2.4994494133881631E-2</v>
      </c>
      <c r="AA38" s="40"/>
    </row>
    <row r="39" spans="1:28" s="17" customFormat="1" ht="24" x14ac:dyDescent="0.55000000000000004">
      <c r="A39" s="17" t="s">
        <v>43</v>
      </c>
      <c r="C39" s="18">
        <v>2218435</v>
      </c>
      <c r="D39" s="18"/>
      <c r="E39" s="18">
        <v>45211528364</v>
      </c>
      <c r="F39" s="18"/>
      <c r="G39" s="18">
        <v>85123748856</v>
      </c>
      <c r="H39" s="18"/>
      <c r="I39" s="18">
        <v>0</v>
      </c>
      <c r="J39" s="18"/>
      <c r="K39" s="18">
        <v>0</v>
      </c>
      <c r="L39" s="18"/>
      <c r="M39" s="18">
        <v>0</v>
      </c>
      <c r="N39" s="18"/>
      <c r="O39" s="18">
        <v>0</v>
      </c>
      <c r="P39" s="18"/>
      <c r="Q39" s="18">
        <f t="shared" si="0"/>
        <v>2218435</v>
      </c>
      <c r="R39" s="18"/>
      <c r="S39" s="18">
        <v>34090</v>
      </c>
      <c r="T39" s="18"/>
      <c r="U39" s="18">
        <v>45211528364</v>
      </c>
      <c r="V39" s="18"/>
      <c r="W39" s="18">
        <v>75041856698</v>
      </c>
      <c r="Y39" s="39">
        <f t="shared" si="1"/>
        <v>9.5080157421627265E-4</v>
      </c>
      <c r="AA39" s="40"/>
    </row>
    <row r="40" spans="1:28" s="17" customFormat="1" ht="24" x14ac:dyDescent="0.55000000000000004">
      <c r="A40" s="17" t="s">
        <v>44</v>
      </c>
      <c r="C40" s="18">
        <v>46183742</v>
      </c>
      <c r="D40" s="18"/>
      <c r="E40" s="18">
        <v>1018843432930</v>
      </c>
      <c r="F40" s="18"/>
      <c r="G40" s="18">
        <v>1766162624129</v>
      </c>
      <c r="H40" s="18"/>
      <c r="I40" s="18">
        <v>0</v>
      </c>
      <c r="J40" s="18"/>
      <c r="K40" s="18">
        <v>0</v>
      </c>
      <c r="L40" s="18"/>
      <c r="M40" s="18">
        <v>0</v>
      </c>
      <c r="N40" s="18"/>
      <c r="O40" s="18">
        <v>0</v>
      </c>
      <c r="P40" s="18"/>
      <c r="Q40" s="18">
        <f t="shared" si="0"/>
        <v>46183742</v>
      </c>
      <c r="R40" s="18"/>
      <c r="S40" s="18">
        <v>43640</v>
      </c>
      <c r="T40" s="18"/>
      <c r="U40" s="18">
        <v>1018843432930</v>
      </c>
      <c r="V40" s="18"/>
      <c r="W40" s="18">
        <v>1999879006668</v>
      </c>
      <c r="Y40" s="39">
        <f t="shared" si="1"/>
        <v>2.5339033326885797E-2</v>
      </c>
      <c r="AA40" s="40"/>
    </row>
    <row r="41" spans="1:28" s="17" customFormat="1" ht="24" x14ac:dyDescent="0.55000000000000004">
      <c r="A41" s="17" t="s">
        <v>45</v>
      </c>
      <c r="C41" s="18">
        <v>58801775</v>
      </c>
      <c r="D41" s="18"/>
      <c r="E41" s="18">
        <v>164530648303</v>
      </c>
      <c r="F41" s="18"/>
      <c r="G41" s="18">
        <v>347749534184</v>
      </c>
      <c r="H41" s="18"/>
      <c r="I41" s="18">
        <v>0</v>
      </c>
      <c r="J41" s="18"/>
      <c r="K41" s="18">
        <v>0</v>
      </c>
      <c r="L41" s="18"/>
      <c r="M41" s="18">
        <v>0</v>
      </c>
      <c r="N41" s="18"/>
      <c r="O41" s="18">
        <v>0</v>
      </c>
      <c r="P41" s="18"/>
      <c r="Q41" s="18">
        <f t="shared" si="0"/>
        <v>58801775</v>
      </c>
      <c r="R41" s="18"/>
      <c r="S41" s="18">
        <v>6230</v>
      </c>
      <c r="T41" s="18"/>
      <c r="U41" s="18">
        <v>164530648303</v>
      </c>
      <c r="V41" s="18"/>
      <c r="W41" s="18">
        <v>363503288250</v>
      </c>
      <c r="Y41" s="39">
        <f>W41/78924834300843</f>
        <v>4.6056895965648848E-3</v>
      </c>
      <c r="AA41" s="40"/>
    </row>
    <row r="42" spans="1:28" s="17" customFormat="1" ht="24" x14ac:dyDescent="0.55000000000000004">
      <c r="A42" s="17" t="s">
        <v>46</v>
      </c>
      <c r="C42" s="18">
        <v>81812250</v>
      </c>
      <c r="D42" s="18"/>
      <c r="E42" s="18">
        <v>173629507790</v>
      </c>
      <c r="F42" s="18"/>
      <c r="G42" s="18">
        <v>454607111322</v>
      </c>
      <c r="H42" s="18"/>
      <c r="I42" s="18">
        <v>44825274</v>
      </c>
      <c r="J42" s="18"/>
      <c r="K42" s="18">
        <v>0</v>
      </c>
      <c r="L42" s="18"/>
      <c r="M42" s="18">
        <v>0</v>
      </c>
      <c r="N42" s="18"/>
      <c r="O42" s="18">
        <v>0</v>
      </c>
      <c r="P42" s="18"/>
      <c r="Q42" s="18">
        <f t="shared" si="0"/>
        <v>126637524</v>
      </c>
      <c r="R42" s="18"/>
      <c r="S42" s="18">
        <v>5830</v>
      </c>
      <c r="T42" s="18"/>
      <c r="U42" s="18">
        <v>268748739218</v>
      </c>
      <c r="V42" s="18"/>
      <c r="W42" s="18">
        <v>732589730927</v>
      </c>
      <c r="Y42" s="39">
        <f t="shared" si="1"/>
        <v>9.2821193407203028E-3</v>
      </c>
      <c r="AA42" s="40"/>
    </row>
    <row r="43" spans="1:28" s="17" customFormat="1" ht="24" x14ac:dyDescent="0.55000000000000004">
      <c r="A43" s="17" t="s">
        <v>47</v>
      </c>
      <c r="C43" s="18">
        <v>41646218</v>
      </c>
      <c r="D43" s="18"/>
      <c r="E43" s="18">
        <v>830860854489</v>
      </c>
      <c r="F43" s="18"/>
      <c r="G43" s="18">
        <v>867810147432</v>
      </c>
      <c r="H43" s="18"/>
      <c r="I43" s="18">
        <v>0</v>
      </c>
      <c r="J43" s="18"/>
      <c r="K43" s="18">
        <v>0</v>
      </c>
      <c r="L43" s="18"/>
      <c r="M43" s="18">
        <v>0</v>
      </c>
      <c r="N43" s="18"/>
      <c r="O43" s="18">
        <v>0</v>
      </c>
      <c r="P43" s="18"/>
      <c r="Q43" s="18">
        <f t="shared" si="0"/>
        <v>41646218</v>
      </c>
      <c r="R43" s="18"/>
      <c r="S43" s="18">
        <v>24200</v>
      </c>
      <c r="T43" s="18"/>
      <c r="U43" s="18">
        <v>830860854489</v>
      </c>
      <c r="V43" s="18"/>
      <c r="W43" s="18">
        <v>1000047884184</v>
      </c>
      <c r="Y43" s="39">
        <f t="shared" si="1"/>
        <v>1.2670889879502965E-2</v>
      </c>
      <c r="AA43" s="40"/>
    </row>
    <row r="44" spans="1:28" s="17" customFormat="1" ht="24" x14ac:dyDescent="0.55000000000000004">
      <c r="A44" s="17" t="s">
        <v>48</v>
      </c>
      <c r="C44" s="18">
        <v>110984222</v>
      </c>
      <c r="D44" s="18"/>
      <c r="E44" s="18">
        <v>521572864088</v>
      </c>
      <c r="F44" s="18"/>
      <c r="G44" s="18">
        <v>1563793658288</v>
      </c>
      <c r="H44" s="18"/>
      <c r="I44" s="18">
        <v>96643414</v>
      </c>
      <c r="J44" s="18"/>
      <c r="K44" s="18">
        <v>1422333461157</v>
      </c>
      <c r="L44" s="18"/>
      <c r="M44" s="18">
        <v>-10443414</v>
      </c>
      <c r="N44" s="18"/>
      <c r="O44" s="18">
        <v>147258792475</v>
      </c>
      <c r="P44" s="18"/>
      <c r="Q44" s="18">
        <f t="shared" si="0"/>
        <v>197184222</v>
      </c>
      <c r="R44" s="18"/>
      <c r="S44" s="18">
        <v>16460</v>
      </c>
      <c r="T44" s="18"/>
      <c r="U44" s="18">
        <v>1846498651815</v>
      </c>
      <c r="V44" s="18"/>
      <c r="W44" s="18">
        <v>3220563401886</v>
      </c>
      <c r="Y44" s="39">
        <f t="shared" si="1"/>
        <v>4.0805450279565565E-2</v>
      </c>
      <c r="AA44" s="40"/>
    </row>
    <row r="45" spans="1:28" s="17" customFormat="1" ht="24" x14ac:dyDescent="0.55000000000000004">
      <c r="A45" s="17" t="s">
        <v>49</v>
      </c>
      <c r="C45" s="18">
        <v>16163342</v>
      </c>
      <c r="D45" s="18"/>
      <c r="E45" s="18">
        <v>705509617386</v>
      </c>
      <c r="F45" s="18"/>
      <c r="G45" s="18">
        <v>890772700807</v>
      </c>
      <c r="H45" s="18"/>
      <c r="I45" s="18">
        <v>7000000</v>
      </c>
      <c r="J45" s="18"/>
      <c r="K45" s="18">
        <v>378130430268</v>
      </c>
      <c r="L45" s="18"/>
      <c r="M45" s="18">
        <v>0</v>
      </c>
      <c r="N45" s="18"/>
      <c r="O45" s="18">
        <v>0</v>
      </c>
      <c r="P45" s="18"/>
      <c r="Q45" s="18">
        <f t="shared" si="0"/>
        <v>23163342</v>
      </c>
      <c r="R45" s="18"/>
      <c r="S45" s="18">
        <v>53600</v>
      </c>
      <c r="T45" s="18"/>
      <c r="U45" s="18">
        <v>1083640047654</v>
      </c>
      <c r="V45" s="18"/>
      <c r="W45" s="18">
        <v>1231957910036</v>
      </c>
      <c r="Y45" s="39">
        <f t="shared" si="1"/>
        <v>1.5609255577782586E-2</v>
      </c>
      <c r="AA45" s="40"/>
    </row>
    <row r="46" spans="1:28" s="17" customFormat="1" ht="24" x14ac:dyDescent="0.55000000000000004">
      <c r="A46" s="17" t="s">
        <v>50</v>
      </c>
      <c r="C46" s="18">
        <v>3949846</v>
      </c>
      <c r="D46" s="18"/>
      <c r="E46" s="18">
        <v>190910104999</v>
      </c>
      <c r="F46" s="18"/>
      <c r="G46" s="18">
        <v>352855811549</v>
      </c>
      <c r="H46" s="18"/>
      <c r="I46" s="18">
        <v>0</v>
      </c>
      <c r="J46" s="18"/>
      <c r="K46" s="18">
        <v>0</v>
      </c>
      <c r="L46" s="18"/>
      <c r="M46" s="18">
        <v>0</v>
      </c>
      <c r="N46" s="18"/>
      <c r="O46" s="18">
        <v>0</v>
      </c>
      <c r="P46" s="18"/>
      <c r="Q46" s="18">
        <f t="shared" si="0"/>
        <v>3949846</v>
      </c>
      <c r="R46" s="18"/>
      <c r="S46" s="18">
        <v>87420</v>
      </c>
      <c r="T46" s="18"/>
      <c r="U46" s="18">
        <v>190910104999</v>
      </c>
      <c r="V46" s="18"/>
      <c r="W46" s="18">
        <v>342626402817</v>
      </c>
      <c r="Y46" s="39">
        <f t="shared" si="1"/>
        <v>4.3411735463515615E-3</v>
      </c>
      <c r="AA46" s="40"/>
    </row>
    <row r="47" spans="1:28" s="17" customFormat="1" ht="24" x14ac:dyDescent="0.55000000000000004">
      <c r="A47" s="17" t="s">
        <v>51</v>
      </c>
      <c r="C47" s="18">
        <v>82387637</v>
      </c>
      <c r="D47" s="18"/>
      <c r="E47" s="18">
        <v>321105776977</v>
      </c>
      <c r="F47" s="18"/>
      <c r="G47" s="18">
        <v>731669486066</v>
      </c>
      <c r="H47" s="18"/>
      <c r="I47" s="18">
        <v>0</v>
      </c>
      <c r="J47" s="18"/>
      <c r="K47" s="18">
        <v>0</v>
      </c>
      <c r="L47" s="18"/>
      <c r="M47" s="18">
        <v>0</v>
      </c>
      <c r="N47" s="18"/>
      <c r="O47" s="18">
        <v>0</v>
      </c>
      <c r="P47" s="18"/>
      <c r="Q47" s="18">
        <f t="shared" si="0"/>
        <v>82387637</v>
      </c>
      <c r="R47" s="18"/>
      <c r="S47" s="18">
        <v>8590</v>
      </c>
      <c r="T47" s="18"/>
      <c r="U47" s="18">
        <v>321105776977</v>
      </c>
      <c r="V47" s="18"/>
      <c r="W47" s="18">
        <v>702239205062</v>
      </c>
      <c r="Y47" s="39">
        <f t="shared" si="1"/>
        <v>8.8975695835512118E-3</v>
      </c>
      <c r="AA47" s="40"/>
    </row>
    <row r="48" spans="1:28" s="17" customFormat="1" ht="24" x14ac:dyDescent="0.55000000000000004">
      <c r="A48" s="17" t="s">
        <v>52</v>
      </c>
      <c r="C48" s="18">
        <v>42336728</v>
      </c>
      <c r="D48" s="18"/>
      <c r="E48" s="18">
        <v>615546037656</v>
      </c>
      <c r="F48" s="18"/>
      <c r="G48" s="18">
        <v>794398984900</v>
      </c>
      <c r="H48" s="18"/>
      <c r="I48" s="18">
        <v>6000000</v>
      </c>
      <c r="J48" s="18"/>
      <c r="K48" s="18">
        <v>120560318909</v>
      </c>
      <c r="L48" s="18"/>
      <c r="M48" s="18">
        <v>0</v>
      </c>
      <c r="N48" s="18"/>
      <c r="O48" s="18">
        <v>0</v>
      </c>
      <c r="P48" s="18"/>
      <c r="Q48" s="18">
        <f t="shared" si="0"/>
        <v>48336728</v>
      </c>
      <c r="R48" s="18"/>
      <c r="S48" s="18">
        <v>17780</v>
      </c>
      <c r="T48" s="18"/>
      <c r="U48" s="18">
        <v>736106356565</v>
      </c>
      <c r="V48" s="18"/>
      <c r="W48" s="18">
        <v>852783652946</v>
      </c>
      <c r="Y48" s="39">
        <f t="shared" si="1"/>
        <v>1.0805010368414436E-2</v>
      </c>
      <c r="AA48" s="40"/>
    </row>
    <row r="49" spans="1:27" s="17" customFormat="1" ht="24" x14ac:dyDescent="0.55000000000000004">
      <c r="A49" s="17" t="s">
        <v>53</v>
      </c>
      <c r="C49" s="18">
        <v>9029253</v>
      </c>
      <c r="D49" s="18"/>
      <c r="E49" s="18">
        <v>314326577909</v>
      </c>
      <c r="F49" s="18"/>
      <c r="G49" s="18">
        <v>431845821342</v>
      </c>
      <c r="H49" s="18"/>
      <c r="I49" s="18">
        <v>0</v>
      </c>
      <c r="J49" s="18"/>
      <c r="K49" s="18">
        <v>0</v>
      </c>
      <c r="L49" s="18"/>
      <c r="M49" s="18">
        <v>0</v>
      </c>
      <c r="N49" s="18"/>
      <c r="O49" s="18">
        <v>0</v>
      </c>
      <c r="P49" s="18"/>
      <c r="Q49" s="18">
        <f t="shared" si="0"/>
        <v>9029253</v>
      </c>
      <c r="R49" s="18"/>
      <c r="S49" s="18">
        <v>55910</v>
      </c>
      <c r="T49" s="18"/>
      <c r="U49" s="18">
        <v>314326577909</v>
      </c>
      <c r="V49" s="18"/>
      <c r="W49" s="18">
        <v>500923233843</v>
      </c>
      <c r="Y49" s="39">
        <f t="shared" si="1"/>
        <v>6.3468392208920936E-3</v>
      </c>
      <c r="AA49" s="40"/>
    </row>
    <row r="50" spans="1:27" s="17" customFormat="1" ht="24" x14ac:dyDescent="0.55000000000000004">
      <c r="A50" s="17" t="s">
        <v>54</v>
      </c>
      <c r="C50" s="18">
        <v>3468479</v>
      </c>
      <c r="D50" s="18"/>
      <c r="E50" s="18">
        <v>126127578319</v>
      </c>
      <c r="F50" s="18"/>
      <c r="G50" s="18">
        <v>188534554269</v>
      </c>
      <c r="H50" s="18"/>
      <c r="I50" s="18">
        <v>0</v>
      </c>
      <c r="J50" s="18"/>
      <c r="K50" s="18">
        <v>0</v>
      </c>
      <c r="L50" s="18"/>
      <c r="M50" s="18">
        <v>0</v>
      </c>
      <c r="N50" s="18"/>
      <c r="O50" s="18">
        <v>0</v>
      </c>
      <c r="P50" s="18"/>
      <c r="Q50" s="18">
        <f t="shared" si="0"/>
        <v>3468479</v>
      </c>
      <c r="R50" s="18"/>
      <c r="S50" s="18">
        <v>56340</v>
      </c>
      <c r="T50" s="18"/>
      <c r="U50" s="18">
        <v>126127578319</v>
      </c>
      <c r="V50" s="18"/>
      <c r="W50" s="18">
        <v>193903555814</v>
      </c>
      <c r="Y50" s="39">
        <f t="shared" si="1"/>
        <v>2.4568129604793975E-3</v>
      </c>
      <c r="AA50" s="40"/>
    </row>
    <row r="51" spans="1:27" s="17" customFormat="1" ht="24" x14ac:dyDescent="0.55000000000000004">
      <c r="A51" s="17" t="s">
        <v>55</v>
      </c>
      <c r="C51" s="18">
        <v>7514971</v>
      </c>
      <c r="D51" s="18"/>
      <c r="E51" s="18">
        <v>187316025147</v>
      </c>
      <c r="F51" s="18"/>
      <c r="G51" s="18">
        <v>941356565811</v>
      </c>
      <c r="H51" s="18"/>
      <c r="I51" s="18">
        <v>0</v>
      </c>
      <c r="J51" s="18"/>
      <c r="K51" s="18">
        <v>0</v>
      </c>
      <c r="L51" s="18"/>
      <c r="M51" s="18">
        <v>0</v>
      </c>
      <c r="N51" s="18"/>
      <c r="O51" s="18">
        <v>0</v>
      </c>
      <c r="P51" s="18"/>
      <c r="Q51" s="18">
        <f t="shared" si="0"/>
        <v>7514971</v>
      </c>
      <c r="R51" s="18"/>
      <c r="S51" s="18">
        <v>126110</v>
      </c>
      <c r="T51" s="18"/>
      <c r="U51" s="18">
        <v>187316025147</v>
      </c>
      <c r="V51" s="18"/>
      <c r="W51" s="18">
        <v>940387171376</v>
      </c>
      <c r="Y51" s="39">
        <f t="shared" si="1"/>
        <v>1.191497175390276E-2</v>
      </c>
      <c r="AA51" s="40"/>
    </row>
    <row r="52" spans="1:27" s="17" customFormat="1" ht="24" x14ac:dyDescent="0.55000000000000004">
      <c r="A52" s="17" t="s">
        <v>56</v>
      </c>
      <c r="C52" s="18">
        <v>5250407</v>
      </c>
      <c r="D52" s="18"/>
      <c r="E52" s="18">
        <v>36567710177</v>
      </c>
      <c r="F52" s="18"/>
      <c r="G52" s="18">
        <v>59444061648</v>
      </c>
      <c r="H52" s="18"/>
      <c r="I52" s="18">
        <v>0</v>
      </c>
      <c r="J52" s="18"/>
      <c r="K52" s="18">
        <v>0</v>
      </c>
      <c r="L52" s="18"/>
      <c r="M52" s="18">
        <v>0</v>
      </c>
      <c r="N52" s="18"/>
      <c r="O52" s="18">
        <v>0</v>
      </c>
      <c r="P52" s="18"/>
      <c r="Q52" s="18">
        <f t="shared" si="0"/>
        <v>5250407</v>
      </c>
      <c r="R52" s="18"/>
      <c r="S52" s="18">
        <v>10530</v>
      </c>
      <c r="T52" s="18"/>
      <c r="U52" s="18">
        <v>36567710177</v>
      </c>
      <c r="V52" s="18"/>
      <c r="W52" s="18">
        <v>54859418856</v>
      </c>
      <c r="Y52" s="39">
        <f t="shared" si="1"/>
        <v>6.9508437162995782E-4</v>
      </c>
      <c r="AA52" s="40"/>
    </row>
    <row r="53" spans="1:27" s="17" customFormat="1" ht="24" x14ac:dyDescent="0.55000000000000004">
      <c r="A53" s="17" t="s">
        <v>57</v>
      </c>
      <c r="C53" s="18">
        <v>21187066</v>
      </c>
      <c r="D53" s="18"/>
      <c r="E53" s="18">
        <v>676255134368</v>
      </c>
      <c r="F53" s="18"/>
      <c r="G53" s="18">
        <v>982628573657</v>
      </c>
      <c r="H53" s="18"/>
      <c r="I53" s="18">
        <v>8000000</v>
      </c>
      <c r="J53" s="18"/>
      <c r="K53" s="18">
        <v>350272346851</v>
      </c>
      <c r="L53" s="18"/>
      <c r="M53" s="18">
        <v>0</v>
      </c>
      <c r="N53" s="18"/>
      <c r="O53" s="18">
        <v>0</v>
      </c>
      <c r="P53" s="18"/>
      <c r="Q53" s="18">
        <f t="shared" si="0"/>
        <v>29187066</v>
      </c>
      <c r="R53" s="18"/>
      <c r="S53" s="18">
        <v>44000</v>
      </c>
      <c r="T53" s="18"/>
      <c r="U53" s="18">
        <v>1026527481219</v>
      </c>
      <c r="V53" s="18"/>
      <c r="W53" s="18">
        <v>1274303799112</v>
      </c>
      <c r="Y53" s="39">
        <f t="shared" si="1"/>
        <v>1.614578998360202E-2</v>
      </c>
      <c r="AA53" s="40"/>
    </row>
    <row r="54" spans="1:27" s="17" customFormat="1" ht="24" x14ac:dyDescent="0.55000000000000004">
      <c r="A54" s="17" t="s">
        <v>58</v>
      </c>
      <c r="C54" s="18">
        <v>9167325</v>
      </c>
      <c r="D54" s="18"/>
      <c r="E54" s="18">
        <v>327676801728</v>
      </c>
      <c r="F54" s="18"/>
      <c r="G54" s="18">
        <v>1188088846670</v>
      </c>
      <c r="H54" s="18"/>
      <c r="I54" s="18">
        <v>0</v>
      </c>
      <c r="J54" s="18"/>
      <c r="K54" s="18">
        <v>0</v>
      </c>
      <c r="L54" s="18"/>
      <c r="M54" s="18">
        <v>0</v>
      </c>
      <c r="N54" s="18"/>
      <c r="O54" s="18">
        <v>0</v>
      </c>
      <c r="P54" s="18"/>
      <c r="Q54" s="18">
        <f t="shared" si="0"/>
        <v>9167325</v>
      </c>
      <c r="R54" s="18"/>
      <c r="S54" s="18">
        <v>128300</v>
      </c>
      <c r="T54" s="18"/>
      <c r="U54" s="18">
        <v>327676801728</v>
      </c>
      <c r="V54" s="18"/>
      <c r="W54" s="18">
        <v>1167076020425</v>
      </c>
      <c r="Y54" s="39">
        <f t="shared" si="1"/>
        <v>1.4787183663590338E-2</v>
      </c>
      <c r="AA54" s="40"/>
    </row>
    <row r="55" spans="1:27" s="17" customFormat="1" ht="24" x14ac:dyDescent="0.55000000000000004">
      <c r="A55" s="17" t="s">
        <v>59</v>
      </c>
      <c r="C55" s="18">
        <v>336881032</v>
      </c>
      <c r="D55" s="18"/>
      <c r="E55" s="18">
        <v>560499939599</v>
      </c>
      <c r="F55" s="18"/>
      <c r="G55" s="18">
        <v>725380963321</v>
      </c>
      <c r="H55" s="18"/>
      <c r="I55" s="18">
        <v>0</v>
      </c>
      <c r="J55" s="18"/>
      <c r="K55" s="18">
        <v>0</v>
      </c>
      <c r="L55" s="18"/>
      <c r="M55" s="18">
        <v>0</v>
      </c>
      <c r="N55" s="18"/>
      <c r="O55" s="18">
        <v>0</v>
      </c>
      <c r="P55" s="18"/>
      <c r="Q55" s="18">
        <f t="shared" si="0"/>
        <v>336881032</v>
      </c>
      <c r="R55" s="18"/>
      <c r="S55" s="18">
        <v>2678</v>
      </c>
      <c r="T55" s="18"/>
      <c r="U55" s="18">
        <v>560499939599</v>
      </c>
      <c r="V55" s="18"/>
      <c r="W55" s="18">
        <v>895193649665</v>
      </c>
      <c r="Y55" s="39">
        <f t="shared" si="1"/>
        <v>1.1342357036224255E-2</v>
      </c>
      <c r="AA55" s="40"/>
    </row>
    <row r="56" spans="1:27" s="17" customFormat="1" ht="24" x14ac:dyDescent="0.55000000000000004">
      <c r="A56" s="17" t="s">
        <v>60</v>
      </c>
      <c r="C56" s="18">
        <v>210363761</v>
      </c>
      <c r="D56" s="18"/>
      <c r="E56" s="18">
        <v>1057591403854</v>
      </c>
      <c r="F56" s="18"/>
      <c r="G56" s="18">
        <v>1106309540376</v>
      </c>
      <c r="H56" s="18"/>
      <c r="I56" s="18">
        <v>0</v>
      </c>
      <c r="J56" s="18"/>
      <c r="K56" s="18">
        <v>0</v>
      </c>
      <c r="L56" s="18"/>
      <c r="M56" s="18">
        <v>0</v>
      </c>
      <c r="N56" s="18"/>
      <c r="O56" s="18">
        <v>0</v>
      </c>
      <c r="P56" s="18"/>
      <c r="Q56" s="18">
        <f t="shared" si="0"/>
        <v>210363761</v>
      </c>
      <c r="R56" s="18"/>
      <c r="S56" s="18">
        <v>4660</v>
      </c>
      <c r="T56" s="18"/>
      <c r="U56" s="18">
        <v>1057591403854</v>
      </c>
      <c r="V56" s="18"/>
      <c r="W56" s="18">
        <v>972717444934</v>
      </c>
      <c r="Y56" s="39">
        <f t="shared" si="1"/>
        <v>1.2324605474953912E-2</v>
      </c>
      <c r="AA56" s="40"/>
    </row>
    <row r="57" spans="1:27" s="17" customFormat="1" ht="24" x14ac:dyDescent="0.55000000000000004">
      <c r="A57" s="17" t="s">
        <v>61</v>
      </c>
      <c r="C57" s="18">
        <v>30000000</v>
      </c>
      <c r="D57" s="18"/>
      <c r="E57" s="18">
        <v>200678849400</v>
      </c>
      <c r="F57" s="18"/>
      <c r="G57" s="18">
        <v>301550853000</v>
      </c>
      <c r="H57" s="18"/>
      <c r="I57" s="18">
        <v>0</v>
      </c>
      <c r="J57" s="18"/>
      <c r="K57" s="18">
        <v>0</v>
      </c>
      <c r="L57" s="18"/>
      <c r="M57" s="18">
        <v>0</v>
      </c>
      <c r="N57" s="18"/>
      <c r="O57" s="18">
        <v>0</v>
      </c>
      <c r="P57" s="18"/>
      <c r="Q57" s="18">
        <f t="shared" si="0"/>
        <v>30000000</v>
      </c>
      <c r="R57" s="18"/>
      <c r="S57" s="18">
        <v>11850</v>
      </c>
      <c r="T57" s="18"/>
      <c r="U57" s="18">
        <v>200678849400</v>
      </c>
      <c r="V57" s="18"/>
      <c r="W57" s="18">
        <v>352751985000</v>
      </c>
      <c r="Y57" s="39">
        <f t="shared" si="1"/>
        <v>4.4694675399050187E-3</v>
      </c>
      <c r="AA57" s="40"/>
    </row>
    <row r="58" spans="1:27" s="17" customFormat="1" ht="24" x14ac:dyDescent="0.55000000000000004">
      <c r="A58" s="17" t="s">
        <v>62</v>
      </c>
      <c r="C58" s="18">
        <v>84855799</v>
      </c>
      <c r="D58" s="18"/>
      <c r="E58" s="18">
        <v>36876847481</v>
      </c>
      <c r="F58" s="18"/>
      <c r="G58" s="18">
        <v>36542740834</v>
      </c>
      <c r="H58" s="18"/>
      <c r="I58" s="18">
        <v>0</v>
      </c>
      <c r="J58" s="18"/>
      <c r="K58" s="18">
        <v>0</v>
      </c>
      <c r="L58" s="18"/>
      <c r="M58" s="18">
        <v>0</v>
      </c>
      <c r="N58" s="18"/>
      <c r="O58" s="18">
        <v>0</v>
      </c>
      <c r="P58" s="18"/>
      <c r="Q58" s="18">
        <f t="shared" si="0"/>
        <v>84855799</v>
      </c>
      <c r="R58" s="18"/>
      <c r="S58" s="18">
        <v>434</v>
      </c>
      <c r="T58" s="18"/>
      <c r="U58" s="18">
        <v>36876847481</v>
      </c>
      <c r="V58" s="18"/>
      <c r="W58" s="18">
        <v>36542740834</v>
      </c>
      <c r="Y58" s="39">
        <f t="shared" si="1"/>
        <v>4.6300687429646825E-4</v>
      </c>
      <c r="AA58" s="40"/>
    </row>
    <row r="59" spans="1:27" s="17" customFormat="1" ht="24" x14ac:dyDescent="0.55000000000000004">
      <c r="A59" s="17" t="s">
        <v>97</v>
      </c>
      <c r="C59" s="18">
        <v>44937</v>
      </c>
      <c r="D59" s="18"/>
      <c r="E59" s="18">
        <v>99998245977</v>
      </c>
      <c r="F59" s="18"/>
      <c r="G59" s="18">
        <v>147937095543</v>
      </c>
      <c r="H59" s="18"/>
      <c r="I59" s="18">
        <v>0</v>
      </c>
      <c r="J59" s="18"/>
      <c r="K59" s="18">
        <v>0</v>
      </c>
      <c r="L59" s="18"/>
      <c r="M59" s="18">
        <v>0</v>
      </c>
      <c r="N59" s="18"/>
      <c r="O59" s="18">
        <v>0</v>
      </c>
      <c r="P59" s="18"/>
      <c r="Q59" s="18">
        <f t="shared" si="0"/>
        <v>44937</v>
      </c>
      <c r="R59" s="18"/>
      <c r="S59" s="18">
        <v>4521000</v>
      </c>
      <c r="T59" s="18"/>
      <c r="U59" s="18">
        <v>99998245977</v>
      </c>
      <c r="V59" s="18"/>
      <c r="W59" s="18">
        <v>202672592575</v>
      </c>
      <c r="Y59" s="39">
        <f t="shared" si="1"/>
        <v>2.5679191393986273E-3</v>
      </c>
      <c r="AA59" s="40"/>
    </row>
    <row r="60" spans="1:27" s="17" customFormat="1" ht="24" x14ac:dyDescent="0.55000000000000004">
      <c r="A60" s="17" t="s">
        <v>64</v>
      </c>
      <c r="C60" s="18">
        <v>14341118</v>
      </c>
      <c r="D60" s="18"/>
      <c r="E60" s="18">
        <v>182614273181</v>
      </c>
      <c r="F60" s="18"/>
      <c r="G60" s="18">
        <v>243337465799</v>
      </c>
      <c r="H60" s="18"/>
      <c r="I60" s="18">
        <v>0</v>
      </c>
      <c r="J60" s="18"/>
      <c r="K60" s="18">
        <v>0</v>
      </c>
      <c r="L60" s="18"/>
      <c r="M60" s="18">
        <v>0</v>
      </c>
      <c r="N60" s="18"/>
      <c r="O60" s="18">
        <v>0</v>
      </c>
      <c r="P60" s="18"/>
      <c r="Q60" s="18">
        <f t="shared" si="0"/>
        <v>14341118</v>
      </c>
      <c r="R60" s="18"/>
      <c r="S60" s="18">
        <v>18540</v>
      </c>
      <c r="T60" s="18"/>
      <c r="U60" s="18">
        <v>182614273181</v>
      </c>
      <c r="V60" s="18"/>
      <c r="W60" s="18">
        <v>263829041867</v>
      </c>
      <c r="Y60" s="39">
        <f t="shared" si="1"/>
        <v>3.3427886698037964E-3</v>
      </c>
      <c r="AA60" s="40"/>
    </row>
    <row r="61" spans="1:27" s="17" customFormat="1" ht="24" x14ac:dyDescent="0.55000000000000004">
      <c r="A61" s="17" t="s">
        <v>65</v>
      </c>
      <c r="C61" s="18">
        <v>10321896</v>
      </c>
      <c r="D61" s="18"/>
      <c r="E61" s="18">
        <v>321445781233</v>
      </c>
      <c r="F61" s="18"/>
      <c r="G61" s="18">
        <v>262710063632</v>
      </c>
      <c r="H61" s="18"/>
      <c r="I61" s="18">
        <v>0</v>
      </c>
      <c r="J61" s="18"/>
      <c r="K61" s="18">
        <v>0</v>
      </c>
      <c r="L61" s="18"/>
      <c r="M61" s="18">
        <v>0</v>
      </c>
      <c r="N61" s="18"/>
      <c r="O61" s="18">
        <v>0</v>
      </c>
      <c r="P61" s="18"/>
      <c r="Q61" s="18">
        <f t="shared" si="0"/>
        <v>10321896</v>
      </c>
      <c r="R61" s="18"/>
      <c r="S61" s="18">
        <v>24730</v>
      </c>
      <c r="T61" s="18"/>
      <c r="U61" s="18">
        <v>321445781233</v>
      </c>
      <c r="V61" s="18"/>
      <c r="W61" s="18">
        <v>253287324507</v>
      </c>
      <c r="Y61" s="39">
        <f t="shared" si="1"/>
        <v>3.2092221257193649E-3</v>
      </c>
      <c r="AA61" s="40"/>
    </row>
    <row r="62" spans="1:27" s="17" customFormat="1" ht="24" x14ac:dyDescent="0.55000000000000004">
      <c r="A62" s="17" t="s">
        <v>66</v>
      </c>
      <c r="C62" s="18">
        <v>30647955</v>
      </c>
      <c r="D62" s="18"/>
      <c r="E62" s="18">
        <v>591715386982</v>
      </c>
      <c r="F62" s="18"/>
      <c r="G62" s="18">
        <v>886481999874</v>
      </c>
      <c r="H62" s="18"/>
      <c r="I62" s="18">
        <v>2754839</v>
      </c>
      <c r="J62" s="18"/>
      <c r="K62" s="18">
        <v>101371928324</v>
      </c>
      <c r="L62" s="18"/>
      <c r="M62" s="18">
        <v>0</v>
      </c>
      <c r="N62" s="18"/>
      <c r="O62" s="18">
        <v>0</v>
      </c>
      <c r="P62" s="18"/>
      <c r="Q62" s="18">
        <f t="shared" si="0"/>
        <v>33402794</v>
      </c>
      <c r="R62" s="18"/>
      <c r="S62" s="18">
        <v>43970</v>
      </c>
      <c r="T62" s="18"/>
      <c r="U62" s="18">
        <v>693087315306</v>
      </c>
      <c r="V62" s="18"/>
      <c r="W62" s="18">
        <v>1457367639993</v>
      </c>
      <c r="Y62" s="39">
        <f t="shared" si="1"/>
        <v>1.846526068636211E-2</v>
      </c>
      <c r="AA62" s="40"/>
    </row>
    <row r="63" spans="1:27" s="17" customFormat="1" ht="24" x14ac:dyDescent="0.55000000000000004">
      <c r="A63" s="17" t="s">
        <v>67</v>
      </c>
      <c r="C63" s="18">
        <v>134000000</v>
      </c>
      <c r="D63" s="18"/>
      <c r="E63" s="18">
        <v>451542070913</v>
      </c>
      <c r="F63" s="18"/>
      <c r="G63" s="18">
        <v>562571445580</v>
      </c>
      <c r="H63" s="18"/>
      <c r="I63" s="18">
        <v>0</v>
      </c>
      <c r="J63" s="18"/>
      <c r="K63" s="18">
        <v>0</v>
      </c>
      <c r="L63" s="18"/>
      <c r="M63" s="18">
        <v>0</v>
      </c>
      <c r="N63" s="18"/>
      <c r="O63" s="18">
        <v>0</v>
      </c>
      <c r="P63" s="18"/>
      <c r="Q63" s="18">
        <f t="shared" si="0"/>
        <v>134000000</v>
      </c>
      <c r="R63" s="18"/>
      <c r="S63" s="18">
        <v>4337</v>
      </c>
      <c r="T63" s="18"/>
      <c r="U63" s="18">
        <v>451542070913</v>
      </c>
      <c r="V63" s="18"/>
      <c r="W63" s="18">
        <v>576665648660</v>
      </c>
      <c r="Y63" s="39">
        <f t="shared" si="1"/>
        <v>7.3065170648554736E-3</v>
      </c>
      <c r="AA63" s="40"/>
    </row>
    <row r="64" spans="1:27" s="17" customFormat="1" ht="24" x14ac:dyDescent="0.55000000000000004">
      <c r="A64" s="17" t="s">
        <v>68</v>
      </c>
      <c r="C64" s="18">
        <v>93806374</v>
      </c>
      <c r="D64" s="18"/>
      <c r="E64" s="18">
        <v>262188667742</v>
      </c>
      <c r="F64" s="18"/>
      <c r="G64" s="18">
        <v>98107638268</v>
      </c>
      <c r="H64" s="18"/>
      <c r="I64" s="18">
        <v>0</v>
      </c>
      <c r="J64" s="18"/>
      <c r="K64" s="18">
        <v>0</v>
      </c>
      <c r="L64" s="18"/>
      <c r="M64" s="18">
        <v>-12596665</v>
      </c>
      <c r="N64" s="18"/>
      <c r="O64" s="18">
        <v>14235250690</v>
      </c>
      <c r="P64" s="18"/>
      <c r="Q64" s="18">
        <f t="shared" si="0"/>
        <v>81209709</v>
      </c>
      <c r="R64" s="18"/>
      <c r="S64" s="18">
        <v>1125</v>
      </c>
      <c r="T64" s="18"/>
      <c r="U64" s="18">
        <v>226981008883</v>
      </c>
      <c r="V64" s="18"/>
      <c r="W64" s="18">
        <v>90654702693</v>
      </c>
      <c r="Y64" s="39">
        <f t="shared" si="1"/>
        <v>1.1486207541145477E-3</v>
      </c>
      <c r="AA64" s="40"/>
    </row>
    <row r="65" spans="1:27" s="17" customFormat="1" ht="24" x14ac:dyDescent="0.55000000000000004">
      <c r="A65" s="17" t="s">
        <v>69</v>
      </c>
      <c r="C65" s="18">
        <v>11048646</v>
      </c>
      <c r="D65" s="18"/>
      <c r="E65" s="18">
        <v>132055949158</v>
      </c>
      <c r="F65" s="18"/>
      <c r="G65" s="18">
        <v>161269259906</v>
      </c>
      <c r="H65" s="18"/>
      <c r="I65" s="18">
        <v>0</v>
      </c>
      <c r="J65" s="18"/>
      <c r="K65" s="18">
        <v>0</v>
      </c>
      <c r="L65" s="18"/>
      <c r="M65" s="18">
        <v>0</v>
      </c>
      <c r="N65" s="18"/>
      <c r="O65" s="18">
        <v>0</v>
      </c>
      <c r="P65" s="18"/>
      <c r="Q65" s="18">
        <f t="shared" si="0"/>
        <v>11048646</v>
      </c>
      <c r="R65" s="18"/>
      <c r="S65" s="18">
        <v>15730</v>
      </c>
      <c r="T65" s="18"/>
      <c r="U65" s="18">
        <v>132055949158</v>
      </c>
      <c r="V65" s="18"/>
      <c r="W65" s="18">
        <v>172451764672</v>
      </c>
      <c r="Y65" s="39">
        <f t="shared" si="1"/>
        <v>2.1850126921350793E-3</v>
      </c>
      <c r="AA65" s="40"/>
    </row>
    <row r="66" spans="1:27" s="17" customFormat="1" ht="24" x14ac:dyDescent="0.55000000000000004">
      <c r="A66" s="17" t="s">
        <v>98</v>
      </c>
      <c r="C66" s="18">
        <v>25664650</v>
      </c>
      <c r="D66" s="18"/>
      <c r="E66" s="18">
        <v>499468457533</v>
      </c>
      <c r="F66" s="18"/>
      <c r="G66" s="18">
        <v>627998027221</v>
      </c>
      <c r="H66" s="18"/>
      <c r="I66" s="18">
        <v>0</v>
      </c>
      <c r="J66" s="18"/>
      <c r="K66" s="18">
        <v>0</v>
      </c>
      <c r="L66" s="18"/>
      <c r="M66" s="18">
        <v>0</v>
      </c>
      <c r="N66" s="18"/>
      <c r="O66" s="18">
        <v>0</v>
      </c>
      <c r="P66" s="18"/>
      <c r="Q66" s="18">
        <f t="shared" si="0"/>
        <v>25664650</v>
      </c>
      <c r="R66" s="18"/>
      <c r="S66" s="18">
        <v>27360</v>
      </c>
      <c r="T66" s="18"/>
      <c r="U66" s="18">
        <v>499468457533</v>
      </c>
      <c r="V66" s="18"/>
      <c r="W66" s="18">
        <v>696756935310</v>
      </c>
      <c r="Y66" s="39">
        <f t="shared" si="1"/>
        <v>8.8281076733607786E-3</v>
      </c>
      <c r="AA66" s="40"/>
    </row>
    <row r="67" spans="1:27" s="17" customFormat="1" ht="24" x14ac:dyDescent="0.55000000000000004">
      <c r="A67" s="17" t="s">
        <v>70</v>
      </c>
      <c r="C67" s="18">
        <v>167562593</v>
      </c>
      <c r="D67" s="18"/>
      <c r="E67" s="18">
        <v>567789724774</v>
      </c>
      <c r="F67" s="18"/>
      <c r="G67" s="18">
        <v>472199229003</v>
      </c>
      <c r="H67" s="18"/>
      <c r="I67" s="18">
        <v>0</v>
      </c>
      <c r="J67" s="18"/>
      <c r="K67" s="18">
        <v>0</v>
      </c>
      <c r="L67" s="18"/>
      <c r="M67" s="18">
        <v>0</v>
      </c>
      <c r="N67" s="18"/>
      <c r="O67" s="18">
        <v>0</v>
      </c>
      <c r="P67" s="18"/>
      <c r="Q67" s="18">
        <f t="shared" si="0"/>
        <v>167562593</v>
      </c>
      <c r="R67" s="18"/>
      <c r="S67" s="18">
        <v>2683</v>
      </c>
      <c r="T67" s="18"/>
      <c r="U67" s="18">
        <v>567789724774</v>
      </c>
      <c r="V67" s="18"/>
      <c r="W67" s="18">
        <v>446095257541</v>
      </c>
      <c r="Y67" s="39">
        <f t="shared" si="1"/>
        <v>5.6521532353250086E-3</v>
      </c>
      <c r="AA67" s="40"/>
    </row>
    <row r="68" spans="1:27" s="17" customFormat="1" ht="24" x14ac:dyDescent="0.55000000000000004">
      <c r="A68" s="17" t="s">
        <v>71</v>
      </c>
      <c r="C68" s="18">
        <v>50315716</v>
      </c>
      <c r="D68" s="18"/>
      <c r="E68" s="18">
        <v>575847862013</v>
      </c>
      <c r="F68" s="18"/>
      <c r="G68" s="18">
        <v>728431654769</v>
      </c>
      <c r="H68" s="18"/>
      <c r="I68" s="18">
        <v>37027172</v>
      </c>
      <c r="J68" s="18"/>
      <c r="K68" s="18">
        <v>586255510869</v>
      </c>
      <c r="L68" s="18"/>
      <c r="M68" s="18">
        <v>0</v>
      </c>
      <c r="N68" s="18"/>
      <c r="O68" s="18">
        <v>0</v>
      </c>
      <c r="P68" s="18"/>
      <c r="Q68" s="18">
        <f t="shared" si="0"/>
        <v>87342888</v>
      </c>
      <c r="R68" s="18"/>
      <c r="S68" s="18">
        <v>16620</v>
      </c>
      <c r="T68" s="18"/>
      <c r="U68" s="18">
        <v>1162103372882</v>
      </c>
      <c r="V68" s="18"/>
      <c r="W68" s="18">
        <v>1440417630647</v>
      </c>
      <c r="Y68" s="39">
        <f t="shared" si="1"/>
        <v>1.8250499268157663E-2</v>
      </c>
      <c r="AA68" s="40"/>
    </row>
    <row r="69" spans="1:27" s="17" customFormat="1" ht="24" x14ac:dyDescent="0.55000000000000004">
      <c r="A69" s="17" t="s">
        <v>72</v>
      </c>
      <c r="C69" s="18">
        <v>119640598</v>
      </c>
      <c r="D69" s="18"/>
      <c r="E69" s="18">
        <v>538020230399</v>
      </c>
      <c r="F69" s="18"/>
      <c r="G69" s="18">
        <v>648188137929</v>
      </c>
      <c r="H69" s="18"/>
      <c r="I69" s="18">
        <v>0</v>
      </c>
      <c r="J69" s="18"/>
      <c r="K69" s="18">
        <v>0</v>
      </c>
      <c r="L69" s="18"/>
      <c r="M69" s="18">
        <v>0</v>
      </c>
      <c r="N69" s="18"/>
      <c r="O69" s="18">
        <v>0</v>
      </c>
      <c r="P69" s="18"/>
      <c r="Q69" s="18">
        <f t="shared" si="0"/>
        <v>119640598</v>
      </c>
      <c r="R69" s="18"/>
      <c r="S69" s="18">
        <v>5910</v>
      </c>
      <c r="T69" s="18"/>
      <c r="U69" s="18">
        <v>538020230399</v>
      </c>
      <c r="V69" s="18"/>
      <c r="W69" s="18">
        <v>701610237209</v>
      </c>
      <c r="Y69" s="39">
        <f t="shared" si="1"/>
        <v>8.889600382746778E-3</v>
      </c>
      <c r="AA69" s="40"/>
    </row>
    <row r="70" spans="1:27" s="17" customFormat="1" ht="24" x14ac:dyDescent="0.55000000000000004">
      <c r="A70" s="17" t="s">
        <v>94</v>
      </c>
      <c r="C70" s="18">
        <v>469574647</v>
      </c>
      <c r="D70" s="18"/>
      <c r="E70" s="18">
        <v>810694387663</v>
      </c>
      <c r="F70" s="18"/>
      <c r="G70" s="18">
        <v>891352469314</v>
      </c>
      <c r="H70" s="18"/>
      <c r="I70" s="18">
        <v>0</v>
      </c>
      <c r="J70" s="18"/>
      <c r="K70" s="18">
        <v>0</v>
      </c>
      <c r="L70" s="18"/>
      <c r="M70" s="18">
        <v>0</v>
      </c>
      <c r="N70" s="18"/>
      <c r="O70" s="18">
        <v>0</v>
      </c>
      <c r="P70" s="18"/>
      <c r="Q70" s="18">
        <f t="shared" si="0"/>
        <v>469574647</v>
      </c>
      <c r="R70" s="18"/>
      <c r="S70" s="18">
        <v>1887</v>
      </c>
      <c r="T70" s="18"/>
      <c r="U70" s="18">
        <v>810694387663</v>
      </c>
      <c r="V70" s="18"/>
      <c r="W70" s="18">
        <v>879237903605</v>
      </c>
      <c r="Y70" s="39">
        <f t="shared" si="1"/>
        <v>1.1140193215402276E-2</v>
      </c>
      <c r="AA70" s="40"/>
    </row>
    <row r="71" spans="1:27" s="17" customFormat="1" ht="24" x14ac:dyDescent="0.55000000000000004">
      <c r="A71" s="17" t="s">
        <v>73</v>
      </c>
      <c r="C71" s="18">
        <v>573863800</v>
      </c>
      <c r="D71" s="18"/>
      <c r="E71" s="18">
        <v>803854215446</v>
      </c>
      <c r="F71" s="18"/>
      <c r="G71" s="18">
        <v>700965662209</v>
      </c>
      <c r="H71" s="18"/>
      <c r="I71" s="18">
        <v>0</v>
      </c>
      <c r="J71" s="18"/>
      <c r="K71" s="18">
        <v>0</v>
      </c>
      <c r="L71" s="18"/>
      <c r="M71" s="18">
        <v>0</v>
      </c>
      <c r="N71" s="18"/>
      <c r="O71" s="18">
        <v>0</v>
      </c>
      <c r="P71" s="18"/>
      <c r="Q71" s="18">
        <f t="shared" si="0"/>
        <v>573863800</v>
      </c>
      <c r="R71" s="18"/>
      <c r="S71" s="18">
        <v>1121</v>
      </c>
      <c r="T71" s="18"/>
      <c r="U71" s="18">
        <v>803854215446</v>
      </c>
      <c r="V71" s="18"/>
      <c r="W71" s="18">
        <v>638328600598</v>
      </c>
      <c r="Y71" s="39">
        <f t="shared" si="1"/>
        <v>8.0878041272135041E-3</v>
      </c>
      <c r="AA71" s="40"/>
    </row>
    <row r="72" spans="1:27" s="17" customFormat="1" ht="24" x14ac:dyDescent="0.55000000000000004">
      <c r="A72" s="17" t="s">
        <v>74</v>
      </c>
      <c r="C72" s="18">
        <v>37540436</v>
      </c>
      <c r="D72" s="18"/>
      <c r="E72" s="18">
        <v>1617508339017</v>
      </c>
      <c r="F72" s="18"/>
      <c r="G72" s="18">
        <v>3127903360644</v>
      </c>
      <c r="H72" s="18"/>
      <c r="I72" s="18">
        <v>75080872</v>
      </c>
      <c r="J72" s="18"/>
      <c r="K72" s="18">
        <v>0</v>
      </c>
      <c r="L72" s="18"/>
      <c r="M72" s="18">
        <v>0</v>
      </c>
      <c r="N72" s="18"/>
      <c r="O72" s="18">
        <v>0</v>
      </c>
      <c r="P72" s="18"/>
      <c r="Q72" s="18">
        <f t="shared" si="0"/>
        <v>112621308</v>
      </c>
      <c r="R72" s="18"/>
      <c r="S72" s="18">
        <v>25630</v>
      </c>
      <c r="T72" s="18"/>
      <c r="U72" s="18">
        <v>1617508339017</v>
      </c>
      <c r="V72" s="18"/>
      <c r="W72" s="18">
        <v>2864171601761</v>
      </c>
      <c r="Y72" s="39">
        <f t="shared" si="1"/>
        <v>3.628986525132822E-2</v>
      </c>
      <c r="AA72" s="40"/>
    </row>
    <row r="73" spans="1:27" s="17" customFormat="1" ht="24" x14ac:dyDescent="0.55000000000000004">
      <c r="A73" s="17" t="s">
        <v>96</v>
      </c>
      <c r="C73" s="18">
        <v>166110245</v>
      </c>
      <c r="D73" s="18"/>
      <c r="E73" s="18">
        <v>1232306345197</v>
      </c>
      <c r="F73" s="18"/>
      <c r="G73" s="18">
        <v>1674634322110</v>
      </c>
      <c r="H73" s="18"/>
      <c r="I73" s="18">
        <v>0</v>
      </c>
      <c r="J73" s="18"/>
      <c r="K73" s="18">
        <v>0</v>
      </c>
      <c r="L73" s="18"/>
      <c r="M73" s="18">
        <v>0</v>
      </c>
      <c r="N73" s="18"/>
      <c r="O73" s="18">
        <v>0</v>
      </c>
      <c r="P73" s="18"/>
      <c r="Q73" s="18">
        <f t="shared" si="0"/>
        <v>166110245</v>
      </c>
      <c r="R73" s="18"/>
      <c r="S73" s="18">
        <v>11660</v>
      </c>
      <c r="T73" s="18"/>
      <c r="U73" s="18">
        <v>1232306345197</v>
      </c>
      <c r="V73" s="18"/>
      <c r="W73" s="18">
        <v>1921873641320</v>
      </c>
      <c r="Y73" s="39">
        <f t="shared" si="1"/>
        <v>2.4350683258887403E-2</v>
      </c>
      <c r="AA73" s="40"/>
    </row>
    <row r="74" spans="1:27" s="17" customFormat="1" ht="24" x14ac:dyDescent="0.55000000000000004">
      <c r="A74" s="17" t="s">
        <v>75</v>
      </c>
      <c r="C74" s="18">
        <v>16748397</v>
      </c>
      <c r="D74" s="18"/>
      <c r="E74" s="18">
        <v>150698020810</v>
      </c>
      <c r="F74" s="18"/>
      <c r="G74" s="18">
        <v>153891309312</v>
      </c>
      <c r="H74" s="18"/>
      <c r="I74" s="18">
        <v>0</v>
      </c>
      <c r="J74" s="18"/>
      <c r="K74" s="18">
        <v>0</v>
      </c>
      <c r="L74" s="18"/>
      <c r="M74" s="18">
        <v>0</v>
      </c>
      <c r="N74" s="18"/>
      <c r="O74" s="18">
        <v>0</v>
      </c>
      <c r="P74" s="18"/>
      <c r="Q74" s="18">
        <f t="shared" ref="Q74:Q96" si="2">C74+I74+M74</f>
        <v>16748397</v>
      </c>
      <c r="R74" s="18"/>
      <c r="S74" s="18">
        <v>9080</v>
      </c>
      <c r="T74" s="18"/>
      <c r="U74" s="18">
        <v>150698020810</v>
      </c>
      <c r="V74" s="18"/>
      <c r="W74" s="18">
        <v>150899901572</v>
      </c>
      <c r="Y74" s="39">
        <f t="shared" ref="Y74:Y96" si="3">W74/78924834300843</f>
        <v>1.9119444837451909E-3</v>
      </c>
      <c r="AA74" s="40"/>
    </row>
    <row r="75" spans="1:27" s="17" customFormat="1" ht="24" x14ac:dyDescent="0.55000000000000004">
      <c r="A75" s="17" t="s">
        <v>76</v>
      </c>
      <c r="C75" s="18">
        <v>97331298</v>
      </c>
      <c r="D75" s="18"/>
      <c r="E75" s="18">
        <v>976779309992</v>
      </c>
      <c r="F75" s="18"/>
      <c r="G75" s="18">
        <v>1480554951929</v>
      </c>
      <c r="H75" s="18"/>
      <c r="I75" s="18">
        <v>16867410</v>
      </c>
      <c r="J75" s="18"/>
      <c r="K75" s="18">
        <v>299686748196</v>
      </c>
      <c r="L75" s="18"/>
      <c r="M75" s="18">
        <v>0</v>
      </c>
      <c r="N75" s="18"/>
      <c r="O75" s="18">
        <v>0</v>
      </c>
      <c r="P75" s="18"/>
      <c r="Q75" s="18">
        <f t="shared" si="2"/>
        <v>114198708</v>
      </c>
      <c r="R75" s="18"/>
      <c r="S75" s="18">
        <v>18630</v>
      </c>
      <c r="T75" s="18"/>
      <c r="U75" s="18">
        <v>1276466058188</v>
      </c>
      <c r="V75" s="18"/>
      <c r="W75" s="18">
        <v>2111076185521</v>
      </c>
      <c r="Y75" s="39">
        <f t="shared" si="3"/>
        <v>2.6747933071028969E-2</v>
      </c>
      <c r="AA75" s="40"/>
    </row>
    <row r="76" spans="1:27" s="17" customFormat="1" ht="24" x14ac:dyDescent="0.55000000000000004">
      <c r="A76" s="17" t="s">
        <v>77</v>
      </c>
      <c r="C76" s="18">
        <v>189268219</v>
      </c>
      <c r="D76" s="18"/>
      <c r="E76" s="18">
        <v>495490631459</v>
      </c>
      <c r="F76" s="18"/>
      <c r="G76" s="18">
        <v>547827697421</v>
      </c>
      <c r="H76" s="18"/>
      <c r="I76" s="18">
        <v>0</v>
      </c>
      <c r="J76" s="18"/>
      <c r="K76" s="18">
        <v>0</v>
      </c>
      <c r="L76" s="18"/>
      <c r="M76" s="18">
        <v>0</v>
      </c>
      <c r="N76" s="18"/>
      <c r="O76" s="18">
        <v>0</v>
      </c>
      <c r="P76" s="18"/>
      <c r="Q76" s="18">
        <f t="shared" si="2"/>
        <v>189268219</v>
      </c>
      <c r="R76" s="18"/>
      <c r="S76" s="18">
        <v>3167</v>
      </c>
      <c r="T76" s="18"/>
      <c r="U76" s="18">
        <v>495490631459</v>
      </c>
      <c r="V76" s="18"/>
      <c r="W76" s="18">
        <v>594778991338</v>
      </c>
      <c r="Y76" s="39">
        <f t="shared" si="3"/>
        <v>7.5360182458013361E-3</v>
      </c>
      <c r="AA76" s="40"/>
    </row>
    <row r="77" spans="1:27" s="17" customFormat="1" ht="24" x14ac:dyDescent="0.55000000000000004">
      <c r="A77" s="17" t="s">
        <v>78</v>
      </c>
      <c r="C77" s="18">
        <v>16505091</v>
      </c>
      <c r="D77" s="18"/>
      <c r="E77" s="18">
        <v>726995080139</v>
      </c>
      <c r="F77" s="18"/>
      <c r="G77" s="18">
        <v>871283353598</v>
      </c>
      <c r="H77" s="18"/>
      <c r="I77" s="18">
        <v>0</v>
      </c>
      <c r="J77" s="18"/>
      <c r="K77" s="18">
        <v>0</v>
      </c>
      <c r="L77" s="18"/>
      <c r="M77" s="18">
        <v>0</v>
      </c>
      <c r="N77" s="18"/>
      <c r="O77" s="18">
        <v>0</v>
      </c>
      <c r="P77" s="18"/>
      <c r="Q77" s="18">
        <f t="shared" si="2"/>
        <v>16505091</v>
      </c>
      <c r="R77" s="18"/>
      <c r="S77" s="18">
        <v>70800</v>
      </c>
      <c r="T77" s="18"/>
      <c r="U77" s="18">
        <v>726995080139</v>
      </c>
      <c r="V77" s="18"/>
      <c r="W77" s="18">
        <v>1159527470577</v>
      </c>
      <c r="Y77" s="39">
        <f t="shared" si="3"/>
        <v>1.4691541399468166E-2</v>
      </c>
      <c r="AA77" s="40"/>
    </row>
    <row r="78" spans="1:27" s="17" customFormat="1" ht="24" x14ac:dyDescent="0.55000000000000004">
      <c r="A78" s="17" t="s">
        <v>79</v>
      </c>
      <c r="C78" s="18">
        <v>138485127</v>
      </c>
      <c r="D78" s="18"/>
      <c r="E78" s="18">
        <v>298982898920</v>
      </c>
      <c r="F78" s="18"/>
      <c r="G78" s="18">
        <v>350956982817</v>
      </c>
      <c r="H78" s="18"/>
      <c r="I78" s="18">
        <v>0</v>
      </c>
      <c r="J78" s="18"/>
      <c r="K78" s="18">
        <v>0</v>
      </c>
      <c r="L78" s="18"/>
      <c r="M78" s="18">
        <v>0</v>
      </c>
      <c r="N78" s="18"/>
      <c r="O78" s="18">
        <v>0</v>
      </c>
      <c r="P78" s="18"/>
      <c r="Q78" s="18">
        <f t="shared" si="2"/>
        <v>138485127</v>
      </c>
      <c r="R78" s="18"/>
      <c r="S78" s="18">
        <v>2671</v>
      </c>
      <c r="T78" s="18"/>
      <c r="U78" s="18">
        <v>298982898920</v>
      </c>
      <c r="V78" s="18"/>
      <c r="W78" s="18">
        <v>367034495342</v>
      </c>
      <c r="Y78" s="39">
        <f t="shared" si="3"/>
        <v>4.6504309903642035E-3</v>
      </c>
      <c r="AA78" s="40"/>
    </row>
    <row r="79" spans="1:27" s="17" customFormat="1" ht="24" x14ac:dyDescent="0.55000000000000004">
      <c r="A79" s="17" t="s">
        <v>80</v>
      </c>
      <c r="C79" s="18">
        <v>70000000</v>
      </c>
      <c r="D79" s="18"/>
      <c r="E79" s="18">
        <v>313920148840</v>
      </c>
      <c r="F79" s="18"/>
      <c r="G79" s="18">
        <v>325623323200</v>
      </c>
      <c r="H79" s="18"/>
      <c r="I79" s="18">
        <v>51500000</v>
      </c>
      <c r="J79" s="18"/>
      <c r="K79" s="18">
        <v>238180907965</v>
      </c>
      <c r="L79" s="18"/>
      <c r="M79" s="18">
        <v>0</v>
      </c>
      <c r="N79" s="18"/>
      <c r="O79" s="18">
        <v>0</v>
      </c>
      <c r="P79" s="18"/>
      <c r="Q79" s="18">
        <f t="shared" si="2"/>
        <v>121500000</v>
      </c>
      <c r="R79" s="18"/>
      <c r="S79" s="18">
        <v>4633</v>
      </c>
      <c r="T79" s="18"/>
      <c r="U79" s="18">
        <v>552101056805</v>
      </c>
      <c r="V79" s="18"/>
      <c r="W79" s="18">
        <v>558558209565</v>
      </c>
      <c r="Y79" s="39">
        <f t="shared" si="3"/>
        <v>7.0770906839779579E-3</v>
      </c>
      <c r="AA79" s="40"/>
    </row>
    <row r="80" spans="1:27" s="17" customFormat="1" ht="24" x14ac:dyDescent="0.55000000000000004">
      <c r="A80" s="17" t="s">
        <v>81</v>
      </c>
      <c r="C80" s="18">
        <v>34680966</v>
      </c>
      <c r="D80" s="18"/>
      <c r="E80" s="18">
        <v>732151051140</v>
      </c>
      <c r="F80" s="18"/>
      <c r="G80" s="18">
        <v>736435677642</v>
      </c>
      <c r="H80" s="18"/>
      <c r="I80" s="18">
        <v>0</v>
      </c>
      <c r="J80" s="18"/>
      <c r="K80" s="18">
        <v>0</v>
      </c>
      <c r="L80" s="18"/>
      <c r="M80" s="18">
        <v>0</v>
      </c>
      <c r="N80" s="18"/>
      <c r="O80" s="18">
        <v>0</v>
      </c>
      <c r="P80" s="18"/>
      <c r="Q80" s="18">
        <f t="shared" si="2"/>
        <v>34680966</v>
      </c>
      <c r="R80" s="18"/>
      <c r="S80" s="18">
        <v>20600</v>
      </c>
      <c r="T80" s="18"/>
      <c r="U80" s="18">
        <v>732151051140</v>
      </c>
      <c r="V80" s="18"/>
      <c r="W80" s="18">
        <v>708905371936</v>
      </c>
      <c r="Y80" s="39">
        <f t="shared" si="3"/>
        <v>8.9820318055254776E-3</v>
      </c>
      <c r="AA80" s="40"/>
    </row>
    <row r="81" spans="1:28" s="17" customFormat="1" ht="24" x14ac:dyDescent="0.55000000000000004">
      <c r="A81" s="17" t="s">
        <v>82</v>
      </c>
      <c r="C81" s="18">
        <v>37166504</v>
      </c>
      <c r="D81" s="18"/>
      <c r="E81" s="18">
        <v>408859209610</v>
      </c>
      <c r="F81" s="18"/>
      <c r="G81" s="18">
        <v>774463345406</v>
      </c>
      <c r="H81" s="18"/>
      <c r="I81" s="18">
        <v>0</v>
      </c>
      <c r="J81" s="18"/>
      <c r="K81" s="18">
        <v>0</v>
      </c>
      <c r="L81" s="18"/>
      <c r="M81" s="18">
        <v>0</v>
      </c>
      <c r="N81" s="18"/>
      <c r="O81" s="18">
        <v>0</v>
      </c>
      <c r="P81" s="18"/>
      <c r="Q81" s="18">
        <f t="shared" si="2"/>
        <v>37166504</v>
      </c>
      <c r="R81" s="18"/>
      <c r="S81" s="18">
        <v>21440</v>
      </c>
      <c r="T81" s="18"/>
      <c r="U81" s="18">
        <v>408859209610</v>
      </c>
      <c r="V81" s="18"/>
      <c r="W81" s="18">
        <v>790690196452</v>
      </c>
      <c r="Y81" s="39">
        <f t="shared" si="3"/>
        <v>1.0018268691424475E-2</v>
      </c>
      <c r="AA81" s="40"/>
    </row>
    <row r="82" spans="1:28" s="17" customFormat="1" ht="24" x14ac:dyDescent="0.55000000000000004">
      <c r="A82" s="17" t="s">
        <v>83</v>
      </c>
      <c r="C82" s="18">
        <v>12821313</v>
      </c>
      <c r="D82" s="18"/>
      <c r="E82" s="18">
        <v>208098305818</v>
      </c>
      <c r="F82" s="18"/>
      <c r="G82" s="18">
        <v>592218607861</v>
      </c>
      <c r="H82" s="18"/>
      <c r="I82" s="18">
        <v>0</v>
      </c>
      <c r="J82" s="18"/>
      <c r="K82" s="18">
        <v>0</v>
      </c>
      <c r="L82" s="18"/>
      <c r="M82" s="18">
        <v>0</v>
      </c>
      <c r="N82" s="18"/>
      <c r="O82" s="18">
        <v>0</v>
      </c>
      <c r="P82" s="18"/>
      <c r="Q82" s="18">
        <f t="shared" si="2"/>
        <v>12821313</v>
      </c>
      <c r="R82" s="18"/>
      <c r="S82" s="18">
        <v>61800</v>
      </c>
      <c r="T82" s="18"/>
      <c r="U82" s="18">
        <v>208098305818</v>
      </c>
      <c r="V82" s="18"/>
      <c r="W82" s="18">
        <v>786232222682</v>
      </c>
      <c r="Y82" s="39">
        <f t="shared" si="3"/>
        <v>9.9617849013792885E-3</v>
      </c>
      <c r="AA82" s="40"/>
    </row>
    <row r="83" spans="1:28" s="17" customFormat="1" ht="24" x14ac:dyDescent="0.55000000000000004">
      <c r="A83" s="17" t="s">
        <v>84</v>
      </c>
      <c r="C83" s="18">
        <v>181791807</v>
      </c>
      <c r="D83" s="18"/>
      <c r="E83" s="18">
        <v>952417725569</v>
      </c>
      <c r="F83" s="18"/>
      <c r="G83" s="18">
        <v>1619871275860</v>
      </c>
      <c r="H83" s="18"/>
      <c r="I83" s="18">
        <v>0</v>
      </c>
      <c r="J83" s="18"/>
      <c r="K83" s="18">
        <v>0</v>
      </c>
      <c r="L83" s="18"/>
      <c r="M83" s="18">
        <v>0</v>
      </c>
      <c r="N83" s="18"/>
      <c r="O83" s="18">
        <v>0</v>
      </c>
      <c r="P83" s="18"/>
      <c r="Q83" s="18">
        <f t="shared" si="2"/>
        <v>181791807</v>
      </c>
      <c r="R83" s="18"/>
      <c r="S83" s="18">
        <v>9250</v>
      </c>
      <c r="T83" s="18"/>
      <c r="U83" s="18">
        <v>952417725569</v>
      </c>
      <c r="V83" s="18"/>
      <c r="W83" s="18">
        <v>1668575646070</v>
      </c>
      <c r="Y83" s="39">
        <f t="shared" si="3"/>
        <v>2.1141325931832558E-2</v>
      </c>
      <c r="AA83" s="40"/>
    </row>
    <row r="84" spans="1:28" s="17" customFormat="1" ht="24" x14ac:dyDescent="0.55000000000000004">
      <c r="A84" s="17" t="s">
        <v>85</v>
      </c>
      <c r="C84" s="18">
        <v>89770636</v>
      </c>
      <c r="D84" s="18"/>
      <c r="E84" s="18">
        <v>439115378845</v>
      </c>
      <c r="F84" s="18"/>
      <c r="G84" s="18">
        <v>639570770503</v>
      </c>
      <c r="H84" s="18"/>
      <c r="I84" s="18">
        <v>968188</v>
      </c>
      <c r="J84" s="18"/>
      <c r="K84" s="18">
        <v>7319585078</v>
      </c>
      <c r="L84" s="18"/>
      <c r="M84" s="18">
        <v>0</v>
      </c>
      <c r="N84" s="18"/>
      <c r="O84" s="18">
        <v>0</v>
      </c>
      <c r="P84" s="18"/>
      <c r="Q84" s="18">
        <f t="shared" si="2"/>
        <v>90738824</v>
      </c>
      <c r="R84" s="18"/>
      <c r="S84" s="18">
        <v>8020</v>
      </c>
      <c r="T84" s="18"/>
      <c r="U84" s="18">
        <v>446434963923</v>
      </c>
      <c r="V84" s="18"/>
      <c r="W84" s="18">
        <v>722100051382</v>
      </c>
      <c r="Y84" s="39">
        <f t="shared" si="3"/>
        <v>9.1492121304876436E-3</v>
      </c>
      <c r="AA84" s="40"/>
    </row>
    <row r="85" spans="1:28" s="17" customFormat="1" ht="24" x14ac:dyDescent="0.55000000000000004">
      <c r="A85" s="17" t="s">
        <v>86</v>
      </c>
      <c r="C85" s="18">
        <v>284616494</v>
      </c>
      <c r="D85" s="18"/>
      <c r="E85" s="18">
        <v>270799754764</v>
      </c>
      <c r="F85" s="18"/>
      <c r="G85" s="18">
        <v>714513513508</v>
      </c>
      <c r="H85" s="18"/>
      <c r="I85" s="18">
        <v>0</v>
      </c>
      <c r="J85" s="18"/>
      <c r="K85" s="18">
        <v>0</v>
      </c>
      <c r="L85" s="18"/>
      <c r="M85" s="18">
        <v>0</v>
      </c>
      <c r="N85" s="18"/>
      <c r="O85" s="18">
        <v>0</v>
      </c>
      <c r="P85" s="18"/>
      <c r="Q85" s="18">
        <f t="shared" si="2"/>
        <v>284616494</v>
      </c>
      <c r="R85" s="18"/>
      <c r="S85" s="18">
        <v>2730</v>
      </c>
      <c r="T85" s="18"/>
      <c r="U85" s="18">
        <v>270799754764</v>
      </c>
      <c r="V85" s="18"/>
      <c r="W85" s="18">
        <v>770996795209</v>
      </c>
      <c r="Y85" s="39">
        <f t="shared" si="3"/>
        <v>9.768747721029614E-3</v>
      </c>
      <c r="AA85" s="40"/>
    </row>
    <row r="86" spans="1:28" s="17" customFormat="1" ht="24" x14ac:dyDescent="0.55000000000000004">
      <c r="A86" s="17" t="s">
        <v>87</v>
      </c>
      <c r="C86" s="18">
        <v>58409442</v>
      </c>
      <c r="D86" s="18"/>
      <c r="E86" s="18">
        <v>214945244341</v>
      </c>
      <c r="F86" s="18"/>
      <c r="G86" s="18">
        <v>237685499692</v>
      </c>
      <c r="H86" s="18"/>
      <c r="I86" s="18">
        <v>11000000</v>
      </c>
      <c r="J86" s="18"/>
      <c r="K86" s="18">
        <v>45546011850</v>
      </c>
      <c r="L86" s="18"/>
      <c r="M86" s="18">
        <v>0</v>
      </c>
      <c r="N86" s="18"/>
      <c r="O86" s="18">
        <v>0</v>
      </c>
      <c r="P86" s="18"/>
      <c r="Q86" s="18">
        <f t="shared" si="2"/>
        <v>69409442</v>
      </c>
      <c r="R86" s="18"/>
      <c r="S86" s="18">
        <v>3998</v>
      </c>
      <c r="T86" s="18"/>
      <c r="U86" s="18">
        <v>260491256191</v>
      </c>
      <c r="V86" s="18"/>
      <c r="W86" s="18">
        <v>275353882239</v>
      </c>
      <c r="Y86" s="39">
        <f t="shared" si="3"/>
        <v>3.4888116608444869E-3</v>
      </c>
      <c r="AA86" s="40"/>
    </row>
    <row r="87" spans="1:28" s="17" customFormat="1" ht="24" x14ac:dyDescent="0.55000000000000004">
      <c r="A87" s="17" t="s">
        <v>88</v>
      </c>
      <c r="C87" s="18">
        <v>23423147</v>
      </c>
      <c r="D87" s="18"/>
      <c r="E87" s="18">
        <v>135389502253</v>
      </c>
      <c r="F87" s="18"/>
      <c r="G87" s="18">
        <v>209643616385</v>
      </c>
      <c r="H87" s="18"/>
      <c r="I87" s="18">
        <v>0</v>
      </c>
      <c r="J87" s="18"/>
      <c r="K87" s="18">
        <v>0</v>
      </c>
      <c r="L87" s="18"/>
      <c r="M87" s="18">
        <v>0</v>
      </c>
      <c r="N87" s="18"/>
      <c r="O87" s="18">
        <v>0</v>
      </c>
      <c r="P87" s="18"/>
      <c r="Q87" s="18">
        <f t="shared" si="2"/>
        <v>23423147</v>
      </c>
      <c r="R87" s="18"/>
      <c r="S87" s="18">
        <v>8870</v>
      </c>
      <c r="T87" s="18"/>
      <c r="U87" s="18">
        <v>135389502253</v>
      </c>
      <c r="V87" s="18"/>
      <c r="W87" s="18">
        <v>206157303474</v>
      </c>
      <c r="Y87" s="39">
        <f t="shared" si="3"/>
        <v>2.612071413266154E-3</v>
      </c>
      <c r="AA87" s="40"/>
    </row>
    <row r="88" spans="1:28" s="17" customFormat="1" ht="24" x14ac:dyDescent="0.55000000000000004">
      <c r="A88" s="17" t="s">
        <v>89</v>
      </c>
      <c r="C88" s="18">
        <v>7296151</v>
      </c>
      <c r="D88" s="18"/>
      <c r="E88" s="18">
        <v>78672424198</v>
      </c>
      <c r="F88" s="18"/>
      <c r="G88" s="18">
        <v>54298138146</v>
      </c>
      <c r="H88" s="18"/>
      <c r="I88" s="18">
        <v>0</v>
      </c>
      <c r="J88" s="18"/>
      <c r="K88" s="18">
        <v>0</v>
      </c>
      <c r="L88" s="18"/>
      <c r="M88" s="18">
        <v>-7296151</v>
      </c>
      <c r="N88" s="18"/>
      <c r="O88" s="18">
        <v>54484527015</v>
      </c>
      <c r="P88" s="18"/>
      <c r="Q88" s="18">
        <f t="shared" si="2"/>
        <v>0</v>
      </c>
      <c r="R88" s="18"/>
      <c r="S88" s="18">
        <v>0</v>
      </c>
      <c r="T88" s="18"/>
      <c r="U88" s="18">
        <v>0</v>
      </c>
      <c r="V88" s="18"/>
      <c r="W88" s="18">
        <v>0</v>
      </c>
      <c r="Y88" s="39">
        <f t="shared" si="3"/>
        <v>0</v>
      </c>
      <c r="AA88" s="40"/>
    </row>
    <row r="89" spans="1:28" s="17" customFormat="1" ht="24" x14ac:dyDescent="0.55000000000000004">
      <c r="A89" s="17" t="s">
        <v>90</v>
      </c>
      <c r="C89" s="18">
        <v>64046860</v>
      </c>
      <c r="D89" s="18"/>
      <c r="E89" s="18">
        <v>267103845343</v>
      </c>
      <c r="F89" s="18"/>
      <c r="G89" s="18">
        <v>314771955306</v>
      </c>
      <c r="H89" s="18"/>
      <c r="I89" s="18">
        <v>0</v>
      </c>
      <c r="J89" s="18"/>
      <c r="K89" s="18">
        <v>0</v>
      </c>
      <c r="L89" s="18"/>
      <c r="M89" s="18">
        <v>0</v>
      </c>
      <c r="N89" s="18"/>
      <c r="O89" s="18">
        <v>0</v>
      </c>
      <c r="P89" s="18"/>
      <c r="Q89" s="18">
        <f t="shared" si="2"/>
        <v>64046860</v>
      </c>
      <c r="R89" s="18"/>
      <c r="S89" s="18">
        <v>6070</v>
      </c>
      <c r="T89" s="18"/>
      <c r="U89" s="18">
        <v>267103845343</v>
      </c>
      <c r="V89" s="18"/>
      <c r="W89" s="18">
        <v>385759291077</v>
      </c>
      <c r="Y89" s="39">
        <f t="shared" si="3"/>
        <v>4.887679454689456E-3</v>
      </c>
      <c r="AA89" s="40"/>
      <c r="AB89" s="43"/>
    </row>
    <row r="90" spans="1:28" s="17" customFormat="1" ht="24" x14ac:dyDescent="0.55000000000000004">
      <c r="A90" s="17" t="s">
        <v>91</v>
      </c>
      <c r="C90" s="18">
        <v>44411857</v>
      </c>
      <c r="D90" s="18"/>
      <c r="E90" s="18">
        <v>119956668288</v>
      </c>
      <c r="F90" s="18"/>
      <c r="G90" s="18">
        <v>205183184376</v>
      </c>
      <c r="H90" s="18"/>
      <c r="I90" s="18">
        <v>0</v>
      </c>
      <c r="J90" s="18"/>
      <c r="K90" s="18">
        <v>0</v>
      </c>
      <c r="L90" s="18"/>
      <c r="M90" s="18">
        <v>0</v>
      </c>
      <c r="N90" s="18"/>
      <c r="O90" s="18">
        <v>0</v>
      </c>
      <c r="P90" s="18"/>
      <c r="Q90" s="18">
        <f t="shared" si="2"/>
        <v>44411857</v>
      </c>
      <c r="R90" s="18"/>
      <c r="S90" s="18">
        <v>5910</v>
      </c>
      <c r="T90" s="18"/>
      <c r="U90" s="18">
        <v>119956668288</v>
      </c>
      <c r="V90" s="18"/>
      <c r="W90" s="18">
        <v>260445150271</v>
      </c>
      <c r="Y90" s="39">
        <f t="shared" si="3"/>
        <v>3.2999138050546174E-3</v>
      </c>
      <c r="AA90" s="40"/>
      <c r="AB90" s="43"/>
    </row>
    <row r="91" spans="1:28" s="17" customFormat="1" ht="24" x14ac:dyDescent="0.55000000000000004">
      <c r="A91" s="44" t="s">
        <v>92</v>
      </c>
      <c r="B91" s="44"/>
      <c r="C91" s="18">
        <v>31464377</v>
      </c>
      <c r="D91" s="18"/>
      <c r="E91" s="18">
        <v>226182464698</v>
      </c>
      <c r="F91" s="18"/>
      <c r="G91" s="18">
        <v>293478879238</v>
      </c>
      <c r="H91" s="18"/>
      <c r="I91" s="18">
        <v>0</v>
      </c>
      <c r="J91" s="18"/>
      <c r="K91" s="18">
        <v>0</v>
      </c>
      <c r="L91" s="18"/>
      <c r="M91" s="18">
        <v>0</v>
      </c>
      <c r="N91" s="18"/>
      <c r="O91" s="18">
        <v>0</v>
      </c>
      <c r="P91" s="18"/>
      <c r="Q91" s="18">
        <f t="shared" si="2"/>
        <v>31464377</v>
      </c>
      <c r="R91" s="18"/>
      <c r="S91" s="18">
        <v>10460</v>
      </c>
      <c r="T91" s="18"/>
      <c r="U91" s="18">
        <v>226182464698</v>
      </c>
      <c r="V91" s="18"/>
      <c r="W91" s="18">
        <v>326573306046</v>
      </c>
      <c r="Y91" s="39">
        <f t="shared" si="3"/>
        <v>4.1377762644540881E-3</v>
      </c>
      <c r="AA91" s="40"/>
    </row>
    <row r="92" spans="1:28" s="17" customFormat="1" ht="24" x14ac:dyDescent="0.55000000000000004">
      <c r="A92" s="17" t="s">
        <v>157</v>
      </c>
      <c r="C92" s="18">
        <v>0</v>
      </c>
      <c r="D92" s="18"/>
      <c r="E92" s="18">
        <v>0</v>
      </c>
      <c r="F92" s="18"/>
      <c r="G92" s="18">
        <v>0</v>
      </c>
      <c r="H92" s="18"/>
      <c r="I92" s="18">
        <v>37139566</v>
      </c>
      <c r="J92" s="18"/>
      <c r="K92" s="18">
        <v>355139853520</v>
      </c>
      <c r="L92" s="18"/>
      <c r="M92" s="18">
        <v>0</v>
      </c>
      <c r="N92" s="18"/>
      <c r="O92" s="18">
        <v>0</v>
      </c>
      <c r="P92" s="18"/>
      <c r="Q92" s="18">
        <f t="shared" si="2"/>
        <v>37139566</v>
      </c>
      <c r="R92" s="18"/>
      <c r="S92" s="18">
        <v>9250</v>
      </c>
      <c r="T92" s="18"/>
      <c r="U92" s="18">
        <v>355139853520</v>
      </c>
      <c r="V92" s="18"/>
      <c r="W92" s="18">
        <v>340885413682</v>
      </c>
      <c r="Y92" s="39">
        <f t="shared" si="3"/>
        <v>4.3191147210094169E-3</v>
      </c>
      <c r="AA92" s="40"/>
    </row>
    <row r="93" spans="1:28" s="17" customFormat="1" ht="24" x14ac:dyDescent="0.55000000000000004">
      <c r="A93" s="17" t="s">
        <v>158</v>
      </c>
      <c r="C93" s="18">
        <v>0</v>
      </c>
      <c r="D93" s="18"/>
      <c r="E93" s="18">
        <v>0</v>
      </c>
      <c r="F93" s="18"/>
      <c r="G93" s="18">
        <v>0</v>
      </c>
      <c r="H93" s="18"/>
      <c r="I93" s="18">
        <v>5287236</v>
      </c>
      <c r="J93" s="18"/>
      <c r="K93" s="18">
        <v>154817849065</v>
      </c>
      <c r="L93" s="18"/>
      <c r="M93" s="18">
        <v>0</v>
      </c>
      <c r="N93" s="18"/>
      <c r="O93" s="18">
        <v>0</v>
      </c>
      <c r="P93" s="18"/>
      <c r="Q93" s="18">
        <f t="shared" si="2"/>
        <v>5287236</v>
      </c>
      <c r="R93" s="18"/>
      <c r="S93" s="18">
        <v>28570</v>
      </c>
      <c r="T93" s="18"/>
      <c r="U93" s="18">
        <v>154817849065</v>
      </c>
      <c r="V93" s="18"/>
      <c r="W93" s="18">
        <v>149888667070</v>
      </c>
      <c r="Y93" s="39">
        <f t="shared" si="3"/>
        <v>1.8991318562502073E-3</v>
      </c>
      <c r="AA93" s="40"/>
    </row>
    <row r="94" spans="1:28" s="17" customFormat="1" ht="24" x14ac:dyDescent="0.55000000000000004">
      <c r="A94" s="17" t="s">
        <v>159</v>
      </c>
      <c r="C94" s="18">
        <v>0</v>
      </c>
      <c r="D94" s="18"/>
      <c r="E94" s="18">
        <v>0</v>
      </c>
      <c r="F94" s="18"/>
      <c r="G94" s="18">
        <v>0</v>
      </c>
      <c r="H94" s="18"/>
      <c r="I94" s="18">
        <v>6481974</v>
      </c>
      <c r="J94" s="18"/>
      <c r="K94" s="18">
        <v>44649791962</v>
      </c>
      <c r="L94" s="18"/>
      <c r="M94" s="18">
        <v>0</v>
      </c>
      <c r="N94" s="18"/>
      <c r="O94" s="18">
        <v>0</v>
      </c>
      <c r="P94" s="18"/>
      <c r="Q94" s="18">
        <f t="shared" si="2"/>
        <v>6481974</v>
      </c>
      <c r="R94" s="18"/>
      <c r="S94" s="18">
        <v>6630</v>
      </c>
      <c r="T94" s="18"/>
      <c r="U94" s="18">
        <v>44649791962</v>
      </c>
      <c r="V94" s="18"/>
      <c r="W94" s="18">
        <v>42643287101</v>
      </c>
      <c r="Y94" s="39">
        <f t="shared" si="3"/>
        <v>5.403025230113727E-4</v>
      </c>
      <c r="AA94" s="40"/>
    </row>
    <row r="95" spans="1:28" s="17" customFormat="1" ht="24" x14ac:dyDescent="0.55000000000000004">
      <c r="A95" s="17" t="s">
        <v>160</v>
      </c>
      <c r="C95" s="18">
        <v>0</v>
      </c>
      <c r="D95" s="18"/>
      <c r="E95" s="18">
        <v>0</v>
      </c>
      <c r="F95" s="18"/>
      <c r="G95" s="18">
        <v>0</v>
      </c>
      <c r="H95" s="18"/>
      <c r="I95" s="18">
        <v>2400000</v>
      </c>
      <c r="J95" s="18"/>
      <c r="K95" s="18">
        <v>7355140884</v>
      </c>
      <c r="L95" s="18"/>
      <c r="M95" s="18">
        <v>0</v>
      </c>
      <c r="N95" s="18"/>
      <c r="O95" s="18">
        <v>0</v>
      </c>
      <c r="P95" s="18"/>
      <c r="Q95" s="18">
        <f t="shared" si="2"/>
        <v>2400000</v>
      </c>
      <c r="R95" s="18"/>
      <c r="S95" s="18">
        <v>3829</v>
      </c>
      <c r="T95" s="18"/>
      <c r="U95" s="18">
        <v>7355140884</v>
      </c>
      <c r="V95" s="18"/>
      <c r="W95" s="18">
        <v>9118564392</v>
      </c>
      <c r="Y95" s="39">
        <f t="shared" si="3"/>
        <v>1.155347929809034E-4</v>
      </c>
      <c r="AA95" s="40"/>
    </row>
    <row r="96" spans="1:28" s="17" customFormat="1" ht="24" x14ac:dyDescent="0.55000000000000004">
      <c r="A96" s="17" t="s">
        <v>161</v>
      </c>
      <c r="C96" s="18">
        <v>0</v>
      </c>
      <c r="D96" s="18"/>
      <c r="E96" s="18">
        <v>0</v>
      </c>
      <c r="F96" s="18"/>
      <c r="G96" s="18">
        <v>0</v>
      </c>
      <c r="H96" s="18"/>
      <c r="I96" s="18">
        <v>100000</v>
      </c>
      <c r="J96" s="18"/>
      <c r="K96" s="18">
        <v>4355572416</v>
      </c>
      <c r="L96" s="18"/>
      <c r="M96" s="18">
        <v>0</v>
      </c>
      <c r="N96" s="18"/>
      <c r="O96" s="18">
        <v>0</v>
      </c>
      <c r="P96" s="18"/>
      <c r="Q96" s="18">
        <f t="shared" si="2"/>
        <v>100000</v>
      </c>
      <c r="R96" s="18"/>
      <c r="S96" s="18">
        <v>63440</v>
      </c>
      <c r="T96" s="18"/>
      <c r="U96" s="18">
        <v>4355572416</v>
      </c>
      <c r="V96" s="18"/>
      <c r="W96" s="18">
        <v>6294960880</v>
      </c>
      <c r="Y96" s="39">
        <f t="shared" si="3"/>
        <v>7.9758936914648204E-5</v>
      </c>
      <c r="AA96" s="40"/>
    </row>
    <row r="97" spans="1:25" ht="24.75" thickBot="1" x14ac:dyDescent="0.6">
      <c r="A97" s="31" t="s">
        <v>100</v>
      </c>
      <c r="C97" s="28" t="s">
        <v>100</v>
      </c>
      <c r="D97" s="29"/>
      <c r="E97" s="32">
        <f>SUM(E9:E96)</f>
        <v>38108594462178</v>
      </c>
      <c r="F97" s="29"/>
      <c r="G97" s="32">
        <f>SUM(G9:G96)</f>
        <v>57664075758350</v>
      </c>
      <c r="I97" s="28" t="s">
        <v>100</v>
      </c>
      <c r="K97" s="32">
        <f>SUM(K9:K96)</f>
        <v>6204477768493</v>
      </c>
      <c r="M97" s="28" t="s">
        <v>100</v>
      </c>
      <c r="O97" s="32">
        <f>SUM(O9:O96)</f>
        <v>525186168300</v>
      </c>
      <c r="Q97" s="28" t="s">
        <v>100</v>
      </c>
      <c r="S97" s="28" t="s">
        <v>100</v>
      </c>
      <c r="U97" s="32">
        <f>SUM(U9:U96)</f>
        <v>43869385798768</v>
      </c>
      <c r="W97" s="32">
        <f>SUM(W9:W96)</f>
        <v>70989910812702</v>
      </c>
      <c r="Y97" s="34">
        <f>SUM(Y9:Y96)</f>
        <v>0.89946227244652943</v>
      </c>
    </row>
    <row r="98" spans="1:25" ht="19.5" thickTop="1" x14ac:dyDescent="0.45">
      <c r="U98" s="27"/>
    </row>
    <row r="99" spans="1:25" x14ac:dyDescent="0.45">
      <c r="K99" s="29"/>
    </row>
    <row r="101" spans="1:25" x14ac:dyDescent="0.45">
      <c r="Y101" s="38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2"/>
  <sheetViews>
    <sheetView rightToLeft="1" tabSelected="1" workbookViewId="0">
      <selection activeCell="I11" sqref="I11"/>
    </sheetView>
  </sheetViews>
  <sheetFormatPr defaultRowHeight="18.75" x14ac:dyDescent="0.45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6384" width="9.140625" style="1"/>
  </cols>
  <sheetData>
    <row r="1" spans="1:17" s="10" customFormat="1" x14ac:dyDescent="0.45"/>
    <row r="2" spans="1:17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  <c r="J3" s="50" t="s">
        <v>111</v>
      </c>
      <c r="K3" s="50" t="s">
        <v>111</v>
      </c>
      <c r="L3" s="50" t="s">
        <v>111</v>
      </c>
      <c r="M3" s="50" t="s">
        <v>111</v>
      </c>
      <c r="N3" s="50" t="s">
        <v>111</v>
      </c>
      <c r="O3" s="50" t="s">
        <v>111</v>
      </c>
      <c r="P3" s="50" t="s">
        <v>111</v>
      </c>
      <c r="Q3" s="50" t="s">
        <v>111</v>
      </c>
    </row>
    <row r="4" spans="1:17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5" spans="1:17" s="10" customFormat="1" x14ac:dyDescent="0.45"/>
    <row r="6" spans="1:17" s="10" customFormat="1" ht="27" thickBot="1" x14ac:dyDescent="0.5">
      <c r="A6" s="51" t="s">
        <v>3</v>
      </c>
      <c r="C6" s="51" t="s">
        <v>113</v>
      </c>
      <c r="D6" s="51" t="s">
        <v>113</v>
      </c>
      <c r="E6" s="51" t="s">
        <v>113</v>
      </c>
      <c r="F6" s="51" t="s">
        <v>113</v>
      </c>
      <c r="G6" s="51" t="s">
        <v>113</v>
      </c>
      <c r="H6" s="51" t="s">
        <v>113</v>
      </c>
      <c r="I6" s="51" t="s">
        <v>113</v>
      </c>
      <c r="K6" s="51" t="s">
        <v>114</v>
      </c>
      <c r="L6" s="51" t="s">
        <v>114</v>
      </c>
      <c r="M6" s="51" t="s">
        <v>114</v>
      </c>
      <c r="N6" s="51" t="s">
        <v>114</v>
      </c>
      <c r="O6" s="51" t="s">
        <v>114</v>
      </c>
      <c r="P6" s="51" t="s">
        <v>114</v>
      </c>
      <c r="Q6" s="51" t="s">
        <v>114</v>
      </c>
    </row>
    <row r="7" spans="1:17" s="10" customFormat="1" ht="27" thickBot="1" x14ac:dyDescent="0.5">
      <c r="A7" s="51" t="s">
        <v>3</v>
      </c>
      <c r="C7" s="51" t="s">
        <v>6</v>
      </c>
      <c r="E7" s="51" t="s">
        <v>128</v>
      </c>
      <c r="G7" s="51" t="s">
        <v>129</v>
      </c>
      <c r="I7" s="51" t="s">
        <v>130</v>
      </c>
      <c r="K7" s="51" t="s">
        <v>6</v>
      </c>
      <c r="M7" s="51" t="s">
        <v>128</v>
      </c>
      <c r="O7" s="51" t="s">
        <v>129</v>
      </c>
      <c r="Q7" s="51" t="s">
        <v>130</v>
      </c>
    </row>
    <row r="8" spans="1:17" s="17" customFormat="1" ht="24" x14ac:dyDescent="0.55000000000000004">
      <c r="A8" s="17" t="s">
        <v>46</v>
      </c>
      <c r="B8" s="18"/>
      <c r="C8" s="18">
        <v>126637524</v>
      </c>
      <c r="D8" s="18"/>
      <c r="E8" s="18">
        <v>732589730927</v>
      </c>
      <c r="F8" s="18"/>
      <c r="G8" s="18">
        <v>549726342750</v>
      </c>
      <c r="H8" s="18"/>
      <c r="I8" s="18">
        <f>E8-G8</f>
        <v>182863388177</v>
      </c>
      <c r="J8" s="18"/>
      <c r="K8" s="19">
        <v>126637524</v>
      </c>
      <c r="L8" s="18"/>
      <c r="M8" s="18">
        <v>732589730927</v>
      </c>
      <c r="N8" s="18"/>
      <c r="O8" s="18">
        <v>565931594385</v>
      </c>
      <c r="Q8" s="18">
        <f>M8-O8</f>
        <v>166658136542</v>
      </c>
    </row>
    <row r="9" spans="1:17" s="17" customFormat="1" ht="24" x14ac:dyDescent="0.55000000000000004">
      <c r="A9" s="17" t="s">
        <v>88</v>
      </c>
      <c r="B9" s="18"/>
      <c r="C9" s="18">
        <v>23423147</v>
      </c>
      <c r="D9" s="18"/>
      <c r="E9" s="18">
        <v>206157303473</v>
      </c>
      <c r="F9" s="18"/>
      <c r="G9" s="18">
        <v>209643616384</v>
      </c>
      <c r="H9" s="18"/>
      <c r="I9" s="18">
        <f>E9-G9</f>
        <v>-3486312911</v>
      </c>
      <c r="J9" s="18"/>
      <c r="K9" s="19">
        <v>23423147</v>
      </c>
      <c r="L9" s="18"/>
      <c r="M9" s="18">
        <v>206157303473</v>
      </c>
      <c r="N9" s="18"/>
      <c r="O9" s="18">
        <v>142496729165</v>
      </c>
      <c r="Q9" s="18">
        <f t="shared" ref="Q9:Q72" si="0">M9-O9</f>
        <v>63660574308</v>
      </c>
    </row>
    <row r="10" spans="1:17" s="17" customFormat="1" ht="24" x14ac:dyDescent="0.55000000000000004">
      <c r="A10" s="17" t="s">
        <v>84</v>
      </c>
      <c r="B10" s="18"/>
      <c r="C10" s="18">
        <v>181791807</v>
      </c>
      <c r="D10" s="18"/>
      <c r="E10" s="18">
        <v>1668575646069</v>
      </c>
      <c r="F10" s="18"/>
      <c r="G10" s="18">
        <v>1619871275860</v>
      </c>
      <c r="H10" s="18"/>
      <c r="I10" s="18">
        <f t="shared" ref="I10:I73" si="1">E10-G10</f>
        <v>48704370209</v>
      </c>
      <c r="J10" s="18"/>
      <c r="K10" s="19">
        <v>181791807</v>
      </c>
      <c r="L10" s="18"/>
      <c r="M10" s="18">
        <v>1668575646069</v>
      </c>
      <c r="N10" s="18"/>
      <c r="O10" s="18">
        <v>1277620730440</v>
      </c>
      <c r="Q10" s="18">
        <f t="shared" si="0"/>
        <v>390954915629</v>
      </c>
    </row>
    <row r="11" spans="1:17" s="17" customFormat="1" ht="24" x14ac:dyDescent="0.55000000000000004">
      <c r="A11" s="17" t="s">
        <v>35</v>
      </c>
      <c r="B11" s="18"/>
      <c r="C11" s="18">
        <v>47187349</v>
      </c>
      <c r="D11" s="18"/>
      <c r="E11" s="18">
        <v>1255781885047</v>
      </c>
      <c r="F11" s="18"/>
      <c r="G11" s="18">
        <v>1186016224767</v>
      </c>
      <c r="H11" s="18"/>
      <c r="I11" s="18">
        <f t="shared" si="1"/>
        <v>69765660280</v>
      </c>
      <c r="J11" s="18"/>
      <c r="K11" s="19">
        <v>47187349</v>
      </c>
      <c r="L11" s="18"/>
      <c r="M11" s="18">
        <v>1255781885047</v>
      </c>
      <c r="N11" s="18"/>
      <c r="O11" s="18">
        <v>795066603434</v>
      </c>
      <c r="Q11" s="18">
        <f t="shared" si="0"/>
        <v>460715281613</v>
      </c>
    </row>
    <row r="12" spans="1:17" s="17" customFormat="1" ht="24" x14ac:dyDescent="0.55000000000000004">
      <c r="A12" s="17" t="s">
        <v>50</v>
      </c>
      <c r="B12" s="18"/>
      <c r="C12" s="18">
        <v>3949846</v>
      </c>
      <c r="D12" s="18"/>
      <c r="E12" s="18">
        <v>342626402816</v>
      </c>
      <c r="F12" s="18"/>
      <c r="G12" s="18">
        <v>352855811548</v>
      </c>
      <c r="H12" s="18"/>
      <c r="I12" s="18">
        <f t="shared" si="1"/>
        <v>-10229408732</v>
      </c>
      <c r="J12" s="18"/>
      <c r="K12" s="19">
        <v>3949846</v>
      </c>
      <c r="L12" s="18"/>
      <c r="M12" s="18">
        <v>342626402816</v>
      </c>
      <c r="N12" s="18"/>
      <c r="O12" s="18">
        <v>301975149057</v>
      </c>
      <c r="Q12" s="18">
        <f t="shared" si="0"/>
        <v>40651253759</v>
      </c>
    </row>
    <row r="13" spans="1:17" s="17" customFormat="1" ht="24" x14ac:dyDescent="0.55000000000000004">
      <c r="A13" s="17" t="s">
        <v>47</v>
      </c>
      <c r="B13" s="18"/>
      <c r="C13" s="18">
        <v>41646218</v>
      </c>
      <c r="D13" s="18"/>
      <c r="E13" s="18">
        <v>1000047884183</v>
      </c>
      <c r="F13" s="18"/>
      <c r="G13" s="18">
        <v>867810147432</v>
      </c>
      <c r="H13" s="18"/>
      <c r="I13" s="18">
        <f t="shared" si="1"/>
        <v>132237736751</v>
      </c>
      <c r="J13" s="18"/>
      <c r="K13" s="19">
        <v>41646218</v>
      </c>
      <c r="L13" s="18"/>
      <c r="M13" s="18">
        <v>1000047884183</v>
      </c>
      <c r="N13" s="18"/>
      <c r="O13" s="18">
        <v>633395871944</v>
      </c>
      <c r="Q13" s="18">
        <f t="shared" si="0"/>
        <v>366652012239</v>
      </c>
    </row>
    <row r="14" spans="1:17" s="17" customFormat="1" ht="24" x14ac:dyDescent="0.55000000000000004">
      <c r="A14" s="17" t="s">
        <v>23</v>
      </c>
      <c r="B14" s="18"/>
      <c r="C14" s="18">
        <v>20782126</v>
      </c>
      <c r="D14" s="18"/>
      <c r="E14" s="18">
        <v>1248424409250</v>
      </c>
      <c r="F14" s="18"/>
      <c r="G14" s="18">
        <v>1306521729111</v>
      </c>
      <c r="H14" s="18"/>
      <c r="I14" s="18">
        <f t="shared" si="1"/>
        <v>-58097319861</v>
      </c>
      <c r="J14" s="18"/>
      <c r="K14" s="19">
        <v>20782126</v>
      </c>
      <c r="L14" s="18"/>
      <c r="M14" s="18">
        <v>1248424409250</v>
      </c>
      <c r="N14" s="18"/>
      <c r="O14" s="18">
        <v>1130656064382</v>
      </c>
      <c r="Q14" s="18">
        <f t="shared" si="0"/>
        <v>117768344868</v>
      </c>
    </row>
    <row r="15" spans="1:17" s="17" customFormat="1" ht="24" x14ac:dyDescent="0.55000000000000004">
      <c r="A15" s="17" t="s">
        <v>30</v>
      </c>
      <c r="B15" s="18"/>
      <c r="C15" s="18">
        <v>260484746</v>
      </c>
      <c r="D15" s="18"/>
      <c r="E15" s="18">
        <v>938767394453</v>
      </c>
      <c r="F15" s="18"/>
      <c r="G15" s="18">
        <v>859933678784</v>
      </c>
      <c r="H15" s="18"/>
      <c r="I15" s="18">
        <f t="shared" si="1"/>
        <v>78833715669</v>
      </c>
      <c r="J15" s="18"/>
      <c r="K15" s="19">
        <v>260484746</v>
      </c>
      <c r="L15" s="18"/>
      <c r="M15" s="18">
        <v>938767394453</v>
      </c>
      <c r="N15" s="18"/>
      <c r="O15" s="18">
        <v>755830861481</v>
      </c>
      <c r="Q15" s="18">
        <f t="shared" si="0"/>
        <v>182936532972</v>
      </c>
    </row>
    <row r="16" spans="1:17" s="17" customFormat="1" ht="24" x14ac:dyDescent="0.55000000000000004">
      <c r="A16" s="17" t="s">
        <v>72</v>
      </c>
      <c r="B16" s="18"/>
      <c r="C16" s="18">
        <v>119640598</v>
      </c>
      <c r="D16" s="18"/>
      <c r="E16" s="18">
        <v>701610237208</v>
      </c>
      <c r="F16" s="18"/>
      <c r="G16" s="18">
        <v>648188137928</v>
      </c>
      <c r="H16" s="18"/>
      <c r="I16" s="18">
        <f t="shared" si="1"/>
        <v>53422099280</v>
      </c>
      <c r="J16" s="18"/>
      <c r="K16" s="19">
        <v>119640598</v>
      </c>
      <c r="L16" s="18"/>
      <c r="M16" s="18">
        <v>701610237208</v>
      </c>
      <c r="N16" s="18"/>
      <c r="O16" s="18">
        <v>666000924074</v>
      </c>
      <c r="Q16" s="18">
        <f t="shared" si="0"/>
        <v>35609313134</v>
      </c>
    </row>
    <row r="17" spans="1:17" s="17" customFormat="1" ht="24" x14ac:dyDescent="0.55000000000000004">
      <c r="A17" s="17" t="s">
        <v>80</v>
      </c>
      <c r="B17" s="18"/>
      <c r="C17" s="18">
        <v>121500000</v>
      </c>
      <c r="D17" s="18"/>
      <c r="E17" s="18">
        <v>558558209565</v>
      </c>
      <c r="F17" s="18"/>
      <c r="G17" s="18">
        <v>563804231165</v>
      </c>
      <c r="H17" s="18"/>
      <c r="I17" s="18">
        <f t="shared" si="1"/>
        <v>-5246021600</v>
      </c>
      <c r="J17" s="18"/>
      <c r="K17" s="19">
        <v>121500000</v>
      </c>
      <c r="L17" s="18"/>
      <c r="M17" s="18">
        <v>558558209565</v>
      </c>
      <c r="N17" s="18"/>
      <c r="O17" s="18">
        <v>576332115785</v>
      </c>
      <c r="Q17" s="18">
        <f t="shared" si="0"/>
        <v>-17773906220</v>
      </c>
    </row>
    <row r="18" spans="1:17" s="17" customFormat="1" ht="24" x14ac:dyDescent="0.55000000000000004">
      <c r="A18" s="17" t="s">
        <v>85</v>
      </c>
      <c r="B18" s="18"/>
      <c r="C18" s="18">
        <v>90738824</v>
      </c>
      <c r="D18" s="18"/>
      <c r="E18" s="18">
        <v>722100051381</v>
      </c>
      <c r="F18" s="18"/>
      <c r="G18" s="18">
        <v>646890355581</v>
      </c>
      <c r="H18" s="18"/>
      <c r="I18" s="18">
        <f t="shared" si="1"/>
        <v>75209695800</v>
      </c>
      <c r="J18" s="18"/>
      <c r="K18" s="19">
        <v>90738824</v>
      </c>
      <c r="L18" s="18"/>
      <c r="M18" s="18">
        <v>722100051381</v>
      </c>
      <c r="N18" s="18"/>
      <c r="O18" s="18">
        <v>602599967141</v>
      </c>
      <c r="Q18" s="18">
        <f t="shared" si="0"/>
        <v>119500084240</v>
      </c>
    </row>
    <row r="19" spans="1:17" s="17" customFormat="1" ht="24" x14ac:dyDescent="0.55000000000000004">
      <c r="A19" s="17" t="s">
        <v>69</v>
      </c>
      <c r="B19" s="18"/>
      <c r="C19" s="18">
        <v>11048646</v>
      </c>
      <c r="D19" s="18"/>
      <c r="E19" s="18">
        <v>172451764671</v>
      </c>
      <c r="F19" s="18"/>
      <c r="G19" s="18">
        <v>161269259906</v>
      </c>
      <c r="H19" s="18"/>
      <c r="I19" s="18">
        <f t="shared" si="1"/>
        <v>11182504765</v>
      </c>
      <c r="J19" s="18"/>
      <c r="K19" s="19">
        <v>11048646</v>
      </c>
      <c r="L19" s="18"/>
      <c r="M19" s="18">
        <v>172451764671</v>
      </c>
      <c r="N19" s="18"/>
      <c r="O19" s="18">
        <v>120702143053</v>
      </c>
      <c r="Q19" s="18">
        <f t="shared" si="0"/>
        <v>51749621618</v>
      </c>
    </row>
    <row r="20" spans="1:17" s="17" customFormat="1" ht="24" x14ac:dyDescent="0.55000000000000004">
      <c r="A20" s="17" t="s">
        <v>19</v>
      </c>
      <c r="B20" s="18"/>
      <c r="C20" s="18">
        <v>27924652</v>
      </c>
      <c r="D20" s="18"/>
      <c r="E20" s="18">
        <v>1037694351779</v>
      </c>
      <c r="F20" s="18"/>
      <c r="G20" s="18">
        <v>736378902629</v>
      </c>
      <c r="H20" s="18"/>
      <c r="I20" s="18">
        <f t="shared" si="1"/>
        <v>301315449150</v>
      </c>
      <c r="J20" s="18"/>
      <c r="K20" s="19">
        <v>27924652</v>
      </c>
      <c r="L20" s="18"/>
      <c r="M20" s="18">
        <v>1037694351779</v>
      </c>
      <c r="N20" s="18"/>
      <c r="O20" s="18">
        <v>602696327459</v>
      </c>
      <c r="Q20" s="18">
        <f t="shared" si="0"/>
        <v>434998024320</v>
      </c>
    </row>
    <row r="21" spans="1:17" s="17" customFormat="1" ht="24" x14ac:dyDescent="0.55000000000000004">
      <c r="A21" s="17" t="s">
        <v>75</v>
      </c>
      <c r="B21" s="18"/>
      <c r="C21" s="18">
        <v>16748397</v>
      </c>
      <c r="D21" s="18"/>
      <c r="E21" s="18">
        <v>150899901572</v>
      </c>
      <c r="F21" s="18"/>
      <c r="G21" s="18">
        <v>153891309312</v>
      </c>
      <c r="H21" s="18"/>
      <c r="I21" s="18">
        <f t="shared" si="1"/>
        <v>-2991407740</v>
      </c>
      <c r="J21" s="18"/>
      <c r="K21" s="19">
        <v>16748397</v>
      </c>
      <c r="L21" s="18"/>
      <c r="M21" s="18">
        <v>150899901572</v>
      </c>
      <c r="N21" s="18"/>
      <c r="O21" s="18">
        <v>139516475037</v>
      </c>
      <c r="Q21" s="18">
        <f t="shared" si="0"/>
        <v>11383426535</v>
      </c>
    </row>
    <row r="22" spans="1:17" s="17" customFormat="1" ht="24" x14ac:dyDescent="0.55000000000000004">
      <c r="A22" s="17" t="s">
        <v>40</v>
      </c>
      <c r="B22" s="18"/>
      <c r="C22" s="18">
        <v>69359284</v>
      </c>
      <c r="D22" s="18"/>
      <c r="E22" s="18">
        <v>384721334346</v>
      </c>
      <c r="F22" s="18"/>
      <c r="G22" s="18">
        <v>364762624693</v>
      </c>
      <c r="H22" s="18"/>
      <c r="I22" s="18">
        <f t="shared" si="1"/>
        <v>19958709653</v>
      </c>
      <c r="J22" s="18"/>
      <c r="K22" s="19">
        <v>69359284</v>
      </c>
      <c r="L22" s="18"/>
      <c r="M22" s="18">
        <v>384721334346</v>
      </c>
      <c r="N22" s="18"/>
      <c r="O22" s="18">
        <v>269443298184</v>
      </c>
      <c r="Q22" s="18">
        <f t="shared" si="0"/>
        <v>115278036162</v>
      </c>
    </row>
    <row r="23" spans="1:17" s="17" customFormat="1" ht="24" x14ac:dyDescent="0.55000000000000004">
      <c r="A23" s="17" t="s">
        <v>56</v>
      </c>
      <c r="B23" s="18"/>
      <c r="C23" s="18">
        <v>5250407</v>
      </c>
      <c r="D23" s="18"/>
      <c r="E23" s="18">
        <v>54859418856</v>
      </c>
      <c r="F23" s="18"/>
      <c r="G23" s="18">
        <v>59444061647</v>
      </c>
      <c r="H23" s="18"/>
      <c r="I23" s="18">
        <f t="shared" si="1"/>
        <v>-4584642791</v>
      </c>
      <c r="J23" s="18"/>
      <c r="K23" s="19">
        <v>5250407</v>
      </c>
      <c r="L23" s="18"/>
      <c r="M23" s="18">
        <v>54859418856</v>
      </c>
      <c r="N23" s="18"/>
      <c r="O23" s="18">
        <v>73261639488</v>
      </c>
      <c r="Q23" s="18">
        <f t="shared" si="0"/>
        <v>-18402220632</v>
      </c>
    </row>
    <row r="24" spans="1:17" s="17" customFormat="1" ht="24" x14ac:dyDescent="0.55000000000000004">
      <c r="A24" s="17" t="s">
        <v>81</v>
      </c>
      <c r="B24" s="18"/>
      <c r="C24" s="18">
        <v>34680966</v>
      </c>
      <c r="D24" s="18"/>
      <c r="E24" s="18">
        <v>708905371936</v>
      </c>
      <c r="F24" s="18"/>
      <c r="G24" s="18">
        <v>736435677642</v>
      </c>
      <c r="H24" s="18"/>
      <c r="I24" s="18">
        <f t="shared" si="1"/>
        <v>-27530305706</v>
      </c>
      <c r="J24" s="18"/>
      <c r="K24" s="19">
        <v>34680966</v>
      </c>
      <c r="L24" s="18"/>
      <c r="M24" s="18">
        <v>708905371936</v>
      </c>
      <c r="N24" s="18"/>
      <c r="O24" s="18">
        <v>687423808190</v>
      </c>
      <c r="Q24" s="18">
        <f t="shared" si="0"/>
        <v>21481563746</v>
      </c>
    </row>
    <row r="25" spans="1:17" s="17" customFormat="1" ht="24" x14ac:dyDescent="0.55000000000000004">
      <c r="A25" s="17" t="s">
        <v>29</v>
      </c>
      <c r="B25" s="18"/>
      <c r="C25" s="18">
        <v>65602103</v>
      </c>
      <c r="D25" s="18"/>
      <c r="E25" s="18">
        <v>521410939937</v>
      </c>
      <c r="F25" s="18"/>
      <c r="G25" s="18">
        <v>418560841922</v>
      </c>
      <c r="H25" s="18"/>
      <c r="I25" s="18">
        <f t="shared" si="1"/>
        <v>102850098015</v>
      </c>
      <c r="J25" s="18"/>
      <c r="K25" s="19">
        <v>65602103</v>
      </c>
      <c r="L25" s="18"/>
      <c r="M25" s="18">
        <v>521410939937</v>
      </c>
      <c r="N25" s="18"/>
      <c r="O25" s="18">
        <v>378228268825</v>
      </c>
      <c r="Q25" s="18">
        <f t="shared" si="0"/>
        <v>143182671112</v>
      </c>
    </row>
    <row r="26" spans="1:17" s="17" customFormat="1" ht="24" x14ac:dyDescent="0.55000000000000004">
      <c r="A26" s="17" t="s">
        <v>42</v>
      </c>
      <c r="B26" s="18"/>
      <c r="C26" s="18">
        <v>138540346</v>
      </c>
      <c r="D26" s="18"/>
      <c r="E26" s="18">
        <v>1972686307949</v>
      </c>
      <c r="F26" s="18"/>
      <c r="G26" s="18">
        <v>1358197959759</v>
      </c>
      <c r="H26" s="18"/>
      <c r="I26" s="18">
        <f t="shared" si="1"/>
        <v>614488348190</v>
      </c>
      <c r="J26" s="18"/>
      <c r="K26" s="19">
        <v>138540346</v>
      </c>
      <c r="L26" s="18"/>
      <c r="M26" s="18">
        <v>1972686307949</v>
      </c>
      <c r="N26" s="18"/>
      <c r="O26" s="18">
        <v>941977651638</v>
      </c>
      <c r="Q26" s="18">
        <f t="shared" si="0"/>
        <v>1030708656311</v>
      </c>
    </row>
    <row r="27" spans="1:17" s="17" customFormat="1" ht="24" x14ac:dyDescent="0.55000000000000004">
      <c r="A27" s="17" t="s">
        <v>27</v>
      </c>
      <c r="B27" s="18"/>
      <c r="C27" s="18">
        <v>357428488</v>
      </c>
      <c r="D27" s="18"/>
      <c r="E27" s="18">
        <v>1282116020322</v>
      </c>
      <c r="F27" s="18"/>
      <c r="G27" s="18">
        <v>1371580900257</v>
      </c>
      <c r="H27" s="18"/>
      <c r="I27" s="18">
        <f t="shared" si="1"/>
        <v>-89464879935</v>
      </c>
      <c r="J27" s="18"/>
      <c r="K27" s="19">
        <v>357428488</v>
      </c>
      <c r="L27" s="18"/>
      <c r="M27" s="18">
        <v>1282116020322</v>
      </c>
      <c r="N27" s="18"/>
      <c r="O27" s="18">
        <v>1259117290295</v>
      </c>
      <c r="Q27" s="18">
        <f t="shared" si="0"/>
        <v>22998730027</v>
      </c>
    </row>
    <row r="28" spans="1:17" s="17" customFormat="1" ht="24" x14ac:dyDescent="0.55000000000000004">
      <c r="A28" s="17" t="s">
        <v>52</v>
      </c>
      <c r="B28" s="18"/>
      <c r="C28" s="18">
        <v>48336728</v>
      </c>
      <c r="D28" s="18"/>
      <c r="E28" s="18">
        <v>852783652945</v>
      </c>
      <c r="F28" s="18"/>
      <c r="G28" s="18">
        <v>914959303809</v>
      </c>
      <c r="H28" s="18"/>
      <c r="I28" s="18">
        <f t="shared" si="1"/>
        <v>-62175650864</v>
      </c>
      <c r="J28" s="18"/>
      <c r="K28" s="19">
        <v>48336728</v>
      </c>
      <c r="L28" s="18"/>
      <c r="M28" s="18">
        <v>852783652945</v>
      </c>
      <c r="N28" s="18"/>
      <c r="O28" s="18">
        <v>846692724871</v>
      </c>
      <c r="Q28" s="18">
        <f t="shared" si="0"/>
        <v>6090928074</v>
      </c>
    </row>
    <row r="29" spans="1:17" s="17" customFormat="1" ht="24" x14ac:dyDescent="0.55000000000000004">
      <c r="A29" s="17" t="s">
        <v>36</v>
      </c>
      <c r="B29" s="18"/>
      <c r="C29" s="18">
        <v>8288198</v>
      </c>
      <c r="D29" s="18"/>
      <c r="E29" s="18">
        <v>281511977754</v>
      </c>
      <c r="F29" s="18"/>
      <c r="G29" s="18">
        <v>250260282882</v>
      </c>
      <c r="H29" s="18"/>
      <c r="I29" s="18">
        <f t="shared" si="1"/>
        <v>31251694872</v>
      </c>
      <c r="J29" s="18"/>
      <c r="K29" s="19">
        <v>8288198</v>
      </c>
      <c r="L29" s="18"/>
      <c r="M29" s="18">
        <v>281511977754</v>
      </c>
      <c r="N29" s="18"/>
      <c r="O29" s="18">
        <v>202676527258</v>
      </c>
      <c r="Q29" s="18">
        <f t="shared" si="0"/>
        <v>78835450496</v>
      </c>
    </row>
    <row r="30" spans="1:17" s="17" customFormat="1" ht="24" x14ac:dyDescent="0.55000000000000004">
      <c r="A30" s="17" t="s">
        <v>16</v>
      </c>
      <c r="B30" s="18"/>
      <c r="C30" s="18">
        <v>94070092</v>
      </c>
      <c r="D30" s="18"/>
      <c r="E30" s="18">
        <v>510585828132</v>
      </c>
      <c r="F30" s="18"/>
      <c r="G30" s="18">
        <v>513386116038</v>
      </c>
      <c r="H30" s="18"/>
      <c r="I30" s="18">
        <f t="shared" si="1"/>
        <v>-2800287906</v>
      </c>
      <c r="J30" s="18"/>
      <c r="K30" s="19">
        <v>94070092</v>
      </c>
      <c r="L30" s="18"/>
      <c r="M30" s="18">
        <v>510585828132</v>
      </c>
      <c r="N30" s="18"/>
      <c r="O30" s="18">
        <v>402749184920</v>
      </c>
      <c r="Q30" s="18">
        <f t="shared" si="0"/>
        <v>107836643212</v>
      </c>
    </row>
    <row r="31" spans="1:17" s="17" customFormat="1" ht="24" x14ac:dyDescent="0.55000000000000004">
      <c r="A31" s="17" t="s">
        <v>87</v>
      </c>
      <c r="B31" s="18"/>
      <c r="C31" s="18">
        <v>69409442</v>
      </c>
      <c r="D31" s="18"/>
      <c r="E31" s="18">
        <v>275353882239</v>
      </c>
      <c r="F31" s="18"/>
      <c r="G31" s="18">
        <v>283231511541</v>
      </c>
      <c r="H31" s="18"/>
      <c r="I31" s="18">
        <f t="shared" si="1"/>
        <v>-7877629302</v>
      </c>
      <c r="J31" s="18"/>
      <c r="K31" s="19">
        <v>69409442</v>
      </c>
      <c r="L31" s="18"/>
      <c r="M31" s="18">
        <v>275353882239</v>
      </c>
      <c r="N31" s="18"/>
      <c r="O31" s="18">
        <v>269579852428</v>
      </c>
      <c r="Q31" s="18">
        <f t="shared" si="0"/>
        <v>5774029811</v>
      </c>
    </row>
    <row r="32" spans="1:17" s="17" customFormat="1" ht="24" x14ac:dyDescent="0.55000000000000004">
      <c r="A32" s="17" t="s">
        <v>74</v>
      </c>
      <c r="B32" s="18"/>
      <c r="C32" s="18">
        <v>112621308</v>
      </c>
      <c r="D32" s="18"/>
      <c r="E32" s="18">
        <v>2864171601761</v>
      </c>
      <c r="F32" s="18"/>
      <c r="G32" s="18">
        <v>3127903360643</v>
      </c>
      <c r="H32" s="18"/>
      <c r="I32" s="18">
        <f t="shared" si="1"/>
        <v>-263731758882</v>
      </c>
      <c r="J32" s="18"/>
      <c r="K32" s="19">
        <v>112621308</v>
      </c>
      <c r="L32" s="18"/>
      <c r="M32" s="18">
        <v>2864171601761</v>
      </c>
      <c r="N32" s="18"/>
      <c r="O32" s="18">
        <v>2514051033238</v>
      </c>
      <c r="Q32" s="18">
        <f t="shared" si="0"/>
        <v>350120568523</v>
      </c>
    </row>
    <row r="33" spans="1:17" s="17" customFormat="1" ht="24" x14ac:dyDescent="0.55000000000000004">
      <c r="A33" s="17" t="s">
        <v>51</v>
      </c>
      <c r="B33" s="18"/>
      <c r="C33" s="18">
        <v>82387637</v>
      </c>
      <c r="D33" s="18"/>
      <c r="E33" s="18">
        <v>702239205061</v>
      </c>
      <c r="F33" s="18"/>
      <c r="G33" s="18">
        <v>731669486065</v>
      </c>
      <c r="H33" s="18"/>
      <c r="I33" s="18">
        <f t="shared" si="1"/>
        <v>-29430281004</v>
      </c>
      <c r="J33" s="18"/>
      <c r="K33" s="19">
        <v>82387637</v>
      </c>
      <c r="L33" s="18"/>
      <c r="M33" s="18">
        <v>702239205061</v>
      </c>
      <c r="N33" s="18"/>
      <c r="O33" s="18">
        <v>719059440315</v>
      </c>
      <c r="Q33" s="18">
        <f t="shared" si="0"/>
        <v>-16820235254</v>
      </c>
    </row>
    <row r="34" spans="1:17" s="17" customFormat="1" ht="24" x14ac:dyDescent="0.55000000000000004">
      <c r="A34" s="17" t="s">
        <v>60</v>
      </c>
      <c r="B34" s="18"/>
      <c r="C34" s="18">
        <v>210363761</v>
      </c>
      <c r="D34" s="18"/>
      <c r="E34" s="18">
        <v>972717444934</v>
      </c>
      <c r="F34" s="18"/>
      <c r="G34" s="18">
        <v>1106309540375</v>
      </c>
      <c r="H34" s="18"/>
      <c r="I34" s="18">
        <f t="shared" si="1"/>
        <v>-133592095441</v>
      </c>
      <c r="J34" s="18"/>
      <c r="K34" s="19">
        <v>210363761</v>
      </c>
      <c r="L34" s="18"/>
      <c r="M34" s="18">
        <v>972717444934</v>
      </c>
      <c r="N34" s="18"/>
      <c r="O34" s="18">
        <v>973625921872</v>
      </c>
      <c r="Q34" s="18">
        <f t="shared" si="0"/>
        <v>-908476938</v>
      </c>
    </row>
    <row r="35" spans="1:17" s="17" customFormat="1" ht="24" x14ac:dyDescent="0.55000000000000004">
      <c r="A35" s="17" t="s">
        <v>65</v>
      </c>
      <c r="B35" s="18"/>
      <c r="C35" s="18">
        <v>10321896</v>
      </c>
      <c r="D35" s="18"/>
      <c r="E35" s="18">
        <v>253287324507</v>
      </c>
      <c r="F35" s="18"/>
      <c r="G35" s="18">
        <v>262710063631</v>
      </c>
      <c r="H35" s="18"/>
      <c r="I35" s="18">
        <f t="shared" si="1"/>
        <v>-9422739124</v>
      </c>
      <c r="J35" s="18"/>
      <c r="K35" s="19">
        <v>10321896</v>
      </c>
      <c r="L35" s="18"/>
      <c r="M35" s="18">
        <v>253287324507</v>
      </c>
      <c r="N35" s="18"/>
      <c r="O35" s="18">
        <v>246969770901</v>
      </c>
      <c r="Q35" s="18">
        <f t="shared" si="0"/>
        <v>6317553606</v>
      </c>
    </row>
    <row r="36" spans="1:17" s="17" customFormat="1" ht="24" x14ac:dyDescent="0.55000000000000004">
      <c r="A36" s="17" t="s">
        <v>38</v>
      </c>
      <c r="B36" s="18"/>
      <c r="C36" s="18">
        <v>35180424</v>
      </c>
      <c r="D36" s="18"/>
      <c r="E36" s="18">
        <v>244359355257</v>
      </c>
      <c r="F36" s="18"/>
      <c r="G36" s="18">
        <v>257275492606</v>
      </c>
      <c r="H36" s="18"/>
      <c r="I36" s="18">
        <f t="shared" si="1"/>
        <v>-12916137349</v>
      </c>
      <c r="J36" s="18"/>
      <c r="K36" s="19">
        <v>35180424</v>
      </c>
      <c r="L36" s="18"/>
      <c r="M36" s="18">
        <v>244359355257</v>
      </c>
      <c r="N36" s="18"/>
      <c r="O36" s="18">
        <v>170309259323</v>
      </c>
      <c r="Q36" s="18">
        <f t="shared" si="0"/>
        <v>74050095934</v>
      </c>
    </row>
    <row r="37" spans="1:17" s="17" customFormat="1" ht="24" x14ac:dyDescent="0.55000000000000004">
      <c r="A37" s="17" t="s">
        <v>54</v>
      </c>
      <c r="B37" s="18"/>
      <c r="C37" s="18">
        <v>3468479</v>
      </c>
      <c r="D37" s="18"/>
      <c r="E37" s="18">
        <v>193903555813</v>
      </c>
      <c r="F37" s="18"/>
      <c r="G37" s="18">
        <v>188534554268</v>
      </c>
      <c r="H37" s="18"/>
      <c r="I37" s="18">
        <f t="shared" si="1"/>
        <v>5369001545</v>
      </c>
      <c r="J37" s="18"/>
      <c r="K37" s="19">
        <v>3468479</v>
      </c>
      <c r="L37" s="18"/>
      <c r="M37" s="18">
        <v>193903555813</v>
      </c>
      <c r="N37" s="18"/>
      <c r="O37" s="18">
        <v>154670171930</v>
      </c>
      <c r="Q37" s="18">
        <f t="shared" si="0"/>
        <v>39233383883</v>
      </c>
    </row>
    <row r="38" spans="1:17" s="17" customFormat="1" ht="24" x14ac:dyDescent="0.55000000000000004">
      <c r="A38" s="17" t="s">
        <v>17</v>
      </c>
      <c r="B38" s="18"/>
      <c r="C38" s="18">
        <v>313149521</v>
      </c>
      <c r="D38" s="18"/>
      <c r="E38" s="18">
        <v>2495152867877</v>
      </c>
      <c r="F38" s="18"/>
      <c r="G38" s="18">
        <v>2002676877912</v>
      </c>
      <c r="H38" s="18"/>
      <c r="I38" s="18">
        <f t="shared" si="1"/>
        <v>492475989965</v>
      </c>
      <c r="J38" s="18"/>
      <c r="K38" s="19">
        <v>313149521</v>
      </c>
      <c r="L38" s="18"/>
      <c r="M38" s="18">
        <v>2495152867877</v>
      </c>
      <c r="N38" s="18"/>
      <c r="O38" s="18">
        <v>1647336917098</v>
      </c>
      <c r="Q38" s="18">
        <f t="shared" si="0"/>
        <v>847815950779</v>
      </c>
    </row>
    <row r="39" spans="1:17" s="17" customFormat="1" ht="24" x14ac:dyDescent="0.55000000000000004">
      <c r="A39" s="17" t="s">
        <v>26</v>
      </c>
      <c r="B39" s="18"/>
      <c r="C39" s="18">
        <v>158000000</v>
      </c>
      <c r="D39" s="18"/>
      <c r="E39" s="18">
        <v>1169568803600</v>
      </c>
      <c r="F39" s="18"/>
      <c r="G39" s="18">
        <v>1276672753132</v>
      </c>
      <c r="H39" s="18"/>
      <c r="I39" s="18">
        <f t="shared" si="1"/>
        <v>-107103949532</v>
      </c>
      <c r="J39" s="18"/>
      <c r="K39" s="19">
        <v>158000000</v>
      </c>
      <c r="L39" s="18"/>
      <c r="M39" s="18">
        <v>1169568803600</v>
      </c>
      <c r="N39" s="18"/>
      <c r="O39" s="18">
        <v>1174918164132</v>
      </c>
      <c r="Q39" s="18">
        <f t="shared" si="0"/>
        <v>-5349360532</v>
      </c>
    </row>
    <row r="40" spans="1:17" s="17" customFormat="1" ht="24" x14ac:dyDescent="0.55000000000000004">
      <c r="A40" s="17" t="s">
        <v>68</v>
      </c>
      <c r="B40" s="18"/>
      <c r="C40" s="18">
        <v>81209709</v>
      </c>
      <c r="D40" s="18"/>
      <c r="E40" s="18">
        <v>90654702693</v>
      </c>
      <c r="F40" s="18"/>
      <c r="G40" s="18">
        <v>87113572570</v>
      </c>
      <c r="H40" s="18"/>
      <c r="I40" s="18">
        <f t="shared" si="1"/>
        <v>3541130123</v>
      </c>
      <c r="J40" s="18"/>
      <c r="K40" s="19">
        <v>81209709</v>
      </c>
      <c r="L40" s="18"/>
      <c r="M40" s="18">
        <v>90654702693</v>
      </c>
      <c r="N40" s="18"/>
      <c r="O40" s="18">
        <v>70877876795</v>
      </c>
      <c r="Q40" s="18">
        <f t="shared" si="0"/>
        <v>19776825898</v>
      </c>
    </row>
    <row r="41" spans="1:17" s="17" customFormat="1" ht="24" x14ac:dyDescent="0.55000000000000004">
      <c r="A41" s="17" t="s">
        <v>161</v>
      </c>
      <c r="B41" s="18"/>
      <c r="C41" s="18">
        <v>100000</v>
      </c>
      <c r="D41" s="18"/>
      <c r="E41" s="18">
        <v>6294960880</v>
      </c>
      <c r="F41" s="18"/>
      <c r="G41" s="18">
        <v>4355572416</v>
      </c>
      <c r="H41" s="18"/>
      <c r="I41" s="18">
        <f t="shared" si="1"/>
        <v>1939388464</v>
      </c>
      <c r="J41" s="18"/>
      <c r="K41" s="19">
        <v>100000</v>
      </c>
      <c r="L41" s="18"/>
      <c r="M41" s="18">
        <v>6294960880</v>
      </c>
      <c r="N41" s="18"/>
      <c r="O41" s="18">
        <v>4355572416</v>
      </c>
      <c r="Q41" s="18">
        <f t="shared" si="0"/>
        <v>1939388464</v>
      </c>
    </row>
    <row r="42" spans="1:17" s="17" customFormat="1" ht="24" x14ac:dyDescent="0.55000000000000004">
      <c r="A42" s="17" t="s">
        <v>48</v>
      </c>
      <c r="B42" s="18"/>
      <c r="C42" s="18">
        <v>197184222</v>
      </c>
      <c r="D42" s="18"/>
      <c r="E42" s="18">
        <v>3220563401886</v>
      </c>
      <c r="F42" s="18"/>
      <c r="G42" s="18">
        <v>2858845784499</v>
      </c>
      <c r="H42" s="18"/>
      <c r="I42" s="18">
        <f t="shared" si="1"/>
        <v>361717617387</v>
      </c>
      <c r="J42" s="18"/>
      <c r="K42" s="19">
        <v>197184222</v>
      </c>
      <c r="L42" s="18"/>
      <c r="M42" s="18">
        <v>3220563401886</v>
      </c>
      <c r="N42" s="18"/>
      <c r="O42" s="18">
        <v>2407116694273</v>
      </c>
      <c r="Q42" s="18">
        <f t="shared" si="0"/>
        <v>813446707613</v>
      </c>
    </row>
    <row r="43" spans="1:17" s="17" customFormat="1" ht="24" x14ac:dyDescent="0.55000000000000004">
      <c r="A43" s="17" t="s">
        <v>93</v>
      </c>
      <c r="B43" s="18"/>
      <c r="C43" s="18">
        <v>11010000</v>
      </c>
      <c r="D43" s="18"/>
      <c r="E43" s="18">
        <v>8548289761</v>
      </c>
      <c r="F43" s="18"/>
      <c r="G43" s="18">
        <v>7756170247</v>
      </c>
      <c r="H43" s="18"/>
      <c r="I43" s="18">
        <f t="shared" si="1"/>
        <v>792119514</v>
      </c>
      <c r="J43" s="18"/>
      <c r="K43" s="19">
        <v>11010000</v>
      </c>
      <c r="L43" s="18"/>
      <c r="M43" s="18">
        <v>8548289761</v>
      </c>
      <c r="N43" s="18"/>
      <c r="O43" s="18">
        <v>7927925808</v>
      </c>
      <c r="Q43" s="18">
        <f t="shared" si="0"/>
        <v>620363953</v>
      </c>
    </row>
    <row r="44" spans="1:17" s="17" customFormat="1" ht="24" x14ac:dyDescent="0.55000000000000004">
      <c r="A44" s="17" t="s">
        <v>83</v>
      </c>
      <c r="B44" s="18"/>
      <c r="C44" s="18">
        <v>12821313</v>
      </c>
      <c r="D44" s="18"/>
      <c r="E44" s="18">
        <v>786232222681</v>
      </c>
      <c r="F44" s="18"/>
      <c r="G44" s="18">
        <v>592218607861</v>
      </c>
      <c r="H44" s="18"/>
      <c r="I44" s="18">
        <f t="shared" si="1"/>
        <v>194013614820</v>
      </c>
      <c r="J44" s="18"/>
      <c r="K44" s="19">
        <v>12821313</v>
      </c>
      <c r="L44" s="18"/>
      <c r="M44" s="18">
        <v>786232222681</v>
      </c>
      <c r="N44" s="18"/>
      <c r="O44" s="18">
        <v>422497618120</v>
      </c>
      <c r="Q44" s="18">
        <f t="shared" si="0"/>
        <v>363734604561</v>
      </c>
    </row>
    <row r="45" spans="1:17" s="17" customFormat="1" ht="24" x14ac:dyDescent="0.55000000000000004">
      <c r="A45" s="17" t="s">
        <v>43</v>
      </c>
      <c r="B45" s="18"/>
      <c r="C45" s="18">
        <v>2218435</v>
      </c>
      <c r="D45" s="18"/>
      <c r="E45" s="18">
        <v>75041856698</v>
      </c>
      <c r="F45" s="18"/>
      <c r="G45" s="18">
        <v>85123748856</v>
      </c>
      <c r="H45" s="18"/>
      <c r="I45" s="18">
        <f t="shared" si="1"/>
        <v>-10081892158</v>
      </c>
      <c r="J45" s="18"/>
      <c r="K45" s="19">
        <v>2218435</v>
      </c>
      <c r="L45" s="18"/>
      <c r="M45" s="18">
        <v>75041856698</v>
      </c>
      <c r="N45" s="18"/>
      <c r="O45" s="18">
        <v>73787173531</v>
      </c>
      <c r="Q45" s="18">
        <f t="shared" si="0"/>
        <v>1254683167</v>
      </c>
    </row>
    <row r="46" spans="1:17" s="17" customFormat="1" ht="24" x14ac:dyDescent="0.55000000000000004">
      <c r="A46" s="17" t="s">
        <v>57</v>
      </c>
      <c r="B46" s="18"/>
      <c r="C46" s="18">
        <v>29187066</v>
      </c>
      <c r="D46" s="18"/>
      <c r="E46" s="18">
        <v>1274303799112</v>
      </c>
      <c r="F46" s="18"/>
      <c r="G46" s="18">
        <v>1332900920507</v>
      </c>
      <c r="H46" s="18"/>
      <c r="I46" s="18">
        <f t="shared" si="1"/>
        <v>-58597121395</v>
      </c>
      <c r="J46" s="18"/>
      <c r="K46" s="19">
        <v>29187066</v>
      </c>
      <c r="L46" s="18"/>
      <c r="M46" s="18">
        <v>1274303799112</v>
      </c>
      <c r="N46" s="18"/>
      <c r="O46" s="18">
        <v>1374875057000</v>
      </c>
      <c r="Q46" s="18">
        <f t="shared" si="0"/>
        <v>-100571257888</v>
      </c>
    </row>
    <row r="47" spans="1:17" s="17" customFormat="1" ht="24" x14ac:dyDescent="0.55000000000000004">
      <c r="A47" s="17" t="s">
        <v>67</v>
      </c>
      <c r="B47" s="18"/>
      <c r="C47" s="18">
        <v>134000000</v>
      </c>
      <c r="D47" s="18"/>
      <c r="E47" s="18">
        <v>576665648660</v>
      </c>
      <c r="F47" s="18"/>
      <c r="G47" s="18">
        <v>562571445580</v>
      </c>
      <c r="H47" s="18"/>
      <c r="I47" s="18">
        <f t="shared" si="1"/>
        <v>14094203080</v>
      </c>
      <c r="J47" s="18"/>
      <c r="K47" s="19">
        <v>134000000</v>
      </c>
      <c r="L47" s="18"/>
      <c r="M47" s="18">
        <v>576665648660</v>
      </c>
      <c r="N47" s="18"/>
      <c r="O47" s="18">
        <v>451542070913</v>
      </c>
      <c r="Q47" s="18">
        <f t="shared" si="0"/>
        <v>125123577747</v>
      </c>
    </row>
    <row r="48" spans="1:17" s="17" customFormat="1" ht="24" x14ac:dyDescent="0.55000000000000004">
      <c r="A48" s="17" t="s">
        <v>97</v>
      </c>
      <c r="B48" s="18"/>
      <c r="C48" s="18">
        <v>44937</v>
      </c>
      <c r="D48" s="18"/>
      <c r="E48" s="18">
        <v>202672592575</v>
      </c>
      <c r="F48" s="18"/>
      <c r="G48" s="18">
        <v>147937095543</v>
      </c>
      <c r="H48" s="18"/>
      <c r="I48" s="18">
        <f t="shared" si="1"/>
        <v>54735497032</v>
      </c>
      <c r="J48" s="18"/>
      <c r="K48" s="19">
        <v>44937</v>
      </c>
      <c r="L48" s="18"/>
      <c r="M48" s="18">
        <v>202672592575</v>
      </c>
      <c r="N48" s="18"/>
      <c r="O48" s="18">
        <v>99998245977</v>
      </c>
      <c r="Q48" s="18">
        <f t="shared" si="0"/>
        <v>102674346598</v>
      </c>
    </row>
    <row r="49" spans="1:17" s="17" customFormat="1" ht="24" x14ac:dyDescent="0.55000000000000004">
      <c r="A49" s="17" t="s">
        <v>86</v>
      </c>
      <c r="B49" s="18"/>
      <c r="C49" s="18">
        <v>284616494</v>
      </c>
      <c r="D49" s="18"/>
      <c r="E49" s="18">
        <v>770996795208</v>
      </c>
      <c r="F49" s="18"/>
      <c r="G49" s="18">
        <v>714513513508</v>
      </c>
      <c r="H49" s="18"/>
      <c r="I49" s="18">
        <f t="shared" si="1"/>
        <v>56483281700</v>
      </c>
      <c r="J49" s="18"/>
      <c r="K49" s="19">
        <v>284616494</v>
      </c>
      <c r="L49" s="18"/>
      <c r="M49" s="18">
        <v>770996795208</v>
      </c>
      <c r="N49" s="18"/>
      <c r="O49" s="18">
        <v>550002362273</v>
      </c>
      <c r="Q49" s="18">
        <f t="shared" si="0"/>
        <v>220994432935</v>
      </c>
    </row>
    <row r="50" spans="1:17" s="17" customFormat="1" ht="24" x14ac:dyDescent="0.55000000000000004">
      <c r="A50" s="17" t="s">
        <v>21</v>
      </c>
      <c r="B50" s="18"/>
      <c r="C50" s="18">
        <v>5582269</v>
      </c>
      <c r="D50" s="18"/>
      <c r="E50" s="18">
        <v>174759174812</v>
      </c>
      <c r="F50" s="18"/>
      <c r="G50" s="18">
        <v>194146088025</v>
      </c>
      <c r="H50" s="18"/>
      <c r="I50" s="18">
        <f t="shared" si="1"/>
        <v>-19386913213</v>
      </c>
      <c r="J50" s="18"/>
      <c r="K50" s="19">
        <v>5582269</v>
      </c>
      <c r="L50" s="18"/>
      <c r="M50" s="18">
        <v>174759174812</v>
      </c>
      <c r="N50" s="18"/>
      <c r="O50" s="18">
        <v>150656829660</v>
      </c>
      <c r="Q50" s="18">
        <f t="shared" si="0"/>
        <v>24102345152</v>
      </c>
    </row>
    <row r="51" spans="1:17" s="17" customFormat="1" ht="24" x14ac:dyDescent="0.55000000000000004">
      <c r="A51" s="17" t="s">
        <v>90</v>
      </c>
      <c r="B51" s="18"/>
      <c r="C51" s="18">
        <v>64046860</v>
      </c>
      <c r="D51" s="18"/>
      <c r="E51" s="18">
        <v>385759291077</v>
      </c>
      <c r="F51" s="18"/>
      <c r="G51" s="18">
        <v>314771955305</v>
      </c>
      <c r="H51" s="18"/>
      <c r="I51" s="18">
        <f t="shared" si="1"/>
        <v>70987335772</v>
      </c>
      <c r="J51" s="18"/>
      <c r="K51" s="19">
        <v>64046860</v>
      </c>
      <c r="L51" s="18"/>
      <c r="M51" s="18">
        <v>385759291077</v>
      </c>
      <c r="N51" s="18"/>
      <c r="O51" s="18">
        <v>289679304382</v>
      </c>
      <c r="Q51" s="18">
        <f t="shared" si="0"/>
        <v>96079986695</v>
      </c>
    </row>
    <row r="52" spans="1:17" s="17" customFormat="1" ht="24" x14ac:dyDescent="0.55000000000000004">
      <c r="A52" s="17" t="s">
        <v>55</v>
      </c>
      <c r="B52" s="18"/>
      <c r="C52" s="18">
        <v>7514971</v>
      </c>
      <c r="D52" s="18"/>
      <c r="E52" s="18">
        <v>940387171375</v>
      </c>
      <c r="F52" s="18"/>
      <c r="G52" s="18">
        <v>941356565811</v>
      </c>
      <c r="H52" s="18"/>
      <c r="I52" s="18">
        <f t="shared" si="1"/>
        <v>-969394436</v>
      </c>
      <c r="J52" s="18"/>
      <c r="K52" s="19">
        <v>7514971</v>
      </c>
      <c r="L52" s="18"/>
      <c r="M52" s="18">
        <v>940387171375</v>
      </c>
      <c r="N52" s="18"/>
      <c r="O52" s="18">
        <v>1013713864390</v>
      </c>
      <c r="Q52" s="18">
        <f t="shared" si="0"/>
        <v>-73326693015</v>
      </c>
    </row>
    <row r="53" spans="1:17" s="17" customFormat="1" ht="24" x14ac:dyDescent="0.55000000000000004">
      <c r="A53" s="17" t="s">
        <v>64</v>
      </c>
      <c r="B53" s="18"/>
      <c r="C53" s="18">
        <v>14341118</v>
      </c>
      <c r="D53" s="18"/>
      <c r="E53" s="18">
        <v>263829041866</v>
      </c>
      <c r="F53" s="18"/>
      <c r="G53" s="18">
        <v>243337465799</v>
      </c>
      <c r="H53" s="18"/>
      <c r="I53" s="18">
        <f t="shared" si="1"/>
        <v>20491576067</v>
      </c>
      <c r="J53" s="18"/>
      <c r="K53" s="19">
        <v>14341118</v>
      </c>
      <c r="L53" s="18"/>
      <c r="M53" s="18">
        <v>263829041866</v>
      </c>
      <c r="N53" s="18"/>
      <c r="O53" s="18">
        <v>198155458035</v>
      </c>
      <c r="Q53" s="18">
        <f t="shared" si="0"/>
        <v>65673583831</v>
      </c>
    </row>
    <row r="54" spans="1:17" s="17" customFormat="1" ht="24" x14ac:dyDescent="0.55000000000000004">
      <c r="A54" s="17" t="s">
        <v>49</v>
      </c>
      <c r="B54" s="18"/>
      <c r="C54" s="18">
        <v>23163342</v>
      </c>
      <c r="D54" s="18"/>
      <c r="E54" s="18">
        <v>1231957910035</v>
      </c>
      <c r="F54" s="18"/>
      <c r="G54" s="18">
        <v>1268903131074</v>
      </c>
      <c r="H54" s="18"/>
      <c r="I54" s="18">
        <f t="shared" si="1"/>
        <v>-36945221039</v>
      </c>
      <c r="J54" s="18"/>
      <c r="K54" s="19">
        <v>23163342</v>
      </c>
      <c r="L54" s="18"/>
      <c r="M54" s="18">
        <v>1231957910035</v>
      </c>
      <c r="N54" s="18"/>
      <c r="O54" s="18">
        <v>1226181518800</v>
      </c>
      <c r="Q54" s="18">
        <f t="shared" si="0"/>
        <v>5776391235</v>
      </c>
    </row>
    <row r="55" spans="1:17" s="17" customFormat="1" ht="24" x14ac:dyDescent="0.55000000000000004">
      <c r="A55" s="17" t="s">
        <v>158</v>
      </c>
      <c r="B55" s="18"/>
      <c r="C55" s="18">
        <v>5287236</v>
      </c>
      <c r="D55" s="18"/>
      <c r="E55" s="18">
        <v>149888667069</v>
      </c>
      <c r="F55" s="18"/>
      <c r="G55" s="18">
        <v>154817849065</v>
      </c>
      <c r="H55" s="18"/>
      <c r="I55" s="18">
        <f t="shared" si="1"/>
        <v>-4929181996</v>
      </c>
      <c r="J55" s="18"/>
      <c r="K55" s="19">
        <v>5287236</v>
      </c>
      <c r="L55" s="18"/>
      <c r="M55" s="18">
        <v>149888667069</v>
      </c>
      <c r="N55" s="18"/>
      <c r="O55" s="18">
        <v>154817849065</v>
      </c>
      <c r="Q55" s="18">
        <f t="shared" si="0"/>
        <v>-4929181996</v>
      </c>
    </row>
    <row r="56" spans="1:17" s="17" customFormat="1" ht="24" x14ac:dyDescent="0.55000000000000004">
      <c r="A56" s="17" t="s">
        <v>15</v>
      </c>
      <c r="B56" s="18"/>
      <c r="C56" s="18">
        <v>52000</v>
      </c>
      <c r="D56" s="18"/>
      <c r="E56" s="18">
        <v>75849118</v>
      </c>
      <c r="F56" s="18"/>
      <c r="G56" s="18">
        <v>4722223888</v>
      </c>
      <c r="H56" s="18"/>
      <c r="I56" s="18">
        <f t="shared" si="1"/>
        <v>-4646374770</v>
      </c>
      <c r="J56" s="18"/>
      <c r="K56" s="19">
        <v>52000</v>
      </c>
      <c r="L56" s="18"/>
      <c r="M56" s="18">
        <v>75849118</v>
      </c>
      <c r="N56" s="18"/>
      <c r="O56" s="18">
        <v>70751200</v>
      </c>
      <c r="Q56" s="18">
        <f t="shared" si="0"/>
        <v>5097918</v>
      </c>
    </row>
    <row r="57" spans="1:17" s="17" customFormat="1" ht="24" x14ac:dyDescent="0.55000000000000004">
      <c r="A57" s="17" t="s">
        <v>160</v>
      </c>
      <c r="B57" s="18"/>
      <c r="C57" s="18">
        <v>2400000</v>
      </c>
      <c r="D57" s="18"/>
      <c r="E57" s="18">
        <v>9118564392</v>
      </c>
      <c r="F57" s="18"/>
      <c r="G57" s="18">
        <v>7355140884</v>
      </c>
      <c r="H57" s="18"/>
      <c r="I57" s="18">
        <f t="shared" si="1"/>
        <v>1763423508</v>
      </c>
      <c r="J57" s="18"/>
      <c r="K57" s="19">
        <v>2400000</v>
      </c>
      <c r="L57" s="18"/>
      <c r="M57" s="18">
        <v>9118564392</v>
      </c>
      <c r="N57" s="18"/>
      <c r="O57" s="18">
        <v>7355140884</v>
      </c>
      <c r="Q57" s="18">
        <f t="shared" si="0"/>
        <v>1763423508</v>
      </c>
    </row>
    <row r="58" spans="1:17" s="17" customFormat="1" ht="24" x14ac:dyDescent="0.55000000000000004">
      <c r="A58" s="17" t="s">
        <v>20</v>
      </c>
      <c r="B58" s="18"/>
      <c r="C58" s="18">
        <v>227712323</v>
      </c>
      <c r="D58" s="18"/>
      <c r="E58" s="18">
        <v>1083892256047</v>
      </c>
      <c r="F58" s="18"/>
      <c r="G58" s="18">
        <v>867189467547</v>
      </c>
      <c r="H58" s="18"/>
      <c r="I58" s="18">
        <f t="shared" si="1"/>
        <v>216702788500</v>
      </c>
      <c r="J58" s="18"/>
      <c r="K58" s="19">
        <v>227712323</v>
      </c>
      <c r="L58" s="18"/>
      <c r="M58" s="18">
        <v>1083892256047</v>
      </c>
      <c r="N58" s="18"/>
      <c r="O58" s="18">
        <v>744425387047</v>
      </c>
      <c r="Q58" s="18">
        <f t="shared" si="0"/>
        <v>339466869000</v>
      </c>
    </row>
    <row r="59" spans="1:17" s="17" customFormat="1" ht="24" x14ac:dyDescent="0.55000000000000004">
      <c r="A59" s="17" t="s">
        <v>14</v>
      </c>
      <c r="B59" s="18"/>
      <c r="C59" s="18">
        <v>419356315</v>
      </c>
      <c r="D59" s="18"/>
      <c r="E59" s="18">
        <v>1317835225399</v>
      </c>
      <c r="F59" s="18"/>
      <c r="G59" s="18">
        <v>1156713113569</v>
      </c>
      <c r="H59" s="18"/>
      <c r="I59" s="18">
        <f t="shared" si="1"/>
        <v>161122111830</v>
      </c>
      <c r="J59" s="18"/>
      <c r="K59" s="19">
        <v>419356315</v>
      </c>
      <c r="L59" s="18"/>
      <c r="M59" s="18">
        <v>1317835225399</v>
      </c>
      <c r="N59" s="18"/>
      <c r="O59" s="18">
        <v>1071275179482</v>
      </c>
      <c r="Q59" s="18">
        <f t="shared" si="0"/>
        <v>246560045917</v>
      </c>
    </row>
    <row r="60" spans="1:17" s="17" customFormat="1" ht="24" x14ac:dyDescent="0.55000000000000004">
      <c r="A60" s="17" t="s">
        <v>148</v>
      </c>
      <c r="B60" s="18"/>
      <c r="C60" s="18">
        <v>1483</v>
      </c>
      <c r="D60" s="18"/>
      <c r="E60" s="18">
        <v>2340210778770</v>
      </c>
      <c r="F60" s="18"/>
      <c r="G60" s="18">
        <v>2072109532860</v>
      </c>
      <c r="H60" s="18"/>
      <c r="I60" s="18">
        <f t="shared" si="1"/>
        <v>268101245910</v>
      </c>
      <c r="J60" s="18"/>
      <c r="K60" s="19">
        <v>1483</v>
      </c>
      <c r="L60" s="18"/>
      <c r="M60" s="18">
        <v>2340210778770</v>
      </c>
      <c r="N60" s="18"/>
      <c r="O60" s="18">
        <v>1715632578219</v>
      </c>
      <c r="Q60" s="18">
        <f t="shared" si="0"/>
        <v>624578200551</v>
      </c>
    </row>
    <row r="61" spans="1:17" s="17" customFormat="1" ht="24" x14ac:dyDescent="0.55000000000000004">
      <c r="A61" s="17" t="s">
        <v>25</v>
      </c>
      <c r="B61" s="18"/>
      <c r="C61" s="18">
        <v>79103012</v>
      </c>
      <c r="D61" s="18"/>
      <c r="E61" s="18">
        <v>244658148000</v>
      </c>
      <c r="F61" s="18"/>
      <c r="G61" s="18">
        <v>225270736208</v>
      </c>
      <c r="H61" s="18"/>
      <c r="I61" s="18">
        <f t="shared" si="1"/>
        <v>19387411792</v>
      </c>
      <c r="J61" s="18"/>
      <c r="K61" s="19">
        <v>79103012</v>
      </c>
      <c r="L61" s="18"/>
      <c r="M61" s="18">
        <v>244658148000</v>
      </c>
      <c r="N61" s="18"/>
      <c r="O61" s="18">
        <v>151839066070</v>
      </c>
      <c r="Q61" s="18">
        <f t="shared" si="0"/>
        <v>92819081930</v>
      </c>
    </row>
    <row r="62" spans="1:17" s="17" customFormat="1" ht="24" x14ac:dyDescent="0.55000000000000004">
      <c r="A62" s="17" t="s">
        <v>70</v>
      </c>
      <c r="B62" s="18"/>
      <c r="C62" s="18">
        <v>167562593</v>
      </c>
      <c r="D62" s="18"/>
      <c r="E62" s="18">
        <v>446095257540</v>
      </c>
      <c r="F62" s="18"/>
      <c r="G62" s="18">
        <v>472199229003</v>
      </c>
      <c r="H62" s="18"/>
      <c r="I62" s="18">
        <f t="shared" si="1"/>
        <v>-26103971463</v>
      </c>
      <c r="J62" s="18"/>
      <c r="K62" s="19">
        <v>167562593</v>
      </c>
      <c r="L62" s="18"/>
      <c r="M62" s="18">
        <v>446095257540</v>
      </c>
      <c r="N62" s="18"/>
      <c r="O62" s="18">
        <v>391313488858</v>
      </c>
      <c r="Q62" s="18">
        <f t="shared" si="0"/>
        <v>54781768682</v>
      </c>
    </row>
    <row r="63" spans="1:17" s="17" customFormat="1" ht="24" x14ac:dyDescent="0.55000000000000004">
      <c r="A63" s="17" t="s">
        <v>157</v>
      </c>
      <c r="B63" s="18"/>
      <c r="C63" s="18">
        <v>37139566</v>
      </c>
      <c r="D63" s="18"/>
      <c r="E63" s="18">
        <v>340885413682</v>
      </c>
      <c r="F63" s="18"/>
      <c r="G63" s="18">
        <v>355139853520</v>
      </c>
      <c r="H63" s="18"/>
      <c r="I63" s="18">
        <f t="shared" si="1"/>
        <v>-14254439838</v>
      </c>
      <c r="J63" s="18"/>
      <c r="K63" s="19">
        <v>37139566</v>
      </c>
      <c r="L63" s="18"/>
      <c r="M63" s="18">
        <v>340885413682</v>
      </c>
      <c r="N63" s="18"/>
      <c r="O63" s="18">
        <v>355139853520</v>
      </c>
      <c r="Q63" s="18">
        <f t="shared" si="0"/>
        <v>-14254439838</v>
      </c>
    </row>
    <row r="64" spans="1:17" s="17" customFormat="1" ht="24" x14ac:dyDescent="0.55000000000000004">
      <c r="A64" s="17" t="s">
        <v>37</v>
      </c>
      <c r="B64" s="18"/>
      <c r="C64" s="18">
        <v>21011122</v>
      </c>
      <c r="D64" s="18"/>
      <c r="E64" s="18">
        <v>180758281253</v>
      </c>
      <c r="F64" s="18"/>
      <c r="G64" s="18">
        <v>167993336624</v>
      </c>
      <c r="H64" s="18"/>
      <c r="I64" s="18">
        <f t="shared" si="1"/>
        <v>12764944629</v>
      </c>
      <c r="J64" s="18"/>
      <c r="K64" s="19">
        <v>21011122</v>
      </c>
      <c r="L64" s="18"/>
      <c r="M64" s="18">
        <v>180758281253</v>
      </c>
      <c r="N64" s="18"/>
      <c r="O64" s="18">
        <v>151709102000</v>
      </c>
      <c r="Q64" s="18">
        <f t="shared" si="0"/>
        <v>29049179253</v>
      </c>
    </row>
    <row r="65" spans="1:17" s="17" customFormat="1" ht="24" x14ac:dyDescent="0.55000000000000004">
      <c r="A65" s="17" t="s">
        <v>92</v>
      </c>
      <c r="B65" s="18"/>
      <c r="C65" s="18">
        <v>31464377</v>
      </c>
      <c r="D65" s="18"/>
      <c r="E65" s="18">
        <v>326573306046</v>
      </c>
      <c r="F65" s="18"/>
      <c r="G65" s="18">
        <v>293478879238</v>
      </c>
      <c r="H65" s="18"/>
      <c r="I65" s="18">
        <f t="shared" si="1"/>
        <v>33094426808</v>
      </c>
      <c r="J65" s="18"/>
      <c r="K65" s="19">
        <v>31464377</v>
      </c>
      <c r="L65" s="18"/>
      <c r="M65" s="18">
        <v>326573306046</v>
      </c>
      <c r="N65" s="18"/>
      <c r="O65" s="18">
        <v>232389328199</v>
      </c>
      <c r="Q65" s="18">
        <f t="shared" si="0"/>
        <v>94183977847</v>
      </c>
    </row>
    <row r="66" spans="1:17" s="17" customFormat="1" ht="24" x14ac:dyDescent="0.55000000000000004">
      <c r="A66" s="17" t="s">
        <v>98</v>
      </c>
      <c r="B66" s="18"/>
      <c r="C66" s="18">
        <v>25664650</v>
      </c>
      <c r="D66" s="18"/>
      <c r="E66" s="18">
        <v>696756935310</v>
      </c>
      <c r="F66" s="18"/>
      <c r="G66" s="18">
        <v>627998027220</v>
      </c>
      <c r="H66" s="18"/>
      <c r="I66" s="18">
        <f t="shared" si="1"/>
        <v>68758908090</v>
      </c>
      <c r="J66" s="18"/>
      <c r="K66" s="19">
        <v>25664650</v>
      </c>
      <c r="L66" s="18"/>
      <c r="M66" s="18">
        <v>696756935310</v>
      </c>
      <c r="N66" s="18"/>
      <c r="O66" s="18">
        <v>499468457533</v>
      </c>
      <c r="Q66" s="18">
        <f t="shared" si="0"/>
        <v>197288477777</v>
      </c>
    </row>
    <row r="67" spans="1:17" s="17" customFormat="1" ht="24" x14ac:dyDescent="0.55000000000000004">
      <c r="A67" s="17" t="s">
        <v>59</v>
      </c>
      <c r="B67" s="18"/>
      <c r="C67" s="18">
        <v>336881032</v>
      </c>
      <c r="D67" s="18"/>
      <c r="E67" s="18">
        <v>895193649665</v>
      </c>
      <c r="F67" s="18"/>
      <c r="G67" s="18">
        <v>725380963321</v>
      </c>
      <c r="H67" s="18"/>
      <c r="I67" s="18">
        <f t="shared" si="1"/>
        <v>169812686344</v>
      </c>
      <c r="J67" s="18"/>
      <c r="K67" s="19">
        <v>336881032</v>
      </c>
      <c r="L67" s="18"/>
      <c r="M67" s="18">
        <v>895193649665</v>
      </c>
      <c r="N67" s="18"/>
      <c r="O67" s="18">
        <v>559578781655</v>
      </c>
      <c r="Q67" s="18">
        <f t="shared" si="0"/>
        <v>335614868010</v>
      </c>
    </row>
    <row r="68" spans="1:17" s="17" customFormat="1" ht="24" x14ac:dyDescent="0.55000000000000004">
      <c r="A68" s="17" t="s">
        <v>73</v>
      </c>
      <c r="B68" s="18"/>
      <c r="C68" s="18">
        <v>573863800</v>
      </c>
      <c r="D68" s="18"/>
      <c r="E68" s="18">
        <v>638328600597</v>
      </c>
      <c r="F68" s="18"/>
      <c r="G68" s="18">
        <v>700965662208</v>
      </c>
      <c r="H68" s="18"/>
      <c r="I68" s="18">
        <f t="shared" si="1"/>
        <v>-62637061611</v>
      </c>
      <c r="J68" s="18"/>
      <c r="K68" s="19">
        <v>573863800</v>
      </c>
      <c r="L68" s="18"/>
      <c r="M68" s="18">
        <v>638328600597</v>
      </c>
      <c r="N68" s="18"/>
      <c r="O68" s="18">
        <v>503136291763</v>
      </c>
      <c r="Q68" s="18">
        <f t="shared" si="0"/>
        <v>135192308834</v>
      </c>
    </row>
    <row r="69" spans="1:17" s="17" customFormat="1" ht="24" x14ac:dyDescent="0.55000000000000004">
      <c r="A69" s="17" t="s">
        <v>78</v>
      </c>
      <c r="B69" s="18"/>
      <c r="C69" s="18">
        <v>16505091</v>
      </c>
      <c r="D69" s="18"/>
      <c r="E69" s="18">
        <v>1159527470577</v>
      </c>
      <c r="F69" s="18"/>
      <c r="G69" s="18">
        <v>871283353597</v>
      </c>
      <c r="H69" s="18"/>
      <c r="I69" s="18">
        <f t="shared" si="1"/>
        <v>288244116980</v>
      </c>
      <c r="J69" s="18"/>
      <c r="K69" s="19">
        <v>16505091</v>
      </c>
      <c r="L69" s="18"/>
      <c r="M69" s="18">
        <v>1159527470577</v>
      </c>
      <c r="N69" s="18"/>
      <c r="O69" s="18">
        <v>779327071156</v>
      </c>
      <c r="Q69" s="18">
        <f t="shared" si="0"/>
        <v>380200399421</v>
      </c>
    </row>
    <row r="70" spans="1:17" s="17" customFormat="1" ht="24" x14ac:dyDescent="0.55000000000000004">
      <c r="A70" s="17" t="s">
        <v>39</v>
      </c>
      <c r="B70" s="18"/>
      <c r="C70" s="18">
        <v>67210976</v>
      </c>
      <c r="D70" s="18"/>
      <c r="E70" s="18">
        <v>683587210344</v>
      </c>
      <c r="F70" s="18"/>
      <c r="G70" s="18">
        <v>676511065609</v>
      </c>
      <c r="H70" s="18"/>
      <c r="I70" s="18">
        <f t="shared" si="1"/>
        <v>7076144735</v>
      </c>
      <c r="J70" s="18"/>
      <c r="K70" s="19">
        <v>67210976</v>
      </c>
      <c r="L70" s="18"/>
      <c r="M70" s="18">
        <v>683587210344</v>
      </c>
      <c r="N70" s="18"/>
      <c r="O70" s="18">
        <v>567728213439</v>
      </c>
      <c r="Q70" s="18">
        <f t="shared" si="0"/>
        <v>115858996905</v>
      </c>
    </row>
    <row r="71" spans="1:17" s="17" customFormat="1" ht="24" x14ac:dyDescent="0.55000000000000004">
      <c r="A71" s="17" t="s">
        <v>22</v>
      </c>
      <c r="B71" s="18"/>
      <c r="C71" s="18">
        <v>7369940</v>
      </c>
      <c r="D71" s="18"/>
      <c r="E71" s="18">
        <v>4431148132537</v>
      </c>
      <c r="F71" s="18"/>
      <c r="G71" s="18">
        <v>2905174523762</v>
      </c>
      <c r="H71" s="18"/>
      <c r="I71" s="18">
        <f t="shared" si="1"/>
        <v>1525973608775</v>
      </c>
      <c r="J71" s="18"/>
      <c r="K71" s="19">
        <v>7369940</v>
      </c>
      <c r="L71" s="18"/>
      <c r="M71" s="18">
        <v>4431148132537</v>
      </c>
      <c r="N71" s="18"/>
      <c r="O71" s="18">
        <v>2114700625262</v>
      </c>
      <c r="Q71" s="18">
        <f t="shared" si="0"/>
        <v>2316447507275</v>
      </c>
    </row>
    <row r="72" spans="1:17" s="17" customFormat="1" ht="24" x14ac:dyDescent="0.55000000000000004">
      <c r="A72" s="17" t="s">
        <v>91</v>
      </c>
      <c r="B72" s="18"/>
      <c r="C72" s="18">
        <v>44411857</v>
      </c>
      <c r="D72" s="18"/>
      <c r="E72" s="18">
        <v>260445150271</v>
      </c>
      <c r="F72" s="18"/>
      <c r="G72" s="18">
        <v>205183184376</v>
      </c>
      <c r="H72" s="18"/>
      <c r="I72" s="18">
        <f t="shared" si="1"/>
        <v>55261965895</v>
      </c>
      <c r="J72" s="18"/>
      <c r="K72" s="19">
        <v>44411857</v>
      </c>
      <c r="L72" s="18"/>
      <c r="M72" s="18">
        <v>260445150271</v>
      </c>
      <c r="N72" s="18"/>
      <c r="O72" s="18">
        <v>173235207713</v>
      </c>
      <c r="Q72" s="18">
        <f t="shared" si="0"/>
        <v>87209942558</v>
      </c>
    </row>
    <row r="73" spans="1:17" s="17" customFormat="1" ht="24" x14ac:dyDescent="0.55000000000000004">
      <c r="A73" s="17" t="s">
        <v>94</v>
      </c>
      <c r="B73" s="18"/>
      <c r="C73" s="18">
        <v>469574647</v>
      </c>
      <c r="D73" s="18"/>
      <c r="E73" s="18">
        <v>879237903604</v>
      </c>
      <c r="F73" s="18"/>
      <c r="G73" s="18">
        <v>891352469314</v>
      </c>
      <c r="H73" s="18"/>
      <c r="I73" s="18">
        <f t="shared" si="1"/>
        <v>-12114565710</v>
      </c>
      <c r="J73" s="18"/>
      <c r="K73" s="19">
        <v>469574647</v>
      </c>
      <c r="L73" s="18"/>
      <c r="M73" s="18">
        <v>879237903604</v>
      </c>
      <c r="N73" s="18"/>
      <c r="O73" s="18">
        <v>810694387663</v>
      </c>
      <c r="Q73" s="18">
        <f t="shared" ref="Q73:Q91" si="2">M73-O73</f>
        <v>68543515941</v>
      </c>
    </row>
    <row r="74" spans="1:17" s="17" customFormat="1" ht="24" x14ac:dyDescent="0.55000000000000004">
      <c r="A74" s="17" t="s">
        <v>77</v>
      </c>
      <c r="B74" s="18"/>
      <c r="C74" s="18">
        <v>189268219</v>
      </c>
      <c r="D74" s="18"/>
      <c r="E74" s="18">
        <v>594778991337</v>
      </c>
      <c r="F74" s="18"/>
      <c r="G74" s="18">
        <v>547827697421</v>
      </c>
      <c r="H74" s="18"/>
      <c r="I74" s="18">
        <f t="shared" ref="I74:I91" si="3">E74-G74</f>
        <v>46951293916</v>
      </c>
      <c r="J74" s="18"/>
      <c r="K74" s="19">
        <v>189268219</v>
      </c>
      <c r="L74" s="18"/>
      <c r="M74" s="18">
        <v>594778991337</v>
      </c>
      <c r="N74" s="18"/>
      <c r="O74" s="18">
        <v>439123598608</v>
      </c>
      <c r="Q74" s="18">
        <f t="shared" si="2"/>
        <v>155655392729</v>
      </c>
    </row>
    <row r="75" spans="1:17" s="17" customFormat="1" ht="24" x14ac:dyDescent="0.55000000000000004">
      <c r="A75" s="17" t="s">
        <v>76</v>
      </c>
      <c r="B75" s="18"/>
      <c r="C75" s="18">
        <v>114198708</v>
      </c>
      <c r="D75" s="18"/>
      <c r="E75" s="18">
        <v>2111076185520</v>
      </c>
      <c r="F75" s="18"/>
      <c r="G75" s="18">
        <v>1780241700124</v>
      </c>
      <c r="H75" s="18"/>
      <c r="I75" s="18">
        <f t="shared" si="3"/>
        <v>330834485396</v>
      </c>
      <c r="J75" s="18"/>
      <c r="K75" s="19">
        <v>114198708</v>
      </c>
      <c r="L75" s="18"/>
      <c r="M75" s="18">
        <v>2111076185520</v>
      </c>
      <c r="N75" s="18"/>
      <c r="O75" s="18">
        <v>1544887263314</v>
      </c>
      <c r="Q75" s="18">
        <f t="shared" si="2"/>
        <v>566188922206</v>
      </c>
    </row>
    <row r="76" spans="1:17" s="17" customFormat="1" ht="24" x14ac:dyDescent="0.55000000000000004">
      <c r="A76" s="17" t="s">
        <v>45</v>
      </c>
      <c r="B76" s="18"/>
      <c r="C76" s="18">
        <v>58801775</v>
      </c>
      <c r="D76" s="18"/>
      <c r="E76" s="18">
        <v>363503288249</v>
      </c>
      <c r="F76" s="18"/>
      <c r="G76" s="18">
        <v>347749534184</v>
      </c>
      <c r="H76" s="18"/>
      <c r="I76" s="18">
        <f t="shared" si="3"/>
        <v>15753754065</v>
      </c>
      <c r="J76" s="18"/>
      <c r="K76" s="19">
        <v>58801775</v>
      </c>
      <c r="L76" s="18"/>
      <c r="M76" s="18">
        <v>363503288249</v>
      </c>
      <c r="N76" s="18"/>
      <c r="O76" s="18">
        <v>319731917279</v>
      </c>
      <c r="Q76" s="18">
        <f t="shared" si="2"/>
        <v>43771370970</v>
      </c>
    </row>
    <row r="77" spans="1:17" s="17" customFormat="1" ht="24" x14ac:dyDescent="0.55000000000000004">
      <c r="A77" s="17" t="s">
        <v>82</v>
      </c>
      <c r="B77" s="18"/>
      <c r="C77" s="18">
        <v>37166504</v>
      </c>
      <c r="D77" s="18"/>
      <c r="E77" s="18">
        <v>790690196452</v>
      </c>
      <c r="F77" s="18"/>
      <c r="G77" s="18">
        <v>774463345405</v>
      </c>
      <c r="H77" s="18"/>
      <c r="I77" s="18">
        <f t="shared" si="3"/>
        <v>16226851047</v>
      </c>
      <c r="J77" s="18"/>
      <c r="K77" s="19">
        <v>37166504</v>
      </c>
      <c r="L77" s="18"/>
      <c r="M77" s="18">
        <v>790690196452</v>
      </c>
      <c r="N77" s="18"/>
      <c r="O77" s="18">
        <v>597775978213</v>
      </c>
      <c r="Q77" s="18">
        <f t="shared" si="2"/>
        <v>192914218239</v>
      </c>
    </row>
    <row r="78" spans="1:17" s="17" customFormat="1" ht="24" x14ac:dyDescent="0.55000000000000004">
      <c r="A78" s="17" t="s">
        <v>79</v>
      </c>
      <c r="B78" s="18"/>
      <c r="C78" s="18">
        <v>138485127</v>
      </c>
      <c r="D78" s="18"/>
      <c r="E78" s="18">
        <v>367034495342</v>
      </c>
      <c r="F78" s="18"/>
      <c r="G78" s="18">
        <v>350956982817</v>
      </c>
      <c r="H78" s="18"/>
      <c r="I78" s="18">
        <f t="shared" si="3"/>
        <v>16077512525</v>
      </c>
      <c r="J78" s="18"/>
      <c r="K78" s="19">
        <v>138485127</v>
      </c>
      <c r="L78" s="18"/>
      <c r="M78" s="18">
        <v>367034495342</v>
      </c>
      <c r="N78" s="18"/>
      <c r="O78" s="18">
        <v>279589775624</v>
      </c>
      <c r="Q78" s="18">
        <f t="shared" si="2"/>
        <v>87444719718</v>
      </c>
    </row>
    <row r="79" spans="1:17" s="17" customFormat="1" ht="24" x14ac:dyDescent="0.55000000000000004">
      <c r="A79" s="17" t="s">
        <v>71</v>
      </c>
      <c r="B79" s="18"/>
      <c r="C79" s="18">
        <v>87342888</v>
      </c>
      <c r="D79" s="18"/>
      <c r="E79" s="18">
        <v>1440417630647</v>
      </c>
      <c r="F79" s="18"/>
      <c r="G79" s="18">
        <v>1314687165637</v>
      </c>
      <c r="H79" s="18"/>
      <c r="I79" s="18">
        <f t="shared" si="3"/>
        <v>125730465010</v>
      </c>
      <c r="J79" s="18"/>
      <c r="K79" s="19">
        <v>87342888</v>
      </c>
      <c r="L79" s="18"/>
      <c r="M79" s="18">
        <v>1440417630647</v>
      </c>
      <c r="N79" s="18"/>
      <c r="O79" s="18">
        <v>1336890709657</v>
      </c>
      <c r="Q79" s="18">
        <f t="shared" si="2"/>
        <v>103526920990</v>
      </c>
    </row>
    <row r="80" spans="1:17" s="17" customFormat="1" ht="24" x14ac:dyDescent="0.55000000000000004">
      <c r="A80" s="17" t="s">
        <v>24</v>
      </c>
      <c r="B80" s="18"/>
      <c r="C80" s="18">
        <v>20841249</v>
      </c>
      <c r="D80" s="18"/>
      <c r="E80" s="18">
        <v>1425068870867</v>
      </c>
      <c r="F80" s="18"/>
      <c r="G80" s="18">
        <v>957253563190</v>
      </c>
      <c r="H80" s="18"/>
      <c r="I80" s="18">
        <f t="shared" si="3"/>
        <v>467815307677</v>
      </c>
      <c r="J80" s="18"/>
      <c r="K80" s="19">
        <v>20841249</v>
      </c>
      <c r="L80" s="18"/>
      <c r="M80" s="18">
        <v>1425068870867</v>
      </c>
      <c r="N80" s="18"/>
      <c r="O80" s="18">
        <v>825666383467</v>
      </c>
      <c r="Q80" s="18">
        <f t="shared" si="2"/>
        <v>599402487400</v>
      </c>
    </row>
    <row r="81" spans="1:17" s="17" customFormat="1" ht="24" x14ac:dyDescent="0.55000000000000004">
      <c r="A81" s="17" t="s">
        <v>159</v>
      </c>
      <c r="B81" s="18"/>
      <c r="C81" s="18">
        <v>6481974</v>
      </c>
      <c r="D81" s="18"/>
      <c r="E81" s="18">
        <v>42643287100</v>
      </c>
      <c r="F81" s="18"/>
      <c r="G81" s="18">
        <v>44649791962</v>
      </c>
      <c r="H81" s="18"/>
      <c r="I81" s="18">
        <f t="shared" si="3"/>
        <v>-2006504862</v>
      </c>
      <c r="J81" s="18"/>
      <c r="K81" s="19">
        <v>6481974</v>
      </c>
      <c r="L81" s="18"/>
      <c r="M81" s="18">
        <v>42643287100</v>
      </c>
      <c r="N81" s="18"/>
      <c r="O81" s="18">
        <v>44649791962</v>
      </c>
      <c r="Q81" s="18">
        <f t="shared" si="2"/>
        <v>-2006504862</v>
      </c>
    </row>
    <row r="82" spans="1:17" s="17" customFormat="1" ht="24" x14ac:dyDescent="0.55000000000000004">
      <c r="A82" s="17" t="s">
        <v>62</v>
      </c>
      <c r="B82" s="18"/>
      <c r="C82" s="18">
        <v>84855799</v>
      </c>
      <c r="D82" s="18"/>
      <c r="E82" s="18">
        <v>36542740834</v>
      </c>
      <c r="F82" s="18"/>
      <c r="G82" s="18">
        <v>36542740834</v>
      </c>
      <c r="H82" s="18"/>
      <c r="I82" s="18">
        <f t="shared" si="3"/>
        <v>0</v>
      </c>
      <c r="J82" s="18"/>
      <c r="K82" s="19">
        <v>84855799</v>
      </c>
      <c r="L82" s="18"/>
      <c r="M82" s="18">
        <v>36542740834</v>
      </c>
      <c r="N82" s="18"/>
      <c r="O82" s="18">
        <v>36608293636</v>
      </c>
      <c r="Q82" s="18">
        <f t="shared" si="2"/>
        <v>-65552802</v>
      </c>
    </row>
    <row r="83" spans="1:17" s="17" customFormat="1" ht="24" x14ac:dyDescent="0.55000000000000004">
      <c r="A83" s="17" t="s">
        <v>99</v>
      </c>
      <c r="B83" s="18"/>
      <c r="C83" s="18">
        <v>750000</v>
      </c>
      <c r="D83" s="18"/>
      <c r="E83" s="18">
        <v>21395821875</v>
      </c>
      <c r="F83" s="18"/>
      <c r="G83" s="18">
        <v>20167887750</v>
      </c>
      <c r="H83" s="18"/>
      <c r="I83" s="18">
        <f t="shared" si="3"/>
        <v>1227934125</v>
      </c>
      <c r="J83" s="18"/>
      <c r="K83" s="19">
        <v>750000</v>
      </c>
      <c r="L83" s="18"/>
      <c r="M83" s="18">
        <v>21395821875</v>
      </c>
      <c r="N83" s="18"/>
      <c r="O83" s="18">
        <v>13386049383</v>
      </c>
      <c r="Q83" s="18">
        <f t="shared" si="2"/>
        <v>8009772492</v>
      </c>
    </row>
    <row r="84" spans="1:17" s="17" customFormat="1" ht="24" x14ac:dyDescent="0.55000000000000004">
      <c r="A84" s="17" t="s">
        <v>58</v>
      </c>
      <c r="B84" s="18"/>
      <c r="C84" s="18">
        <v>9167325</v>
      </c>
      <c r="D84" s="18"/>
      <c r="E84" s="18">
        <v>1167076020425</v>
      </c>
      <c r="F84" s="18"/>
      <c r="G84" s="18">
        <v>1188088846669</v>
      </c>
      <c r="H84" s="18"/>
      <c r="I84" s="18">
        <f t="shared" si="3"/>
        <v>-21012826244</v>
      </c>
      <c r="J84" s="18"/>
      <c r="K84" s="19">
        <v>9167325</v>
      </c>
      <c r="L84" s="18"/>
      <c r="M84" s="18">
        <v>1167076020425</v>
      </c>
      <c r="N84" s="18"/>
      <c r="O84" s="18">
        <v>1180651701169</v>
      </c>
      <c r="Q84" s="18">
        <f t="shared" si="2"/>
        <v>-13575680744</v>
      </c>
    </row>
    <row r="85" spans="1:17" s="17" customFormat="1" ht="24" x14ac:dyDescent="0.55000000000000004">
      <c r="A85" s="17" t="s">
        <v>32</v>
      </c>
      <c r="B85" s="18"/>
      <c r="C85" s="18">
        <v>4893837</v>
      </c>
      <c r="D85" s="18"/>
      <c r="E85" s="18">
        <v>691738288316</v>
      </c>
      <c r="F85" s="18"/>
      <c r="G85" s="18">
        <v>705335109708</v>
      </c>
      <c r="H85" s="18"/>
      <c r="I85" s="18">
        <f t="shared" si="3"/>
        <v>-13596821392</v>
      </c>
      <c r="J85" s="18"/>
      <c r="K85" s="19">
        <v>4893837</v>
      </c>
      <c r="L85" s="18"/>
      <c r="M85" s="18">
        <v>691738288316</v>
      </c>
      <c r="N85" s="18"/>
      <c r="O85" s="18">
        <v>581090645122</v>
      </c>
      <c r="Q85" s="18">
        <f t="shared" si="2"/>
        <v>110647643194</v>
      </c>
    </row>
    <row r="86" spans="1:17" s="17" customFormat="1" ht="24" x14ac:dyDescent="0.55000000000000004">
      <c r="A86" s="17" t="s">
        <v>66</v>
      </c>
      <c r="B86" s="18"/>
      <c r="C86" s="18">
        <v>33402794</v>
      </c>
      <c r="D86" s="18"/>
      <c r="E86" s="18">
        <v>1457367639992</v>
      </c>
      <c r="F86" s="18"/>
      <c r="G86" s="18">
        <v>987853928197</v>
      </c>
      <c r="H86" s="18"/>
      <c r="I86" s="18">
        <f t="shared" si="3"/>
        <v>469513711795</v>
      </c>
      <c r="J86" s="18"/>
      <c r="K86" s="19">
        <v>33402794</v>
      </c>
      <c r="L86" s="18"/>
      <c r="M86" s="18">
        <v>1457367639992</v>
      </c>
      <c r="N86" s="18"/>
      <c r="O86" s="18">
        <v>799338816712</v>
      </c>
      <c r="Q86" s="18">
        <f t="shared" si="2"/>
        <v>658028823280</v>
      </c>
    </row>
    <row r="87" spans="1:17" s="17" customFormat="1" ht="24" x14ac:dyDescent="0.55000000000000004">
      <c r="A87" s="17" t="s">
        <v>18</v>
      </c>
      <c r="B87" s="18"/>
      <c r="C87" s="18">
        <v>348025675</v>
      </c>
      <c r="D87" s="18"/>
      <c r="E87" s="18">
        <v>3135645763712</v>
      </c>
      <c r="F87" s="18"/>
      <c r="G87" s="18">
        <v>2238801074544</v>
      </c>
      <c r="H87" s="18"/>
      <c r="I87" s="18">
        <f t="shared" si="3"/>
        <v>896844689168</v>
      </c>
      <c r="J87" s="18"/>
      <c r="K87" s="19">
        <v>348025675</v>
      </c>
      <c r="L87" s="18"/>
      <c r="M87" s="18">
        <v>3135645763712</v>
      </c>
      <c r="N87" s="18"/>
      <c r="O87" s="18">
        <v>1480825469638</v>
      </c>
      <c r="Q87" s="18">
        <f t="shared" si="2"/>
        <v>1654820294074</v>
      </c>
    </row>
    <row r="88" spans="1:17" s="17" customFormat="1" ht="24" x14ac:dyDescent="0.55000000000000004">
      <c r="A88" s="17" t="s">
        <v>96</v>
      </c>
      <c r="B88" s="18"/>
      <c r="C88" s="18">
        <v>166110245</v>
      </c>
      <c r="D88" s="18"/>
      <c r="E88" s="18">
        <v>1921873641319</v>
      </c>
      <c r="F88" s="18"/>
      <c r="G88" s="18">
        <v>1674634322110</v>
      </c>
      <c r="H88" s="18"/>
      <c r="I88" s="18">
        <f t="shared" si="3"/>
        <v>247239319209</v>
      </c>
      <c r="J88" s="18"/>
      <c r="K88" s="19">
        <v>166110245</v>
      </c>
      <c r="L88" s="18"/>
      <c r="M88" s="18">
        <v>1921873641319</v>
      </c>
      <c r="N88" s="18"/>
      <c r="O88" s="18">
        <v>1232306345197</v>
      </c>
      <c r="Q88" s="18">
        <f t="shared" si="2"/>
        <v>689567296122</v>
      </c>
    </row>
    <row r="89" spans="1:17" s="17" customFormat="1" ht="24" x14ac:dyDescent="0.55000000000000004">
      <c r="A89" s="17" t="s">
        <v>53</v>
      </c>
      <c r="B89" s="18"/>
      <c r="C89" s="18">
        <v>9029253</v>
      </c>
      <c r="D89" s="18"/>
      <c r="E89" s="18">
        <v>500923233842</v>
      </c>
      <c r="F89" s="18"/>
      <c r="G89" s="18">
        <v>431845821341</v>
      </c>
      <c r="H89" s="18"/>
      <c r="I89" s="18">
        <f t="shared" si="3"/>
        <v>69077412501</v>
      </c>
      <c r="J89" s="18"/>
      <c r="K89" s="19">
        <v>9029253</v>
      </c>
      <c r="L89" s="18"/>
      <c r="M89" s="18">
        <v>500923233842</v>
      </c>
      <c r="N89" s="18"/>
      <c r="O89" s="18">
        <v>401206143825</v>
      </c>
      <c r="Q89" s="18">
        <f t="shared" si="2"/>
        <v>99717090017</v>
      </c>
    </row>
    <row r="90" spans="1:17" s="17" customFormat="1" ht="24" x14ac:dyDescent="0.55000000000000004">
      <c r="A90" s="17" t="s">
        <v>44</v>
      </c>
      <c r="B90" s="18"/>
      <c r="C90" s="18">
        <v>46183742</v>
      </c>
      <c r="D90" s="18"/>
      <c r="E90" s="18">
        <v>1999879006668</v>
      </c>
      <c r="F90" s="18"/>
      <c r="G90" s="18">
        <v>1766162624129</v>
      </c>
      <c r="H90" s="18"/>
      <c r="I90" s="18">
        <f t="shared" si="3"/>
        <v>233716382539</v>
      </c>
      <c r="J90" s="18"/>
      <c r="K90" s="19">
        <v>46183742</v>
      </c>
      <c r="L90" s="18"/>
      <c r="M90" s="18">
        <v>1999879006668</v>
      </c>
      <c r="N90" s="18"/>
      <c r="O90" s="18">
        <v>1205568993783</v>
      </c>
      <c r="Q90" s="18">
        <f t="shared" si="2"/>
        <v>794310012885</v>
      </c>
    </row>
    <row r="91" spans="1:17" s="17" customFormat="1" ht="24" x14ac:dyDescent="0.55000000000000004">
      <c r="A91" s="52" t="s">
        <v>61</v>
      </c>
      <c r="B91" s="18"/>
      <c r="C91" s="18">
        <v>30000000</v>
      </c>
      <c r="D91" s="18"/>
      <c r="E91" s="18">
        <v>352751985000</v>
      </c>
      <c r="F91" s="18"/>
      <c r="G91" s="18">
        <v>301550853000</v>
      </c>
      <c r="H91" s="18"/>
      <c r="I91" s="18">
        <f t="shared" si="3"/>
        <v>51201132000</v>
      </c>
      <c r="J91" s="18"/>
      <c r="K91" s="19">
        <v>30000000</v>
      </c>
      <c r="L91" s="18"/>
      <c r="M91" s="18">
        <v>352751985000</v>
      </c>
      <c r="N91" s="18"/>
      <c r="O91" s="18">
        <v>254675610000</v>
      </c>
      <c r="Q91" s="18">
        <f t="shared" si="2"/>
        <v>98076375000</v>
      </c>
    </row>
    <row r="92" spans="1:17" s="17" customFormat="1" ht="24" x14ac:dyDescent="0.55000000000000004">
      <c r="A92" s="52" t="s">
        <v>150</v>
      </c>
      <c r="B92" s="18"/>
      <c r="C92" s="18" t="s">
        <v>151</v>
      </c>
      <c r="D92" s="18"/>
      <c r="E92" s="19" t="s">
        <v>151</v>
      </c>
      <c r="F92" s="18"/>
      <c r="G92" s="18" t="s">
        <v>151</v>
      </c>
      <c r="H92" s="18"/>
      <c r="I92" s="18">
        <v>7281422777</v>
      </c>
      <c r="J92" s="18"/>
      <c r="K92" s="19" t="s">
        <v>151</v>
      </c>
      <c r="L92" s="18"/>
      <c r="M92" s="19" t="s">
        <v>151</v>
      </c>
      <c r="N92" s="18"/>
      <c r="O92" s="18" t="s">
        <v>151</v>
      </c>
      <c r="Q92" s="18">
        <v>7281422777</v>
      </c>
    </row>
    <row r="93" spans="1:17" s="17" customFormat="1" ht="24" x14ac:dyDescent="0.55000000000000004">
      <c r="A93" s="52" t="s">
        <v>149</v>
      </c>
      <c r="B93" s="18"/>
      <c r="C93" s="18" t="s">
        <v>151</v>
      </c>
      <c r="D93" s="18"/>
      <c r="E93" s="19" t="s">
        <v>151</v>
      </c>
      <c r="F93" s="18"/>
      <c r="G93" s="18" t="s">
        <v>151</v>
      </c>
      <c r="H93" s="18"/>
      <c r="I93" s="18">
        <v>671101256</v>
      </c>
      <c r="J93" s="18"/>
      <c r="K93" s="19" t="s">
        <v>151</v>
      </c>
      <c r="L93" s="18"/>
      <c r="M93" s="19" t="s">
        <v>151</v>
      </c>
      <c r="N93" s="18"/>
      <c r="O93" s="18" t="s">
        <v>151</v>
      </c>
      <c r="Q93" s="18">
        <v>671101256</v>
      </c>
    </row>
    <row r="94" spans="1:17" s="28" customFormat="1" ht="24.75" thickBot="1" x14ac:dyDescent="0.6">
      <c r="A94" s="31" t="s">
        <v>100</v>
      </c>
      <c r="C94" s="28" t="s">
        <v>100</v>
      </c>
      <c r="E94" s="32">
        <f>SUM(E8:E93)</f>
        <v>70989910812657</v>
      </c>
      <c r="F94" s="28">
        <f>SUM(F8:F93)</f>
        <v>0</v>
      </c>
      <c r="G94" s="32">
        <f>SUM(G8:G93)</f>
        <v>63292875670415</v>
      </c>
      <c r="I94" s="32">
        <f>SUM(I8:I93)</f>
        <v>7704987666275</v>
      </c>
      <c r="K94" s="28" t="s">
        <v>100</v>
      </c>
      <c r="M94" s="32">
        <f>SUM(M8:M93)</f>
        <v>70989910812657</v>
      </c>
      <c r="O94" s="32">
        <f>SUM(O8:O93)</f>
        <v>53142090301433</v>
      </c>
      <c r="Q94" s="32">
        <f>SUM(Q8:Q93)</f>
        <v>17855773035257</v>
      </c>
    </row>
    <row r="95" spans="1:17" ht="19.5" thickTop="1" x14ac:dyDescent="0.45">
      <c r="Q95" s="3"/>
    </row>
    <row r="96" spans="1:17" x14ac:dyDescent="0.45">
      <c r="Q96" s="3"/>
    </row>
    <row r="97" spans="5:17" x14ac:dyDescent="0.45">
      <c r="E97" s="3"/>
      <c r="I97" s="35"/>
      <c r="Q97" s="11"/>
    </row>
    <row r="98" spans="5:17" x14ac:dyDescent="0.45">
      <c r="I98" s="3"/>
      <c r="Q98" s="3"/>
    </row>
    <row r="99" spans="5:17" x14ac:dyDescent="0.45">
      <c r="I99" s="3"/>
      <c r="Q99" s="3"/>
    </row>
    <row r="100" spans="5:17" x14ac:dyDescent="0.45">
      <c r="I100" s="11"/>
    </row>
    <row r="102" spans="5:17" x14ac:dyDescent="0.45">
      <c r="I102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0"/>
  <sheetViews>
    <sheetView rightToLeft="1" workbookViewId="0">
      <selection activeCell="I21" sqref="I21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17" ht="26.25" x14ac:dyDescent="0.45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17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</row>
    <row r="6" spans="1:17" ht="27" thickBot="1" x14ac:dyDescent="0.5">
      <c r="A6" s="51" t="s">
        <v>102</v>
      </c>
      <c r="C6" s="49" t="s">
        <v>155</v>
      </c>
      <c r="D6" s="8"/>
      <c r="E6" s="49" t="s">
        <v>4</v>
      </c>
      <c r="F6" s="49" t="s">
        <v>4</v>
      </c>
      <c r="G6" s="49" t="s">
        <v>4</v>
      </c>
      <c r="H6" s="8"/>
      <c r="I6" s="49" t="s">
        <v>156</v>
      </c>
      <c r="J6" s="49" t="s">
        <v>5</v>
      </c>
      <c r="K6" s="49" t="s">
        <v>5</v>
      </c>
    </row>
    <row r="7" spans="1:17" ht="27" thickBot="1" x14ac:dyDescent="0.5">
      <c r="A7" s="51" t="s">
        <v>102</v>
      </c>
      <c r="C7" s="9" t="s">
        <v>103</v>
      </c>
      <c r="E7" s="9" t="s">
        <v>104</v>
      </c>
      <c r="G7" s="9" t="s">
        <v>105</v>
      </c>
      <c r="I7" s="9" t="s">
        <v>103</v>
      </c>
      <c r="K7" s="9" t="s">
        <v>101</v>
      </c>
    </row>
    <row r="8" spans="1:17" s="4" customFormat="1" ht="24" x14ac:dyDescent="0.55000000000000004">
      <c r="A8" s="4" t="s">
        <v>106</v>
      </c>
      <c r="B8" s="5"/>
      <c r="C8" s="5">
        <v>9220135</v>
      </c>
      <c r="D8" s="5"/>
      <c r="E8" s="5">
        <v>1044821931365</v>
      </c>
      <c r="F8" s="5"/>
      <c r="G8" s="5">
        <v>1044820879164</v>
      </c>
      <c r="H8" s="5"/>
      <c r="I8" s="5">
        <f>C8+E8-G8</f>
        <v>10272336</v>
      </c>
      <c r="J8" s="5"/>
      <c r="K8" s="12">
        <f>I8/78924834300843</f>
        <v>1.3015340597161418E-7</v>
      </c>
      <c r="L8" s="5"/>
      <c r="M8" s="5"/>
      <c r="N8" s="5"/>
      <c r="O8" s="5"/>
      <c r="Q8" s="6"/>
    </row>
    <row r="9" spans="1:17" s="4" customFormat="1" ht="24" x14ac:dyDescent="0.55000000000000004">
      <c r="A9" s="4" t="s">
        <v>107</v>
      </c>
      <c r="B9" s="5"/>
      <c r="C9" s="5">
        <v>454246</v>
      </c>
      <c r="D9" s="5"/>
      <c r="E9" s="5">
        <v>1026301369861</v>
      </c>
      <c r="F9" s="5"/>
      <c r="G9" s="5">
        <v>1026292125000</v>
      </c>
      <c r="H9" s="5"/>
      <c r="I9" s="5">
        <f t="shared" ref="I9:I16" si="0">C9+E9-G9</f>
        <v>9699107</v>
      </c>
      <c r="J9" s="5"/>
      <c r="K9" s="12">
        <f t="shared" ref="K9:K16" si="1">I9/78924834300843</f>
        <v>1.2289043221844817E-7</v>
      </c>
      <c r="L9" s="5"/>
      <c r="M9" s="5"/>
      <c r="N9" s="5"/>
      <c r="O9" s="5"/>
      <c r="Q9" s="6"/>
    </row>
    <row r="10" spans="1:17" s="4" customFormat="1" ht="24" x14ac:dyDescent="0.55000000000000004">
      <c r="A10" s="4" t="s">
        <v>108</v>
      </c>
      <c r="B10" s="5"/>
      <c r="C10" s="5">
        <v>1905645272424</v>
      </c>
      <c r="D10" s="5"/>
      <c r="E10" s="5">
        <v>8604693775148</v>
      </c>
      <c r="F10" s="5"/>
      <c r="G10" s="5">
        <v>8479735362115</v>
      </c>
      <c r="H10" s="5"/>
      <c r="I10" s="5">
        <f t="shared" si="0"/>
        <v>2030603685457</v>
      </c>
      <c r="J10" s="5"/>
      <c r="K10" s="12">
        <f t="shared" si="1"/>
        <v>2.5728323707552098E-2</v>
      </c>
      <c r="L10" s="5"/>
      <c r="M10" s="5"/>
      <c r="N10" s="5"/>
      <c r="O10" s="5"/>
      <c r="Q10" s="6"/>
    </row>
    <row r="11" spans="1:17" s="4" customFormat="1" ht="24" x14ac:dyDescent="0.55000000000000004">
      <c r="A11" s="4" t="s">
        <v>109</v>
      </c>
      <c r="B11" s="5"/>
      <c r="C11" s="5">
        <v>238084</v>
      </c>
      <c r="D11" s="5"/>
      <c r="E11" s="5">
        <v>0</v>
      </c>
      <c r="F11" s="5"/>
      <c r="G11" s="5">
        <v>0</v>
      </c>
      <c r="H11" s="5"/>
      <c r="I11" s="5">
        <f t="shared" si="0"/>
        <v>238084</v>
      </c>
      <c r="J11" s="5"/>
      <c r="K11" s="12">
        <f t="shared" si="1"/>
        <v>3.0165916990396143E-9</v>
      </c>
      <c r="L11" s="5"/>
      <c r="M11" s="5"/>
      <c r="N11" s="5"/>
      <c r="O11" s="5"/>
      <c r="Q11" s="6"/>
    </row>
    <row r="12" spans="1:17" s="4" customFormat="1" ht="24" x14ac:dyDescent="0.55000000000000004">
      <c r="A12" s="4" t="s">
        <v>110</v>
      </c>
      <c r="B12" s="5"/>
      <c r="C12" s="5">
        <v>1000000000000</v>
      </c>
      <c r="D12" s="5"/>
      <c r="E12" s="5">
        <v>0</v>
      </c>
      <c r="F12" s="5"/>
      <c r="G12" s="5">
        <v>0</v>
      </c>
      <c r="H12" s="5"/>
      <c r="I12" s="5">
        <f t="shared" si="0"/>
        <v>1000000000000</v>
      </c>
      <c r="J12" s="5"/>
      <c r="K12" s="12">
        <f t="shared" si="1"/>
        <v>1.267028317333216E-2</v>
      </c>
      <c r="L12" s="5"/>
      <c r="M12" s="5"/>
      <c r="N12" s="5"/>
      <c r="O12" s="5"/>
      <c r="Q12" s="6"/>
    </row>
    <row r="13" spans="1:17" s="4" customFormat="1" ht="24" x14ac:dyDescent="0.55000000000000004">
      <c r="A13" s="4" t="s">
        <v>107</v>
      </c>
      <c r="B13" s="5"/>
      <c r="C13" s="5">
        <v>1000000000000</v>
      </c>
      <c r="D13" s="5"/>
      <c r="E13" s="5">
        <v>0</v>
      </c>
      <c r="F13" s="5"/>
      <c r="G13" s="5">
        <v>0</v>
      </c>
      <c r="H13" s="5"/>
      <c r="I13" s="5">
        <f t="shared" si="0"/>
        <v>1000000000000</v>
      </c>
      <c r="J13" s="5"/>
      <c r="K13" s="12">
        <f t="shared" si="1"/>
        <v>1.267028317333216E-2</v>
      </c>
      <c r="L13" s="5"/>
      <c r="M13" s="5"/>
      <c r="N13" s="5"/>
      <c r="O13" s="5"/>
      <c r="Q13" s="6"/>
    </row>
    <row r="14" spans="1:17" s="4" customFormat="1" ht="24" x14ac:dyDescent="0.55000000000000004">
      <c r="A14" s="4" t="s">
        <v>110</v>
      </c>
      <c r="B14" s="5"/>
      <c r="C14" s="5">
        <v>1000000000000</v>
      </c>
      <c r="D14" s="5"/>
      <c r="E14" s="5">
        <v>0</v>
      </c>
      <c r="F14" s="5"/>
      <c r="G14" s="5">
        <v>0</v>
      </c>
      <c r="H14" s="5"/>
      <c r="I14" s="5">
        <f t="shared" si="0"/>
        <v>1000000000000</v>
      </c>
      <c r="J14" s="5"/>
      <c r="K14" s="12">
        <f t="shared" si="1"/>
        <v>1.267028317333216E-2</v>
      </c>
      <c r="L14" s="5"/>
      <c r="M14" s="5"/>
      <c r="N14" s="5"/>
      <c r="O14" s="5"/>
      <c r="Q14" s="6"/>
    </row>
    <row r="15" spans="1:17" s="4" customFormat="1" ht="24" x14ac:dyDescent="0.55000000000000004">
      <c r="A15" s="4" t="s">
        <v>162</v>
      </c>
      <c r="B15" s="5"/>
      <c r="C15" s="5">
        <v>0</v>
      </c>
      <c r="D15" s="5"/>
      <c r="E15" s="5">
        <v>1000000000000</v>
      </c>
      <c r="F15" s="5"/>
      <c r="G15" s="5">
        <v>0</v>
      </c>
      <c r="H15" s="5"/>
      <c r="I15" s="5">
        <f t="shared" si="0"/>
        <v>1000000000000</v>
      </c>
      <c r="J15" s="5"/>
      <c r="K15" s="12">
        <f t="shared" si="1"/>
        <v>1.267028317333216E-2</v>
      </c>
      <c r="L15" s="5"/>
      <c r="M15" s="5"/>
      <c r="N15" s="5"/>
      <c r="O15" s="5"/>
      <c r="Q15" s="6"/>
    </row>
    <row r="16" spans="1:17" s="4" customFormat="1" ht="24" x14ac:dyDescent="0.55000000000000004">
      <c r="A16" s="4" t="s">
        <v>107</v>
      </c>
      <c r="B16" s="5"/>
      <c r="C16" s="5">
        <v>0</v>
      </c>
      <c r="D16" s="5"/>
      <c r="E16" s="5">
        <v>1000000000000</v>
      </c>
      <c r="F16" s="5"/>
      <c r="G16" s="5">
        <v>0</v>
      </c>
      <c r="H16" s="5"/>
      <c r="I16" s="5">
        <f t="shared" si="0"/>
        <v>1000000000000</v>
      </c>
      <c r="J16" s="5"/>
      <c r="K16" s="12">
        <f t="shared" si="1"/>
        <v>1.267028317333216E-2</v>
      </c>
      <c r="L16" s="5"/>
      <c r="M16" s="5"/>
      <c r="N16" s="5"/>
      <c r="O16" s="5"/>
      <c r="Q16" s="6"/>
    </row>
    <row r="17" spans="1:11" ht="24.75" thickBot="1" x14ac:dyDescent="0.6">
      <c r="A17" s="2" t="s">
        <v>100</v>
      </c>
      <c r="C17" s="7">
        <f>SUM(C8:C16)</f>
        <v>4905655184889</v>
      </c>
      <c r="E17" s="7">
        <f>SUM(E8:E16)</f>
        <v>12675817076374</v>
      </c>
      <c r="G17" s="7">
        <f>SUM(G8:G16)</f>
        <v>10550848366279</v>
      </c>
      <c r="I17" s="7">
        <f>SUM(I8:I16)</f>
        <v>7030623894984</v>
      </c>
      <c r="K17" s="13">
        <f>SUM(K8:K16)</f>
        <v>8.9079995634642778E-2</v>
      </c>
    </row>
    <row r="18" spans="1:11" ht="19.5" thickTop="1" x14ac:dyDescent="0.45"/>
    <row r="19" spans="1:11" x14ac:dyDescent="0.45">
      <c r="I19" s="3"/>
    </row>
    <row r="20" spans="1:11" x14ac:dyDescent="0.45">
      <c r="I20" s="11"/>
    </row>
  </sheetData>
  <mergeCells count="7">
    <mergeCell ref="I6:K6"/>
    <mergeCell ref="A2:K2"/>
    <mergeCell ref="A3:K3"/>
    <mergeCell ref="A4:K4"/>
    <mergeCell ref="C6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1"/>
  <sheetViews>
    <sheetView rightToLeft="1" workbookViewId="0">
      <selection activeCell="C10" sqref="C10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21" s="10" customFormat="1" x14ac:dyDescent="0.45"/>
    <row r="2" spans="1:21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</row>
    <row r="3" spans="1:21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</row>
    <row r="4" spans="1:21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</row>
    <row r="5" spans="1:21" s="10" customFormat="1" x14ac:dyDescent="0.45"/>
    <row r="6" spans="1:21" s="10" customFormat="1" ht="26.25" x14ac:dyDescent="0.45">
      <c r="A6" s="51" t="s">
        <v>115</v>
      </c>
      <c r="C6" s="51" t="s">
        <v>103</v>
      </c>
      <c r="E6" s="51" t="s">
        <v>138</v>
      </c>
      <c r="G6" s="51" t="s">
        <v>12</v>
      </c>
    </row>
    <row r="7" spans="1:21" s="4" customFormat="1" ht="24" x14ac:dyDescent="0.55000000000000004">
      <c r="A7" s="4" t="s">
        <v>146</v>
      </c>
      <c r="B7" s="5"/>
      <c r="C7" s="5">
        <f>'سرمایه‌گذاری در سهام'!I106</f>
        <v>8048665533030</v>
      </c>
      <c r="D7" s="5"/>
      <c r="E7" s="12">
        <f>C7/$C$10</f>
        <v>0.98310017861039445</v>
      </c>
      <c r="F7" s="5"/>
      <c r="G7" s="12">
        <f>C7/78924834300843</f>
        <v>0.10197887147092853</v>
      </c>
      <c r="H7" s="5"/>
      <c r="I7" s="5"/>
      <c r="J7" s="5"/>
      <c r="K7" s="12"/>
      <c r="L7" s="5"/>
      <c r="M7" s="5"/>
      <c r="N7" s="5"/>
      <c r="O7" s="5"/>
      <c r="Q7" s="5"/>
      <c r="S7" s="16"/>
      <c r="U7" s="6"/>
    </row>
    <row r="8" spans="1:21" s="4" customFormat="1" ht="24" x14ac:dyDescent="0.55000000000000004">
      <c r="A8" s="4" t="s">
        <v>147</v>
      </c>
      <c r="B8" s="5"/>
      <c r="C8" s="5">
        <f>'درآمد سپرده بانکی'!C13</f>
        <v>135741700342</v>
      </c>
      <c r="D8" s="5"/>
      <c r="E8" s="12">
        <f t="shared" ref="E8:E9" si="0">C8/$C$10</f>
        <v>1.658010129796773E-2</v>
      </c>
      <c r="F8" s="5"/>
      <c r="G8" s="12">
        <f t="shared" ref="G8:G9" si="1">C8/78924834300843</f>
        <v>1.719885781762739E-3</v>
      </c>
      <c r="H8" s="5"/>
      <c r="I8" s="5"/>
      <c r="J8" s="5"/>
      <c r="K8" s="12"/>
      <c r="L8" s="5"/>
      <c r="M8" s="5"/>
      <c r="N8" s="5"/>
      <c r="O8" s="5"/>
      <c r="Q8" s="5"/>
      <c r="S8" s="16"/>
      <c r="U8" s="6"/>
    </row>
    <row r="9" spans="1:21" s="4" customFormat="1" ht="24" x14ac:dyDescent="0.55000000000000004">
      <c r="A9" s="4" t="s">
        <v>143</v>
      </c>
      <c r="B9" s="5"/>
      <c r="C9" s="5">
        <f>'سایر درآمدها'!C10</f>
        <v>2617556316</v>
      </c>
      <c r="D9" s="5"/>
      <c r="E9" s="12">
        <f t="shared" si="0"/>
        <v>3.1972009163780152E-4</v>
      </c>
      <c r="F9" s="5"/>
      <c r="G9" s="12">
        <f t="shared" si="1"/>
        <v>3.316517974586412E-5</v>
      </c>
      <c r="H9" s="5"/>
      <c r="I9" s="5"/>
      <c r="J9" s="5"/>
      <c r="K9" s="12"/>
      <c r="L9" s="5"/>
      <c r="M9" s="5"/>
      <c r="N9" s="5"/>
      <c r="O9" s="5"/>
      <c r="Q9" s="5"/>
      <c r="S9" s="16"/>
      <c r="U9" s="6"/>
    </row>
    <row r="10" spans="1:21" ht="24.75" thickBot="1" x14ac:dyDescent="0.6">
      <c r="A10" s="2" t="s">
        <v>100</v>
      </c>
      <c r="C10" s="7">
        <f>SUM(C7:C9)</f>
        <v>8187024789688</v>
      </c>
      <c r="E10" s="13">
        <f>SUM(E7:E9)</f>
        <v>1</v>
      </c>
      <c r="G10" s="13">
        <f>SUM(G7:G9)</f>
        <v>0.10373192243243713</v>
      </c>
    </row>
    <row r="11" spans="1:21" ht="19.5" thickTop="1" x14ac:dyDescent="0.45"/>
    <row r="13" spans="1:21" x14ac:dyDescent="0.45">
      <c r="C13" s="11"/>
    </row>
    <row r="14" spans="1:21" x14ac:dyDescent="0.45">
      <c r="C14" s="33"/>
    </row>
    <row r="15" spans="1:21" x14ac:dyDescent="0.45">
      <c r="G15" s="3"/>
    </row>
    <row r="16" spans="1:21" x14ac:dyDescent="0.45">
      <c r="G16" s="33"/>
    </row>
    <row r="17" spans="3:7" x14ac:dyDescent="0.45">
      <c r="C17" s="3"/>
      <c r="G17" s="33"/>
    </row>
    <row r="18" spans="3:7" x14ac:dyDescent="0.45">
      <c r="C18" s="3"/>
      <c r="G18" s="33"/>
    </row>
    <row r="19" spans="3:7" x14ac:dyDescent="0.45">
      <c r="C19" s="11"/>
      <c r="G19" s="3"/>
    </row>
    <row r="21" spans="3:7" x14ac:dyDescent="0.45">
      <c r="C21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4"/>
  <sheetViews>
    <sheetView rightToLeft="1" topLeftCell="D1" workbookViewId="0">
      <selection activeCell="Z92" sqref="Z92"/>
    </sheetView>
  </sheetViews>
  <sheetFormatPr defaultRowHeight="18.75" x14ac:dyDescent="0.45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10" customFormat="1" x14ac:dyDescent="0.45"/>
    <row r="2" spans="1:21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  <c r="J3" s="50" t="s">
        <v>111</v>
      </c>
      <c r="K3" s="50" t="s">
        <v>111</v>
      </c>
      <c r="L3" s="50" t="s">
        <v>111</v>
      </c>
      <c r="M3" s="50" t="s">
        <v>111</v>
      </c>
      <c r="N3" s="50" t="s">
        <v>111</v>
      </c>
      <c r="O3" s="50" t="s">
        <v>111</v>
      </c>
      <c r="P3" s="50" t="s">
        <v>111</v>
      </c>
      <c r="Q3" s="50" t="s">
        <v>111</v>
      </c>
      <c r="R3" s="50" t="s">
        <v>111</v>
      </c>
      <c r="S3" s="50" t="s">
        <v>111</v>
      </c>
      <c r="T3" s="50" t="s">
        <v>111</v>
      </c>
      <c r="U3" s="50" t="s">
        <v>111</v>
      </c>
    </row>
    <row r="4" spans="1:21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5" spans="1:21" s="10" customFormat="1" x14ac:dyDescent="0.45"/>
    <row r="6" spans="1:21" s="10" customFormat="1" ht="26.25" x14ac:dyDescent="0.45">
      <c r="A6" s="51" t="s">
        <v>3</v>
      </c>
      <c r="C6" s="51" t="s">
        <v>113</v>
      </c>
      <c r="D6" s="51" t="s">
        <v>113</v>
      </c>
      <c r="E6" s="51" t="s">
        <v>113</v>
      </c>
      <c r="F6" s="51" t="s">
        <v>113</v>
      </c>
      <c r="G6" s="51" t="s">
        <v>113</v>
      </c>
      <c r="H6" s="51" t="s">
        <v>113</v>
      </c>
      <c r="I6" s="51" t="s">
        <v>113</v>
      </c>
      <c r="J6" s="51" t="s">
        <v>113</v>
      </c>
      <c r="K6" s="51" t="s">
        <v>113</v>
      </c>
      <c r="M6" s="51" t="s">
        <v>114</v>
      </c>
      <c r="N6" s="51" t="s">
        <v>114</v>
      </c>
      <c r="O6" s="51" t="s">
        <v>114</v>
      </c>
      <c r="P6" s="51" t="s">
        <v>114</v>
      </c>
      <c r="Q6" s="51" t="s">
        <v>114</v>
      </c>
      <c r="R6" s="51" t="s">
        <v>114</v>
      </c>
      <c r="S6" s="51" t="s">
        <v>114</v>
      </c>
      <c r="T6" s="51" t="s">
        <v>114</v>
      </c>
      <c r="U6" s="51" t="s">
        <v>114</v>
      </c>
    </row>
    <row r="7" spans="1:21" s="10" customFormat="1" ht="27" thickBot="1" x14ac:dyDescent="0.5">
      <c r="A7" s="51" t="s">
        <v>3</v>
      </c>
      <c r="C7" s="51" t="s">
        <v>135</v>
      </c>
      <c r="E7" s="51" t="s">
        <v>136</v>
      </c>
      <c r="G7" s="51" t="s">
        <v>137</v>
      </c>
      <c r="I7" s="51" t="s">
        <v>103</v>
      </c>
      <c r="K7" s="51" t="s">
        <v>138</v>
      </c>
      <c r="M7" s="51" t="s">
        <v>135</v>
      </c>
      <c r="O7" s="51" t="s">
        <v>136</v>
      </c>
      <c r="Q7" s="51" t="s">
        <v>137</v>
      </c>
      <c r="S7" s="51" t="s">
        <v>103</v>
      </c>
      <c r="U7" s="51" t="s">
        <v>138</v>
      </c>
    </row>
    <row r="8" spans="1:21" s="4" customFormat="1" ht="24" x14ac:dyDescent="0.55000000000000004">
      <c r="A8" s="4" t="s">
        <v>68</v>
      </c>
      <c r="B8" s="5"/>
      <c r="C8" s="5">
        <v>0</v>
      </c>
      <c r="D8" s="5"/>
      <c r="E8" s="5">
        <v>3541130123</v>
      </c>
      <c r="F8" s="5"/>
      <c r="G8" s="5">
        <v>3241184992</v>
      </c>
      <c r="H8" s="5"/>
      <c r="I8" s="5">
        <f>C8+E8+G8</f>
        <v>6782315115</v>
      </c>
      <c r="J8" s="5"/>
      <c r="K8" s="12">
        <f>I8/$I$106</f>
        <v>8.4266330700000279E-4</v>
      </c>
      <c r="L8" s="5"/>
      <c r="M8" s="5">
        <v>0</v>
      </c>
      <c r="N8" s="5"/>
      <c r="O8" s="5">
        <v>19776825898</v>
      </c>
      <c r="Q8" s="5">
        <v>3241184992</v>
      </c>
      <c r="S8" s="16">
        <f>M8+O8+Q8</f>
        <v>23018010890</v>
      </c>
      <c r="U8" s="6">
        <f>S8/$S$106</f>
        <v>1.2197059056350862E-3</v>
      </c>
    </row>
    <row r="9" spans="1:21" s="4" customFormat="1" ht="24" x14ac:dyDescent="0.55000000000000004">
      <c r="A9" s="4" t="s">
        <v>164</v>
      </c>
      <c r="B9" s="5"/>
      <c r="C9" s="5">
        <v>0</v>
      </c>
      <c r="D9" s="5"/>
      <c r="E9" s="5">
        <v>361717617387</v>
      </c>
      <c r="F9" s="5"/>
      <c r="G9" s="5">
        <v>19977457530</v>
      </c>
      <c r="H9" s="5"/>
      <c r="I9" s="5">
        <f t="shared" ref="I9:I72" si="0">C9+E9+G9</f>
        <v>381695074917</v>
      </c>
      <c r="J9" s="5"/>
      <c r="K9" s="12">
        <f t="shared" ref="K9:K72" si="1">I9/$I$106</f>
        <v>4.7423398742388427E-2</v>
      </c>
      <c r="L9" s="5"/>
      <c r="M9" s="5">
        <v>0</v>
      </c>
      <c r="N9" s="5"/>
      <c r="O9" s="5">
        <v>813446707613</v>
      </c>
      <c r="Q9" s="5">
        <v>19977457530</v>
      </c>
      <c r="S9" s="16">
        <f t="shared" ref="S9:S72" si="2">M9+O9+Q9</f>
        <v>833424165143</v>
      </c>
      <c r="U9" s="6">
        <f t="shared" ref="U9:U72" si="3">S9/$S$106</f>
        <v>4.4162476982993054E-2</v>
      </c>
    </row>
    <row r="10" spans="1:21" s="4" customFormat="1" ht="24" x14ac:dyDescent="0.55000000000000004">
      <c r="A10" s="4" t="s">
        <v>34</v>
      </c>
      <c r="B10" s="5"/>
      <c r="C10" s="5">
        <v>0</v>
      </c>
      <c r="D10" s="5"/>
      <c r="E10" s="5">
        <v>0</v>
      </c>
      <c r="F10" s="5"/>
      <c r="G10" s="5">
        <v>0</v>
      </c>
      <c r="H10" s="5"/>
      <c r="I10" s="5">
        <f t="shared" si="0"/>
        <v>0</v>
      </c>
      <c r="J10" s="5"/>
      <c r="K10" s="12">
        <f t="shared" si="1"/>
        <v>0</v>
      </c>
      <c r="L10" s="5"/>
      <c r="M10" s="5">
        <v>0</v>
      </c>
      <c r="N10" s="5"/>
      <c r="O10" s="5">
        <v>0</v>
      </c>
      <c r="Q10" s="5">
        <v>0</v>
      </c>
      <c r="S10" s="16">
        <f t="shared" si="2"/>
        <v>0</v>
      </c>
      <c r="U10" s="6">
        <f t="shared" si="3"/>
        <v>0</v>
      </c>
    </row>
    <row r="11" spans="1:21" s="4" customFormat="1" ht="24" x14ac:dyDescent="0.55000000000000004">
      <c r="A11" s="4" t="s">
        <v>41</v>
      </c>
      <c r="B11" s="5"/>
      <c r="C11" s="5">
        <v>0</v>
      </c>
      <c r="D11" s="5"/>
      <c r="E11" s="5">
        <v>0</v>
      </c>
      <c r="F11" s="5"/>
      <c r="G11" s="5">
        <v>10773421152</v>
      </c>
      <c r="H11" s="5"/>
      <c r="I11" s="5">
        <f t="shared" si="0"/>
        <v>10773421152</v>
      </c>
      <c r="J11" s="5"/>
      <c r="K11" s="12">
        <f t="shared" si="1"/>
        <v>1.3385350786149811E-3</v>
      </c>
      <c r="L11" s="5"/>
      <c r="M11" s="5">
        <v>0</v>
      </c>
      <c r="N11" s="5"/>
      <c r="O11" s="5">
        <v>0</v>
      </c>
      <c r="Q11" s="5">
        <v>-465553862</v>
      </c>
      <c r="S11" s="16">
        <f t="shared" si="2"/>
        <v>-465553862</v>
      </c>
      <c r="U11" s="6">
        <f t="shared" si="3"/>
        <v>-2.4669325146566647E-5</v>
      </c>
    </row>
    <row r="12" spans="1:21" s="4" customFormat="1" ht="24" x14ac:dyDescent="0.55000000000000004">
      <c r="A12" s="4" t="s">
        <v>89</v>
      </c>
      <c r="B12" s="5"/>
      <c r="C12" s="5">
        <v>0</v>
      </c>
      <c r="D12" s="5"/>
      <c r="E12" s="5">
        <v>0</v>
      </c>
      <c r="F12" s="5"/>
      <c r="G12" s="5">
        <v>1104368910</v>
      </c>
      <c r="H12" s="5"/>
      <c r="I12" s="5">
        <f t="shared" si="0"/>
        <v>1104368910</v>
      </c>
      <c r="J12" s="5"/>
      <c r="K12" s="12">
        <f t="shared" si="1"/>
        <v>1.3721143032567406E-4</v>
      </c>
      <c r="L12" s="5"/>
      <c r="M12" s="5">
        <v>0</v>
      </c>
      <c r="N12" s="5"/>
      <c r="O12" s="5">
        <v>0</v>
      </c>
      <c r="Q12" s="5">
        <v>1749556928</v>
      </c>
      <c r="S12" s="16">
        <f t="shared" si="2"/>
        <v>1749556928</v>
      </c>
      <c r="U12" s="6">
        <f t="shared" si="3"/>
        <v>9.2707616115233286E-5</v>
      </c>
    </row>
    <row r="13" spans="1:21" s="4" customFormat="1" ht="24" x14ac:dyDescent="0.55000000000000004">
      <c r="A13" s="4" t="s">
        <v>33</v>
      </c>
      <c r="B13" s="5"/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12">
        <f t="shared" si="1"/>
        <v>0</v>
      </c>
      <c r="L13" s="5"/>
      <c r="M13" s="5">
        <v>0</v>
      </c>
      <c r="N13" s="5"/>
      <c r="O13" s="5">
        <v>0</v>
      </c>
      <c r="Q13" s="5">
        <v>-1121</v>
      </c>
      <c r="S13" s="16">
        <f t="shared" si="2"/>
        <v>-1121</v>
      </c>
      <c r="U13" s="6">
        <f t="shared" si="3"/>
        <v>-5.9400889449180876E-11</v>
      </c>
    </row>
    <row r="14" spans="1:21" s="4" customFormat="1" ht="24" x14ac:dyDescent="0.55000000000000004">
      <c r="A14" s="4" t="s">
        <v>39</v>
      </c>
      <c r="B14" s="5"/>
      <c r="C14" s="5">
        <v>0</v>
      </c>
      <c r="D14" s="5"/>
      <c r="E14" s="5">
        <v>7076144735</v>
      </c>
      <c r="F14" s="5"/>
      <c r="G14" s="5">
        <v>24224060941</v>
      </c>
      <c r="H14" s="5"/>
      <c r="I14" s="5">
        <f t="shared" si="0"/>
        <v>31300205676</v>
      </c>
      <c r="J14" s="5"/>
      <c r="K14" s="12">
        <f t="shared" si="1"/>
        <v>3.8888689743101709E-3</v>
      </c>
      <c r="L14" s="5"/>
      <c r="M14" s="5">
        <v>0</v>
      </c>
      <c r="N14" s="5"/>
      <c r="O14" s="5">
        <v>115858996905</v>
      </c>
      <c r="Q14" s="5">
        <v>66962705326</v>
      </c>
      <c r="S14" s="16">
        <f t="shared" si="2"/>
        <v>182821702231</v>
      </c>
      <c r="U14" s="6">
        <f t="shared" si="3"/>
        <v>9.6875751321451355E-3</v>
      </c>
    </row>
    <row r="15" spans="1:21" s="4" customFormat="1" ht="24" x14ac:dyDescent="0.55000000000000004">
      <c r="A15" s="4" t="s">
        <v>63</v>
      </c>
      <c r="B15" s="5"/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12">
        <f t="shared" si="1"/>
        <v>0</v>
      </c>
      <c r="L15" s="5"/>
      <c r="M15" s="5">
        <v>0</v>
      </c>
      <c r="N15" s="5"/>
      <c r="O15" s="5">
        <v>0</v>
      </c>
      <c r="Q15" s="5">
        <v>72998671588</v>
      </c>
      <c r="S15" s="16">
        <f t="shared" si="2"/>
        <v>72998671588</v>
      </c>
      <c r="U15" s="6">
        <f t="shared" si="3"/>
        <v>3.8681409642603473E-3</v>
      </c>
    </row>
    <row r="16" spans="1:21" s="4" customFormat="1" ht="24" x14ac:dyDescent="0.55000000000000004">
      <c r="A16" s="4" t="s">
        <v>132</v>
      </c>
      <c r="B16" s="5"/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12">
        <f t="shared" si="1"/>
        <v>0</v>
      </c>
      <c r="L16" s="5"/>
      <c r="M16" s="5">
        <v>0</v>
      </c>
      <c r="N16" s="5"/>
      <c r="O16" s="5">
        <v>0</v>
      </c>
      <c r="Q16" s="5">
        <v>7310813582</v>
      </c>
      <c r="S16" s="16">
        <f t="shared" si="2"/>
        <v>7310813582</v>
      </c>
      <c r="U16" s="6">
        <f t="shared" si="3"/>
        <v>3.8739413859763787E-4</v>
      </c>
    </row>
    <row r="17" spans="1:21" s="4" customFormat="1" ht="24" x14ac:dyDescent="0.55000000000000004">
      <c r="A17" s="4" t="s">
        <v>28</v>
      </c>
      <c r="B17" s="5"/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12">
        <f t="shared" si="1"/>
        <v>0</v>
      </c>
      <c r="L17" s="5"/>
      <c r="M17" s="5">
        <v>0</v>
      </c>
      <c r="N17" s="5"/>
      <c r="O17" s="5">
        <v>0</v>
      </c>
      <c r="Q17" s="5">
        <v>59878486870</v>
      </c>
      <c r="S17" s="16">
        <f t="shared" si="2"/>
        <v>59878486870</v>
      </c>
      <c r="U17" s="6">
        <f t="shared" si="3"/>
        <v>3.1729129161008908E-3</v>
      </c>
    </row>
    <row r="18" spans="1:21" s="4" customFormat="1" ht="24" x14ac:dyDescent="0.55000000000000004">
      <c r="A18" s="4" t="s">
        <v>46</v>
      </c>
      <c r="B18" s="5"/>
      <c r="C18" s="5">
        <v>0</v>
      </c>
      <c r="D18" s="5"/>
      <c r="E18" s="5">
        <v>182863388177</v>
      </c>
      <c r="F18" s="5"/>
      <c r="G18" s="5">
        <v>0</v>
      </c>
      <c r="H18" s="5"/>
      <c r="I18" s="5">
        <f t="shared" si="0"/>
        <v>182863388177</v>
      </c>
      <c r="J18" s="5"/>
      <c r="K18" s="12">
        <f t="shared" si="1"/>
        <v>2.2719715141170646E-2</v>
      </c>
      <c r="L18" s="5"/>
      <c r="M18" s="5">
        <v>0</v>
      </c>
      <c r="N18" s="5"/>
      <c r="O18" s="5">
        <v>166658136542</v>
      </c>
      <c r="Q18" s="5">
        <v>-5752</v>
      </c>
      <c r="S18" s="16">
        <f t="shared" si="2"/>
        <v>166658130790</v>
      </c>
      <c r="U18" s="6">
        <f t="shared" si="3"/>
        <v>8.8310804664263314E-3</v>
      </c>
    </row>
    <row r="19" spans="1:21" s="4" customFormat="1" ht="24" x14ac:dyDescent="0.55000000000000004">
      <c r="A19" s="4" t="s">
        <v>32</v>
      </c>
      <c r="B19" s="5"/>
      <c r="C19" s="5">
        <v>0</v>
      </c>
      <c r="D19" s="5"/>
      <c r="E19" s="5">
        <v>-13596821391</v>
      </c>
      <c r="F19" s="5"/>
      <c r="G19" s="5">
        <v>0</v>
      </c>
      <c r="H19" s="5"/>
      <c r="I19" s="5">
        <f t="shared" si="0"/>
        <v>-13596821391</v>
      </c>
      <c r="J19" s="5"/>
      <c r="K19" s="12">
        <f t="shared" si="1"/>
        <v>-1.6893261790046506E-3</v>
      </c>
      <c r="L19" s="5"/>
      <c r="M19" s="5">
        <v>0</v>
      </c>
      <c r="N19" s="5"/>
      <c r="O19" s="5">
        <v>110647643194</v>
      </c>
      <c r="Q19" s="5">
        <v>14216213408</v>
      </c>
      <c r="S19" s="16">
        <f t="shared" si="2"/>
        <v>124863856602</v>
      </c>
      <c r="U19" s="6">
        <f t="shared" si="3"/>
        <v>6.6164354524654561E-3</v>
      </c>
    </row>
    <row r="20" spans="1:21" s="4" customFormat="1" ht="24" x14ac:dyDescent="0.55000000000000004">
      <c r="A20" s="4" t="s">
        <v>31</v>
      </c>
      <c r="B20" s="5"/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12">
        <f t="shared" si="1"/>
        <v>0</v>
      </c>
      <c r="L20" s="5"/>
      <c r="M20" s="5">
        <v>0</v>
      </c>
      <c r="N20" s="5"/>
      <c r="O20" s="5">
        <v>0</v>
      </c>
      <c r="Q20" s="5">
        <v>118721546257</v>
      </c>
      <c r="S20" s="16">
        <f t="shared" si="2"/>
        <v>118721546257</v>
      </c>
      <c r="U20" s="6">
        <f t="shared" si="3"/>
        <v>6.2909593616840955E-3</v>
      </c>
    </row>
    <row r="21" spans="1:21" s="4" customFormat="1" ht="24" x14ac:dyDescent="0.55000000000000004">
      <c r="A21" s="4" t="s">
        <v>18</v>
      </c>
      <c r="B21" s="5"/>
      <c r="C21" s="5">
        <v>0</v>
      </c>
      <c r="D21" s="5"/>
      <c r="E21" s="5">
        <v>896844689168</v>
      </c>
      <c r="F21" s="5"/>
      <c r="G21" s="5">
        <v>0</v>
      </c>
      <c r="H21" s="5"/>
      <c r="I21" s="5">
        <f t="shared" si="0"/>
        <v>896844689168</v>
      </c>
      <c r="J21" s="5"/>
      <c r="K21" s="12">
        <f t="shared" si="1"/>
        <v>0.11142774979125936</v>
      </c>
      <c r="L21" s="5"/>
      <c r="M21" s="5">
        <v>0</v>
      </c>
      <c r="N21" s="5"/>
      <c r="O21" s="5">
        <v>1654820294074</v>
      </c>
      <c r="Q21" s="5">
        <v>139256138715</v>
      </c>
      <c r="S21" s="16">
        <f t="shared" si="2"/>
        <v>1794076432789</v>
      </c>
      <c r="U21" s="6">
        <f t="shared" si="3"/>
        <v>9.5066668909438157E-2</v>
      </c>
    </row>
    <row r="22" spans="1:21" s="4" customFormat="1" ht="24" x14ac:dyDescent="0.55000000000000004">
      <c r="A22" s="4" t="s">
        <v>96</v>
      </c>
      <c r="B22" s="5"/>
      <c r="C22" s="5">
        <v>0</v>
      </c>
      <c r="D22" s="5"/>
      <c r="E22" s="5">
        <v>247239319209</v>
      </c>
      <c r="F22" s="5"/>
      <c r="G22" s="5">
        <v>0</v>
      </c>
      <c r="H22" s="5"/>
      <c r="I22" s="5">
        <f t="shared" si="0"/>
        <v>247239319209</v>
      </c>
      <c r="J22" s="5"/>
      <c r="K22" s="12">
        <f t="shared" si="1"/>
        <v>3.0718051109762577E-2</v>
      </c>
      <c r="L22" s="5"/>
      <c r="M22" s="5">
        <v>0</v>
      </c>
      <c r="N22" s="5"/>
      <c r="O22" s="5">
        <v>689567296122</v>
      </c>
      <c r="Q22" s="5">
        <v>23691351133</v>
      </c>
      <c r="S22" s="16">
        <f t="shared" si="2"/>
        <v>713258647255</v>
      </c>
      <c r="U22" s="6">
        <f t="shared" si="3"/>
        <v>3.7795002724591041E-2</v>
      </c>
    </row>
    <row r="23" spans="1:21" s="4" customFormat="1" ht="24" x14ac:dyDescent="0.55000000000000004">
      <c r="A23" s="4" t="s">
        <v>56</v>
      </c>
      <c r="B23" s="5"/>
      <c r="C23" s="5">
        <v>0</v>
      </c>
      <c r="D23" s="5"/>
      <c r="E23" s="5">
        <v>-4584642790</v>
      </c>
      <c r="F23" s="5"/>
      <c r="G23" s="5">
        <v>0</v>
      </c>
      <c r="H23" s="5"/>
      <c r="I23" s="5">
        <f t="shared" si="0"/>
        <v>-4584642790</v>
      </c>
      <c r="J23" s="5"/>
      <c r="K23" s="12">
        <f t="shared" si="1"/>
        <v>-5.6961526990848455E-4</v>
      </c>
      <c r="L23" s="5"/>
      <c r="M23" s="5">
        <v>8044712873</v>
      </c>
      <c r="N23" s="5"/>
      <c r="O23" s="5">
        <v>-18402220631</v>
      </c>
      <c r="Q23" s="5">
        <v>-13952</v>
      </c>
      <c r="S23" s="16">
        <f t="shared" si="2"/>
        <v>-10357521710</v>
      </c>
      <c r="U23" s="6">
        <f t="shared" si="3"/>
        <v>-5.4883675473969753E-4</v>
      </c>
    </row>
    <row r="24" spans="1:21" s="4" customFormat="1" ht="24" x14ac:dyDescent="0.55000000000000004">
      <c r="A24" s="4" t="s">
        <v>79</v>
      </c>
      <c r="B24" s="5"/>
      <c r="C24" s="5">
        <v>0</v>
      </c>
      <c r="D24" s="5"/>
      <c r="E24" s="5">
        <v>16077512525</v>
      </c>
      <c r="F24" s="5"/>
      <c r="G24" s="5">
        <v>0</v>
      </c>
      <c r="H24" s="5"/>
      <c r="I24" s="5">
        <f t="shared" si="0"/>
        <v>16077512525</v>
      </c>
      <c r="J24" s="5"/>
      <c r="K24" s="12">
        <f t="shared" si="1"/>
        <v>1.9975376612459956E-3</v>
      </c>
      <c r="L24" s="5"/>
      <c r="M24" s="5">
        <v>0</v>
      </c>
      <c r="N24" s="5"/>
      <c r="O24" s="5">
        <v>87444719718</v>
      </c>
      <c r="Q24" s="5">
        <v>13360998400</v>
      </c>
      <c r="S24" s="16">
        <f t="shared" si="2"/>
        <v>100805718118</v>
      </c>
      <c r="U24" s="6">
        <f t="shared" si="3"/>
        <v>5.3416140212066083E-3</v>
      </c>
    </row>
    <row r="25" spans="1:21" s="4" customFormat="1" ht="24" x14ac:dyDescent="0.55000000000000004">
      <c r="A25" s="4" t="s">
        <v>17</v>
      </c>
      <c r="B25" s="5"/>
      <c r="C25" s="5">
        <v>0</v>
      </c>
      <c r="D25" s="5"/>
      <c r="E25" s="5">
        <v>492475989965</v>
      </c>
      <c r="F25" s="5"/>
      <c r="G25" s="5">
        <v>0</v>
      </c>
      <c r="H25" s="5"/>
      <c r="I25" s="5">
        <f t="shared" si="0"/>
        <v>492475989965</v>
      </c>
      <c r="J25" s="5"/>
      <c r="K25" s="12">
        <f t="shared" si="1"/>
        <v>6.1187284767143572E-2</v>
      </c>
      <c r="L25" s="5"/>
      <c r="M25" s="5">
        <v>0</v>
      </c>
      <c r="N25" s="5"/>
      <c r="O25" s="5">
        <v>847815950779</v>
      </c>
      <c r="Q25" s="5">
        <v>11209426513</v>
      </c>
      <c r="S25" s="16">
        <f t="shared" si="2"/>
        <v>859025377292</v>
      </c>
      <c r="U25" s="6">
        <f t="shared" si="3"/>
        <v>4.5519064648138256E-2</v>
      </c>
    </row>
    <row r="26" spans="1:21" s="4" customFormat="1" ht="24" x14ac:dyDescent="0.55000000000000004">
      <c r="A26" s="4" t="s">
        <v>15</v>
      </c>
      <c r="B26" s="5"/>
      <c r="C26" s="5">
        <v>0</v>
      </c>
      <c r="D26" s="5"/>
      <c r="E26" s="5">
        <v>-4646374769</v>
      </c>
      <c r="F26" s="5"/>
      <c r="G26" s="5">
        <v>0</v>
      </c>
      <c r="H26" s="5"/>
      <c r="I26" s="5">
        <f t="shared" si="0"/>
        <v>-4646374769</v>
      </c>
      <c r="J26" s="5"/>
      <c r="K26" s="12">
        <f t="shared" si="1"/>
        <v>-5.772851101753791E-4</v>
      </c>
      <c r="L26" s="5"/>
      <c r="M26" s="5">
        <v>0</v>
      </c>
      <c r="N26" s="5"/>
      <c r="O26" s="5">
        <v>5097918</v>
      </c>
      <c r="Q26" s="5">
        <v>-3228505</v>
      </c>
      <c r="S26" s="16">
        <f t="shared" si="2"/>
        <v>1869413</v>
      </c>
      <c r="U26" s="6">
        <f t="shared" si="3"/>
        <v>9.9058693084622283E-8</v>
      </c>
    </row>
    <row r="27" spans="1:21" s="4" customFormat="1" ht="24" x14ac:dyDescent="0.55000000000000004">
      <c r="A27" s="4" t="s">
        <v>95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12">
        <f t="shared" si="1"/>
        <v>0</v>
      </c>
      <c r="L27" s="5"/>
      <c r="M27" s="5">
        <v>0</v>
      </c>
      <c r="N27" s="5"/>
      <c r="O27" s="5">
        <v>0</v>
      </c>
      <c r="Q27" s="5">
        <f>'درآمد ناشی از فروش'!Q27</f>
        <v>3137985869</v>
      </c>
      <c r="S27" s="16">
        <f t="shared" si="2"/>
        <v>3137985869</v>
      </c>
      <c r="U27" s="6">
        <f t="shared" si="3"/>
        <v>1.6627935031004532E-4</v>
      </c>
    </row>
    <row r="28" spans="1:21" s="4" customFormat="1" ht="24" x14ac:dyDescent="0.55000000000000004">
      <c r="A28" s="4" t="s">
        <v>134</v>
      </c>
      <c r="B28" s="5"/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12">
        <f t="shared" si="1"/>
        <v>0</v>
      </c>
      <c r="L28" s="5"/>
      <c r="M28" s="5">
        <v>0</v>
      </c>
      <c r="N28" s="5"/>
      <c r="O28" s="5">
        <v>0</v>
      </c>
      <c r="Q28" s="5">
        <v>570993820</v>
      </c>
      <c r="S28" s="16">
        <f t="shared" si="2"/>
        <v>570993820</v>
      </c>
      <c r="U28" s="6">
        <f t="shared" si="3"/>
        <v>3.0256503816222556E-5</v>
      </c>
    </row>
    <row r="29" spans="1:21" s="4" customFormat="1" ht="24" x14ac:dyDescent="0.55000000000000004">
      <c r="A29" s="4" t="s">
        <v>70</v>
      </c>
      <c r="B29" s="5"/>
      <c r="C29" s="5">
        <v>0</v>
      </c>
      <c r="D29" s="5"/>
      <c r="E29" s="5">
        <v>-26103971462</v>
      </c>
      <c r="F29" s="5"/>
      <c r="G29" s="5">
        <v>0</v>
      </c>
      <c r="H29" s="5"/>
      <c r="I29" s="5">
        <f t="shared" si="0"/>
        <v>-26103971462</v>
      </c>
      <c r="J29" s="5"/>
      <c r="K29" s="12">
        <f t="shared" si="1"/>
        <v>-3.2432670179764448E-3</v>
      </c>
      <c r="L29" s="5"/>
      <c r="M29" s="5">
        <v>0</v>
      </c>
      <c r="N29" s="5"/>
      <c r="O29" s="5">
        <v>54781768682</v>
      </c>
      <c r="Q29" s="5">
        <v>-4669</v>
      </c>
      <c r="S29" s="16">
        <f t="shared" si="2"/>
        <v>54781764013</v>
      </c>
      <c r="U29" s="6">
        <f t="shared" si="3"/>
        <v>2.9028416663401681E-3</v>
      </c>
    </row>
    <row r="30" spans="1:21" s="4" customFormat="1" ht="24" x14ac:dyDescent="0.55000000000000004">
      <c r="A30" s="4" t="s">
        <v>133</v>
      </c>
      <c r="B30" s="5"/>
      <c r="C30" s="5">
        <v>0</v>
      </c>
      <c r="D30" s="5"/>
      <c r="E30" s="5">
        <v>0</v>
      </c>
      <c r="F30" s="5"/>
      <c r="G30" s="5">
        <v>0</v>
      </c>
      <c r="H30" s="5"/>
      <c r="I30" s="5">
        <f t="shared" si="0"/>
        <v>0</v>
      </c>
      <c r="J30" s="5"/>
      <c r="K30" s="12">
        <f t="shared" si="1"/>
        <v>0</v>
      </c>
      <c r="L30" s="5"/>
      <c r="M30" s="5">
        <v>0</v>
      </c>
      <c r="N30" s="5"/>
      <c r="O30" s="5">
        <v>0</v>
      </c>
      <c r="Q30" s="5">
        <v>31231534422</v>
      </c>
      <c r="S30" s="16">
        <f t="shared" si="2"/>
        <v>31231534422</v>
      </c>
      <c r="U30" s="6">
        <f t="shared" si="3"/>
        <v>1.6549339192948342E-3</v>
      </c>
    </row>
    <row r="31" spans="1:21" s="4" customFormat="1" ht="24" x14ac:dyDescent="0.55000000000000004">
      <c r="A31" s="4" t="s">
        <v>74</v>
      </c>
      <c r="B31" s="5"/>
      <c r="C31" s="5">
        <v>280989167986</v>
      </c>
      <c r="D31" s="5"/>
      <c r="E31" s="5">
        <v>-263731758881</v>
      </c>
      <c r="F31" s="5"/>
      <c r="G31" s="5">
        <v>0</v>
      </c>
      <c r="H31" s="5"/>
      <c r="I31" s="5">
        <f t="shared" si="0"/>
        <v>17257409105</v>
      </c>
      <c r="J31" s="5"/>
      <c r="K31" s="12">
        <f t="shared" si="1"/>
        <v>2.1441329664127909E-3</v>
      </c>
      <c r="L31" s="5"/>
      <c r="M31" s="5">
        <v>280989167986</v>
      </c>
      <c r="N31" s="5"/>
      <c r="O31" s="5">
        <v>350120568523</v>
      </c>
      <c r="Q31" s="5">
        <v>0</v>
      </c>
      <c r="S31" s="16">
        <f t="shared" si="2"/>
        <v>631109736509</v>
      </c>
      <c r="U31" s="6">
        <f t="shared" si="3"/>
        <v>3.3441997938155915E-2</v>
      </c>
    </row>
    <row r="32" spans="1:21" s="4" customFormat="1" ht="24" x14ac:dyDescent="0.55000000000000004">
      <c r="A32" s="4" t="s">
        <v>22</v>
      </c>
      <c r="B32" s="5"/>
      <c r="C32" s="5">
        <v>0</v>
      </c>
      <c r="D32" s="5"/>
      <c r="E32" s="5">
        <v>1525973608775</v>
      </c>
      <c r="F32" s="5"/>
      <c r="G32" s="5">
        <v>0</v>
      </c>
      <c r="H32" s="5"/>
      <c r="I32" s="5">
        <f t="shared" si="0"/>
        <v>1525973608775</v>
      </c>
      <c r="J32" s="5"/>
      <c r="K32" s="12">
        <f t="shared" si="1"/>
        <v>0.18959336830592985</v>
      </c>
      <c r="L32" s="5"/>
      <c r="M32" s="5">
        <v>76006518554</v>
      </c>
      <c r="N32" s="5"/>
      <c r="O32" s="5">
        <v>2316447507275</v>
      </c>
      <c r="Q32" s="5">
        <v>0</v>
      </c>
      <c r="S32" s="16">
        <f t="shared" si="2"/>
        <v>2392454025829</v>
      </c>
      <c r="U32" s="6">
        <f t="shared" si="3"/>
        <v>0.12677421686040694</v>
      </c>
    </row>
    <row r="33" spans="1:21" s="4" customFormat="1" ht="24" x14ac:dyDescent="0.55000000000000004">
      <c r="A33" s="4" t="s">
        <v>29</v>
      </c>
      <c r="B33" s="5"/>
      <c r="C33" s="5">
        <v>0</v>
      </c>
      <c r="D33" s="5"/>
      <c r="E33" s="5">
        <v>102850098015</v>
      </c>
      <c r="F33" s="5"/>
      <c r="G33" s="5">
        <v>0</v>
      </c>
      <c r="H33" s="5"/>
      <c r="I33" s="5">
        <f t="shared" si="0"/>
        <v>102850098015</v>
      </c>
      <c r="J33" s="5"/>
      <c r="K33" s="12">
        <f t="shared" si="1"/>
        <v>1.2778528017212944E-2</v>
      </c>
      <c r="L33" s="5"/>
      <c r="M33" s="5">
        <v>60543390803</v>
      </c>
      <c r="N33" s="5"/>
      <c r="O33" s="5">
        <v>143182671112</v>
      </c>
      <c r="Q33" s="5">
        <v>0</v>
      </c>
      <c r="S33" s="16">
        <f t="shared" si="2"/>
        <v>203726061915</v>
      </c>
      <c r="U33" s="6">
        <f t="shared" si="3"/>
        <v>1.0795280358367434E-2</v>
      </c>
    </row>
    <row r="34" spans="1:21" s="4" customFormat="1" ht="24" x14ac:dyDescent="0.55000000000000004">
      <c r="A34" s="4" t="s">
        <v>160</v>
      </c>
      <c r="B34" s="5"/>
      <c r="C34" s="5">
        <v>1238892163</v>
      </c>
      <c r="D34" s="5"/>
      <c r="E34" s="5">
        <v>1763423508</v>
      </c>
      <c r="F34" s="5"/>
      <c r="G34" s="5">
        <v>0</v>
      </c>
      <c r="H34" s="5"/>
      <c r="I34" s="5">
        <f t="shared" si="0"/>
        <v>3002315671</v>
      </c>
      <c r="J34" s="5"/>
      <c r="K34" s="12">
        <f t="shared" si="1"/>
        <v>3.7302030487900627E-4</v>
      </c>
      <c r="L34" s="5"/>
      <c r="M34" s="5">
        <v>1238892163</v>
      </c>
      <c r="N34" s="5"/>
      <c r="O34" s="5">
        <v>1763423508</v>
      </c>
      <c r="Q34" s="5">
        <v>0</v>
      </c>
      <c r="S34" s="16">
        <f t="shared" si="2"/>
        <v>3002315671</v>
      </c>
      <c r="U34" s="6">
        <f t="shared" si="3"/>
        <v>1.5909029550813052E-4</v>
      </c>
    </row>
    <row r="35" spans="1:21" s="4" customFormat="1" ht="24" x14ac:dyDescent="0.55000000000000004">
      <c r="A35" s="4" t="s">
        <v>88</v>
      </c>
      <c r="B35" s="5"/>
      <c r="C35" s="5">
        <v>0</v>
      </c>
      <c r="D35" s="5"/>
      <c r="E35" s="5">
        <v>-3486312910</v>
      </c>
      <c r="F35" s="5"/>
      <c r="G35" s="5">
        <v>0</v>
      </c>
      <c r="H35" s="5"/>
      <c r="I35" s="5">
        <f t="shared" si="0"/>
        <v>-3486312910</v>
      </c>
      <c r="J35" s="5"/>
      <c r="K35" s="12">
        <f t="shared" si="1"/>
        <v>-4.3315415402626911E-4</v>
      </c>
      <c r="L35" s="5"/>
      <c r="M35" s="5">
        <v>0</v>
      </c>
      <c r="N35" s="5"/>
      <c r="O35" s="5">
        <v>63660574308</v>
      </c>
      <c r="Q35" s="5">
        <v>0</v>
      </c>
      <c r="S35" s="16">
        <f t="shared" si="2"/>
        <v>63660574308</v>
      </c>
      <c r="U35" s="6">
        <f t="shared" si="3"/>
        <v>3.373322691115854E-3</v>
      </c>
    </row>
    <row r="36" spans="1:21" s="4" customFormat="1" ht="24" x14ac:dyDescent="0.55000000000000004">
      <c r="A36" s="4" t="s">
        <v>84</v>
      </c>
      <c r="B36" s="5"/>
      <c r="C36" s="5">
        <v>0</v>
      </c>
      <c r="D36" s="5"/>
      <c r="E36" s="5">
        <v>48704370209</v>
      </c>
      <c r="F36" s="5"/>
      <c r="G36" s="5">
        <v>0</v>
      </c>
      <c r="H36" s="5"/>
      <c r="I36" s="5">
        <f t="shared" si="0"/>
        <v>48704370209</v>
      </c>
      <c r="J36" s="5"/>
      <c r="K36" s="12">
        <f t="shared" si="1"/>
        <v>6.0512354512841527E-3</v>
      </c>
      <c r="L36" s="5"/>
      <c r="M36" s="5">
        <v>0</v>
      </c>
      <c r="N36" s="5"/>
      <c r="O36" s="5">
        <v>390954915629</v>
      </c>
      <c r="Q36" s="5">
        <v>0</v>
      </c>
      <c r="S36" s="16">
        <f t="shared" si="2"/>
        <v>390954915629</v>
      </c>
      <c r="U36" s="6">
        <f t="shared" si="3"/>
        <v>2.071638690712941E-2</v>
      </c>
    </row>
    <row r="37" spans="1:21" s="4" customFormat="1" ht="24" x14ac:dyDescent="0.55000000000000004">
      <c r="A37" s="4" t="s">
        <v>35</v>
      </c>
      <c r="B37" s="5"/>
      <c r="C37" s="5">
        <v>0</v>
      </c>
      <c r="D37" s="5"/>
      <c r="E37" s="5">
        <v>69765660280</v>
      </c>
      <c r="F37" s="5"/>
      <c r="G37" s="5">
        <v>0</v>
      </c>
      <c r="H37" s="5"/>
      <c r="I37" s="5">
        <f t="shared" si="0"/>
        <v>69765660280</v>
      </c>
      <c r="J37" s="5"/>
      <c r="K37" s="12">
        <f t="shared" si="1"/>
        <v>8.6679785603832916E-3</v>
      </c>
      <c r="L37" s="5"/>
      <c r="M37" s="5">
        <v>0</v>
      </c>
      <c r="N37" s="5"/>
      <c r="O37" s="5">
        <v>460715281613</v>
      </c>
      <c r="Q37" s="5">
        <v>0</v>
      </c>
      <c r="S37" s="16">
        <f t="shared" si="2"/>
        <v>460715281613</v>
      </c>
      <c r="U37" s="6">
        <f t="shared" si="3"/>
        <v>2.4412932658913512E-2</v>
      </c>
    </row>
    <row r="38" spans="1:21" s="4" customFormat="1" ht="24" x14ac:dyDescent="0.55000000000000004">
      <c r="A38" s="4" t="s">
        <v>50</v>
      </c>
      <c r="B38" s="5"/>
      <c r="C38" s="5">
        <v>0</v>
      </c>
      <c r="D38" s="5"/>
      <c r="E38" s="5">
        <v>-10229408731</v>
      </c>
      <c r="F38" s="5"/>
      <c r="G38" s="5">
        <v>0</v>
      </c>
      <c r="H38" s="5"/>
      <c r="I38" s="5">
        <f t="shared" si="0"/>
        <v>-10229408731</v>
      </c>
      <c r="J38" s="5"/>
      <c r="K38" s="12">
        <f t="shared" si="1"/>
        <v>-1.2709446912684715E-3</v>
      </c>
      <c r="L38" s="5"/>
      <c r="M38" s="5">
        <v>0</v>
      </c>
      <c r="N38" s="5"/>
      <c r="O38" s="5">
        <v>40651253759</v>
      </c>
      <c r="Q38" s="5">
        <v>0</v>
      </c>
      <c r="S38" s="16">
        <f t="shared" si="2"/>
        <v>40651253759</v>
      </c>
      <c r="U38" s="6">
        <f t="shared" si="3"/>
        <v>2.1540772796690075E-3</v>
      </c>
    </row>
    <row r="39" spans="1:21" s="4" customFormat="1" ht="24" x14ac:dyDescent="0.55000000000000004">
      <c r="A39" s="4" t="s">
        <v>47</v>
      </c>
      <c r="B39" s="5"/>
      <c r="C39" s="5">
        <v>0</v>
      </c>
      <c r="D39" s="5"/>
      <c r="E39" s="5">
        <v>132237736751</v>
      </c>
      <c r="F39" s="5"/>
      <c r="G39" s="5">
        <v>0</v>
      </c>
      <c r="H39" s="5"/>
      <c r="I39" s="5">
        <f t="shared" si="0"/>
        <v>132237736751</v>
      </c>
      <c r="J39" s="5"/>
      <c r="K39" s="12">
        <f t="shared" si="1"/>
        <v>1.6429771644544632E-2</v>
      </c>
      <c r="L39" s="5"/>
      <c r="M39" s="5">
        <v>0</v>
      </c>
      <c r="N39" s="5"/>
      <c r="O39" s="5">
        <v>366652012239</v>
      </c>
      <c r="Q39" s="5">
        <v>0</v>
      </c>
      <c r="S39" s="16">
        <f t="shared" si="2"/>
        <v>366652012239</v>
      </c>
      <c r="U39" s="6">
        <f t="shared" si="3"/>
        <v>1.9428595580132518E-2</v>
      </c>
    </row>
    <row r="40" spans="1:21" s="4" customFormat="1" ht="24" x14ac:dyDescent="0.55000000000000004">
      <c r="A40" s="4" t="s">
        <v>23</v>
      </c>
      <c r="B40" s="5"/>
      <c r="C40" s="5">
        <v>0</v>
      </c>
      <c r="D40" s="5"/>
      <c r="E40" s="5">
        <v>-58097319860</v>
      </c>
      <c r="F40" s="5"/>
      <c r="G40" s="5">
        <v>0</v>
      </c>
      <c r="H40" s="5"/>
      <c r="I40" s="5">
        <f t="shared" si="0"/>
        <v>-58097319860</v>
      </c>
      <c r="J40" s="5"/>
      <c r="K40" s="12">
        <f t="shared" si="1"/>
        <v>-7.2182549543872883E-3</v>
      </c>
      <c r="L40" s="5"/>
      <c r="M40" s="5">
        <v>0</v>
      </c>
      <c r="N40" s="5"/>
      <c r="O40" s="5">
        <v>117768344868</v>
      </c>
      <c r="Q40" s="5">
        <v>0</v>
      </c>
      <c r="S40" s="16">
        <f t="shared" si="2"/>
        <v>117768344868</v>
      </c>
      <c r="U40" s="6">
        <f t="shared" si="3"/>
        <v>6.2404499858314689E-3</v>
      </c>
    </row>
    <row r="41" spans="1:21" s="4" customFormat="1" ht="24" x14ac:dyDescent="0.55000000000000004">
      <c r="A41" s="4" t="s">
        <v>30</v>
      </c>
      <c r="B41" s="5"/>
      <c r="C41" s="5">
        <v>0</v>
      </c>
      <c r="D41" s="5"/>
      <c r="E41" s="5">
        <v>78833715669</v>
      </c>
      <c r="F41" s="5"/>
      <c r="G41" s="5">
        <v>0</v>
      </c>
      <c r="H41" s="5"/>
      <c r="I41" s="5">
        <f t="shared" si="0"/>
        <v>78833715669</v>
      </c>
      <c r="J41" s="5"/>
      <c r="K41" s="12">
        <f t="shared" si="1"/>
        <v>9.7946318362321441E-3</v>
      </c>
      <c r="L41" s="5"/>
      <c r="M41" s="5">
        <v>0</v>
      </c>
      <c r="N41" s="5"/>
      <c r="O41" s="5">
        <v>182936532972</v>
      </c>
      <c r="Q41" s="5">
        <v>0</v>
      </c>
      <c r="S41" s="16">
        <f t="shared" si="2"/>
        <v>182936532972</v>
      </c>
      <c r="U41" s="6">
        <f t="shared" si="3"/>
        <v>9.6936599208619131E-3</v>
      </c>
    </row>
    <row r="42" spans="1:21" s="4" customFormat="1" ht="24" x14ac:dyDescent="0.55000000000000004">
      <c r="A42" s="4" t="s">
        <v>72</v>
      </c>
      <c r="B42" s="5"/>
      <c r="C42" s="5">
        <v>0</v>
      </c>
      <c r="D42" s="5"/>
      <c r="E42" s="5">
        <v>53422099280</v>
      </c>
      <c r="F42" s="5"/>
      <c r="G42" s="5">
        <v>0</v>
      </c>
      <c r="H42" s="5"/>
      <c r="I42" s="5">
        <f t="shared" si="0"/>
        <v>53422099280</v>
      </c>
      <c r="J42" s="5"/>
      <c r="K42" s="12">
        <f t="shared" si="1"/>
        <v>6.6373859195374861E-3</v>
      </c>
      <c r="L42" s="5"/>
      <c r="M42" s="5">
        <v>0</v>
      </c>
      <c r="N42" s="5"/>
      <c r="O42" s="5">
        <v>35609313134</v>
      </c>
      <c r="Q42" s="5">
        <v>0</v>
      </c>
      <c r="S42" s="16">
        <f t="shared" si="2"/>
        <v>35609313134</v>
      </c>
      <c r="U42" s="6">
        <f t="shared" si="3"/>
        <v>1.8869088963728801E-3</v>
      </c>
    </row>
    <row r="43" spans="1:21" s="4" customFormat="1" ht="24" x14ac:dyDescent="0.55000000000000004">
      <c r="A43" s="4" t="s">
        <v>80</v>
      </c>
      <c r="B43" s="5"/>
      <c r="C43" s="5">
        <v>0</v>
      </c>
      <c r="D43" s="5"/>
      <c r="E43" s="5">
        <v>-5246021600</v>
      </c>
      <c r="F43" s="5"/>
      <c r="G43" s="5">
        <v>0</v>
      </c>
      <c r="H43" s="5"/>
      <c r="I43" s="5">
        <f t="shared" si="0"/>
        <v>-5246021600</v>
      </c>
      <c r="J43" s="5"/>
      <c r="K43" s="12">
        <f t="shared" si="1"/>
        <v>-6.5178775021417531E-4</v>
      </c>
      <c r="L43" s="5"/>
      <c r="M43" s="5">
        <v>0</v>
      </c>
      <c r="N43" s="5"/>
      <c r="O43" s="5">
        <v>-17773906220</v>
      </c>
      <c r="Q43" s="5">
        <v>0</v>
      </c>
      <c r="S43" s="16">
        <f t="shared" si="2"/>
        <v>-17773906220</v>
      </c>
      <c r="U43" s="6">
        <f t="shared" si="3"/>
        <v>-9.4182501200207704E-4</v>
      </c>
    </row>
    <row r="44" spans="1:21" s="4" customFormat="1" ht="24" x14ac:dyDescent="0.55000000000000004">
      <c r="A44" s="4" t="s">
        <v>85</v>
      </c>
      <c r="B44" s="5"/>
      <c r="C44" s="5">
        <v>0</v>
      </c>
      <c r="D44" s="5"/>
      <c r="E44" s="5">
        <v>75209695800</v>
      </c>
      <c r="F44" s="5"/>
      <c r="G44" s="5">
        <v>0</v>
      </c>
      <c r="H44" s="5"/>
      <c r="I44" s="5">
        <f t="shared" si="0"/>
        <v>75209695800</v>
      </c>
      <c r="J44" s="5"/>
      <c r="K44" s="12">
        <f t="shared" si="1"/>
        <v>9.3443683914253249E-3</v>
      </c>
      <c r="L44" s="5"/>
      <c r="M44" s="5">
        <v>0</v>
      </c>
      <c r="N44" s="5"/>
      <c r="O44" s="5">
        <v>119500084240</v>
      </c>
      <c r="Q44" s="5">
        <v>0</v>
      </c>
      <c r="S44" s="16">
        <f t="shared" si="2"/>
        <v>119500084240</v>
      </c>
      <c r="U44" s="6">
        <f t="shared" si="3"/>
        <v>6.3322134639679237E-3</v>
      </c>
    </row>
    <row r="45" spans="1:21" s="4" customFormat="1" ht="24" x14ac:dyDescent="0.55000000000000004">
      <c r="A45" s="4" t="s">
        <v>69</v>
      </c>
      <c r="B45" s="5"/>
      <c r="C45" s="5">
        <v>0</v>
      </c>
      <c r="D45" s="5"/>
      <c r="E45" s="5">
        <v>11182504765</v>
      </c>
      <c r="F45" s="5"/>
      <c r="G45" s="5">
        <v>0</v>
      </c>
      <c r="H45" s="5"/>
      <c r="I45" s="5">
        <f t="shared" si="0"/>
        <v>11182504765</v>
      </c>
      <c r="J45" s="5"/>
      <c r="K45" s="12">
        <f t="shared" si="1"/>
        <v>1.3893613443258879E-3</v>
      </c>
      <c r="L45" s="5"/>
      <c r="M45" s="5">
        <v>0</v>
      </c>
      <c r="N45" s="5"/>
      <c r="O45" s="5">
        <v>51749621618</v>
      </c>
      <c r="Q45" s="5">
        <v>0</v>
      </c>
      <c r="S45" s="16">
        <f t="shared" si="2"/>
        <v>51749621618</v>
      </c>
      <c r="U45" s="6">
        <f t="shared" si="3"/>
        <v>2.7421708766884557E-3</v>
      </c>
    </row>
    <row r="46" spans="1:21" s="4" customFormat="1" ht="24" x14ac:dyDescent="0.55000000000000004">
      <c r="A46" s="4" t="s">
        <v>19</v>
      </c>
      <c r="B46" s="5"/>
      <c r="C46" s="5">
        <v>0</v>
      </c>
      <c r="D46" s="5"/>
      <c r="E46" s="5">
        <v>301315449150</v>
      </c>
      <c r="F46" s="5"/>
      <c r="G46" s="5">
        <v>0</v>
      </c>
      <c r="H46" s="5"/>
      <c r="I46" s="5">
        <f t="shared" si="0"/>
        <v>301315449150</v>
      </c>
      <c r="J46" s="5"/>
      <c r="K46" s="12">
        <f t="shared" si="1"/>
        <v>3.74366965447211E-2</v>
      </c>
      <c r="L46" s="5"/>
      <c r="M46" s="5">
        <v>0</v>
      </c>
      <c r="N46" s="5"/>
      <c r="O46" s="5">
        <v>434998024320</v>
      </c>
      <c r="Q46" s="5">
        <v>0</v>
      </c>
      <c r="S46" s="16">
        <f t="shared" si="2"/>
        <v>434998024320</v>
      </c>
      <c r="U46" s="6">
        <f t="shared" si="3"/>
        <v>2.3050195854812147E-2</v>
      </c>
    </row>
    <row r="47" spans="1:21" s="4" customFormat="1" ht="24" x14ac:dyDescent="0.55000000000000004">
      <c r="A47" s="4" t="s">
        <v>75</v>
      </c>
      <c r="B47" s="5"/>
      <c r="C47" s="5">
        <v>0</v>
      </c>
      <c r="D47" s="5"/>
      <c r="E47" s="5">
        <v>-2991407739</v>
      </c>
      <c r="F47" s="5"/>
      <c r="G47" s="5">
        <v>0</v>
      </c>
      <c r="H47" s="5"/>
      <c r="I47" s="5">
        <f t="shared" si="0"/>
        <v>-2991407739</v>
      </c>
      <c r="J47" s="5"/>
      <c r="K47" s="12">
        <f t="shared" si="1"/>
        <v>-3.71665057607861E-4</v>
      </c>
      <c r="L47" s="5"/>
      <c r="M47" s="5">
        <v>0</v>
      </c>
      <c r="N47" s="5"/>
      <c r="O47" s="5">
        <v>11383426535</v>
      </c>
      <c r="Q47" s="5">
        <v>0</v>
      </c>
      <c r="S47" s="16">
        <f t="shared" si="2"/>
        <v>11383426535</v>
      </c>
      <c r="U47" s="6">
        <f t="shared" si="3"/>
        <v>6.0319862725995285E-4</v>
      </c>
    </row>
    <row r="48" spans="1:21" s="4" customFormat="1" ht="24" x14ac:dyDescent="0.55000000000000004">
      <c r="A48" s="4" t="s">
        <v>40</v>
      </c>
      <c r="B48" s="5"/>
      <c r="C48" s="5">
        <v>0</v>
      </c>
      <c r="D48" s="5"/>
      <c r="E48" s="5">
        <v>19958709653</v>
      </c>
      <c r="F48" s="5"/>
      <c r="G48" s="5">
        <v>0</v>
      </c>
      <c r="H48" s="5"/>
      <c r="I48" s="5">
        <f t="shared" si="0"/>
        <v>19958709653</v>
      </c>
      <c r="J48" s="5"/>
      <c r="K48" s="12">
        <f t="shared" si="1"/>
        <v>2.4797538885289404E-3</v>
      </c>
      <c r="L48" s="5"/>
      <c r="M48" s="5">
        <v>0</v>
      </c>
      <c r="N48" s="5"/>
      <c r="O48" s="5">
        <v>115278036162</v>
      </c>
      <c r="Q48" s="5">
        <v>0</v>
      </c>
      <c r="S48" s="16">
        <f t="shared" si="2"/>
        <v>115278036162</v>
      </c>
      <c r="U48" s="6">
        <f t="shared" si="3"/>
        <v>6.108490528079962E-3</v>
      </c>
    </row>
    <row r="49" spans="1:21" s="4" customFormat="1" ht="24" x14ac:dyDescent="0.55000000000000004">
      <c r="A49" s="4" t="s">
        <v>81</v>
      </c>
      <c r="B49" s="5"/>
      <c r="C49" s="5">
        <v>0</v>
      </c>
      <c r="D49" s="5"/>
      <c r="E49" s="5">
        <v>-27530305705</v>
      </c>
      <c r="F49" s="5"/>
      <c r="G49" s="5">
        <v>0</v>
      </c>
      <c r="H49" s="5"/>
      <c r="I49" s="5">
        <f t="shared" si="0"/>
        <v>-27530305705</v>
      </c>
      <c r="J49" s="5"/>
      <c r="K49" s="12">
        <f t="shared" si="1"/>
        <v>-3.4204807731196582E-3</v>
      </c>
      <c r="L49" s="5"/>
      <c r="M49" s="5">
        <v>0</v>
      </c>
      <c r="N49" s="5"/>
      <c r="O49" s="5">
        <v>21481563746</v>
      </c>
      <c r="Q49" s="5">
        <v>0</v>
      </c>
      <c r="S49" s="16">
        <f t="shared" si="2"/>
        <v>21481563746</v>
      </c>
      <c r="U49" s="6">
        <f t="shared" si="3"/>
        <v>1.1382908057731291E-3</v>
      </c>
    </row>
    <row r="50" spans="1:21" s="4" customFormat="1" ht="24" x14ac:dyDescent="0.55000000000000004">
      <c r="A50" s="4" t="s">
        <v>42</v>
      </c>
      <c r="B50" s="5"/>
      <c r="C50" s="5">
        <v>0</v>
      </c>
      <c r="D50" s="5"/>
      <c r="E50" s="5">
        <v>614488348190</v>
      </c>
      <c r="F50" s="5"/>
      <c r="G50" s="5">
        <v>0</v>
      </c>
      <c r="H50" s="5"/>
      <c r="I50" s="5">
        <f t="shared" si="0"/>
        <v>614488348190</v>
      </c>
      <c r="J50" s="5"/>
      <c r="K50" s="12">
        <f t="shared" si="1"/>
        <v>7.6346612450010676E-2</v>
      </c>
      <c r="L50" s="5"/>
      <c r="M50" s="5">
        <v>0</v>
      </c>
      <c r="N50" s="5"/>
      <c r="O50" s="5">
        <v>1030708656311</v>
      </c>
      <c r="Q50" s="5">
        <v>0</v>
      </c>
      <c r="S50" s="16">
        <f t="shared" si="2"/>
        <v>1030708656311</v>
      </c>
      <c r="U50" s="6">
        <f t="shared" si="3"/>
        <v>5.461642368228678E-2</v>
      </c>
    </row>
    <row r="51" spans="1:21" s="4" customFormat="1" ht="24" x14ac:dyDescent="0.55000000000000004">
      <c r="A51" s="4" t="s">
        <v>27</v>
      </c>
      <c r="B51" s="5"/>
      <c r="C51" s="5">
        <v>0</v>
      </c>
      <c r="D51" s="5"/>
      <c r="E51" s="5">
        <v>-89464879934</v>
      </c>
      <c r="F51" s="5"/>
      <c r="G51" s="5">
        <v>0</v>
      </c>
      <c r="H51" s="5"/>
      <c r="I51" s="5">
        <f t="shared" si="0"/>
        <v>-89464879934</v>
      </c>
      <c r="J51" s="5"/>
      <c r="K51" s="12">
        <f t="shared" si="1"/>
        <v>-1.1115492321907935E-2</v>
      </c>
      <c r="L51" s="5"/>
      <c r="M51" s="5">
        <v>0</v>
      </c>
      <c r="N51" s="5"/>
      <c r="O51" s="5">
        <v>22998730027</v>
      </c>
      <c r="Q51" s="5">
        <v>0</v>
      </c>
      <c r="S51" s="16">
        <f t="shared" si="2"/>
        <v>22998730027</v>
      </c>
      <c r="U51" s="6">
        <f t="shared" si="3"/>
        <v>1.2186842281939195E-3</v>
      </c>
    </row>
    <row r="52" spans="1:21" s="4" customFormat="1" ht="24" x14ac:dyDescent="0.55000000000000004">
      <c r="A52" s="4" t="s">
        <v>52</v>
      </c>
      <c r="B52" s="5"/>
      <c r="C52" s="5">
        <v>0</v>
      </c>
      <c r="D52" s="5"/>
      <c r="E52" s="5">
        <v>-62175650863</v>
      </c>
      <c r="F52" s="5"/>
      <c r="G52" s="5">
        <v>0</v>
      </c>
      <c r="H52" s="5"/>
      <c r="I52" s="5">
        <f t="shared" si="0"/>
        <v>-62175650863</v>
      </c>
      <c r="J52" s="5"/>
      <c r="K52" s="12">
        <f t="shared" si="1"/>
        <v>-7.7249639220122197E-3</v>
      </c>
      <c r="L52" s="5"/>
      <c r="M52" s="5">
        <v>0</v>
      </c>
      <c r="N52" s="5"/>
      <c r="O52" s="5">
        <v>6090928074</v>
      </c>
      <c r="Q52" s="5">
        <v>0</v>
      </c>
      <c r="S52" s="16">
        <f t="shared" si="2"/>
        <v>6090928074</v>
      </c>
      <c r="U52" s="6">
        <f t="shared" si="3"/>
        <v>3.2275338551881019E-4</v>
      </c>
    </row>
    <row r="53" spans="1:21" s="4" customFormat="1" ht="24" x14ac:dyDescent="0.55000000000000004">
      <c r="A53" s="4" t="s">
        <v>36</v>
      </c>
      <c r="B53" s="5"/>
      <c r="C53" s="5">
        <v>0</v>
      </c>
      <c r="D53" s="5"/>
      <c r="E53" s="5">
        <v>31251694872</v>
      </c>
      <c r="F53" s="5"/>
      <c r="G53" s="5">
        <v>0</v>
      </c>
      <c r="H53" s="5"/>
      <c r="I53" s="5">
        <f t="shared" si="0"/>
        <v>31251694872</v>
      </c>
      <c r="J53" s="5"/>
      <c r="K53" s="12">
        <f t="shared" si="1"/>
        <v>3.882841788337425E-3</v>
      </c>
      <c r="L53" s="5"/>
      <c r="M53" s="5">
        <v>0</v>
      </c>
      <c r="N53" s="5"/>
      <c r="O53" s="5">
        <v>78835450496</v>
      </c>
      <c r="Q53" s="5">
        <v>0</v>
      </c>
      <c r="S53" s="16">
        <f t="shared" si="2"/>
        <v>78835450496</v>
      </c>
      <c r="U53" s="6">
        <f t="shared" si="3"/>
        <v>4.1774271896425222E-3</v>
      </c>
    </row>
    <row r="54" spans="1:21" s="4" customFormat="1" ht="24" x14ac:dyDescent="0.55000000000000004">
      <c r="A54" s="4" t="s">
        <v>16</v>
      </c>
      <c r="B54" s="5"/>
      <c r="C54" s="5">
        <v>0</v>
      </c>
      <c r="D54" s="5"/>
      <c r="E54" s="5">
        <v>-2800287905</v>
      </c>
      <c r="F54" s="5"/>
      <c r="G54" s="5">
        <v>0</v>
      </c>
      <c r="H54" s="5"/>
      <c r="I54" s="5">
        <f t="shared" si="0"/>
        <v>-2800287905</v>
      </c>
      <c r="J54" s="5"/>
      <c r="K54" s="12">
        <f t="shared" si="1"/>
        <v>-3.4791952697105102E-4</v>
      </c>
      <c r="L54" s="5"/>
      <c r="M54" s="5">
        <v>0</v>
      </c>
      <c r="N54" s="5"/>
      <c r="O54" s="5">
        <v>107836643212</v>
      </c>
      <c r="Q54" s="5">
        <v>0</v>
      </c>
      <c r="S54" s="16">
        <f t="shared" si="2"/>
        <v>107836643212</v>
      </c>
      <c r="U54" s="6">
        <f t="shared" si="3"/>
        <v>5.7141770936724118E-3</v>
      </c>
    </row>
    <row r="55" spans="1:21" s="4" customFormat="1" ht="24" x14ac:dyDescent="0.55000000000000004">
      <c r="A55" s="4" t="s">
        <v>87</v>
      </c>
      <c r="B55" s="5"/>
      <c r="C55" s="5">
        <v>0</v>
      </c>
      <c r="D55" s="5"/>
      <c r="E55" s="5">
        <v>-7877629301</v>
      </c>
      <c r="F55" s="5"/>
      <c r="G55" s="5">
        <v>0</v>
      </c>
      <c r="H55" s="5"/>
      <c r="I55" s="5">
        <f t="shared" si="0"/>
        <v>-7877629301</v>
      </c>
      <c r="J55" s="5"/>
      <c r="K55" s="12">
        <f t="shared" si="1"/>
        <v>-9.7874974039757236E-4</v>
      </c>
      <c r="L55" s="5"/>
      <c r="M55" s="5">
        <v>0</v>
      </c>
      <c r="N55" s="5"/>
      <c r="O55" s="5">
        <v>5774029811</v>
      </c>
      <c r="Q55" s="5">
        <v>0</v>
      </c>
      <c r="S55" s="16">
        <f t="shared" si="2"/>
        <v>5774029811</v>
      </c>
      <c r="U55" s="6">
        <f t="shared" si="3"/>
        <v>3.0596120114137894E-4</v>
      </c>
    </row>
    <row r="56" spans="1:21" s="4" customFormat="1" ht="24" x14ac:dyDescent="0.55000000000000004">
      <c r="A56" s="4" t="s">
        <v>51</v>
      </c>
      <c r="B56" s="5"/>
      <c r="C56" s="5">
        <v>0</v>
      </c>
      <c r="D56" s="5"/>
      <c r="E56" s="5">
        <v>-29430281003</v>
      </c>
      <c r="F56" s="5"/>
      <c r="G56" s="5">
        <v>0</v>
      </c>
      <c r="H56" s="5"/>
      <c r="I56" s="5">
        <f t="shared" si="0"/>
        <v>-29430281003</v>
      </c>
      <c r="J56" s="5"/>
      <c r="K56" s="12">
        <f t="shared" si="1"/>
        <v>-3.6565416816271503E-3</v>
      </c>
      <c r="L56" s="5"/>
      <c r="M56" s="5">
        <v>0</v>
      </c>
      <c r="N56" s="5"/>
      <c r="O56" s="5">
        <v>-16820235253</v>
      </c>
      <c r="Q56" s="5">
        <v>0</v>
      </c>
      <c r="S56" s="16">
        <f t="shared" si="2"/>
        <v>-16820235253</v>
      </c>
      <c r="U56" s="6">
        <f t="shared" si="3"/>
        <v>-8.9129075358846386E-4</v>
      </c>
    </row>
    <row r="57" spans="1:21" s="4" customFormat="1" ht="24" x14ac:dyDescent="0.55000000000000004">
      <c r="A57" s="4" t="s">
        <v>60</v>
      </c>
      <c r="B57" s="5"/>
      <c r="C57" s="5">
        <v>0</v>
      </c>
      <c r="D57" s="5"/>
      <c r="E57" s="5">
        <v>-133592095440</v>
      </c>
      <c r="F57" s="5"/>
      <c r="G57" s="5">
        <v>0</v>
      </c>
      <c r="H57" s="5"/>
      <c r="I57" s="5">
        <f t="shared" si="0"/>
        <v>-133592095440</v>
      </c>
      <c r="J57" s="5"/>
      <c r="K57" s="12">
        <f t="shared" si="1"/>
        <v>-1.6598042854652943E-2</v>
      </c>
      <c r="L57" s="5"/>
      <c r="M57" s="5">
        <v>0</v>
      </c>
      <c r="N57" s="5"/>
      <c r="O57" s="5">
        <v>-908476937</v>
      </c>
      <c r="Q57" s="5">
        <v>0</v>
      </c>
      <c r="S57" s="16">
        <f t="shared" si="2"/>
        <v>-908476937</v>
      </c>
      <c r="U57" s="6">
        <f t="shared" si="3"/>
        <v>-4.8139463070354558E-5</v>
      </c>
    </row>
    <row r="58" spans="1:21" s="4" customFormat="1" ht="24" x14ac:dyDescent="0.55000000000000004">
      <c r="A58" s="4" t="s">
        <v>65</v>
      </c>
      <c r="B58" s="5"/>
      <c r="C58" s="5">
        <v>0</v>
      </c>
      <c r="D58" s="5"/>
      <c r="E58" s="5">
        <v>-9422739123</v>
      </c>
      <c r="F58" s="5"/>
      <c r="G58" s="5">
        <v>0</v>
      </c>
      <c r="H58" s="5"/>
      <c r="I58" s="5">
        <f t="shared" si="0"/>
        <v>-9422739123</v>
      </c>
      <c r="J58" s="5"/>
      <c r="K58" s="12">
        <f t="shared" si="1"/>
        <v>-1.1707206721823756E-3</v>
      </c>
      <c r="L58" s="5"/>
      <c r="M58" s="5">
        <v>0</v>
      </c>
      <c r="N58" s="5"/>
      <c r="O58" s="5">
        <v>6317553606</v>
      </c>
      <c r="Q58" s="5">
        <v>0</v>
      </c>
      <c r="S58" s="16">
        <f t="shared" si="2"/>
        <v>6317553606</v>
      </c>
      <c r="U58" s="6">
        <f t="shared" si="3"/>
        <v>3.3476209040078501E-4</v>
      </c>
    </row>
    <row r="59" spans="1:21" s="4" customFormat="1" ht="24" x14ac:dyDescent="0.55000000000000004">
      <c r="A59" s="4" t="s">
        <v>38</v>
      </c>
      <c r="B59" s="5"/>
      <c r="C59" s="5">
        <v>0</v>
      </c>
      <c r="D59" s="5"/>
      <c r="E59" s="5">
        <v>-12916137348</v>
      </c>
      <c r="F59" s="5"/>
      <c r="G59" s="5">
        <v>0</v>
      </c>
      <c r="H59" s="5"/>
      <c r="I59" s="5">
        <f t="shared" si="0"/>
        <v>-12916137348</v>
      </c>
      <c r="J59" s="5"/>
      <c r="K59" s="12">
        <f t="shared" si="1"/>
        <v>-1.6047551354935719E-3</v>
      </c>
      <c r="L59" s="5"/>
      <c r="M59" s="5">
        <v>0</v>
      </c>
      <c r="N59" s="5"/>
      <c r="O59" s="5">
        <v>74050095934</v>
      </c>
      <c r="Q59" s="5">
        <v>0</v>
      </c>
      <c r="S59" s="16">
        <f t="shared" si="2"/>
        <v>74050095934</v>
      </c>
      <c r="U59" s="6">
        <f t="shared" si="3"/>
        <v>3.9238550956973888E-3</v>
      </c>
    </row>
    <row r="60" spans="1:21" s="4" customFormat="1" ht="24" x14ac:dyDescent="0.55000000000000004">
      <c r="A60" s="4" t="s">
        <v>54</v>
      </c>
      <c r="B60" s="5"/>
      <c r="C60" s="5">
        <v>0</v>
      </c>
      <c r="D60" s="5"/>
      <c r="E60" s="5">
        <v>5369001545</v>
      </c>
      <c r="F60" s="5"/>
      <c r="G60" s="5">
        <v>0</v>
      </c>
      <c r="H60" s="5"/>
      <c r="I60" s="5">
        <f t="shared" si="0"/>
        <v>5369001545</v>
      </c>
      <c r="J60" s="5"/>
      <c r="K60" s="12">
        <f t="shared" si="1"/>
        <v>6.6706729494060441E-4</v>
      </c>
      <c r="L60" s="5"/>
      <c r="M60" s="5">
        <v>0</v>
      </c>
      <c r="N60" s="5"/>
      <c r="O60" s="5">
        <v>39233383883</v>
      </c>
      <c r="Q60" s="5">
        <v>0</v>
      </c>
      <c r="S60" s="16">
        <f t="shared" si="2"/>
        <v>39233383883</v>
      </c>
      <c r="U60" s="6">
        <f t="shared" si="3"/>
        <v>2.078945493979802E-3</v>
      </c>
    </row>
    <row r="61" spans="1:21" s="4" customFormat="1" ht="24" x14ac:dyDescent="0.55000000000000004">
      <c r="A61" s="4" t="s">
        <v>26</v>
      </c>
      <c r="B61" s="5"/>
      <c r="C61" s="5">
        <v>0</v>
      </c>
      <c r="D61" s="5"/>
      <c r="E61" s="5">
        <v>-107103949532</v>
      </c>
      <c r="F61" s="5"/>
      <c r="G61" s="5">
        <v>0</v>
      </c>
      <c r="H61" s="5"/>
      <c r="I61" s="5">
        <f t="shared" si="0"/>
        <v>-107103949532</v>
      </c>
      <c r="J61" s="5"/>
      <c r="K61" s="12">
        <f t="shared" si="1"/>
        <v>-1.3307044390460546E-2</v>
      </c>
      <c r="L61" s="5"/>
      <c r="M61" s="5">
        <v>0</v>
      </c>
      <c r="N61" s="5"/>
      <c r="O61" s="5">
        <v>-5349360532</v>
      </c>
      <c r="Q61" s="5">
        <v>0</v>
      </c>
      <c r="S61" s="16">
        <f t="shared" si="2"/>
        <v>-5349360532</v>
      </c>
      <c r="U61" s="6">
        <f t="shared" si="3"/>
        <v>-2.8345831720351773E-4</v>
      </c>
    </row>
    <row r="62" spans="1:21" s="4" customFormat="1" ht="24" x14ac:dyDescent="0.55000000000000004">
      <c r="A62" s="4" t="s">
        <v>161</v>
      </c>
      <c r="B62" s="5"/>
      <c r="C62" s="5">
        <v>0</v>
      </c>
      <c r="D62" s="5"/>
      <c r="E62" s="5">
        <v>1939388464</v>
      </c>
      <c r="F62" s="5"/>
      <c r="G62" s="5">
        <v>0</v>
      </c>
      <c r="H62" s="5"/>
      <c r="I62" s="5">
        <f t="shared" si="0"/>
        <v>1939388464</v>
      </c>
      <c r="J62" s="5"/>
      <c r="K62" s="12">
        <f t="shared" si="1"/>
        <v>2.4095776573658889E-4</v>
      </c>
      <c r="L62" s="5"/>
      <c r="M62" s="5">
        <v>0</v>
      </c>
      <c r="N62" s="5"/>
      <c r="O62" s="5">
        <v>1939388464</v>
      </c>
      <c r="Q62" s="5">
        <v>0</v>
      </c>
      <c r="S62" s="16">
        <f t="shared" si="2"/>
        <v>1939388464</v>
      </c>
      <c r="U62" s="6">
        <f t="shared" si="3"/>
        <v>1.027666367074761E-4</v>
      </c>
    </row>
    <row r="63" spans="1:21" s="4" customFormat="1" ht="24" x14ac:dyDescent="0.55000000000000004">
      <c r="A63" s="4" t="s">
        <v>93</v>
      </c>
      <c r="B63" s="5"/>
      <c r="C63" s="5">
        <v>0</v>
      </c>
      <c r="D63" s="5"/>
      <c r="E63" s="5">
        <v>792119514</v>
      </c>
      <c r="F63" s="5"/>
      <c r="G63" s="5">
        <v>0</v>
      </c>
      <c r="H63" s="5"/>
      <c r="I63" s="5">
        <f t="shared" si="0"/>
        <v>792119514</v>
      </c>
      <c r="J63" s="5"/>
      <c r="K63" s="12">
        <f t="shared" si="1"/>
        <v>9.8416254315614318E-5</v>
      </c>
      <c r="L63" s="5"/>
      <c r="M63" s="5">
        <v>0</v>
      </c>
      <c r="N63" s="5"/>
      <c r="O63" s="5">
        <v>620363953</v>
      </c>
      <c r="Q63" s="5">
        <v>0</v>
      </c>
      <c r="S63" s="16">
        <f t="shared" si="2"/>
        <v>620363953</v>
      </c>
      <c r="U63" s="6">
        <f t="shared" si="3"/>
        <v>3.2872587502595753E-5</v>
      </c>
    </row>
    <row r="64" spans="1:21" s="4" customFormat="1" ht="24" x14ac:dyDescent="0.55000000000000004">
      <c r="A64" s="4" t="s">
        <v>83</v>
      </c>
      <c r="B64" s="5"/>
      <c r="C64" s="5">
        <v>0</v>
      </c>
      <c r="D64" s="5"/>
      <c r="E64" s="5">
        <v>194013614820</v>
      </c>
      <c r="F64" s="5"/>
      <c r="G64" s="5">
        <v>0</v>
      </c>
      <c r="H64" s="5"/>
      <c r="I64" s="5">
        <f t="shared" si="0"/>
        <v>194013614820</v>
      </c>
      <c r="J64" s="5"/>
      <c r="K64" s="12">
        <f t="shared" si="1"/>
        <v>2.4105066116092123E-2</v>
      </c>
      <c r="L64" s="5"/>
      <c r="M64" s="5">
        <v>0</v>
      </c>
      <c r="N64" s="5"/>
      <c r="O64" s="5">
        <v>363734604561</v>
      </c>
      <c r="Q64" s="5">
        <v>0</v>
      </c>
      <c r="S64" s="16">
        <f t="shared" si="2"/>
        <v>363734604561</v>
      </c>
      <c r="U64" s="6">
        <f t="shared" si="3"/>
        <v>1.9274004490962966E-2</v>
      </c>
    </row>
    <row r="65" spans="1:21" s="4" customFormat="1" ht="24" x14ac:dyDescent="0.55000000000000004">
      <c r="A65" s="4" t="s">
        <v>43</v>
      </c>
      <c r="B65" s="5"/>
      <c r="C65" s="5">
        <v>0</v>
      </c>
      <c r="D65" s="5"/>
      <c r="E65" s="5">
        <v>-10081892157</v>
      </c>
      <c r="F65" s="5"/>
      <c r="G65" s="5">
        <v>0</v>
      </c>
      <c r="H65" s="5"/>
      <c r="I65" s="5">
        <f t="shared" si="0"/>
        <v>-10081892157</v>
      </c>
      <c r="J65" s="5"/>
      <c r="K65" s="12">
        <f t="shared" si="1"/>
        <v>-1.2526166127323931E-3</v>
      </c>
      <c r="L65" s="5"/>
      <c r="M65" s="5">
        <v>0</v>
      </c>
      <c r="N65" s="5"/>
      <c r="O65" s="5">
        <v>1254683167</v>
      </c>
      <c r="Q65" s="5">
        <v>0</v>
      </c>
      <c r="S65" s="16">
        <f t="shared" si="2"/>
        <v>1254683167</v>
      </c>
      <c r="U65" s="6">
        <f t="shared" si="3"/>
        <v>6.6484653074678994E-5</v>
      </c>
    </row>
    <row r="66" spans="1:21" s="4" customFormat="1" ht="24" x14ac:dyDescent="0.55000000000000004">
      <c r="A66" s="4" t="s">
        <v>57</v>
      </c>
      <c r="B66" s="5"/>
      <c r="C66" s="5">
        <v>0</v>
      </c>
      <c r="D66" s="5"/>
      <c r="E66" s="5">
        <v>-58597121394</v>
      </c>
      <c r="F66" s="5"/>
      <c r="G66" s="5">
        <v>0</v>
      </c>
      <c r="H66" s="5"/>
      <c r="I66" s="5">
        <f t="shared" si="0"/>
        <v>-58597121394</v>
      </c>
      <c r="J66" s="5"/>
      <c r="K66" s="12">
        <f t="shared" si="1"/>
        <v>-7.280352395503324E-3</v>
      </c>
      <c r="L66" s="5"/>
      <c r="M66" s="5">
        <v>0</v>
      </c>
      <c r="N66" s="5"/>
      <c r="O66" s="5">
        <v>-100571257887</v>
      </c>
      <c r="Q66" s="5">
        <v>0</v>
      </c>
      <c r="S66" s="16">
        <f t="shared" si="2"/>
        <v>-100571257887</v>
      </c>
      <c r="U66" s="6">
        <f t="shared" si="3"/>
        <v>-5.3291901619185976E-3</v>
      </c>
    </row>
    <row r="67" spans="1:21" s="4" customFormat="1" ht="24" x14ac:dyDescent="0.55000000000000004">
      <c r="A67" s="4" t="s">
        <v>67</v>
      </c>
      <c r="B67" s="5"/>
      <c r="C67" s="5">
        <v>0</v>
      </c>
      <c r="D67" s="5"/>
      <c r="E67" s="5">
        <v>14094203080</v>
      </c>
      <c r="F67" s="5"/>
      <c r="G67" s="5">
        <v>0</v>
      </c>
      <c r="H67" s="5"/>
      <c r="I67" s="5">
        <f t="shared" si="0"/>
        <v>14094203080</v>
      </c>
      <c r="J67" s="5"/>
      <c r="K67" s="12">
        <f t="shared" si="1"/>
        <v>1.7511229684176101E-3</v>
      </c>
      <c r="L67" s="5"/>
      <c r="M67" s="5">
        <v>0</v>
      </c>
      <c r="N67" s="5"/>
      <c r="O67" s="5">
        <v>125123577747</v>
      </c>
      <c r="Q67" s="5">
        <v>0</v>
      </c>
      <c r="S67" s="16">
        <f t="shared" si="2"/>
        <v>125123577747</v>
      </c>
      <c r="U67" s="6">
        <f t="shared" si="3"/>
        <v>6.6301978672930733E-3</v>
      </c>
    </row>
    <row r="68" spans="1:21" s="4" customFormat="1" ht="24" x14ac:dyDescent="0.55000000000000004">
      <c r="A68" s="4" t="s">
        <v>97</v>
      </c>
      <c r="B68" s="5"/>
      <c r="C68" s="5">
        <v>0</v>
      </c>
      <c r="D68" s="5"/>
      <c r="E68" s="5">
        <v>54735497032</v>
      </c>
      <c r="F68" s="5"/>
      <c r="G68" s="5">
        <v>0</v>
      </c>
      <c r="H68" s="5"/>
      <c r="I68" s="5">
        <f t="shared" si="0"/>
        <v>54735497032</v>
      </c>
      <c r="J68" s="5"/>
      <c r="K68" s="12">
        <f t="shared" si="1"/>
        <v>6.8005679708489858E-3</v>
      </c>
      <c r="L68" s="5"/>
      <c r="M68" s="5">
        <v>0</v>
      </c>
      <c r="N68" s="5"/>
      <c r="O68" s="5">
        <v>102674346598</v>
      </c>
      <c r="Q68" s="5">
        <v>0</v>
      </c>
      <c r="S68" s="16">
        <f t="shared" si="2"/>
        <v>102674346598</v>
      </c>
      <c r="U68" s="6">
        <f t="shared" si="3"/>
        <v>5.4406311432066718E-3</v>
      </c>
    </row>
    <row r="69" spans="1:21" s="4" customFormat="1" ht="24" x14ac:dyDescent="0.55000000000000004">
      <c r="A69" s="4" t="s">
        <v>86</v>
      </c>
      <c r="B69" s="5"/>
      <c r="C69" s="5">
        <v>0</v>
      </c>
      <c r="D69" s="5"/>
      <c r="E69" s="5">
        <v>56483281700</v>
      </c>
      <c r="F69" s="5"/>
      <c r="G69" s="5">
        <v>0</v>
      </c>
      <c r="H69" s="5"/>
      <c r="I69" s="5">
        <f t="shared" si="0"/>
        <v>56483281700</v>
      </c>
      <c r="J69" s="5"/>
      <c r="K69" s="12">
        <f t="shared" si="1"/>
        <v>7.0177200764778595E-3</v>
      </c>
      <c r="L69" s="5"/>
      <c r="M69" s="5">
        <v>0</v>
      </c>
      <c r="N69" s="5"/>
      <c r="O69" s="5">
        <v>220994432935</v>
      </c>
      <c r="Q69" s="5">
        <v>0</v>
      </c>
      <c r="S69" s="16">
        <f t="shared" si="2"/>
        <v>220994432935</v>
      </c>
      <c r="U69" s="6">
        <f t="shared" si="3"/>
        <v>1.171031746624117E-2</v>
      </c>
    </row>
    <row r="70" spans="1:21" s="4" customFormat="1" ht="24" x14ac:dyDescent="0.55000000000000004">
      <c r="A70" s="4" t="s">
        <v>21</v>
      </c>
      <c r="B70" s="5"/>
      <c r="C70" s="5">
        <v>0</v>
      </c>
      <c r="D70" s="5"/>
      <c r="E70" s="5">
        <v>-19386913212</v>
      </c>
      <c r="F70" s="5"/>
      <c r="G70" s="5">
        <v>0</v>
      </c>
      <c r="H70" s="5"/>
      <c r="I70" s="5">
        <f t="shared" si="0"/>
        <v>-19386913212</v>
      </c>
      <c r="J70" s="5"/>
      <c r="K70" s="12">
        <f t="shared" si="1"/>
        <v>-2.4087114978800224E-3</v>
      </c>
      <c r="L70" s="5"/>
      <c r="M70" s="5">
        <v>0</v>
      </c>
      <c r="N70" s="5"/>
      <c r="O70" s="5">
        <v>24102345152</v>
      </c>
      <c r="Q70" s="5">
        <v>0</v>
      </c>
      <c r="S70" s="16">
        <f t="shared" si="2"/>
        <v>24102345152</v>
      </c>
      <c r="U70" s="6">
        <f t="shared" si="3"/>
        <v>1.2771639070829194E-3</v>
      </c>
    </row>
    <row r="71" spans="1:21" s="4" customFormat="1" ht="24" x14ac:dyDescent="0.55000000000000004">
      <c r="A71" s="4" t="s">
        <v>90</v>
      </c>
      <c r="B71" s="5"/>
      <c r="C71" s="5">
        <v>0</v>
      </c>
      <c r="D71" s="5"/>
      <c r="E71" s="5">
        <v>70987335772</v>
      </c>
      <c r="F71" s="5"/>
      <c r="G71" s="5">
        <v>0</v>
      </c>
      <c r="H71" s="5"/>
      <c r="I71" s="5">
        <f t="shared" si="0"/>
        <v>70987335772</v>
      </c>
      <c r="J71" s="5"/>
      <c r="K71" s="12">
        <f t="shared" si="1"/>
        <v>8.819764652995353E-3</v>
      </c>
      <c r="L71" s="5"/>
      <c r="M71" s="5">
        <v>0</v>
      </c>
      <c r="N71" s="5"/>
      <c r="O71" s="5">
        <v>96079986695</v>
      </c>
      <c r="Q71" s="5">
        <v>0</v>
      </c>
      <c r="S71" s="16">
        <f t="shared" si="2"/>
        <v>96079986695</v>
      </c>
      <c r="U71" s="6">
        <f t="shared" si="3"/>
        <v>5.0912013094990766E-3</v>
      </c>
    </row>
    <row r="72" spans="1:21" s="4" customFormat="1" ht="24" x14ac:dyDescent="0.55000000000000004">
      <c r="A72" s="4" t="s">
        <v>55</v>
      </c>
      <c r="B72" s="5"/>
      <c r="C72" s="5">
        <v>0</v>
      </c>
      <c r="D72" s="5"/>
      <c r="E72" s="5">
        <v>-969394435</v>
      </c>
      <c r="F72" s="5"/>
      <c r="G72" s="5">
        <v>0</v>
      </c>
      <c r="H72" s="5"/>
      <c r="I72" s="5">
        <f t="shared" si="0"/>
        <v>-969394435</v>
      </c>
      <c r="J72" s="5"/>
      <c r="K72" s="12">
        <f t="shared" si="1"/>
        <v>-1.2044163483024768E-4</v>
      </c>
      <c r="L72" s="5"/>
      <c r="M72" s="5">
        <v>0</v>
      </c>
      <c r="N72" s="5"/>
      <c r="O72" s="5">
        <v>-73326693014</v>
      </c>
      <c r="Q72" s="5">
        <v>0</v>
      </c>
      <c r="S72" s="16">
        <f t="shared" si="2"/>
        <v>-73326693014</v>
      </c>
      <c r="U72" s="6">
        <f t="shared" si="3"/>
        <v>-3.8855225561094005E-3</v>
      </c>
    </row>
    <row r="73" spans="1:21" s="4" customFormat="1" ht="24" x14ac:dyDescent="0.55000000000000004">
      <c r="A73" s="4" t="s">
        <v>64</v>
      </c>
      <c r="B73" s="5"/>
      <c r="C73" s="5">
        <v>0</v>
      </c>
      <c r="D73" s="5"/>
      <c r="E73" s="5">
        <v>20491576067</v>
      </c>
      <c r="F73" s="5"/>
      <c r="G73" s="5">
        <v>0</v>
      </c>
      <c r="H73" s="5"/>
      <c r="I73" s="5">
        <f t="shared" ref="I73:I105" si="4">C73+E73+G73</f>
        <v>20491576067</v>
      </c>
      <c r="J73" s="5"/>
      <c r="K73" s="12">
        <f t="shared" ref="K73:K105" si="5">I73/$I$106</f>
        <v>2.5459594491666921E-3</v>
      </c>
      <c r="L73" s="5"/>
      <c r="M73" s="5">
        <v>0</v>
      </c>
      <c r="N73" s="5"/>
      <c r="O73" s="5">
        <v>65673583831</v>
      </c>
      <c r="Q73" s="5">
        <v>0</v>
      </c>
      <c r="S73" s="16">
        <f t="shared" ref="S73:S105" si="6">M73+O73+Q73</f>
        <v>65673583831</v>
      </c>
      <c r="U73" s="6">
        <f t="shared" ref="U73:U105" si="7">S73/$S$106</f>
        <v>3.4799904485965602E-3</v>
      </c>
    </row>
    <row r="74" spans="1:21" s="4" customFormat="1" ht="24" x14ac:dyDescent="0.55000000000000004">
      <c r="A74" s="4" t="s">
        <v>49</v>
      </c>
      <c r="B74" s="5"/>
      <c r="C74" s="5">
        <v>0</v>
      </c>
      <c r="D74" s="5"/>
      <c r="E74" s="5">
        <v>-36945221038</v>
      </c>
      <c r="F74" s="5"/>
      <c r="G74" s="5">
        <v>0</v>
      </c>
      <c r="H74" s="5"/>
      <c r="I74" s="5">
        <f t="shared" si="4"/>
        <v>-36945221038</v>
      </c>
      <c r="J74" s="5"/>
      <c r="K74" s="12">
        <f t="shared" si="5"/>
        <v>-4.5902293847824493E-3</v>
      </c>
      <c r="L74" s="5"/>
      <c r="M74" s="5">
        <v>0</v>
      </c>
      <c r="N74" s="5"/>
      <c r="O74" s="5">
        <v>5776391235</v>
      </c>
      <c r="Q74" s="5">
        <v>0</v>
      </c>
      <c r="S74" s="16">
        <f t="shared" si="6"/>
        <v>5776391235</v>
      </c>
      <c r="U74" s="6">
        <f t="shared" si="7"/>
        <v>3.0608633110209849E-4</v>
      </c>
    </row>
    <row r="75" spans="1:21" s="4" customFormat="1" ht="24" x14ac:dyDescent="0.55000000000000004">
      <c r="A75" s="4" t="s">
        <v>158</v>
      </c>
      <c r="B75" s="5"/>
      <c r="C75" s="5">
        <v>0</v>
      </c>
      <c r="D75" s="5"/>
      <c r="E75" s="5">
        <v>-4929181995</v>
      </c>
      <c r="F75" s="5"/>
      <c r="G75" s="5">
        <v>0</v>
      </c>
      <c r="H75" s="5"/>
      <c r="I75" s="5">
        <f t="shared" si="4"/>
        <v>-4929181995</v>
      </c>
      <c r="J75" s="5"/>
      <c r="K75" s="12">
        <f t="shared" si="5"/>
        <v>-6.1242226736490566E-4</v>
      </c>
      <c r="L75" s="5"/>
      <c r="M75" s="5">
        <v>0</v>
      </c>
      <c r="N75" s="5"/>
      <c r="O75" s="5">
        <v>-4929181995</v>
      </c>
      <c r="Q75" s="5">
        <v>0</v>
      </c>
      <c r="S75" s="16">
        <f t="shared" si="6"/>
        <v>-4929181995</v>
      </c>
      <c r="U75" s="6">
        <f t="shared" si="7"/>
        <v>-2.6119339407661715E-4</v>
      </c>
    </row>
    <row r="76" spans="1:21" s="4" customFormat="1" ht="24" x14ac:dyDescent="0.55000000000000004">
      <c r="A76" s="4" t="s">
        <v>20</v>
      </c>
      <c r="B76" s="5"/>
      <c r="C76" s="5">
        <v>0</v>
      </c>
      <c r="D76" s="5"/>
      <c r="E76" s="5">
        <v>216702788500</v>
      </c>
      <c r="F76" s="5"/>
      <c r="G76" s="5">
        <v>0</v>
      </c>
      <c r="H76" s="5"/>
      <c r="I76" s="5">
        <f t="shared" si="4"/>
        <v>216702788500</v>
      </c>
      <c r="J76" s="5"/>
      <c r="K76" s="12">
        <f t="shared" si="5"/>
        <v>2.6924064319817757E-2</v>
      </c>
      <c r="L76" s="5"/>
      <c r="M76" s="5">
        <v>0</v>
      </c>
      <c r="N76" s="5"/>
      <c r="O76" s="5">
        <v>339466869000</v>
      </c>
      <c r="Q76" s="5">
        <v>0</v>
      </c>
      <c r="S76" s="16">
        <f t="shared" si="6"/>
        <v>339466869000</v>
      </c>
      <c r="U76" s="6">
        <f t="shared" si="7"/>
        <v>1.7988076678972852E-2</v>
      </c>
    </row>
    <row r="77" spans="1:21" s="4" customFormat="1" ht="24" x14ac:dyDescent="0.55000000000000004">
      <c r="A77" s="4" t="s">
        <v>14</v>
      </c>
      <c r="B77" s="5"/>
      <c r="C77" s="5">
        <v>0</v>
      </c>
      <c r="D77" s="5"/>
      <c r="E77" s="5">
        <v>161122111830</v>
      </c>
      <c r="F77" s="5"/>
      <c r="G77" s="5">
        <v>0</v>
      </c>
      <c r="H77" s="5"/>
      <c r="I77" s="5">
        <f t="shared" si="4"/>
        <v>161122111830</v>
      </c>
      <c r="J77" s="5"/>
      <c r="K77" s="12">
        <f t="shared" si="5"/>
        <v>2.0018487682062245E-2</v>
      </c>
      <c r="L77" s="5"/>
      <c r="M77" s="5">
        <v>0</v>
      </c>
      <c r="N77" s="5"/>
      <c r="O77" s="5">
        <v>246560045917</v>
      </c>
      <c r="Q77" s="5">
        <v>0</v>
      </c>
      <c r="S77" s="16">
        <f t="shared" si="6"/>
        <v>246560045917</v>
      </c>
      <c r="U77" s="6">
        <f t="shared" si="7"/>
        <v>1.3065018760125493E-2</v>
      </c>
    </row>
    <row r="78" spans="1:21" s="4" customFormat="1" ht="24" x14ac:dyDescent="0.55000000000000004">
      <c r="A78" s="4" t="s">
        <v>148</v>
      </c>
      <c r="B78" s="5"/>
      <c r="C78" s="5">
        <v>0</v>
      </c>
      <c r="D78" s="5"/>
      <c r="E78" s="5">
        <v>268101245910</v>
      </c>
      <c r="F78" s="5"/>
      <c r="G78" s="5">
        <v>0</v>
      </c>
      <c r="H78" s="5"/>
      <c r="I78" s="5">
        <f t="shared" si="4"/>
        <v>268101245910</v>
      </c>
      <c r="J78" s="5"/>
      <c r="K78" s="12">
        <f t="shared" si="5"/>
        <v>3.3310024476699882E-2</v>
      </c>
      <c r="L78" s="5"/>
      <c r="M78" s="5">
        <v>0</v>
      </c>
      <c r="N78" s="5"/>
      <c r="O78" s="5">
        <v>624578200551</v>
      </c>
      <c r="Q78" s="5">
        <v>0</v>
      </c>
      <c r="S78" s="16">
        <f t="shared" si="6"/>
        <v>624578200551</v>
      </c>
      <c r="U78" s="6">
        <f t="shared" si="7"/>
        <v>3.3095897094824508E-2</v>
      </c>
    </row>
    <row r="79" spans="1:21" s="4" customFormat="1" ht="24" x14ac:dyDescent="0.55000000000000004">
      <c r="A79" s="4" t="s">
        <v>25</v>
      </c>
      <c r="B79" s="5"/>
      <c r="C79" s="5">
        <v>0</v>
      </c>
      <c r="D79" s="5"/>
      <c r="E79" s="5">
        <v>19387411792</v>
      </c>
      <c r="F79" s="5"/>
      <c r="G79" s="5">
        <v>0</v>
      </c>
      <c r="H79" s="5"/>
      <c r="I79" s="5">
        <f t="shared" si="4"/>
        <v>19387411792</v>
      </c>
      <c r="J79" s="5"/>
      <c r="K79" s="12">
        <f t="shared" si="5"/>
        <v>2.4087734435526255E-3</v>
      </c>
      <c r="L79" s="5"/>
      <c r="M79" s="5">
        <v>0</v>
      </c>
      <c r="N79" s="5"/>
      <c r="O79" s="5">
        <v>92819081930</v>
      </c>
      <c r="Q79" s="5">
        <v>0</v>
      </c>
      <c r="S79" s="16">
        <f t="shared" si="6"/>
        <v>92819081930</v>
      </c>
      <c r="U79" s="6">
        <f t="shared" si="7"/>
        <v>4.9184085856363892E-3</v>
      </c>
    </row>
    <row r="80" spans="1:21" s="4" customFormat="1" ht="24" x14ac:dyDescent="0.55000000000000004">
      <c r="A80" s="4" t="s">
        <v>157</v>
      </c>
      <c r="B80" s="5"/>
      <c r="C80" s="5">
        <v>0</v>
      </c>
      <c r="D80" s="5"/>
      <c r="E80" s="5">
        <v>-14254439837</v>
      </c>
      <c r="F80" s="5"/>
      <c r="G80" s="5">
        <v>0</v>
      </c>
      <c r="H80" s="5"/>
      <c r="I80" s="5">
        <f t="shared" si="4"/>
        <v>-14254439837</v>
      </c>
      <c r="J80" s="5"/>
      <c r="K80" s="12">
        <f t="shared" si="5"/>
        <v>-1.7710314558982269E-3</v>
      </c>
      <c r="L80" s="5"/>
      <c r="M80" s="5">
        <v>0</v>
      </c>
      <c r="N80" s="5"/>
      <c r="O80" s="5">
        <v>-14254439837</v>
      </c>
      <c r="Q80" s="5">
        <v>0</v>
      </c>
      <c r="S80" s="16">
        <f t="shared" si="6"/>
        <v>-14254439837</v>
      </c>
      <c r="U80" s="6">
        <f t="shared" si="7"/>
        <v>-7.553313157160008E-4</v>
      </c>
    </row>
    <row r="81" spans="1:21" s="4" customFormat="1" ht="24" x14ac:dyDescent="0.55000000000000004">
      <c r="A81" s="25" t="s">
        <v>37</v>
      </c>
      <c r="B81" s="5"/>
      <c r="C81" s="5">
        <v>0</v>
      </c>
      <c r="D81" s="5"/>
      <c r="E81" s="5">
        <v>12764944629</v>
      </c>
      <c r="F81" s="5"/>
      <c r="G81" s="5">
        <v>0</v>
      </c>
      <c r="H81" s="5"/>
      <c r="I81" s="5">
        <f t="shared" si="4"/>
        <v>12764944629</v>
      </c>
      <c r="J81" s="5"/>
      <c r="K81" s="12">
        <f t="shared" si="5"/>
        <v>1.585970317267552E-3</v>
      </c>
      <c r="L81" s="5"/>
      <c r="M81" s="5">
        <v>0</v>
      </c>
      <c r="N81" s="5"/>
      <c r="O81" s="5">
        <v>29049179253</v>
      </c>
      <c r="Q81" s="5">
        <v>0</v>
      </c>
      <c r="S81" s="16">
        <f t="shared" si="6"/>
        <v>29049179253</v>
      </c>
      <c r="U81" s="6">
        <f t="shared" si="7"/>
        <v>1.5392926720757287E-3</v>
      </c>
    </row>
    <row r="82" spans="1:21" s="4" customFormat="1" ht="24" x14ac:dyDescent="0.55000000000000004">
      <c r="A82" s="4" t="s">
        <v>92</v>
      </c>
      <c r="B82" s="5"/>
      <c r="C82" s="5">
        <v>0</v>
      </c>
      <c r="D82" s="5"/>
      <c r="E82" s="5">
        <v>33094426808</v>
      </c>
      <c r="F82" s="5"/>
      <c r="G82" s="5">
        <v>0</v>
      </c>
      <c r="H82" s="5"/>
      <c r="I82" s="5">
        <f t="shared" si="4"/>
        <v>33094426808</v>
      </c>
      <c r="J82" s="5"/>
      <c r="K82" s="12">
        <f t="shared" si="5"/>
        <v>4.1117905412005953E-3</v>
      </c>
      <c r="L82" s="5"/>
      <c r="M82" s="5">
        <v>0</v>
      </c>
      <c r="N82" s="5"/>
      <c r="O82" s="5">
        <v>94183977847</v>
      </c>
      <c r="Q82" s="5">
        <v>0</v>
      </c>
      <c r="S82" s="16">
        <f t="shared" si="6"/>
        <v>94183977847</v>
      </c>
      <c r="U82" s="6">
        <f t="shared" si="7"/>
        <v>4.9907333237946012E-3</v>
      </c>
    </row>
    <row r="83" spans="1:21" s="4" customFormat="1" ht="24" x14ac:dyDescent="0.55000000000000004">
      <c r="A83" s="4" t="s">
        <v>98</v>
      </c>
      <c r="B83" s="5"/>
      <c r="C83" s="5">
        <v>0</v>
      </c>
      <c r="D83" s="5"/>
      <c r="E83" s="5">
        <v>68758908090</v>
      </c>
      <c r="F83" s="5"/>
      <c r="G83" s="5">
        <v>0</v>
      </c>
      <c r="H83" s="5"/>
      <c r="I83" s="5">
        <f t="shared" si="4"/>
        <v>68758908090</v>
      </c>
      <c r="J83" s="5"/>
      <c r="K83" s="12">
        <f t="shared" si="5"/>
        <v>8.5428954412167038E-3</v>
      </c>
      <c r="L83" s="5"/>
      <c r="M83" s="5">
        <v>0</v>
      </c>
      <c r="N83" s="5"/>
      <c r="O83" s="5">
        <v>197288477777</v>
      </c>
      <c r="Q83" s="5">
        <v>0</v>
      </c>
      <c r="S83" s="16">
        <f t="shared" si="6"/>
        <v>197288477777</v>
      </c>
      <c r="U83" s="6">
        <f t="shared" si="7"/>
        <v>1.0454157946502013E-2</v>
      </c>
    </row>
    <row r="84" spans="1:21" s="4" customFormat="1" ht="24" x14ac:dyDescent="0.55000000000000004">
      <c r="A84" s="4" t="s">
        <v>59</v>
      </c>
      <c r="B84" s="5"/>
      <c r="C84" s="5">
        <v>0</v>
      </c>
      <c r="D84" s="5"/>
      <c r="E84" s="5">
        <v>169812686344</v>
      </c>
      <c r="F84" s="5"/>
      <c r="G84" s="5">
        <v>0</v>
      </c>
      <c r="H84" s="5"/>
      <c r="I84" s="5">
        <f t="shared" si="4"/>
        <v>169812686344</v>
      </c>
      <c r="J84" s="5"/>
      <c r="K84" s="12">
        <f t="shared" si="5"/>
        <v>2.1098241149060684E-2</v>
      </c>
      <c r="L84" s="5"/>
      <c r="M84" s="5">
        <v>0</v>
      </c>
      <c r="N84" s="5"/>
      <c r="O84" s="5">
        <v>335614868010</v>
      </c>
      <c r="Q84" s="5">
        <v>0</v>
      </c>
      <c r="S84" s="16">
        <f t="shared" si="6"/>
        <v>335614868010</v>
      </c>
      <c r="U84" s="6">
        <f t="shared" si="7"/>
        <v>1.7783962241002177E-2</v>
      </c>
    </row>
    <row r="85" spans="1:21" s="4" customFormat="1" ht="24" x14ac:dyDescent="0.55000000000000004">
      <c r="A85" s="4" t="s">
        <v>73</v>
      </c>
      <c r="B85" s="5"/>
      <c r="C85" s="5">
        <v>0</v>
      </c>
      <c r="D85" s="5"/>
      <c r="E85" s="5">
        <v>-62637061610</v>
      </c>
      <c r="F85" s="5"/>
      <c r="G85" s="5">
        <v>0</v>
      </c>
      <c r="H85" s="5"/>
      <c r="I85" s="5">
        <f t="shared" si="4"/>
        <v>-62637061610</v>
      </c>
      <c r="J85" s="5"/>
      <c r="K85" s="12">
        <f t="shared" si="5"/>
        <v>-7.7822915305588124E-3</v>
      </c>
      <c r="L85" s="5"/>
      <c r="M85" s="5">
        <v>0</v>
      </c>
      <c r="N85" s="5"/>
      <c r="O85" s="5">
        <v>135192308834</v>
      </c>
      <c r="Q85" s="5">
        <v>0</v>
      </c>
      <c r="S85" s="16">
        <f t="shared" si="6"/>
        <v>135192308834</v>
      </c>
      <c r="U85" s="6">
        <f t="shared" si="7"/>
        <v>7.1637318389187812E-3</v>
      </c>
    </row>
    <row r="86" spans="1:21" s="4" customFormat="1" ht="24" x14ac:dyDescent="0.55000000000000004">
      <c r="A86" s="4" t="s">
        <v>78</v>
      </c>
      <c r="B86" s="5"/>
      <c r="C86" s="5">
        <v>0</v>
      </c>
      <c r="D86" s="5"/>
      <c r="E86" s="5">
        <v>288244116980</v>
      </c>
      <c r="F86" s="5"/>
      <c r="G86" s="5">
        <v>0</v>
      </c>
      <c r="H86" s="5"/>
      <c r="I86" s="5">
        <f t="shared" si="4"/>
        <v>288244116980</v>
      </c>
      <c r="J86" s="5"/>
      <c r="K86" s="12">
        <f t="shared" si="5"/>
        <v>3.5812659352921036E-2</v>
      </c>
      <c r="L86" s="5"/>
      <c r="M86" s="5">
        <v>0</v>
      </c>
      <c r="N86" s="5"/>
      <c r="O86" s="5">
        <v>380200399421</v>
      </c>
      <c r="Q86" s="5">
        <v>0</v>
      </c>
      <c r="S86" s="16">
        <f t="shared" si="6"/>
        <v>380200399421</v>
      </c>
      <c r="U86" s="6">
        <f t="shared" si="7"/>
        <v>2.0146513732864618E-2</v>
      </c>
    </row>
    <row r="87" spans="1:21" s="4" customFormat="1" ht="24" x14ac:dyDescent="0.55000000000000004">
      <c r="A87" s="4" t="s">
        <v>91</v>
      </c>
      <c r="B87" s="5"/>
      <c r="C87" s="5">
        <v>0</v>
      </c>
      <c r="D87" s="5"/>
      <c r="E87" s="5">
        <v>55261965895</v>
      </c>
      <c r="F87" s="5"/>
      <c r="G87" s="5">
        <v>0</v>
      </c>
      <c r="H87" s="5"/>
      <c r="I87" s="5">
        <f t="shared" si="4"/>
        <v>55261965895</v>
      </c>
      <c r="J87" s="5"/>
      <c r="K87" s="12">
        <f t="shared" si="5"/>
        <v>6.8659786728889061E-3</v>
      </c>
      <c r="L87" s="5"/>
      <c r="M87" s="5">
        <v>0</v>
      </c>
      <c r="N87" s="5"/>
      <c r="O87" s="5">
        <v>87209942558</v>
      </c>
      <c r="Q87" s="5">
        <v>0</v>
      </c>
      <c r="S87" s="16">
        <f t="shared" si="6"/>
        <v>87209942558</v>
      </c>
      <c r="U87" s="6">
        <f t="shared" si="7"/>
        <v>4.6211847963935531E-3</v>
      </c>
    </row>
    <row r="88" spans="1:21" s="4" customFormat="1" ht="24" x14ac:dyDescent="0.55000000000000004">
      <c r="A88" s="4" t="s">
        <v>94</v>
      </c>
      <c r="B88" s="5"/>
      <c r="C88" s="5">
        <v>0</v>
      </c>
      <c r="D88" s="5"/>
      <c r="E88" s="5">
        <v>-12114565709</v>
      </c>
      <c r="F88" s="5"/>
      <c r="G88" s="5">
        <v>0</v>
      </c>
      <c r="H88" s="5"/>
      <c r="I88" s="5">
        <f t="shared" si="4"/>
        <v>-12114565709</v>
      </c>
      <c r="J88" s="5"/>
      <c r="K88" s="12">
        <f t="shared" si="5"/>
        <v>-1.5051645094810333E-3</v>
      </c>
      <c r="L88" s="5"/>
      <c r="M88" s="5">
        <v>0</v>
      </c>
      <c r="N88" s="5"/>
      <c r="O88" s="5">
        <v>68543515941</v>
      </c>
      <c r="Q88" s="5">
        <v>0</v>
      </c>
      <c r="S88" s="16">
        <f t="shared" si="6"/>
        <v>68543515941</v>
      </c>
      <c r="U88" s="6">
        <f t="shared" si="7"/>
        <v>3.632065845557099E-3</v>
      </c>
    </row>
    <row r="89" spans="1:21" s="4" customFormat="1" ht="24" x14ac:dyDescent="0.55000000000000004">
      <c r="A89" s="4" t="s">
        <v>77</v>
      </c>
      <c r="B89" s="5"/>
      <c r="C89" s="5">
        <v>0</v>
      </c>
      <c r="D89" s="5"/>
      <c r="E89" s="5">
        <v>46951293916</v>
      </c>
      <c r="F89" s="5"/>
      <c r="G89" s="5">
        <v>0</v>
      </c>
      <c r="H89" s="5"/>
      <c r="I89" s="5">
        <f t="shared" si="4"/>
        <v>46951293916</v>
      </c>
      <c r="J89" s="5"/>
      <c r="K89" s="12">
        <f t="shared" si="5"/>
        <v>5.8334258919471738E-3</v>
      </c>
      <c r="L89" s="5"/>
      <c r="M89" s="5">
        <v>0</v>
      </c>
      <c r="N89" s="5"/>
      <c r="O89" s="5">
        <v>155655392729</v>
      </c>
      <c r="Q89" s="5">
        <v>0</v>
      </c>
      <c r="S89" s="16">
        <f t="shared" si="6"/>
        <v>155655392729</v>
      </c>
      <c r="U89" s="6">
        <f t="shared" si="7"/>
        <v>8.2480542155790922E-3</v>
      </c>
    </row>
    <row r="90" spans="1:21" s="4" customFormat="1" ht="24" x14ac:dyDescent="0.55000000000000004">
      <c r="A90" s="4" t="s">
        <v>76</v>
      </c>
      <c r="B90" s="5"/>
      <c r="C90" s="5">
        <v>0</v>
      </c>
      <c r="D90" s="5"/>
      <c r="E90" s="5">
        <v>330834485396</v>
      </c>
      <c r="F90" s="5"/>
      <c r="G90" s="5">
        <v>0</v>
      </c>
      <c r="H90" s="5"/>
      <c r="I90" s="5">
        <f t="shared" si="4"/>
        <v>330834485396</v>
      </c>
      <c r="J90" s="5"/>
      <c r="K90" s="12">
        <f t="shared" si="5"/>
        <v>4.1104265550397902E-2</v>
      </c>
      <c r="L90" s="5"/>
      <c r="M90" s="5">
        <v>0</v>
      </c>
      <c r="N90" s="5"/>
      <c r="O90" s="5">
        <v>566188922206</v>
      </c>
      <c r="Q90" s="5">
        <v>0</v>
      </c>
      <c r="S90" s="16">
        <f t="shared" si="6"/>
        <v>566188922206</v>
      </c>
      <c r="U90" s="6">
        <f t="shared" si="7"/>
        <v>3.0001896142113717E-2</v>
      </c>
    </row>
    <row r="91" spans="1:21" s="4" customFormat="1" ht="24" x14ac:dyDescent="0.55000000000000004">
      <c r="A91" s="4" t="s">
        <v>45</v>
      </c>
      <c r="B91" s="5"/>
      <c r="C91" s="5">
        <v>0</v>
      </c>
      <c r="D91" s="5"/>
      <c r="E91" s="5">
        <v>15753754065</v>
      </c>
      <c r="F91" s="5"/>
      <c r="G91" s="5">
        <v>0</v>
      </c>
      <c r="H91" s="5"/>
      <c r="I91" s="5">
        <f t="shared" si="4"/>
        <v>15753754065</v>
      </c>
      <c r="J91" s="5"/>
      <c r="K91" s="12">
        <f t="shared" si="5"/>
        <v>1.9573125508011192E-3</v>
      </c>
      <c r="L91" s="5"/>
      <c r="M91" s="5">
        <v>0</v>
      </c>
      <c r="N91" s="5"/>
      <c r="O91" s="5">
        <v>43771370970</v>
      </c>
      <c r="Q91" s="5">
        <v>0</v>
      </c>
      <c r="S91" s="16">
        <f t="shared" si="6"/>
        <v>43771370970</v>
      </c>
      <c r="U91" s="6">
        <f t="shared" si="7"/>
        <v>2.3194097841463474E-3</v>
      </c>
    </row>
    <row r="92" spans="1:21" s="4" customFormat="1" ht="24" x14ac:dyDescent="0.55000000000000004">
      <c r="A92" s="4" t="s">
        <v>82</v>
      </c>
      <c r="B92" s="5"/>
      <c r="C92" s="5">
        <v>0</v>
      </c>
      <c r="D92" s="5"/>
      <c r="E92" s="5">
        <v>16226851047</v>
      </c>
      <c r="F92" s="5"/>
      <c r="G92" s="5">
        <v>0</v>
      </c>
      <c r="H92" s="5"/>
      <c r="I92" s="5">
        <f t="shared" si="4"/>
        <v>16226851047</v>
      </c>
      <c r="J92" s="5"/>
      <c r="K92" s="12">
        <f t="shared" si="5"/>
        <v>2.0160921062514622E-3</v>
      </c>
      <c r="L92" s="5"/>
      <c r="M92" s="5">
        <v>0</v>
      </c>
      <c r="N92" s="5"/>
      <c r="O92" s="5">
        <v>192914218239</v>
      </c>
      <c r="Q92" s="5">
        <v>0</v>
      </c>
      <c r="S92" s="16">
        <f t="shared" si="6"/>
        <v>192914218239</v>
      </c>
      <c r="U92" s="6">
        <f t="shared" si="7"/>
        <v>1.0222369447627113E-2</v>
      </c>
    </row>
    <row r="93" spans="1:21" s="4" customFormat="1" ht="24" x14ac:dyDescent="0.55000000000000004">
      <c r="A93" s="4" t="s">
        <v>71</v>
      </c>
      <c r="B93" s="5"/>
      <c r="C93" s="5">
        <v>0</v>
      </c>
      <c r="D93" s="5"/>
      <c r="E93" s="5">
        <v>125730465010</v>
      </c>
      <c r="F93" s="5"/>
      <c r="G93" s="5">
        <v>0</v>
      </c>
      <c r="H93" s="5"/>
      <c r="I93" s="5">
        <f t="shared" si="4"/>
        <v>125730465010</v>
      </c>
      <c r="J93" s="5"/>
      <c r="K93" s="12">
        <f t="shared" si="5"/>
        <v>1.5621280881163355E-2</v>
      </c>
      <c r="L93" s="5"/>
      <c r="M93" s="5">
        <v>0</v>
      </c>
      <c r="N93" s="5"/>
      <c r="O93" s="5">
        <v>103526920990</v>
      </c>
      <c r="Q93" s="5">
        <v>0</v>
      </c>
      <c r="S93" s="16">
        <f t="shared" si="6"/>
        <v>103526920990</v>
      </c>
      <c r="U93" s="6">
        <f t="shared" si="7"/>
        <v>5.4858083753265598E-3</v>
      </c>
    </row>
    <row r="94" spans="1:21" s="4" customFormat="1" ht="24" x14ac:dyDescent="0.55000000000000004">
      <c r="A94" s="4" t="s">
        <v>24</v>
      </c>
      <c r="B94" s="5"/>
      <c r="C94" s="5">
        <v>0</v>
      </c>
      <c r="D94" s="5"/>
      <c r="E94" s="5">
        <v>467815307677</v>
      </c>
      <c r="F94" s="5"/>
      <c r="G94" s="5">
        <v>0</v>
      </c>
      <c r="H94" s="5"/>
      <c r="I94" s="5">
        <f t="shared" si="4"/>
        <v>467815307677</v>
      </c>
      <c r="J94" s="5"/>
      <c r="K94" s="12">
        <f t="shared" si="5"/>
        <v>5.8123338056126961E-2</v>
      </c>
      <c r="L94" s="5"/>
      <c r="M94" s="5">
        <v>0</v>
      </c>
      <c r="N94" s="5"/>
      <c r="O94" s="5">
        <v>599402487400</v>
      </c>
      <c r="Q94" s="5">
        <v>0</v>
      </c>
      <c r="S94" s="16">
        <f t="shared" si="6"/>
        <v>599402487400</v>
      </c>
      <c r="U94" s="6">
        <f t="shared" si="7"/>
        <v>3.1761856279760421E-2</v>
      </c>
    </row>
    <row r="95" spans="1:21" s="4" customFormat="1" ht="24" x14ac:dyDescent="0.55000000000000004">
      <c r="A95" s="4" t="s">
        <v>159</v>
      </c>
      <c r="B95" s="5"/>
      <c r="C95" s="5">
        <v>0</v>
      </c>
      <c r="D95" s="5"/>
      <c r="E95" s="5">
        <v>-2006504861</v>
      </c>
      <c r="F95" s="5"/>
      <c r="G95" s="5">
        <v>0</v>
      </c>
      <c r="H95" s="5"/>
      <c r="I95" s="5">
        <f t="shared" si="4"/>
        <v>-2006504861</v>
      </c>
      <c r="J95" s="5"/>
      <c r="K95" s="12">
        <f t="shared" si="5"/>
        <v>-2.4929658870352281E-4</v>
      </c>
      <c r="L95" s="5"/>
      <c r="M95" s="5">
        <v>0</v>
      </c>
      <c r="N95" s="5"/>
      <c r="O95" s="5">
        <v>-2006504861</v>
      </c>
      <c r="Q95" s="5">
        <v>0</v>
      </c>
      <c r="S95" s="16">
        <f t="shared" si="6"/>
        <v>-2006504861</v>
      </c>
      <c r="U95" s="6">
        <f t="shared" si="7"/>
        <v>-1.0632308066681984E-4</v>
      </c>
    </row>
    <row r="96" spans="1:21" s="4" customFormat="1" ht="24" x14ac:dyDescent="0.55000000000000004">
      <c r="A96" s="4" t="s">
        <v>62</v>
      </c>
      <c r="B96" s="5"/>
      <c r="C96" s="5">
        <v>0</v>
      </c>
      <c r="D96" s="5"/>
      <c r="E96" s="5">
        <v>0</v>
      </c>
      <c r="F96" s="5"/>
      <c r="G96" s="5">
        <v>0</v>
      </c>
      <c r="H96" s="5"/>
      <c r="I96" s="5">
        <f t="shared" si="4"/>
        <v>0</v>
      </c>
      <c r="J96" s="5"/>
      <c r="K96" s="12">
        <f t="shared" si="5"/>
        <v>0</v>
      </c>
      <c r="L96" s="5"/>
      <c r="M96" s="5">
        <v>0</v>
      </c>
      <c r="N96" s="5"/>
      <c r="O96" s="5">
        <v>-65552801</v>
      </c>
      <c r="Q96" s="5">
        <v>0</v>
      </c>
      <c r="S96" s="16">
        <f t="shared" si="6"/>
        <v>-65552801</v>
      </c>
      <c r="U96" s="6">
        <f t="shared" si="7"/>
        <v>-3.4735902634122692E-6</v>
      </c>
    </row>
    <row r="97" spans="1:21" s="4" customFormat="1" ht="24" x14ac:dyDescent="0.55000000000000004">
      <c r="A97" s="4" t="s">
        <v>99</v>
      </c>
      <c r="B97" s="5"/>
      <c r="C97" s="5">
        <v>0</v>
      </c>
      <c r="D97" s="5"/>
      <c r="E97" s="5">
        <v>1227934125</v>
      </c>
      <c r="F97" s="5"/>
      <c r="G97" s="5">
        <v>0</v>
      </c>
      <c r="H97" s="5"/>
      <c r="I97" s="5">
        <f t="shared" si="4"/>
        <v>1227934125</v>
      </c>
      <c r="J97" s="5"/>
      <c r="K97" s="12">
        <f t="shared" si="5"/>
        <v>1.5256369145429403E-4</v>
      </c>
      <c r="L97" s="5"/>
      <c r="M97" s="5">
        <v>0</v>
      </c>
      <c r="N97" s="5"/>
      <c r="O97" s="5">
        <v>8009772492</v>
      </c>
      <c r="Q97" s="5">
        <v>0</v>
      </c>
      <c r="S97" s="16">
        <f t="shared" si="6"/>
        <v>8009772492</v>
      </c>
      <c r="U97" s="6">
        <f t="shared" si="7"/>
        <v>4.2443140973272259E-4</v>
      </c>
    </row>
    <row r="98" spans="1:21" s="4" customFormat="1" ht="24" x14ac:dyDescent="0.55000000000000004">
      <c r="A98" s="4" t="s">
        <v>58</v>
      </c>
      <c r="B98" s="5"/>
      <c r="C98" s="5">
        <v>0</v>
      </c>
      <c r="D98" s="5"/>
      <c r="E98" s="5">
        <v>-21012826243</v>
      </c>
      <c r="F98" s="5"/>
      <c r="G98" s="5">
        <v>0</v>
      </c>
      <c r="H98" s="5"/>
      <c r="I98" s="5">
        <f t="shared" si="4"/>
        <v>-21012826243</v>
      </c>
      <c r="J98" s="5"/>
      <c r="K98" s="12">
        <f t="shared" si="5"/>
        <v>-2.6107217596218727E-3</v>
      </c>
      <c r="L98" s="5"/>
      <c r="M98" s="5">
        <v>0</v>
      </c>
      <c r="N98" s="5"/>
      <c r="O98" s="5">
        <v>-13575680743</v>
      </c>
      <c r="Q98" s="5">
        <v>0</v>
      </c>
      <c r="S98" s="16">
        <f t="shared" si="6"/>
        <v>-13575680743</v>
      </c>
      <c r="U98" s="6">
        <f t="shared" si="7"/>
        <v>-7.1936441660331554E-4</v>
      </c>
    </row>
    <row r="99" spans="1:21" s="4" customFormat="1" ht="24" x14ac:dyDescent="0.55000000000000004">
      <c r="A99" s="4" t="s">
        <v>66</v>
      </c>
      <c r="B99" s="5"/>
      <c r="C99" s="5">
        <v>0</v>
      </c>
      <c r="D99" s="5"/>
      <c r="E99" s="5">
        <v>469513711795</v>
      </c>
      <c r="F99" s="5"/>
      <c r="G99" s="5">
        <v>0</v>
      </c>
      <c r="H99" s="5"/>
      <c r="I99" s="5">
        <f t="shared" si="4"/>
        <v>469513711795</v>
      </c>
      <c r="J99" s="5"/>
      <c r="K99" s="12">
        <f t="shared" si="5"/>
        <v>5.8334354914888219E-2</v>
      </c>
      <c r="L99" s="5"/>
      <c r="M99" s="5">
        <v>0</v>
      </c>
      <c r="N99" s="5"/>
      <c r="O99" s="5">
        <v>658028823280</v>
      </c>
      <c r="Q99" s="5">
        <v>0</v>
      </c>
      <c r="S99" s="16">
        <f t="shared" si="6"/>
        <v>658028823280</v>
      </c>
      <c r="U99" s="6">
        <f t="shared" si="7"/>
        <v>3.4868418720811652E-2</v>
      </c>
    </row>
    <row r="100" spans="1:21" s="4" customFormat="1" ht="24" x14ac:dyDescent="0.55000000000000004">
      <c r="A100" s="4" t="s">
        <v>53</v>
      </c>
      <c r="B100" s="5"/>
      <c r="C100" s="5">
        <v>0</v>
      </c>
      <c r="D100" s="5"/>
      <c r="E100" s="5">
        <v>69077412501</v>
      </c>
      <c r="F100" s="5"/>
      <c r="G100" s="5">
        <v>0</v>
      </c>
      <c r="H100" s="5"/>
      <c r="I100" s="5">
        <f t="shared" si="4"/>
        <v>69077412501</v>
      </c>
      <c r="J100" s="5"/>
      <c r="K100" s="12">
        <f t="shared" si="5"/>
        <v>8.5824677665534855E-3</v>
      </c>
      <c r="L100" s="5"/>
      <c r="M100" s="5">
        <v>0</v>
      </c>
      <c r="N100" s="5"/>
      <c r="O100" s="5">
        <v>99717090017</v>
      </c>
      <c r="Q100" s="5">
        <v>0</v>
      </c>
      <c r="S100" s="16">
        <f t="shared" si="6"/>
        <v>99717090017</v>
      </c>
      <c r="U100" s="6">
        <f t="shared" si="7"/>
        <v>5.2839284926796031E-3</v>
      </c>
    </row>
    <row r="101" spans="1:21" s="4" customFormat="1" ht="24" x14ac:dyDescent="0.55000000000000004">
      <c r="A101" s="4" t="s">
        <v>44</v>
      </c>
      <c r="B101" s="5"/>
      <c r="C101" s="5">
        <v>0</v>
      </c>
      <c r="D101" s="5"/>
      <c r="E101" s="5">
        <v>233716382539</v>
      </c>
      <c r="F101" s="5"/>
      <c r="G101" s="5">
        <v>0</v>
      </c>
      <c r="H101" s="5"/>
      <c r="I101" s="5">
        <f t="shared" si="4"/>
        <v>233716382539</v>
      </c>
      <c r="J101" s="5"/>
      <c r="K101" s="12">
        <f t="shared" si="5"/>
        <v>2.9037904678716989E-2</v>
      </c>
      <c r="L101" s="5"/>
      <c r="M101" s="5">
        <v>0</v>
      </c>
      <c r="N101" s="5"/>
      <c r="O101" s="5">
        <v>794310012885</v>
      </c>
      <c r="Q101" s="5">
        <v>0</v>
      </c>
      <c r="S101" s="16">
        <f t="shared" si="6"/>
        <v>794310012885</v>
      </c>
      <c r="U101" s="6">
        <f t="shared" si="7"/>
        <v>4.2089849477037755E-2</v>
      </c>
    </row>
    <row r="102" spans="1:21" s="4" customFormat="1" ht="24" x14ac:dyDescent="0.55000000000000004">
      <c r="A102" s="4" t="s">
        <v>61</v>
      </c>
      <c r="B102" s="5"/>
      <c r="C102" s="5">
        <v>0</v>
      </c>
      <c r="D102" s="5"/>
      <c r="E102" s="5">
        <v>51201132000</v>
      </c>
      <c r="F102" s="5"/>
      <c r="G102" s="5">
        <v>0</v>
      </c>
      <c r="H102" s="5"/>
      <c r="I102" s="5">
        <f t="shared" si="4"/>
        <v>51201132000</v>
      </c>
      <c r="J102" s="5"/>
      <c r="K102" s="12">
        <f t="shared" si="5"/>
        <v>6.3614436194275332E-3</v>
      </c>
      <c r="L102" s="5"/>
      <c r="M102" s="5">
        <v>0</v>
      </c>
      <c r="N102" s="5"/>
      <c r="O102" s="5">
        <v>98076375000</v>
      </c>
      <c r="Q102" s="5">
        <v>0</v>
      </c>
      <c r="S102" s="16">
        <f t="shared" si="6"/>
        <v>98076375000</v>
      </c>
      <c r="U102" s="6">
        <f t="shared" si="7"/>
        <v>5.196988321990551E-3</v>
      </c>
    </row>
    <row r="103" spans="1:21" s="4" customFormat="1" ht="24" x14ac:dyDescent="0.55000000000000004">
      <c r="A103" s="4" t="s">
        <v>150</v>
      </c>
      <c r="B103" s="5"/>
      <c r="C103" s="5">
        <v>0</v>
      </c>
      <c r="D103" s="5"/>
      <c r="E103" s="5">
        <v>7281422777</v>
      </c>
      <c r="F103" s="5"/>
      <c r="G103" s="5">
        <f>'درآمد ناشی از فروش'!I28</f>
        <v>-1550095093</v>
      </c>
      <c r="H103" s="5"/>
      <c r="I103" s="5">
        <f t="shared" si="4"/>
        <v>5731327684</v>
      </c>
      <c r="J103" s="5"/>
      <c r="K103" s="12">
        <f t="shared" si="5"/>
        <v>7.1208421575972539E-4</v>
      </c>
      <c r="L103" s="5"/>
      <c r="M103" s="5">
        <v>0</v>
      </c>
      <c r="N103" s="5"/>
      <c r="O103" s="5">
        <v>7281422777</v>
      </c>
      <c r="Q103" s="5">
        <f>'درآمد ناشی از فروش'!Q28</f>
        <v>-1550095093</v>
      </c>
      <c r="S103" s="16">
        <f t="shared" si="6"/>
        <v>5731327684</v>
      </c>
      <c r="U103" s="6">
        <f t="shared" si="7"/>
        <v>3.0369844973623006E-4</v>
      </c>
    </row>
    <row r="104" spans="1:21" s="4" customFormat="1" ht="24" x14ac:dyDescent="0.55000000000000004">
      <c r="A104" s="4" t="s">
        <v>149</v>
      </c>
      <c r="B104" s="5"/>
      <c r="C104" s="5">
        <v>0</v>
      </c>
      <c r="D104" s="5"/>
      <c r="E104" s="5">
        <v>671101256</v>
      </c>
      <c r="F104" s="5"/>
      <c r="G104" s="5">
        <v>0</v>
      </c>
      <c r="H104" s="5"/>
      <c r="I104" s="5">
        <f t="shared" si="4"/>
        <v>671101256</v>
      </c>
      <c r="J104" s="5"/>
      <c r="K104" s="12">
        <f t="shared" si="5"/>
        <v>8.338043781866002E-5</v>
      </c>
      <c r="L104" s="5"/>
      <c r="M104" s="5">
        <v>0</v>
      </c>
      <c r="N104" s="5"/>
      <c r="O104" s="5">
        <v>671101256</v>
      </c>
      <c r="Q104" s="5">
        <v>0</v>
      </c>
      <c r="S104" s="16">
        <f t="shared" si="6"/>
        <v>671101256</v>
      </c>
      <c r="U104" s="6">
        <f t="shared" si="7"/>
        <v>3.5561116428958462E-5</v>
      </c>
    </row>
    <row r="105" spans="1:21" s="4" customFormat="1" ht="24" x14ac:dyDescent="0.55000000000000004">
      <c r="A105" s="4" t="s">
        <v>165</v>
      </c>
      <c r="B105" s="5"/>
      <c r="C105" s="5">
        <v>3679408145</v>
      </c>
      <c r="D105" s="5"/>
      <c r="E105" s="5">
        <v>0</v>
      </c>
      <c r="F105" s="5"/>
      <c r="G105" s="5">
        <v>0</v>
      </c>
      <c r="H105" s="5"/>
      <c r="I105" s="5">
        <f t="shared" si="4"/>
        <v>3679408145</v>
      </c>
      <c r="J105" s="5"/>
      <c r="K105" s="12">
        <f t="shared" si="5"/>
        <v>4.5714511677749517E-4</v>
      </c>
      <c r="L105" s="5"/>
      <c r="M105" s="5"/>
      <c r="N105" s="5"/>
      <c r="O105" s="5">
        <v>3679408145</v>
      </c>
      <c r="Q105" s="5">
        <v>0</v>
      </c>
      <c r="S105" s="16">
        <f t="shared" si="6"/>
        <v>3679408145</v>
      </c>
      <c r="U105" s="6">
        <f t="shared" si="7"/>
        <v>1.949688817658882E-4</v>
      </c>
    </row>
    <row r="106" spans="1:21" ht="24.75" thickBot="1" x14ac:dyDescent="0.6">
      <c r="A106" s="2" t="s">
        <v>100</v>
      </c>
      <c r="C106" s="7">
        <f>SUM(C8:C105)</f>
        <v>285907468294</v>
      </c>
      <c r="E106" s="7">
        <f>SUM(E8:E105)</f>
        <v>7704987666304</v>
      </c>
      <c r="G106" s="7">
        <f>SUM(G8:G105)</f>
        <v>57770398432</v>
      </c>
      <c r="I106" s="7">
        <f>SUM(I8:I105)</f>
        <v>8048665533030</v>
      </c>
      <c r="K106" s="13">
        <f>SUM(K8:K105)</f>
        <v>1</v>
      </c>
      <c r="M106" s="7">
        <f>SUM(M8:M104)</f>
        <v>426822682379</v>
      </c>
      <c r="N106" s="1">
        <f t="shared" ref="N106:R106" si="8">SUM(N8:N104)</f>
        <v>0</v>
      </c>
      <c r="O106" s="7">
        <f>SUM(O8:O105)</f>
        <v>17859452443412</v>
      </c>
      <c r="P106" s="1">
        <f t="shared" si="8"/>
        <v>0</v>
      </c>
      <c r="Q106" s="7">
        <f>SUM(Q8:Q105)</f>
        <v>585496162399</v>
      </c>
      <c r="R106" s="1">
        <f t="shared" si="8"/>
        <v>0</v>
      </c>
      <c r="S106" s="7">
        <f>SUM(S8:S105)</f>
        <v>18871771288190</v>
      </c>
      <c r="U106" s="13">
        <f>SUM(U8:U105)</f>
        <v>0.99999999999999978</v>
      </c>
    </row>
    <row r="107" spans="1:21" ht="19.5" thickTop="1" x14ac:dyDescent="0.45">
      <c r="C107" s="11"/>
      <c r="E107" s="3"/>
      <c r="G107" s="11"/>
      <c r="M107" s="11"/>
      <c r="O107" s="11"/>
      <c r="Q107" s="11"/>
    </row>
    <row r="108" spans="1:21" x14ac:dyDescent="0.45">
      <c r="C108" s="3"/>
      <c r="E108" s="3"/>
      <c r="G108" s="3"/>
      <c r="M108" s="3"/>
      <c r="N108" s="3"/>
      <c r="O108" s="3"/>
      <c r="P108" s="3"/>
      <c r="Q108" s="3"/>
      <c r="R108" s="3"/>
      <c r="S108" s="3"/>
      <c r="T108" s="3"/>
    </row>
    <row r="109" spans="1:21" x14ac:dyDescent="0.45">
      <c r="C109" s="11"/>
      <c r="E109" s="11"/>
      <c r="G109" s="11"/>
      <c r="M109" s="11"/>
      <c r="O109" s="11"/>
      <c r="Q109" s="11"/>
    </row>
    <row r="112" spans="1:21" x14ac:dyDescent="0.45">
      <c r="E112" s="11"/>
    </row>
    <row r="113" spans="5:5" x14ac:dyDescent="0.45">
      <c r="E113" s="11"/>
    </row>
    <row r="114" spans="5:5" x14ac:dyDescent="0.45">
      <c r="E114" s="11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O106:R10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4"/>
  <sheetViews>
    <sheetView rightToLeft="1" workbookViewId="0">
      <selection activeCell="I20" sqref="I20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1" spans="1:19" s="10" customFormat="1" x14ac:dyDescent="0.45"/>
    <row r="2" spans="1:19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19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</row>
    <row r="4" spans="1:19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5" spans="1:19" s="10" customFormat="1" x14ac:dyDescent="0.45"/>
    <row r="6" spans="1:19" s="10" customFormat="1" ht="27" thickBot="1" x14ac:dyDescent="0.5">
      <c r="A6" s="51" t="s">
        <v>139</v>
      </c>
      <c r="B6" s="51" t="s">
        <v>139</v>
      </c>
      <c r="C6" s="51" t="s">
        <v>113</v>
      </c>
      <c r="D6" s="51" t="s">
        <v>113</v>
      </c>
      <c r="E6" s="51" t="s">
        <v>113</v>
      </c>
      <c r="G6" s="51" t="s">
        <v>114</v>
      </c>
      <c r="H6" s="51" t="s">
        <v>114</v>
      </c>
      <c r="I6" s="51" t="s">
        <v>114</v>
      </c>
    </row>
    <row r="7" spans="1:19" s="10" customFormat="1" ht="27" thickBot="1" x14ac:dyDescent="0.5">
      <c r="A7" s="51" t="s">
        <v>140</v>
      </c>
      <c r="C7" s="51" t="s">
        <v>141</v>
      </c>
      <c r="E7" s="51" t="s">
        <v>142</v>
      </c>
      <c r="G7" s="51" t="s">
        <v>141</v>
      </c>
      <c r="I7" s="51" t="s">
        <v>142</v>
      </c>
    </row>
    <row r="8" spans="1:19" s="4" customFormat="1" ht="24" x14ac:dyDescent="0.55000000000000004">
      <c r="A8" s="4" t="s">
        <v>106</v>
      </c>
      <c r="B8" s="5"/>
      <c r="C8" s="5">
        <v>13560</v>
      </c>
      <c r="D8" s="5"/>
      <c r="E8" s="12">
        <f>C8/$C$13</f>
        <v>9.9895610308664919E-8</v>
      </c>
      <c r="F8" s="5"/>
      <c r="G8" s="5">
        <v>40626</v>
      </c>
      <c r="H8" s="5"/>
      <c r="I8" s="12">
        <f>G8/$G$13</f>
        <v>1.7723452484437674E-7</v>
      </c>
      <c r="J8" s="5"/>
      <c r="K8" s="5"/>
      <c r="L8" s="5"/>
      <c r="M8" s="5"/>
      <c r="O8" s="5"/>
      <c r="Q8" s="16"/>
      <c r="S8" s="6"/>
    </row>
    <row r="9" spans="1:19" s="4" customFormat="1" ht="24" x14ac:dyDescent="0.55000000000000004">
      <c r="A9" s="4" t="s">
        <v>108</v>
      </c>
      <c r="B9" s="5"/>
      <c r="C9" s="5">
        <v>40347858738</v>
      </c>
      <c r="D9" s="5"/>
      <c r="E9" s="12">
        <f t="shared" ref="E9:E12" si="0">C9/$C$13</f>
        <v>0.29723996853099621</v>
      </c>
      <c r="F9" s="5"/>
      <c r="G9" s="5">
        <v>96216249112</v>
      </c>
      <c r="H9" s="5"/>
      <c r="I9" s="12">
        <f t="shared" ref="I9:I12" si="1">G9/$G$13</f>
        <v>0.41975191241258075</v>
      </c>
      <c r="J9" s="5"/>
      <c r="K9" s="5"/>
      <c r="L9" s="5"/>
      <c r="M9" s="5"/>
      <c r="O9" s="5"/>
      <c r="Q9" s="16"/>
      <c r="S9" s="6"/>
    </row>
    <row r="10" spans="1:19" s="4" customFormat="1" ht="24" x14ac:dyDescent="0.55000000000000004">
      <c r="A10" s="4" t="s">
        <v>110</v>
      </c>
      <c r="B10" s="5"/>
      <c r="C10" s="5">
        <v>26515084841</v>
      </c>
      <c r="D10" s="5"/>
      <c r="E10" s="12">
        <f t="shared" si="0"/>
        <v>0.19533485122254607</v>
      </c>
      <c r="F10" s="5"/>
      <c r="G10" s="5">
        <v>64126672230</v>
      </c>
      <c r="H10" s="5"/>
      <c r="I10" s="12">
        <f t="shared" si="1"/>
        <v>0.27975828982757689</v>
      </c>
      <c r="J10" s="5"/>
      <c r="K10" s="5"/>
      <c r="L10" s="5"/>
      <c r="M10" s="5"/>
      <c r="O10" s="5"/>
      <c r="Q10" s="16"/>
      <c r="S10" s="6"/>
    </row>
    <row r="11" spans="1:19" s="4" customFormat="1" ht="24" x14ac:dyDescent="0.55000000000000004">
      <c r="A11" s="4" t="s">
        <v>107</v>
      </c>
      <c r="B11" s="5"/>
      <c r="C11" s="5">
        <v>49522578821</v>
      </c>
      <c r="D11" s="5"/>
      <c r="E11" s="12">
        <f t="shared" si="0"/>
        <v>0.36482951588368429</v>
      </c>
      <c r="F11" s="5"/>
      <c r="G11" s="5">
        <v>49522578821</v>
      </c>
      <c r="H11" s="5"/>
      <c r="I11" s="12">
        <f t="shared" si="1"/>
        <v>0.21604663827125806</v>
      </c>
      <c r="J11" s="5"/>
      <c r="K11" s="5"/>
      <c r="L11" s="5"/>
      <c r="M11" s="5"/>
      <c r="O11" s="5"/>
      <c r="Q11" s="16"/>
      <c r="S11" s="6"/>
    </row>
    <row r="12" spans="1:19" s="4" customFormat="1" ht="24" x14ac:dyDescent="0.55000000000000004">
      <c r="A12" s="4" t="s">
        <v>110</v>
      </c>
      <c r="B12" s="5"/>
      <c r="C12" s="5">
        <v>19356164382</v>
      </c>
      <c r="D12" s="5"/>
      <c r="E12" s="12">
        <f t="shared" si="0"/>
        <v>0.14259556446716312</v>
      </c>
      <c r="F12" s="5"/>
      <c r="G12" s="5">
        <v>19356164382</v>
      </c>
      <c r="H12" s="5"/>
      <c r="I12" s="12">
        <f t="shared" si="1"/>
        <v>8.4442982254059454E-2</v>
      </c>
      <c r="J12" s="5"/>
      <c r="K12" s="5"/>
      <c r="L12" s="5"/>
      <c r="M12" s="5"/>
      <c r="O12" s="5"/>
      <c r="Q12" s="16"/>
      <c r="S12" s="6"/>
    </row>
    <row r="13" spans="1:19" ht="24.75" thickBot="1" x14ac:dyDescent="0.6">
      <c r="A13" s="2" t="s">
        <v>100</v>
      </c>
      <c r="C13" s="7">
        <f>SUM(C8:C12)</f>
        <v>135741700342</v>
      </c>
      <c r="E13" s="13">
        <f>SUM(E8:E12)</f>
        <v>1</v>
      </c>
      <c r="G13" s="7">
        <f>SUM(G8:G12)</f>
        <v>229221705171</v>
      </c>
      <c r="I13" s="13">
        <f>SUM(I8:I12)</f>
        <v>0.99999999999999989</v>
      </c>
    </row>
    <row r="14" spans="1:19" ht="19.5" thickTop="1" x14ac:dyDescent="0.4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"/>
  <sheetViews>
    <sheetView rightToLeft="1" workbookViewId="0">
      <selection activeCell="N19" sqref="N19"/>
    </sheetView>
  </sheetViews>
  <sheetFormatPr defaultRowHeight="18.75" x14ac:dyDescent="0.45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1" spans="1:21" s="10" customFormat="1" x14ac:dyDescent="0.45"/>
    <row r="2" spans="1:21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</row>
    <row r="3" spans="1:21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</row>
    <row r="4" spans="1:21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</row>
    <row r="5" spans="1:21" s="10" customFormat="1" ht="26.25" x14ac:dyDescent="0.45">
      <c r="E5" s="37" t="s">
        <v>152</v>
      </c>
    </row>
    <row r="6" spans="1:21" s="10" customFormat="1" ht="27" thickBot="1" x14ac:dyDescent="0.5">
      <c r="A6" s="51" t="s">
        <v>143</v>
      </c>
      <c r="C6" s="51" t="s">
        <v>113</v>
      </c>
      <c r="E6" s="51" t="s">
        <v>153</v>
      </c>
    </row>
    <row r="7" spans="1:21" s="10" customFormat="1" ht="26.25" x14ac:dyDescent="0.45">
      <c r="A7" s="51" t="s">
        <v>143</v>
      </c>
      <c r="C7" s="51" t="s">
        <v>103</v>
      </c>
      <c r="E7" s="51" t="s">
        <v>103</v>
      </c>
    </row>
    <row r="8" spans="1:21" s="4" customFormat="1" ht="24" x14ac:dyDescent="0.55000000000000004">
      <c r="A8" s="4" t="s">
        <v>144</v>
      </c>
      <c r="B8" s="5"/>
      <c r="C8" s="5">
        <v>2617556316</v>
      </c>
      <c r="D8" s="5"/>
      <c r="E8" s="5">
        <v>42727334571</v>
      </c>
      <c r="F8" s="5"/>
      <c r="G8" s="12"/>
      <c r="H8" s="5"/>
      <c r="I8" s="5"/>
      <c r="J8" s="5"/>
      <c r="K8" s="12"/>
      <c r="L8" s="5"/>
      <c r="M8" s="5"/>
      <c r="N8" s="5"/>
      <c r="O8" s="5"/>
      <c r="Q8" s="5"/>
      <c r="S8" s="16"/>
      <c r="U8" s="6"/>
    </row>
    <row r="9" spans="1:21" s="4" customFormat="1" ht="24" x14ac:dyDescent="0.55000000000000004">
      <c r="A9" s="4" t="s">
        <v>145</v>
      </c>
      <c r="B9" s="5"/>
      <c r="C9" s="5">
        <v>0</v>
      </c>
      <c r="D9" s="5"/>
      <c r="E9" s="5">
        <v>345259397</v>
      </c>
      <c r="F9" s="5"/>
      <c r="G9" s="12"/>
      <c r="H9" s="5"/>
      <c r="I9" s="5"/>
      <c r="J9" s="5"/>
      <c r="K9" s="12"/>
      <c r="L9" s="5"/>
      <c r="M9" s="5"/>
      <c r="N9" s="5"/>
      <c r="O9" s="5"/>
      <c r="Q9" s="5"/>
      <c r="S9" s="16"/>
      <c r="U9" s="6"/>
    </row>
    <row r="10" spans="1:21" s="4" customFormat="1" ht="24.75" thickBot="1" x14ac:dyDescent="0.6">
      <c r="A10" s="4" t="s">
        <v>100</v>
      </c>
      <c r="B10" s="5"/>
      <c r="C10" s="7">
        <f>SUM(C8:C9)</f>
        <v>2617556316</v>
      </c>
      <c r="D10" s="5"/>
      <c r="E10" s="7">
        <f>SUM(E8:E9)</f>
        <v>43072593968</v>
      </c>
      <c r="F10" s="5"/>
      <c r="G10" s="12"/>
      <c r="H10" s="5"/>
      <c r="I10" s="5"/>
      <c r="J10" s="5"/>
      <c r="K10" s="12"/>
      <c r="L10" s="5"/>
      <c r="M10" s="5"/>
      <c r="N10" s="5"/>
      <c r="O10" s="5"/>
      <c r="Q10" s="5"/>
      <c r="S10" s="16"/>
      <c r="U10" s="6"/>
    </row>
    <row r="11" spans="1:21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6"/>
  <sheetViews>
    <sheetView rightToLeft="1" workbookViewId="0">
      <selection activeCell="I13" sqref="I13"/>
    </sheetView>
  </sheetViews>
  <sheetFormatPr defaultRowHeight="18.75" x14ac:dyDescent="0.45"/>
  <cols>
    <col min="1" max="1" width="32.710937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10" customFormat="1" x14ac:dyDescent="0.45"/>
    <row r="2" spans="1:19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</row>
    <row r="3" spans="1:19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  <c r="J3" s="50" t="s">
        <v>111</v>
      </c>
      <c r="K3" s="50" t="s">
        <v>111</v>
      </c>
      <c r="L3" s="50" t="s">
        <v>111</v>
      </c>
      <c r="M3" s="50" t="s">
        <v>111</v>
      </c>
      <c r="N3" s="50" t="s">
        <v>111</v>
      </c>
      <c r="O3" s="50" t="s">
        <v>111</v>
      </c>
      <c r="P3" s="50" t="s">
        <v>111</v>
      </c>
      <c r="Q3" s="50" t="s">
        <v>111</v>
      </c>
      <c r="R3" s="50" t="s">
        <v>111</v>
      </c>
      <c r="S3" s="50" t="s">
        <v>111</v>
      </c>
    </row>
    <row r="4" spans="1:19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</row>
    <row r="5" spans="1:19" s="10" customFormat="1" x14ac:dyDescent="0.45"/>
    <row r="6" spans="1:19" s="10" customFormat="1" ht="26.25" x14ac:dyDescent="0.45">
      <c r="A6" s="51" t="s">
        <v>3</v>
      </c>
      <c r="C6" s="51" t="s">
        <v>119</v>
      </c>
      <c r="D6" s="51" t="s">
        <v>119</v>
      </c>
      <c r="E6" s="51" t="s">
        <v>119</v>
      </c>
      <c r="F6" s="51" t="s">
        <v>119</v>
      </c>
      <c r="G6" s="51" t="s">
        <v>119</v>
      </c>
      <c r="I6" s="51" t="s">
        <v>113</v>
      </c>
      <c r="J6" s="51" t="s">
        <v>113</v>
      </c>
      <c r="K6" s="51" t="s">
        <v>113</v>
      </c>
      <c r="L6" s="51" t="s">
        <v>113</v>
      </c>
      <c r="M6" s="51" t="s">
        <v>113</v>
      </c>
      <c r="O6" s="51" t="s">
        <v>114</v>
      </c>
      <c r="P6" s="51" t="s">
        <v>114</v>
      </c>
      <c r="Q6" s="51" t="s">
        <v>114</v>
      </c>
      <c r="R6" s="51" t="s">
        <v>114</v>
      </c>
      <c r="S6" s="51" t="s">
        <v>114</v>
      </c>
    </row>
    <row r="7" spans="1:19" s="10" customFormat="1" ht="26.25" x14ac:dyDescent="0.45">
      <c r="A7" s="51" t="s">
        <v>3</v>
      </c>
      <c r="C7" s="51" t="s">
        <v>120</v>
      </c>
      <c r="E7" s="51" t="s">
        <v>121</v>
      </c>
      <c r="G7" s="51" t="s">
        <v>122</v>
      </c>
      <c r="I7" s="51" t="s">
        <v>123</v>
      </c>
      <c r="K7" s="51" t="s">
        <v>117</v>
      </c>
      <c r="M7" s="51" t="s">
        <v>124</v>
      </c>
      <c r="O7" s="51" t="s">
        <v>123</v>
      </c>
      <c r="Q7" s="51" t="s">
        <v>117</v>
      </c>
      <c r="S7" s="51" t="s">
        <v>124</v>
      </c>
    </row>
    <row r="8" spans="1:19" s="4" customFormat="1" ht="24" x14ac:dyDescent="0.55000000000000004">
      <c r="A8" s="4" t="s">
        <v>56</v>
      </c>
      <c r="B8" s="5"/>
      <c r="C8" s="5" t="s">
        <v>125</v>
      </c>
      <c r="D8" s="5"/>
      <c r="E8" s="5">
        <v>5250407</v>
      </c>
      <c r="F8" s="5"/>
      <c r="G8" s="5">
        <v>1740</v>
      </c>
      <c r="H8" s="5"/>
      <c r="I8" s="5">
        <v>0</v>
      </c>
      <c r="J8" s="5"/>
      <c r="K8" s="15">
        <v>0</v>
      </c>
      <c r="L8" s="5"/>
      <c r="M8" s="5">
        <f>I8-K8</f>
        <v>0</v>
      </c>
      <c r="N8" s="5"/>
      <c r="O8" s="5">
        <v>9135708180</v>
      </c>
      <c r="Q8" s="15">
        <v>1090995307</v>
      </c>
      <c r="S8" s="16">
        <f>O8-Q8</f>
        <v>8044712873</v>
      </c>
    </row>
    <row r="9" spans="1:19" s="4" customFormat="1" ht="24" x14ac:dyDescent="0.55000000000000004">
      <c r="A9" s="4" t="s">
        <v>74</v>
      </c>
      <c r="B9" s="5"/>
      <c r="C9" s="5" t="s">
        <v>163</v>
      </c>
      <c r="D9" s="5"/>
      <c r="E9" s="5">
        <v>37540436</v>
      </c>
      <c r="F9" s="5"/>
      <c r="G9" s="5">
        <v>8700</v>
      </c>
      <c r="H9" s="5"/>
      <c r="I9" s="5">
        <v>326601793200</v>
      </c>
      <c r="J9" s="5"/>
      <c r="K9" s="15">
        <v>45612625214</v>
      </c>
      <c r="L9" s="5"/>
      <c r="M9" s="5">
        <f t="shared" ref="M9:M13" si="0">I9-K9</f>
        <v>280989167986</v>
      </c>
      <c r="N9" s="5"/>
      <c r="O9" s="5">
        <v>326601793200</v>
      </c>
      <c r="Q9" s="15">
        <v>45612625214</v>
      </c>
      <c r="S9" s="16">
        <f t="shared" ref="S9:S12" si="1">O9-Q9</f>
        <v>280989167986</v>
      </c>
    </row>
    <row r="10" spans="1:19" s="4" customFormat="1" ht="24" x14ac:dyDescent="0.55000000000000004">
      <c r="A10" s="4" t="s">
        <v>22</v>
      </c>
      <c r="B10" s="5"/>
      <c r="C10" s="5" t="s">
        <v>126</v>
      </c>
      <c r="D10" s="5"/>
      <c r="E10" s="5">
        <v>7264633</v>
      </c>
      <c r="F10" s="5"/>
      <c r="G10" s="5">
        <v>11000</v>
      </c>
      <c r="H10" s="5"/>
      <c r="I10" s="5">
        <v>0</v>
      </c>
      <c r="J10" s="5"/>
      <c r="K10" s="15">
        <v>0</v>
      </c>
      <c r="L10" s="5"/>
      <c r="M10" s="5">
        <f t="shared" si="0"/>
        <v>0</v>
      </c>
      <c r="N10" s="5"/>
      <c r="O10" s="5">
        <v>79910963000</v>
      </c>
      <c r="Q10" s="15">
        <v>3904444446</v>
      </c>
      <c r="S10" s="16">
        <f t="shared" si="1"/>
        <v>76006518554</v>
      </c>
    </row>
    <row r="11" spans="1:19" s="4" customFormat="1" ht="24" x14ac:dyDescent="0.55000000000000004">
      <c r="A11" s="4" t="s">
        <v>29</v>
      </c>
      <c r="B11" s="5"/>
      <c r="C11" s="5" t="s">
        <v>127</v>
      </c>
      <c r="D11" s="5"/>
      <c r="E11" s="5">
        <v>65602103</v>
      </c>
      <c r="F11" s="5"/>
      <c r="G11" s="5">
        <v>1055</v>
      </c>
      <c r="H11" s="5"/>
      <c r="I11" s="5">
        <v>0</v>
      </c>
      <c r="J11" s="5"/>
      <c r="K11" s="15">
        <v>0</v>
      </c>
      <c r="L11" s="5"/>
      <c r="M11" s="5">
        <f t="shared" si="0"/>
        <v>0</v>
      </c>
      <c r="N11" s="5"/>
      <c r="O11" s="5">
        <v>69210218665</v>
      </c>
      <c r="Q11" s="15">
        <v>8666827862</v>
      </c>
      <c r="S11" s="16">
        <f t="shared" si="1"/>
        <v>60543390803</v>
      </c>
    </row>
    <row r="12" spans="1:19" s="4" customFormat="1" ht="24" x14ac:dyDescent="0.55000000000000004">
      <c r="A12" s="4" t="s">
        <v>160</v>
      </c>
      <c r="B12" s="5"/>
      <c r="C12" s="5" t="s">
        <v>163</v>
      </c>
      <c r="D12" s="5"/>
      <c r="E12" s="5">
        <v>2400000</v>
      </c>
      <c r="F12" s="5"/>
      <c r="G12" s="5">
        <v>600</v>
      </c>
      <c r="H12" s="5"/>
      <c r="I12" s="5">
        <v>1440000000</v>
      </c>
      <c r="J12" s="5"/>
      <c r="K12" s="15">
        <v>201107837</v>
      </c>
      <c r="L12" s="5"/>
      <c r="M12" s="5">
        <f t="shared" si="0"/>
        <v>1238892163</v>
      </c>
      <c r="N12" s="5"/>
      <c r="O12" s="5">
        <v>1440000000</v>
      </c>
      <c r="Q12" s="15">
        <v>201107837</v>
      </c>
      <c r="S12" s="16">
        <f t="shared" si="1"/>
        <v>1238892163</v>
      </c>
    </row>
    <row r="13" spans="1:19" s="4" customFormat="1" ht="24" x14ac:dyDescent="0.55000000000000004">
      <c r="A13" s="4" t="s">
        <v>165</v>
      </c>
      <c r="B13" s="5"/>
      <c r="C13" s="5"/>
      <c r="D13" s="5"/>
      <c r="E13" s="5"/>
      <c r="F13" s="5"/>
      <c r="G13" s="5"/>
      <c r="H13" s="5"/>
      <c r="I13" s="5">
        <v>3679408145</v>
      </c>
      <c r="J13" s="5"/>
      <c r="K13" s="15">
        <v>0</v>
      </c>
      <c r="L13" s="5"/>
      <c r="M13" s="5">
        <f t="shared" si="0"/>
        <v>3679408145</v>
      </c>
      <c r="N13" s="5"/>
      <c r="O13" s="5">
        <v>3679408145</v>
      </c>
      <c r="Q13" s="15">
        <v>0</v>
      </c>
      <c r="S13" s="16">
        <v>3679408145</v>
      </c>
    </row>
    <row r="14" spans="1:19" ht="24.75" thickBot="1" x14ac:dyDescent="0.6">
      <c r="A14" s="2" t="s">
        <v>100</v>
      </c>
      <c r="C14" s="1" t="s">
        <v>100</v>
      </c>
      <c r="E14" s="1" t="s">
        <v>100</v>
      </c>
      <c r="G14" s="1" t="s">
        <v>100</v>
      </c>
      <c r="I14" s="7">
        <f>SUM(I8:I13)</f>
        <v>331721201345</v>
      </c>
      <c r="K14" s="7">
        <f>SUM(K8:K13)</f>
        <v>45813733051</v>
      </c>
      <c r="M14" s="7">
        <f>SUM(M8:M13)</f>
        <v>285907468294</v>
      </c>
      <c r="O14" s="7">
        <f>SUM(O8:O13)</f>
        <v>489978091190</v>
      </c>
      <c r="Q14" s="7">
        <f>SUM(Q8:Q13)</f>
        <v>59476000666</v>
      </c>
      <c r="S14" s="7">
        <f>SUM(S8:S13)</f>
        <v>430502090524</v>
      </c>
    </row>
    <row r="15" spans="1:19" ht="19.5" thickTop="1" x14ac:dyDescent="0.45">
      <c r="Q15" s="11"/>
    </row>
    <row r="16" spans="1:19" x14ac:dyDescent="0.45">
      <c r="M16" s="11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5"/>
  <sheetViews>
    <sheetView rightToLeft="1" workbookViewId="0">
      <selection activeCell="E13" sqref="E13"/>
    </sheetView>
  </sheetViews>
  <sheetFormatPr defaultRowHeight="18.75" x14ac:dyDescent="0.45"/>
  <cols>
    <col min="1" max="1" width="26.28515625" style="10" bestFit="1" customWidth="1"/>
    <col min="2" max="2" width="1" style="10" customWidth="1"/>
    <col min="3" max="3" width="22" style="10" customWidth="1"/>
    <col min="4" max="4" width="1" style="10" customWidth="1"/>
    <col min="5" max="5" width="22" style="10" customWidth="1"/>
    <col min="6" max="6" width="1" style="10" customWidth="1"/>
    <col min="7" max="7" width="22" style="10" customWidth="1"/>
    <col min="8" max="8" width="1" style="10" customWidth="1"/>
    <col min="9" max="9" width="22" style="10" customWidth="1"/>
    <col min="10" max="10" width="1" style="10" customWidth="1"/>
    <col min="11" max="11" width="22" style="10" customWidth="1"/>
    <col min="12" max="12" width="1" style="10" customWidth="1"/>
    <col min="13" max="13" width="22" style="10" customWidth="1"/>
    <col min="14" max="14" width="1" style="10" customWidth="1"/>
    <col min="15" max="15" width="9.140625" style="10" customWidth="1"/>
    <col min="16" max="16384" width="9.140625" style="10"/>
  </cols>
  <sheetData>
    <row r="2" spans="1:13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3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  <c r="J3" s="50" t="s">
        <v>111</v>
      </c>
      <c r="K3" s="50" t="s">
        <v>111</v>
      </c>
      <c r="L3" s="50" t="s">
        <v>111</v>
      </c>
      <c r="M3" s="50" t="s">
        <v>111</v>
      </c>
    </row>
    <row r="4" spans="1:13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6" spans="1:13" ht="27" thickBot="1" x14ac:dyDescent="0.5">
      <c r="A6" s="26" t="s">
        <v>112</v>
      </c>
      <c r="C6" s="51" t="s">
        <v>113</v>
      </c>
      <c r="D6" s="51" t="s">
        <v>113</v>
      </c>
      <c r="E6" s="51" t="s">
        <v>113</v>
      </c>
      <c r="F6" s="51" t="s">
        <v>113</v>
      </c>
      <c r="G6" s="51" t="s">
        <v>113</v>
      </c>
      <c r="I6" s="51" t="s">
        <v>114</v>
      </c>
      <c r="J6" s="51" t="s">
        <v>114</v>
      </c>
      <c r="K6" s="51" t="s">
        <v>114</v>
      </c>
      <c r="L6" s="51" t="s">
        <v>114</v>
      </c>
      <c r="M6" s="51" t="s">
        <v>114</v>
      </c>
    </row>
    <row r="7" spans="1:13" ht="27" thickBot="1" x14ac:dyDescent="0.5">
      <c r="A7" s="51" t="s">
        <v>115</v>
      </c>
      <c r="C7" s="51" t="s">
        <v>116</v>
      </c>
      <c r="E7" s="51" t="s">
        <v>117</v>
      </c>
      <c r="G7" s="51" t="s">
        <v>118</v>
      </c>
      <c r="I7" s="51" t="s">
        <v>116</v>
      </c>
      <c r="K7" s="51" t="s">
        <v>117</v>
      </c>
      <c r="M7" s="51" t="s">
        <v>118</v>
      </c>
    </row>
    <row r="8" spans="1:13" s="4" customFormat="1" ht="24" x14ac:dyDescent="0.55000000000000004">
      <c r="A8" s="4" t="s">
        <v>106</v>
      </c>
      <c r="B8" s="5"/>
      <c r="C8" s="5">
        <v>13560</v>
      </c>
      <c r="D8" s="5"/>
      <c r="E8" s="15">
        <v>0</v>
      </c>
      <c r="F8" s="5"/>
      <c r="G8" s="5">
        <f>C8-E8</f>
        <v>13560</v>
      </c>
      <c r="H8" s="5"/>
      <c r="I8" s="5">
        <v>40626</v>
      </c>
      <c r="K8" s="15">
        <v>0</v>
      </c>
      <c r="M8" s="16">
        <f>I8-K8</f>
        <v>40626</v>
      </c>
    </row>
    <row r="9" spans="1:13" s="4" customFormat="1" ht="24" x14ac:dyDescent="0.55000000000000004">
      <c r="A9" s="4" t="s">
        <v>108</v>
      </c>
      <c r="B9" s="5"/>
      <c r="C9" s="5">
        <v>40347858738</v>
      </c>
      <c r="D9" s="5"/>
      <c r="E9" s="15">
        <v>0</v>
      </c>
      <c r="F9" s="5"/>
      <c r="G9" s="5">
        <f t="shared" ref="G9:G12" si="0">C9-E9</f>
        <v>40347858738</v>
      </c>
      <c r="H9" s="5"/>
      <c r="I9" s="5">
        <v>96216249112</v>
      </c>
      <c r="K9" s="15">
        <v>0</v>
      </c>
      <c r="M9" s="16">
        <f t="shared" ref="M9:M12" si="1">I9-K9</f>
        <v>96216249112</v>
      </c>
    </row>
    <row r="10" spans="1:13" s="4" customFormat="1" ht="24" x14ac:dyDescent="0.55000000000000004">
      <c r="A10" s="4" t="s">
        <v>110</v>
      </c>
      <c r="B10" s="5"/>
      <c r="C10" s="5">
        <v>26520547941</v>
      </c>
      <c r="D10" s="5"/>
      <c r="E10" s="15">
        <v>5463100</v>
      </c>
      <c r="F10" s="5"/>
      <c r="G10" s="5">
        <f t="shared" si="0"/>
        <v>26515084841</v>
      </c>
      <c r="H10" s="5"/>
      <c r="I10" s="5">
        <v>64301369850</v>
      </c>
      <c r="K10" s="15">
        <v>174697620</v>
      </c>
      <c r="M10" s="16">
        <f t="shared" si="1"/>
        <v>64126672230</v>
      </c>
    </row>
    <row r="11" spans="1:13" s="4" customFormat="1" ht="24" x14ac:dyDescent="0.55000000000000004">
      <c r="A11" s="4" t="s">
        <v>107</v>
      </c>
      <c r="B11" s="5"/>
      <c r="C11" s="5">
        <v>49602739707</v>
      </c>
      <c r="D11" s="5"/>
      <c r="E11" s="15">
        <v>80160886</v>
      </c>
      <c r="F11" s="5"/>
      <c r="G11" s="5">
        <f t="shared" si="0"/>
        <v>49522578821</v>
      </c>
      <c r="H11" s="5"/>
      <c r="I11" s="5">
        <v>49602739707</v>
      </c>
      <c r="K11" s="15">
        <v>80160886</v>
      </c>
      <c r="M11" s="16">
        <f t="shared" si="1"/>
        <v>49522578821</v>
      </c>
    </row>
    <row r="12" spans="1:13" s="4" customFormat="1" ht="24" x14ac:dyDescent="0.55000000000000004">
      <c r="A12" s="4" t="s">
        <v>110</v>
      </c>
      <c r="B12" s="5"/>
      <c r="C12" s="5">
        <v>19356164382</v>
      </c>
      <c r="D12" s="5"/>
      <c r="E12" s="15">
        <v>0</v>
      </c>
      <c r="F12" s="5"/>
      <c r="G12" s="5">
        <f t="shared" si="0"/>
        <v>19356164382</v>
      </c>
      <c r="H12" s="5"/>
      <c r="I12" s="5">
        <v>19356164382</v>
      </c>
      <c r="K12" s="15">
        <v>0</v>
      </c>
      <c r="M12" s="16">
        <f t="shared" si="1"/>
        <v>19356164382</v>
      </c>
    </row>
    <row r="13" spans="1:13" ht="24.75" thickBot="1" x14ac:dyDescent="0.6">
      <c r="A13" s="14" t="s">
        <v>100</v>
      </c>
      <c r="C13" s="7">
        <f>SUM(C8:C12)</f>
        <v>135827324328</v>
      </c>
      <c r="E13" s="7">
        <f>SUM(E8:E12)</f>
        <v>85623986</v>
      </c>
      <c r="G13" s="7">
        <f>SUM(G8:G12)</f>
        <v>135741700342</v>
      </c>
      <c r="I13" s="7">
        <f>SUM(I8:I12)</f>
        <v>229476563677</v>
      </c>
      <c r="K13" s="7">
        <f>SUM(K8:K12)</f>
        <v>254858506</v>
      </c>
      <c r="M13" s="7">
        <f>SUM(M8:M12)</f>
        <v>229221705171</v>
      </c>
    </row>
    <row r="14" spans="1:13" ht="19.5" thickTop="1" x14ac:dyDescent="0.45"/>
    <row r="15" spans="1:13" x14ac:dyDescent="0.45">
      <c r="G15" s="45"/>
      <c r="M15" s="45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3"/>
  <sheetViews>
    <sheetView rightToLeft="1" workbookViewId="0">
      <selection activeCell="M33" sqref="M33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4.28515625" style="1" bestFit="1" customWidth="1"/>
    <col min="20" max="20" width="15.7109375" style="1" bestFit="1" customWidth="1"/>
    <col min="21" max="16384" width="9.140625" style="1"/>
  </cols>
  <sheetData>
    <row r="1" spans="1:17" s="10" customFormat="1" x14ac:dyDescent="0.45"/>
    <row r="2" spans="1:17" s="10" customFormat="1" ht="26.25" x14ac:dyDescent="0.4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s="10" customFormat="1" ht="26.25" x14ac:dyDescent="0.45">
      <c r="A3" s="50" t="s">
        <v>111</v>
      </c>
      <c r="B3" s="50" t="s">
        <v>111</v>
      </c>
      <c r="C3" s="50" t="s">
        <v>111</v>
      </c>
      <c r="D3" s="50" t="s">
        <v>111</v>
      </c>
      <c r="E3" s="50" t="s">
        <v>111</v>
      </c>
      <c r="F3" s="50" t="s">
        <v>111</v>
      </c>
      <c r="G3" s="50" t="s">
        <v>111</v>
      </c>
      <c r="H3" s="50" t="s">
        <v>111</v>
      </c>
      <c r="I3" s="50" t="s">
        <v>111</v>
      </c>
      <c r="J3" s="50" t="s">
        <v>111</v>
      </c>
      <c r="K3" s="50" t="s">
        <v>111</v>
      </c>
      <c r="L3" s="50" t="s">
        <v>111</v>
      </c>
      <c r="M3" s="50" t="s">
        <v>111</v>
      </c>
      <c r="N3" s="50" t="s">
        <v>111</v>
      </c>
      <c r="O3" s="50" t="s">
        <v>111</v>
      </c>
      <c r="P3" s="50" t="s">
        <v>111</v>
      </c>
      <c r="Q3" s="50" t="s">
        <v>111</v>
      </c>
    </row>
    <row r="4" spans="1:17" s="10" customFormat="1" ht="26.25" x14ac:dyDescent="0.45">
      <c r="A4" s="50" t="s">
        <v>154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5" spans="1:17" s="10" customFormat="1" x14ac:dyDescent="0.45"/>
    <row r="6" spans="1:17" s="10" customFormat="1" ht="27" thickBot="1" x14ac:dyDescent="0.5">
      <c r="A6" s="51" t="s">
        <v>3</v>
      </c>
      <c r="C6" s="51" t="s">
        <v>113</v>
      </c>
      <c r="D6" s="51" t="s">
        <v>113</v>
      </c>
      <c r="E6" s="51" t="s">
        <v>113</v>
      </c>
      <c r="F6" s="51" t="s">
        <v>113</v>
      </c>
      <c r="G6" s="51" t="s">
        <v>113</v>
      </c>
      <c r="H6" s="51" t="s">
        <v>113</v>
      </c>
      <c r="I6" s="51" t="s">
        <v>113</v>
      </c>
      <c r="K6" s="51" t="s">
        <v>114</v>
      </c>
      <c r="L6" s="51" t="s">
        <v>114</v>
      </c>
      <c r="M6" s="51" t="s">
        <v>114</v>
      </c>
      <c r="N6" s="51" t="s">
        <v>114</v>
      </c>
      <c r="O6" s="51" t="s">
        <v>114</v>
      </c>
      <c r="P6" s="51" t="s">
        <v>114</v>
      </c>
      <c r="Q6" s="51" t="s">
        <v>114</v>
      </c>
    </row>
    <row r="7" spans="1:17" s="10" customFormat="1" ht="27" thickBot="1" x14ac:dyDescent="0.5">
      <c r="A7" s="51" t="s">
        <v>3</v>
      </c>
      <c r="C7" s="51" t="s">
        <v>6</v>
      </c>
      <c r="E7" s="51" t="s">
        <v>128</v>
      </c>
      <c r="G7" s="51" t="s">
        <v>129</v>
      </c>
      <c r="I7" s="51" t="s">
        <v>131</v>
      </c>
      <c r="K7" s="51" t="s">
        <v>6</v>
      </c>
      <c r="M7" s="51" t="s">
        <v>128</v>
      </c>
      <c r="O7" s="51" t="s">
        <v>129</v>
      </c>
      <c r="Q7" s="51" t="s">
        <v>131</v>
      </c>
    </row>
    <row r="8" spans="1:17" s="4" customFormat="1" ht="24" x14ac:dyDescent="0.55000000000000004">
      <c r="A8" s="4" t="s">
        <v>68</v>
      </c>
      <c r="B8" s="5"/>
      <c r="C8" s="5">
        <v>12596665</v>
      </c>
      <c r="D8" s="5"/>
      <c r="E8" s="5">
        <v>14235250690</v>
      </c>
      <c r="F8" s="5"/>
      <c r="G8" s="5">
        <v>10994065698</v>
      </c>
      <c r="H8" s="5"/>
      <c r="I8" s="5">
        <f>E8-G8</f>
        <v>3241184992</v>
      </c>
      <c r="J8" s="5"/>
      <c r="K8" s="15">
        <v>12596665</v>
      </c>
      <c r="L8" s="5"/>
      <c r="M8" s="5">
        <v>14235250690</v>
      </c>
      <c r="N8" s="5"/>
      <c r="O8" s="5">
        <v>10994065698</v>
      </c>
      <c r="Q8" s="18">
        <f>M8-O8</f>
        <v>3241184992</v>
      </c>
    </row>
    <row r="9" spans="1:17" s="4" customFormat="1" ht="24" x14ac:dyDescent="0.55000000000000004">
      <c r="A9" s="4" t="s">
        <v>164</v>
      </c>
      <c r="B9" s="5"/>
      <c r="C9" s="5">
        <v>10443414</v>
      </c>
      <c r="D9" s="5"/>
      <c r="E9" s="5">
        <v>147258792475</v>
      </c>
      <c r="F9" s="5"/>
      <c r="G9" s="5">
        <v>127281334945</v>
      </c>
      <c r="H9" s="5"/>
      <c r="I9" s="5">
        <f t="shared" ref="I9:I31" si="0">E9-G9</f>
        <v>19977457530</v>
      </c>
      <c r="J9" s="5"/>
      <c r="K9" s="15">
        <v>10443414</v>
      </c>
      <c r="L9" s="5"/>
      <c r="M9" s="5">
        <v>147258792475</v>
      </c>
      <c r="N9" s="5"/>
      <c r="O9" s="5">
        <v>127281334945</v>
      </c>
      <c r="Q9" s="18">
        <f t="shared" ref="Q9:Q31" si="1">M9-O9</f>
        <v>19977457530</v>
      </c>
    </row>
    <row r="10" spans="1:17" s="4" customFormat="1" ht="24" x14ac:dyDescent="0.55000000000000004">
      <c r="A10" s="4" t="s">
        <v>34</v>
      </c>
      <c r="B10" s="5"/>
      <c r="C10" s="5">
        <v>1011122</v>
      </c>
      <c r="D10" s="5"/>
      <c r="E10" s="5">
        <v>4845296624</v>
      </c>
      <c r="F10" s="5"/>
      <c r="G10" s="5">
        <v>4845296624</v>
      </c>
      <c r="H10" s="5"/>
      <c r="I10" s="5">
        <f t="shared" si="0"/>
        <v>0</v>
      </c>
      <c r="J10" s="5"/>
      <c r="K10" s="15">
        <v>1011122</v>
      </c>
      <c r="L10" s="5"/>
      <c r="M10" s="5">
        <v>4845296624</v>
      </c>
      <c r="N10" s="5"/>
      <c r="O10" s="5">
        <v>4845296624</v>
      </c>
      <c r="Q10" s="18">
        <f t="shared" si="1"/>
        <v>0</v>
      </c>
    </row>
    <row r="11" spans="1:17" s="4" customFormat="1" ht="24" x14ac:dyDescent="0.55000000000000004">
      <c r="A11" s="4" t="s">
        <v>41</v>
      </c>
      <c r="B11" s="5"/>
      <c r="C11" s="5">
        <v>21485578</v>
      </c>
      <c r="D11" s="5"/>
      <c r="E11" s="5">
        <v>115839345176</v>
      </c>
      <c r="F11" s="5"/>
      <c r="G11" s="5">
        <v>105065924024</v>
      </c>
      <c r="H11" s="5"/>
      <c r="I11" s="5">
        <f t="shared" si="0"/>
        <v>10773421152</v>
      </c>
      <c r="J11" s="5"/>
      <c r="K11" s="15">
        <v>63773149</v>
      </c>
      <c r="L11" s="5"/>
      <c r="M11" s="5">
        <v>311621625150</v>
      </c>
      <c r="N11" s="5"/>
      <c r="O11" s="5">
        <v>312087179012</v>
      </c>
      <c r="Q11" s="18">
        <f t="shared" si="1"/>
        <v>-465553862</v>
      </c>
    </row>
    <row r="12" spans="1:17" s="4" customFormat="1" ht="24" x14ac:dyDescent="0.55000000000000004">
      <c r="A12" s="4" t="s">
        <v>89</v>
      </c>
      <c r="B12" s="5"/>
      <c r="C12" s="5">
        <v>7296151</v>
      </c>
      <c r="D12" s="5"/>
      <c r="E12" s="5">
        <v>54484527015</v>
      </c>
      <c r="F12" s="5"/>
      <c r="G12" s="5">
        <v>53380158105</v>
      </c>
      <c r="H12" s="5"/>
      <c r="I12" s="5">
        <f t="shared" si="0"/>
        <v>1104368910</v>
      </c>
      <c r="J12" s="5"/>
      <c r="K12" s="15">
        <v>11510556</v>
      </c>
      <c r="L12" s="5"/>
      <c r="M12" s="5">
        <v>85963178819</v>
      </c>
      <c r="N12" s="5"/>
      <c r="O12" s="5">
        <v>84213621891</v>
      </c>
      <c r="Q12" s="18">
        <f t="shared" si="1"/>
        <v>1749556928</v>
      </c>
    </row>
    <row r="13" spans="1:17" s="4" customFormat="1" ht="24" x14ac:dyDescent="0.55000000000000004">
      <c r="A13" s="17" t="s">
        <v>33</v>
      </c>
      <c r="B13" s="18"/>
      <c r="C13" s="18">
        <v>44825274</v>
      </c>
      <c r="D13" s="18"/>
      <c r="E13" s="18">
        <v>50293957428</v>
      </c>
      <c r="F13" s="18"/>
      <c r="G13" s="18">
        <v>50293957428</v>
      </c>
      <c r="H13" s="18"/>
      <c r="I13" s="5">
        <f t="shared" si="0"/>
        <v>0</v>
      </c>
      <c r="J13" s="18"/>
      <c r="K13" s="19">
        <v>44825275</v>
      </c>
      <c r="L13" s="18"/>
      <c r="M13" s="18">
        <v>50293957429</v>
      </c>
      <c r="N13" s="18"/>
      <c r="O13" s="18">
        <v>50293958550</v>
      </c>
      <c r="P13" s="17"/>
      <c r="Q13" s="18">
        <f t="shared" si="1"/>
        <v>-1121</v>
      </c>
    </row>
    <row r="14" spans="1:17" s="4" customFormat="1" ht="24" x14ac:dyDescent="0.55000000000000004">
      <c r="A14" s="4" t="s">
        <v>39</v>
      </c>
      <c r="B14" s="5"/>
      <c r="C14" s="5">
        <v>4420944</v>
      </c>
      <c r="D14" s="5"/>
      <c r="E14" s="5">
        <v>193368252944</v>
      </c>
      <c r="F14" s="5"/>
      <c r="G14" s="5">
        <v>169144192003</v>
      </c>
      <c r="H14" s="5"/>
      <c r="I14" s="5">
        <f t="shared" si="0"/>
        <v>24224060941</v>
      </c>
      <c r="J14" s="5"/>
      <c r="K14" s="15">
        <v>10403880</v>
      </c>
      <c r="L14" s="5"/>
      <c r="M14" s="5">
        <v>465012505689</v>
      </c>
      <c r="N14" s="5"/>
      <c r="O14" s="5">
        <v>398049800363</v>
      </c>
      <c r="Q14" s="18">
        <f t="shared" si="1"/>
        <v>66962705326</v>
      </c>
    </row>
    <row r="15" spans="1:17" s="20" customFormat="1" ht="24" x14ac:dyDescent="0.55000000000000004">
      <c r="A15" s="21" t="s">
        <v>63</v>
      </c>
      <c r="B15" s="22"/>
      <c r="C15" s="22">
        <v>0</v>
      </c>
      <c r="D15" s="22"/>
      <c r="E15" s="22">
        <v>0</v>
      </c>
      <c r="F15" s="22"/>
      <c r="G15" s="22">
        <v>0</v>
      </c>
      <c r="H15" s="22"/>
      <c r="I15" s="5">
        <f t="shared" si="0"/>
        <v>0</v>
      </c>
      <c r="J15" s="22"/>
      <c r="K15" s="23">
        <v>84728</v>
      </c>
      <c r="L15" s="22"/>
      <c r="M15" s="22">
        <v>1264796276068</v>
      </c>
      <c r="N15" s="22"/>
      <c r="O15" s="22">
        <v>1191797604480</v>
      </c>
      <c r="P15" s="21"/>
      <c r="Q15" s="18">
        <f t="shared" si="1"/>
        <v>72998671588</v>
      </c>
    </row>
    <row r="16" spans="1:17" s="4" customFormat="1" ht="24" x14ac:dyDescent="0.55000000000000004">
      <c r="A16" s="4" t="s">
        <v>132</v>
      </c>
      <c r="B16" s="5"/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15">
        <v>9143022</v>
      </c>
      <c r="L16" s="5"/>
      <c r="M16" s="5">
        <v>129189221448</v>
      </c>
      <c r="N16" s="5"/>
      <c r="O16" s="5">
        <v>121878407866</v>
      </c>
      <c r="Q16" s="18">
        <f t="shared" si="1"/>
        <v>7310813582</v>
      </c>
    </row>
    <row r="17" spans="1:20" s="4" customFormat="1" ht="24" x14ac:dyDescent="0.55000000000000004">
      <c r="A17" s="4" t="s">
        <v>28</v>
      </c>
      <c r="B17" s="5"/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15">
        <v>532000</v>
      </c>
      <c r="L17" s="5"/>
      <c r="M17" s="5">
        <v>660207336620</v>
      </c>
      <c r="N17" s="5"/>
      <c r="O17" s="5">
        <v>600328849750</v>
      </c>
      <c r="Q17" s="18">
        <f t="shared" si="1"/>
        <v>59878486870</v>
      </c>
    </row>
    <row r="18" spans="1:20" s="4" customFormat="1" ht="24" x14ac:dyDescent="0.55000000000000004">
      <c r="A18" s="4" t="s">
        <v>46</v>
      </c>
      <c r="B18" s="5"/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15">
        <v>1</v>
      </c>
      <c r="L18" s="5"/>
      <c r="M18" s="5">
        <v>1</v>
      </c>
      <c r="N18" s="5"/>
      <c r="O18" s="5">
        <v>5753</v>
      </c>
      <c r="Q18" s="18">
        <f t="shared" si="1"/>
        <v>-5752</v>
      </c>
    </row>
    <row r="19" spans="1:20" s="4" customFormat="1" ht="24" x14ac:dyDescent="0.55000000000000004">
      <c r="A19" s="4" t="s">
        <v>32</v>
      </c>
      <c r="B19" s="5"/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15">
        <v>1838965</v>
      </c>
      <c r="L19" s="5"/>
      <c r="M19" s="5">
        <v>232573579652</v>
      </c>
      <c r="N19" s="5"/>
      <c r="O19" s="5">
        <v>218357366244</v>
      </c>
      <c r="Q19" s="18">
        <f t="shared" si="1"/>
        <v>14216213408</v>
      </c>
    </row>
    <row r="20" spans="1:20" s="4" customFormat="1" ht="24" x14ac:dyDescent="0.55000000000000004">
      <c r="A20" s="4" t="s">
        <v>31</v>
      </c>
      <c r="B20" s="5"/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15">
        <v>26869217</v>
      </c>
      <c r="L20" s="5"/>
      <c r="M20" s="5">
        <v>1480898149358</v>
      </c>
      <c r="N20" s="5"/>
      <c r="O20" s="5">
        <v>1362176603101</v>
      </c>
      <c r="Q20" s="18">
        <f t="shared" si="1"/>
        <v>118721546257</v>
      </c>
    </row>
    <row r="21" spans="1:20" s="4" customFormat="1" ht="24" x14ac:dyDescent="0.55000000000000004">
      <c r="A21" s="4" t="s">
        <v>18</v>
      </c>
      <c r="B21" s="5"/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15">
        <v>181550861</v>
      </c>
      <c r="L21" s="5"/>
      <c r="M21" s="5">
        <v>884780325211</v>
      </c>
      <c r="N21" s="5"/>
      <c r="O21" s="5">
        <v>745524186496</v>
      </c>
      <c r="Q21" s="18">
        <f t="shared" si="1"/>
        <v>139256138715</v>
      </c>
    </row>
    <row r="22" spans="1:20" s="4" customFormat="1" ht="24" x14ac:dyDescent="0.55000000000000004">
      <c r="A22" s="4" t="s">
        <v>96</v>
      </c>
      <c r="B22" s="5"/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15">
        <v>9565431</v>
      </c>
      <c r="L22" s="5"/>
      <c r="M22" s="5">
        <v>94653508327</v>
      </c>
      <c r="N22" s="5"/>
      <c r="O22" s="5">
        <v>70962157194</v>
      </c>
      <c r="Q22" s="18">
        <f t="shared" si="1"/>
        <v>23691351133</v>
      </c>
      <c r="S22" s="24"/>
      <c r="T22" s="24"/>
    </row>
    <row r="23" spans="1:20" s="4" customFormat="1" ht="24" x14ac:dyDescent="0.55000000000000004">
      <c r="A23" s="4" t="s">
        <v>56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15">
        <v>1</v>
      </c>
      <c r="L23" s="5"/>
      <c r="M23" s="5">
        <v>1</v>
      </c>
      <c r="N23" s="5"/>
      <c r="O23" s="5">
        <v>13953</v>
      </c>
      <c r="Q23" s="18">
        <f t="shared" si="1"/>
        <v>-13952</v>
      </c>
    </row>
    <row r="24" spans="1:20" s="4" customFormat="1" ht="24" x14ac:dyDescent="0.55000000000000004">
      <c r="A24" s="4" t="s">
        <v>79</v>
      </c>
      <c r="B24" s="5"/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0"/>
        <v>0</v>
      </c>
      <c r="J24" s="5"/>
      <c r="K24" s="15">
        <v>115022938</v>
      </c>
      <c r="L24" s="5"/>
      <c r="M24" s="5">
        <v>245582597254</v>
      </c>
      <c r="N24" s="5"/>
      <c r="O24" s="5">
        <v>232221598854</v>
      </c>
      <c r="Q24" s="18">
        <f t="shared" si="1"/>
        <v>13360998400</v>
      </c>
    </row>
    <row r="25" spans="1:20" s="4" customFormat="1" ht="24" x14ac:dyDescent="0.55000000000000004">
      <c r="A25" s="4" t="s">
        <v>17</v>
      </c>
      <c r="B25" s="5"/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15">
        <v>30000000</v>
      </c>
      <c r="L25" s="5"/>
      <c r="M25" s="5">
        <v>157334776544</v>
      </c>
      <c r="N25" s="5"/>
      <c r="O25" s="5">
        <v>146125350031</v>
      </c>
      <c r="Q25" s="18">
        <f t="shared" si="1"/>
        <v>11209426513</v>
      </c>
    </row>
    <row r="26" spans="1:20" s="4" customFormat="1" ht="24" x14ac:dyDescent="0.55000000000000004">
      <c r="A26" s="4" t="s">
        <v>15</v>
      </c>
      <c r="B26" s="5"/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15">
        <v>119639</v>
      </c>
      <c r="L26" s="5"/>
      <c r="M26" s="5">
        <v>142338324</v>
      </c>
      <c r="N26" s="5"/>
      <c r="O26" s="5">
        <v>145566829</v>
      </c>
      <c r="Q26" s="18">
        <f t="shared" si="1"/>
        <v>-3228505</v>
      </c>
    </row>
    <row r="27" spans="1:20" s="4" customFormat="1" ht="24" x14ac:dyDescent="0.55000000000000004">
      <c r="A27" s="4" t="s">
        <v>95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15">
        <v>1150000</v>
      </c>
      <c r="L27" s="5"/>
      <c r="M27" s="5">
        <v>0</v>
      </c>
      <c r="N27" s="5"/>
      <c r="O27" s="5">
        <v>0</v>
      </c>
      <c r="Q27" s="18">
        <v>3137985869</v>
      </c>
    </row>
    <row r="28" spans="1:20" s="4" customFormat="1" ht="24" x14ac:dyDescent="0.55000000000000004">
      <c r="A28" s="4" t="s">
        <v>166</v>
      </c>
      <c r="B28" s="5"/>
      <c r="C28" s="5">
        <v>46548000</v>
      </c>
      <c r="D28" s="5"/>
      <c r="E28" s="5" t="s">
        <v>151</v>
      </c>
      <c r="F28" s="5"/>
      <c r="G28" s="5" t="s">
        <v>151</v>
      </c>
      <c r="H28" s="5"/>
      <c r="I28" s="5">
        <v>-1550095093</v>
      </c>
      <c r="J28" s="5"/>
      <c r="K28" s="15">
        <v>46548000</v>
      </c>
      <c r="L28" s="5"/>
      <c r="M28" s="5" t="s">
        <v>151</v>
      </c>
      <c r="N28" s="5"/>
      <c r="O28" s="5" t="s">
        <v>151</v>
      </c>
      <c r="Q28" s="18">
        <v>-1550095093</v>
      </c>
    </row>
    <row r="29" spans="1:20" s="4" customFormat="1" ht="24" x14ac:dyDescent="0.55000000000000004">
      <c r="A29" s="4" t="s">
        <v>134</v>
      </c>
      <c r="B29" s="5"/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15">
        <v>16395148</v>
      </c>
      <c r="L29" s="5"/>
      <c r="M29" s="5">
        <v>43922601492</v>
      </c>
      <c r="N29" s="5"/>
      <c r="O29" s="5">
        <v>43351607672</v>
      </c>
      <c r="Q29" s="18">
        <f t="shared" si="1"/>
        <v>570993820</v>
      </c>
    </row>
    <row r="30" spans="1:20" s="4" customFormat="1" ht="24" x14ac:dyDescent="0.55000000000000004">
      <c r="A30" s="4" t="s">
        <v>70</v>
      </c>
      <c r="B30" s="5"/>
      <c r="C30" s="5">
        <v>0</v>
      </c>
      <c r="D30" s="5"/>
      <c r="E30" s="5">
        <v>0</v>
      </c>
      <c r="F30" s="5"/>
      <c r="G30" s="5">
        <v>0</v>
      </c>
      <c r="H30" s="5"/>
      <c r="I30" s="5">
        <f t="shared" si="0"/>
        <v>0</v>
      </c>
      <c r="J30" s="5"/>
      <c r="K30" s="15">
        <v>2</v>
      </c>
      <c r="L30" s="5"/>
      <c r="M30" s="5">
        <v>2</v>
      </c>
      <c r="N30" s="5"/>
      <c r="O30" s="5">
        <v>4671</v>
      </c>
      <c r="Q30" s="18">
        <f t="shared" si="1"/>
        <v>-4669</v>
      </c>
    </row>
    <row r="31" spans="1:20" s="4" customFormat="1" ht="24" x14ac:dyDescent="0.55000000000000004">
      <c r="A31" s="4" t="s">
        <v>133</v>
      </c>
      <c r="B31" s="5"/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15">
        <v>182500831</v>
      </c>
      <c r="L31" s="5"/>
      <c r="M31" s="5">
        <v>283761146291</v>
      </c>
      <c r="N31" s="5"/>
      <c r="O31" s="5">
        <v>252529611869</v>
      </c>
      <c r="Q31" s="18">
        <f t="shared" si="1"/>
        <v>31231534422</v>
      </c>
    </row>
    <row r="32" spans="1:20" ht="24.75" thickBot="1" x14ac:dyDescent="0.6">
      <c r="A32" s="2" t="s">
        <v>100</v>
      </c>
      <c r="C32" s="1" t="s">
        <v>100</v>
      </c>
      <c r="E32" s="7">
        <f>SUM(E8:E31)</f>
        <v>580325422352</v>
      </c>
      <c r="G32" s="7">
        <f>SUM(G8:G31)</f>
        <v>521004928827</v>
      </c>
      <c r="I32" s="7">
        <f>SUM(I8:I31)</f>
        <v>57770398432</v>
      </c>
      <c r="K32" s="1" t="s">
        <v>100</v>
      </c>
      <c r="M32" s="7">
        <f>SUM(M8:M31)</f>
        <v>6557072463469</v>
      </c>
      <c r="O32" s="7">
        <f>SUM(O8:O31)</f>
        <v>5973164191846</v>
      </c>
      <c r="Q32" s="7">
        <f>SUM(Q8:Q31)</f>
        <v>585496162399</v>
      </c>
    </row>
    <row r="33" spans="9:17" ht="19.5" thickTop="1" x14ac:dyDescent="0.45"/>
    <row r="34" spans="9:17" x14ac:dyDescent="0.45">
      <c r="I34" s="11"/>
      <c r="O34" s="3"/>
      <c r="Q34" s="3"/>
    </row>
    <row r="35" spans="9:17" x14ac:dyDescent="0.45">
      <c r="I35" s="3"/>
      <c r="O35" s="3"/>
      <c r="Q35" s="3"/>
    </row>
    <row r="36" spans="9:17" x14ac:dyDescent="0.45">
      <c r="I36" s="3"/>
      <c r="O36" s="3"/>
      <c r="Q36" s="3"/>
    </row>
    <row r="37" spans="9:17" ht="21" x14ac:dyDescent="0.55000000000000004">
      <c r="I37" s="36"/>
      <c r="O37" s="3"/>
      <c r="Q37" s="3"/>
    </row>
    <row r="38" spans="9:17" x14ac:dyDescent="0.45">
      <c r="I38" s="3"/>
      <c r="O38" s="3"/>
      <c r="Q38" s="3"/>
    </row>
    <row r="39" spans="9:17" x14ac:dyDescent="0.45">
      <c r="Q39" s="3"/>
    </row>
    <row r="40" spans="9:17" x14ac:dyDescent="0.45">
      <c r="Q40" s="3"/>
    </row>
    <row r="41" spans="9:17" x14ac:dyDescent="0.45">
      <c r="Q41" s="3"/>
    </row>
    <row r="42" spans="9:17" x14ac:dyDescent="0.45">
      <c r="Q42" s="3"/>
    </row>
    <row r="43" spans="9:17" x14ac:dyDescent="0.45">
      <c r="Q4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Shahbazian, Abbas</cp:lastModifiedBy>
  <dcterms:created xsi:type="dcterms:W3CDTF">2026-01-04T10:37:11Z</dcterms:created>
  <dcterms:modified xsi:type="dcterms:W3CDTF">2026-01-21T15:11:22Z</dcterms:modified>
</cp:coreProperties>
</file>