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k.pirzadeh\Desktop\پرتفو\1404\140409\"/>
    </mc:Choice>
  </mc:AlternateContent>
  <xr:revisionPtr revIDLastSave="0" documentId="8_{28DD8624-EEBF-4568-817C-75B1B76502AB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سهام" sheetId="1" r:id="rId1"/>
    <sheet name="سپرده" sheetId="6" r:id="rId2"/>
    <sheet name="جمع درآمدها" sheetId="15" r:id="rId3"/>
    <sheet name="سایر درآمدها" sheetId="14" r:id="rId4"/>
    <sheet name="سرمایه‌گذاری در سهام" sheetId="11" r:id="rId5"/>
    <sheet name="درآمد سود سهام" sheetId="8" r:id="rId6"/>
    <sheet name="سود سپرده بانکی" sheetId="7" r:id="rId7"/>
    <sheet name="درآمد سپرده بانکی" sheetId="13" r:id="rId8"/>
    <sheet name="درآمد ناشی از فروش" sheetId="10" r:id="rId9"/>
    <sheet name="درآمد ناشی از تغییر قیمت اوراق" sheetId="9" r:id="rId10"/>
  </sheets>
  <definedNames>
    <definedName name="_xlnm._FilterDatabase" localSheetId="0" hidden="1">سهام!$A$6:$Y$96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5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8" i="11"/>
  <c r="S100" i="11"/>
  <c r="R100" i="11"/>
  <c r="Q100" i="11"/>
  <c r="P100" i="11"/>
  <c r="O100" i="11"/>
  <c r="N100" i="11"/>
  <c r="M100" i="11"/>
  <c r="G93" i="9"/>
  <c r="F93" i="9"/>
  <c r="E93" i="9"/>
  <c r="Y96" i="1"/>
  <c r="C9" i="15"/>
  <c r="U100" i="11"/>
  <c r="S99" i="11"/>
  <c r="S9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8" i="11"/>
  <c r="E10" i="15" l="1"/>
  <c r="E10" i="14"/>
  <c r="C10" i="14"/>
  <c r="E11" i="13"/>
  <c r="K100" i="11"/>
  <c r="I100" i="11"/>
  <c r="C7" i="15" s="1"/>
  <c r="G100" i="11"/>
  <c r="E100" i="11"/>
  <c r="C100" i="11"/>
  <c r="Q28" i="10"/>
  <c r="Q22" i="10"/>
  <c r="Q15" i="10"/>
  <c r="Q27" i="10"/>
  <c r="Q8" i="10"/>
  <c r="I92" i="9"/>
  <c r="I91" i="9"/>
  <c r="Q91" i="9"/>
  <c r="Q92" i="9"/>
  <c r="Q89" i="9"/>
  <c r="O93" i="9"/>
  <c r="M93" i="9"/>
  <c r="Q9" i="10"/>
  <c r="Q10" i="10"/>
  <c r="Q11" i="10"/>
  <c r="Q12" i="10"/>
  <c r="Q13" i="10"/>
  <c r="Q14" i="10"/>
  <c r="Q16" i="10"/>
  <c r="Q17" i="10"/>
  <c r="Q18" i="10"/>
  <c r="Q19" i="10"/>
  <c r="Q20" i="10"/>
  <c r="Q21" i="10"/>
  <c r="Q23" i="10"/>
  <c r="Q24" i="10"/>
  <c r="Q25" i="10"/>
  <c r="Q26" i="10"/>
  <c r="I23" i="10"/>
  <c r="I24" i="10"/>
  <c r="I25" i="10"/>
  <c r="I26" i="10"/>
  <c r="I27" i="10"/>
  <c r="I10" i="10"/>
  <c r="I11" i="10"/>
  <c r="I12" i="10"/>
  <c r="I14" i="10"/>
  <c r="I15" i="10"/>
  <c r="I16" i="10"/>
  <c r="I17" i="10"/>
  <c r="I18" i="10"/>
  <c r="I19" i="10"/>
  <c r="I20" i="10"/>
  <c r="I21" i="10"/>
  <c r="I22" i="10"/>
  <c r="I9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90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90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8" i="9"/>
  <c r="I93" i="9" s="1"/>
  <c r="K15" i="6"/>
  <c r="Q93" i="9" l="1"/>
  <c r="G11" i="13"/>
  <c r="C11" i="13"/>
  <c r="O28" i="10"/>
  <c r="M28" i="10"/>
  <c r="I28" i="10"/>
  <c r="G28" i="10"/>
  <c r="E28" i="10"/>
  <c r="S11" i="8"/>
  <c r="Q11" i="8"/>
  <c r="O11" i="8"/>
  <c r="M11" i="8"/>
  <c r="K11" i="8"/>
  <c r="I11" i="8"/>
  <c r="M11" i="7"/>
  <c r="K11" i="7"/>
  <c r="I11" i="7"/>
  <c r="G11" i="7"/>
  <c r="C8" i="15" s="1"/>
  <c r="C10" i="15" s="1"/>
  <c r="E11" i="7"/>
  <c r="C11" i="7"/>
  <c r="I15" i="6"/>
  <c r="G15" i="6"/>
  <c r="E15" i="6"/>
  <c r="C15" i="6"/>
  <c r="W96" i="1"/>
  <c r="U96" i="1"/>
  <c r="O96" i="1"/>
  <c r="K96" i="1"/>
  <c r="G96" i="1"/>
  <c r="E96" i="1"/>
  <c r="I9" i="13" l="1"/>
  <c r="I10" i="13"/>
  <c r="I8" i="13"/>
  <c r="I11" i="13" s="1"/>
</calcChain>
</file>

<file path=xl/sharedStrings.xml><?xml version="1.0" encoding="utf-8"?>
<sst xmlns="http://schemas.openxmlformats.org/spreadsheetml/2006/main" count="972" uniqueCount="155">
  <si>
    <t>صندوق سرمایه‌گذاری توسعه اطلس مفید</t>
  </si>
  <si>
    <t>صورت وضعیت پورتفوی</t>
  </si>
  <si>
    <t>برای ماه منتهی به 1404/09/30</t>
  </si>
  <si>
    <t>نام شرکت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</si>
  <si>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</si>
  <si>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</si>
  <si>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</si>
  <si>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</si>
  <si>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</si>
  <si>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</si>
  <si>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</si>
  <si>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</si>
  <si>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</si>
  <si>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</si>
  <si>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</si>
  <si>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ملت</t>
  </si>
  <si>
    <t>بهار رز عالیس چناران</t>
  </si>
  <si>
    <t>پالایش نفت اصفهان</t>
  </si>
  <si>
    <t>پالایش نفت بندرعباس</t>
  </si>
  <si>
    <t>پالایش نفت تبریز</t>
  </si>
  <si>
    <t>پالایش نفت تهران</t>
  </si>
  <si>
    <t>پاکدیس</t>
  </si>
  <si>
    <t>پتروشیمی پردیس</t>
  </si>
  <si>
    <t>پتروشیمی جم</t>
  </si>
  <si>
    <t>پتروشیمی شیراز</t>
  </si>
  <si>
    <t>پخش هجرت</t>
  </si>
  <si>
    <t>پست بانک ایران</t>
  </si>
  <si>
    <t>تراکتورسازی‌ایران‌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</si>
  <si>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</si>
  <si>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</si>
  <si>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</si>
  <si>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</si>
  <si>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</si>
  <si>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ح . سرمایه‌گذاری‌ سپه‌</t>
  </si>
  <si>
    <t>ح.داروسازی شهید قاضی</t>
  </si>
  <si>
    <t>داروپخش‌ (هلدینگ‌</t>
  </si>
  <si>
    <t>داروسازی  ابوریحان</t>
  </si>
  <si>
    <t>داروسازی شهید قاضی</t>
  </si>
  <si>
    <t>داروسازی‌ فارابی‌</t>
  </si>
  <si>
    <t>دارویی و نهاده های زاگرس دارو</t>
  </si>
  <si>
    <t>دامداری تلیسه نمونه</t>
  </si>
  <si>
    <t>دوده‌ صنعتی‌ پارس‌</t>
  </si>
  <si>
    <t>سپید ماکیان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</si>
  <si>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</si>
  <si>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</si>
  <si>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</si>
  <si>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</si>
  <si>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</si>
  <si>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</si>
  <si>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</si>
  <si>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</si>
  <si>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</si>
  <si>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</si>
  <si>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</si>
  <si>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</si>
  <si>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</si>
  <si>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</si>
  <si>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</si>
  <si>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</si>
  <si>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</si>
  <si>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ارتباطات سیار ایران</t>
  </si>
  <si>
    <t>شرکت خمیرمایه رضوی</t>
  </si>
  <si>
    <t>شرکت س استان کردستان</t>
  </si>
  <si>
    <t>شمش طلا</t>
  </si>
  <si>
    <t>شیر و گوشت زاگرس شهرکرد</t>
  </si>
  <si>
    <t>صنایع  لاستیکی   سهند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</si>
  <si>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</si>
  <si>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</si>
  <si>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</si>
  <si>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</si>
  <si>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صنعتی‌ آما</t>
  </si>
  <si>
    <t>فجر انرژی خلیج فارس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</si>
  <si>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</si>
  <si>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</si>
  <si>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</si>
  <si>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</si>
  <si>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</si>
  <si>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</si>
  <si>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</si>
  <si>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</si>
  <si>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مهرمام میهن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</si>
  <si>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</si>
  <si>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</si>
  <si>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</si>
  <si>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</si>
  <si>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</si>
  <si>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</si>
  <si>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</si>
  <si>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</si>
  <si>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کربن‌ ایران‌</t>
  </si>
  <si>
    <t>کشت و دام قیام اصفهان</t>
  </si>
  <si>
    <t>کشت و دامداری فکا</t>
  </si>
  <si>
    <t>کشت وصنعت شریف آباد</t>
  </si>
  <si>
    <t>اختیارخ فولاد-3250-1404/11/08</t>
  </si>
  <si>
    <t>گروه‌بهمن‌</t>
  </si>
  <si>
    <t>اختیارخ وبملت-1200-1404/09/19</t>
  </si>
  <si>
    <t>لابراتوارداروسازی‌  دکترعبیدی‌</t>
  </si>
  <si>
    <t>شمش نقره</t>
  </si>
  <si>
    <t>صنایع‌خاک‌چینی‌ایران‌</t>
  </si>
  <si>
    <t>تولیدی کوچین</t>
  </si>
  <si>
    <t/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</si>
  <si>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</si>
  <si>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</si>
  <si>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</si>
  <si>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</si>
  <si>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</si>
  <si>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</si>
  <si>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</si>
  <si>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>بانک خاورمیانه آفریقا</t>
  </si>
  <si>
    <t>بانک صادرات بورس کالا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</si>
  <si>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</si>
  <si>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</si>
  <si>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</si>
  <si>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</si>
  <si>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</si>
  <si>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</si>
  <si>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</si>
  <si>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</si>
  <si>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</si>
  <si>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</si>
  <si>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</si>
  <si>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</si>
  <si>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</si>
  <si>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</si>
  <si>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</si>
  <si>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1404/09/15</t>
  </si>
  <si>
    <t>1404/09/22</t>
  </si>
  <si>
    <t>1404/09/26</t>
  </si>
  <si>
    <t>بهای فروش</t>
  </si>
  <si>
    <t>ارزش دفتری</t>
  </si>
  <si>
    <t>سود و زیان ناشی از تغییر قیمت</t>
  </si>
  <si>
    <t>سود و زیان ناشی از فروش</t>
  </si>
  <si>
    <t>شرکت آهن و فولاد ارفع</t>
  </si>
  <si>
    <t>فولاد  خوزستان</t>
  </si>
  <si>
    <t>ح . کاشی‌ الوند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</si>
  <si>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</si>
  <si>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</si>
  <si>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</si>
  <si>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</si>
  <si>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</si>
  <si>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</si>
  <si>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</si>
  <si>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</si>
  <si>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</si>
  <si>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</si>
  <si>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</si>
  <si>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</si>
  <si>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</si>
  <si>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گواهی سپرده تمام سکه بهار آزادی طرح جدید</t>
  </si>
  <si>
    <t>1404/09/01</t>
  </si>
  <si>
    <t>ارزشیابی اوراق اختیارخ فولاد-3500-1404/11/08</t>
  </si>
  <si>
    <t>ارزشیابی اوراق اختیارخ وبملت-1100-1404/10/17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</si>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</sst>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5">
    <font>
      <sz val="11"/>
      <name val="Calibri"/>
    </font>
    <font>
      <sz val="12"/>
      <name val="B Nazanin"/>
    </font>
    <font>
      <b/>
      <sz val="12"/>
      <name val="B Nazanin"/>
    </font>
    <font>
      <sz val="11"/>
      <name val="Calibri"/>
    </font>
    <font>
      <sz val="16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6"/>
      <color rgb="FF000000"/>
      <name val="B Mitra"/>
      <charset val="178"/>
    </font>
    <font>
      <sz val="16"/>
      <color rgb="FFFF0000"/>
      <name val="B Mitra"/>
      <charset val="178"/>
    </font>
    <font>
      <sz val="16"/>
      <color theme="2" tint="-0.89999084444715716"/>
      <name val="B Mitra"/>
      <charset val="178"/>
    </font>
    <font>
      <b/>
      <sz val="10"/>
      <color rgb="FF000000"/>
      <name val="IRANSans"/>
      <family val="2"/>
    </font>
    <font>
      <sz val="10"/>
      <color rgb="FF00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164" fontId="5" fillId="0" borderId="0" xfId="0" applyNumberFormat="1" applyFont="1" applyAlignment="1">
      <alignment horizontal="center" vertical="center" readingOrder="2"/>
    </xf>
    <xf numFmtId="10" fontId="4" fillId="0" borderId="0" xfId="1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 readingOrder="2"/>
    </xf>
    <xf numFmtId="0" fontId="1" fillId="0" borderId="0" xfId="0" applyFont="1" applyAlignment="1">
      <alignment readingOrder="2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164" fontId="1" fillId="0" borderId="0" xfId="0" applyNumberFormat="1" applyFont="1"/>
    <xf numFmtId="10" fontId="5" fillId="0" borderId="0" xfId="1" applyNumberFormat="1" applyFont="1" applyAlignment="1">
      <alignment horizontal="center" vertical="center" readingOrder="2"/>
    </xf>
    <xf numFmtId="10" fontId="5" fillId="0" borderId="2" xfId="1" applyNumberFormat="1" applyFont="1" applyBorder="1" applyAlignment="1">
      <alignment horizontal="center" vertical="center" readingOrder="2"/>
    </xf>
    <xf numFmtId="0" fontId="8" fillId="0" borderId="0" xfId="0" applyFont="1"/>
    <xf numFmtId="3" fontId="5" fillId="0" borderId="0" xfId="1" applyNumberFormat="1" applyFont="1" applyAlignment="1">
      <alignment horizontal="center" vertical="center" readingOrder="2"/>
    </xf>
    <xf numFmtId="3" fontId="4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/>
    <xf numFmtId="164" fontId="5" fillId="0" borderId="0" xfId="0" applyNumberFormat="1" applyFont="1" applyFill="1" applyAlignment="1">
      <alignment horizontal="center" vertical="center" readingOrder="2"/>
    </xf>
    <xf numFmtId="3" fontId="5" fillId="0" borderId="0" xfId="1" applyNumberFormat="1" applyFont="1" applyFill="1" applyAlignment="1">
      <alignment horizontal="center" vertical="center" readingOrder="2"/>
    </xf>
    <xf numFmtId="0" fontId="10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center" vertical="center" readingOrder="2"/>
    </xf>
    <xf numFmtId="3" fontId="11" fillId="0" borderId="0" xfId="1" applyNumberFormat="1" applyFont="1" applyAlignment="1">
      <alignment horizontal="center" vertical="center" readingOrder="2"/>
    </xf>
    <xf numFmtId="164" fontId="11" fillId="0" borderId="0" xfId="0" applyNumberFormat="1" applyFont="1" applyFill="1" applyAlignment="1">
      <alignment horizontal="center" vertical="center" readingOrder="2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/>
    <xf numFmtId="0" fontId="5" fillId="0" borderId="0" xfId="0" applyFont="1" applyFill="1"/>
    <xf numFmtId="0" fontId="7" fillId="0" borderId="0" xfId="0" applyFont="1" applyFill="1"/>
    <xf numFmtId="10" fontId="4" fillId="0" borderId="0" xfId="1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4" fillId="0" borderId="0" xfId="0" applyNumberFormat="1" applyFont="1" applyFill="1"/>
    <xf numFmtId="3" fontId="4" fillId="0" borderId="0" xfId="0" applyNumberFormat="1" applyFont="1" applyFill="1"/>
    <xf numFmtId="0" fontId="2" fillId="0" borderId="0" xfId="0" applyFont="1" applyFill="1"/>
    <xf numFmtId="164" fontId="5" fillId="0" borderId="2" xfId="0" applyNumberFormat="1" applyFont="1" applyFill="1" applyBorder="1" applyAlignment="1">
      <alignment horizontal="center" vertical="center" readingOrder="2"/>
    </xf>
    <xf numFmtId="3" fontId="12" fillId="0" borderId="0" xfId="0" applyNumberFormat="1" applyFont="1"/>
    <xf numFmtId="10" fontId="5" fillId="0" borderId="2" xfId="1" applyNumberFormat="1" applyFont="1" applyFill="1" applyBorder="1" applyAlignment="1">
      <alignment horizontal="center" vertical="center" readingOrder="2"/>
    </xf>
    <xf numFmtId="3" fontId="13" fillId="0" borderId="0" xfId="0" applyNumberFormat="1" applyFont="1"/>
    <xf numFmtId="3" fontId="8" fillId="0" borderId="0" xfId="0" applyNumberFormat="1" applyFont="1"/>
    <xf numFmtId="0" fontId="14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"/>
  <sheetViews>
    <sheetView rightToLeft="1" tabSelected="1" topLeftCell="A67" zoomScale="70" zoomScaleNormal="70" workbookViewId="0">
      <selection activeCell="W82" sqref="W82"/>
    </sheetView>
  </sheetViews>
  <sheetFormatPr defaultRowHeight="15"/>
  <cols>
    <col min="1" max="1" width="40.140625" style="30" bestFit="1" customWidth="1"/>
    <col min="2" max="2" width="1.140625" style="30" customWidth="1"/>
    <col min="3" max="3" width="19" style="30" customWidth="1"/>
    <col min="4" max="4" width="1.140625" style="30" customWidth="1"/>
    <col min="5" max="5" width="23" style="30" customWidth="1"/>
    <col min="6" max="6" width="1.140625" style="30" customWidth="1"/>
    <col min="7" max="7" width="23" style="30" customWidth="1"/>
    <col min="8" max="8" width="1.140625" style="30" customWidth="1"/>
    <col min="9" max="9" width="19" style="30" customWidth="1"/>
    <col min="10" max="10" width="1" style="30" customWidth="1"/>
    <col min="11" max="11" width="23" style="30" customWidth="1"/>
    <col min="12" max="12" width="1" style="30" customWidth="1"/>
    <col min="13" max="13" width="20" style="30" customWidth="1"/>
    <col min="14" max="14" width="1" style="30" customWidth="1"/>
    <col min="15" max="15" width="22" style="30" customWidth="1"/>
    <col min="16" max="16" width="1.28515625" style="30" customWidth="1"/>
    <col min="17" max="17" width="19" style="30" customWidth="1"/>
    <col min="18" max="18" width="1" style="30" customWidth="1"/>
    <col min="19" max="19" width="20" style="30" customWidth="1"/>
    <col min="20" max="20" width="1" style="30" customWidth="1"/>
    <col min="21" max="21" width="23" style="30" customWidth="1"/>
    <col min="22" max="22" width="1" style="30" customWidth="1"/>
    <col min="23" max="23" width="23" style="30" customWidth="1"/>
    <col min="24" max="24" width="1" style="30" customWidth="1"/>
    <col min="25" max="25" width="34.28515625" style="30" bestFit="1" customWidth="1"/>
    <col min="26" max="26" width="1" style="30" customWidth="1"/>
    <col min="27" max="27" width="15.7109375" style="30" bestFit="1" customWidth="1"/>
    <col min="28" max="28" width="22" style="30" bestFit="1" customWidth="1"/>
    <col min="29" max="16384" width="9.140625" style="30"/>
  </cols>
  <sheetData>
    <row r="1" spans="1:28" ht="18.7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8" ht="26.25">
      <c r="A2" s="40" t="s">
        <v>0</v>
      </c>
      <c r="B2" s="40" t="s">
        <v>0</v>
      </c>
      <c r="C2" s="40" t="s">
        <v>0</v>
      </c>
      <c r="D2" s="40" t="s">
        <v>0</v>
      </c>
      <c r="E2" s="40" t="s">
        <v>0</v>
      </c>
      <c r="F2" s="40" t="s">
        <v>0</v>
      </c>
      <c r="G2" s="40" t="s">
        <v>0</v>
      </c>
      <c r="H2" s="40" t="s">
        <v>0</v>
      </c>
      <c r="I2" s="40" t="s">
        <v>0</v>
      </c>
      <c r="J2" s="40" t="s">
        <v>0</v>
      </c>
      <c r="K2" s="40" t="s">
        <v>0</v>
      </c>
      <c r="L2" s="40" t="s">
        <v>0</v>
      </c>
      <c r="M2" s="40" t="s">
        <v>0</v>
      </c>
      <c r="N2" s="40" t="s">
        <v>0</v>
      </c>
      <c r="O2" s="40" t="s">
        <v>0</v>
      </c>
      <c r="P2" s="40" t="s">
        <v>0</v>
      </c>
      <c r="Q2" s="40" t="s">
        <v>0</v>
      </c>
      <c r="R2" s="40" t="s">
        <v>0</v>
      </c>
      <c r="S2" s="40" t="s">
        <v>0</v>
      </c>
      <c r="T2" s="40" t="s">
        <v>0</v>
      </c>
      <c r="U2" s="40" t="s">
        <v>0</v>
      </c>
      <c r="V2" s="40" t="s">
        <v>0</v>
      </c>
      <c r="W2" s="40" t="s">
        <v>0</v>
      </c>
      <c r="X2" s="40" t="s">
        <v>0</v>
      </c>
      <c r="Y2" s="40" t="s">
        <v>0</v>
      </c>
    </row>
    <row r="3" spans="1:28" ht="26.25">
      <c r="A3" s="40" t="s">
        <v>1</v>
      </c>
      <c r="B3" s="40" t="s">
        <v>1</v>
      </c>
      <c r="C3" s="40" t="s">
        <v>1</v>
      </c>
      <c r="D3" s="40" t="s">
        <v>1</v>
      </c>
      <c r="E3" s="40" t="s">
        <v>1</v>
      </c>
      <c r="F3" s="40" t="s">
        <v>1</v>
      </c>
      <c r="G3" s="40" t="s">
        <v>1</v>
      </c>
      <c r="H3" s="40" t="s">
        <v>1</v>
      </c>
      <c r="I3" s="40" t="s">
        <v>1</v>
      </c>
      <c r="J3" s="40" t="s">
        <v>1</v>
      </c>
      <c r="K3" s="40" t="s">
        <v>1</v>
      </c>
      <c r="L3" s="40" t="s">
        <v>1</v>
      </c>
      <c r="M3" s="40" t="s">
        <v>1</v>
      </c>
      <c r="N3" s="40" t="s">
        <v>1</v>
      </c>
      <c r="O3" s="40" t="s">
        <v>1</v>
      </c>
      <c r="P3" s="40" t="s">
        <v>1</v>
      </c>
      <c r="Q3" s="40" t="s">
        <v>1</v>
      </c>
      <c r="R3" s="40" t="s">
        <v>1</v>
      </c>
      <c r="S3" s="40" t="s">
        <v>1</v>
      </c>
      <c r="T3" s="40" t="s">
        <v>1</v>
      </c>
      <c r="U3" s="40" t="s">
        <v>1</v>
      </c>
      <c r="V3" s="40" t="s">
        <v>1</v>
      </c>
      <c r="W3" s="40" t="s">
        <v>1</v>
      </c>
      <c r="X3" s="40" t="s">
        <v>1</v>
      </c>
      <c r="Y3" s="40" t="s">
        <v>1</v>
      </c>
    </row>
    <row r="4" spans="1:28" ht="26.25">
      <c r="A4" s="40" t="s">
        <v>2</v>
      </c>
      <c r="B4" s="40" t="s">
        <v>2</v>
      </c>
      <c r="C4" s="40" t="s">
        <v>2</v>
      </c>
      <c r="D4" s="40" t="s">
        <v>2</v>
      </c>
      <c r="E4" s="40" t="s">
        <v>2</v>
      </c>
      <c r="F4" s="40" t="s">
        <v>2</v>
      </c>
      <c r="G4" s="40" t="s">
        <v>2</v>
      </c>
      <c r="H4" s="40" t="s">
        <v>2</v>
      </c>
      <c r="I4" s="40" t="s">
        <v>2</v>
      </c>
      <c r="J4" s="40" t="s">
        <v>2</v>
      </c>
      <c r="K4" s="40" t="s">
        <v>2</v>
      </c>
      <c r="L4" s="40" t="s">
        <v>2</v>
      </c>
      <c r="M4" s="40" t="s">
        <v>2</v>
      </c>
      <c r="N4" s="40" t="s">
        <v>2</v>
      </c>
      <c r="O4" s="40" t="s">
        <v>2</v>
      </c>
      <c r="P4" s="40" t="s">
        <v>2</v>
      </c>
      <c r="Q4" s="40" t="s">
        <v>2</v>
      </c>
      <c r="R4" s="40" t="s">
        <v>2</v>
      </c>
      <c r="S4" s="40" t="s">
        <v>2</v>
      </c>
      <c r="T4" s="40" t="s">
        <v>2</v>
      </c>
      <c r="U4" s="40" t="s">
        <v>2</v>
      </c>
      <c r="V4" s="40" t="s">
        <v>2</v>
      </c>
      <c r="W4" s="40" t="s">
        <v>2</v>
      </c>
      <c r="X4" s="40" t="s">
        <v>2</v>
      </c>
      <c r="Y4" s="40" t="s">
        <v>2</v>
      </c>
    </row>
    <row r="5" spans="1:28" ht="18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8" ht="27" thickBot="1">
      <c r="A6" s="35" t="s">
        <v>3</v>
      </c>
      <c r="B6" s="33"/>
      <c r="C6" s="36" t="s">
        <v>149</v>
      </c>
      <c r="D6" s="36"/>
      <c r="E6" s="36"/>
      <c r="F6" s="36"/>
      <c r="G6" s="36"/>
      <c r="H6" s="33"/>
      <c r="I6" s="35" t="s">
        <v>4</v>
      </c>
      <c r="J6" s="35" t="s">
        <v>4</v>
      </c>
      <c r="K6" s="35" t="s">
        <v>4</v>
      </c>
      <c r="L6" s="35" t="s">
        <v>4</v>
      </c>
      <c r="M6" s="35" t="s">
        <v>4</v>
      </c>
      <c r="N6" s="35" t="s">
        <v>4</v>
      </c>
      <c r="O6" s="35" t="s">
        <v>4</v>
      </c>
      <c r="P6" s="33"/>
      <c r="Q6" s="36" t="s">
        <v>5</v>
      </c>
      <c r="R6" s="36" t="s">
        <v>5</v>
      </c>
      <c r="S6" s="36" t="s">
        <v>5</v>
      </c>
      <c r="T6" s="36" t="s">
        <v>5</v>
      </c>
      <c r="U6" s="36" t="s">
        <v>5</v>
      </c>
      <c r="V6" s="36" t="s">
        <v>5</v>
      </c>
      <c r="W6" s="36" t="s">
        <v>5</v>
      </c>
      <c r="X6" s="36" t="s">
        <v>5</v>
      </c>
      <c r="Y6" s="36" t="s">
        <v>5</v>
      </c>
    </row>
    <row r="7" spans="1:28" ht="27" thickBot="1">
      <c r="A7" s="35" t="s">
        <v>3</v>
      </c>
      <c r="B7" s="33"/>
      <c r="C7" s="35" t="s">
        <v>6</v>
      </c>
      <c r="D7" s="33"/>
      <c r="E7" s="35" t="s">
        <v>7</v>
      </c>
      <c r="F7" s="33"/>
      <c r="G7" s="35" t="s">
        <v>8</v>
      </c>
      <c r="H7" s="33"/>
      <c r="I7" s="35" t="s">
        <v>9</v>
      </c>
      <c r="J7" s="35" t="s">
        <v>9</v>
      </c>
      <c r="K7" s="35" t="s">
        <v>9</v>
      </c>
      <c r="L7" s="33"/>
      <c r="M7" s="35" t="s">
        <v>10</v>
      </c>
      <c r="N7" s="35" t="s">
        <v>10</v>
      </c>
      <c r="O7" s="35" t="s">
        <v>10</v>
      </c>
      <c r="P7" s="33"/>
      <c r="Q7" s="35" t="s">
        <v>6</v>
      </c>
      <c r="R7" s="33"/>
      <c r="S7" s="35" t="s">
        <v>11</v>
      </c>
      <c r="T7" s="33"/>
      <c r="U7" s="35" t="s">
        <v>7</v>
      </c>
      <c r="V7" s="33"/>
      <c r="W7" s="35" t="s">
        <v>8</v>
      </c>
      <c r="X7" s="33"/>
      <c r="Y7" s="35" t="s">
        <v>12</v>
      </c>
    </row>
    <row r="8" spans="1:28" ht="27" thickBot="1">
      <c r="A8" s="35" t="s">
        <v>3</v>
      </c>
      <c r="B8" s="33"/>
      <c r="C8" s="35" t="s">
        <v>6</v>
      </c>
      <c r="D8" s="33"/>
      <c r="E8" s="35" t="s">
        <v>7</v>
      </c>
      <c r="F8" s="33"/>
      <c r="G8" s="35" t="s">
        <v>8</v>
      </c>
      <c r="H8" s="33"/>
      <c r="I8" s="35" t="s">
        <v>6</v>
      </c>
      <c r="J8" s="33"/>
      <c r="K8" s="35" t="s">
        <v>7</v>
      </c>
      <c r="L8" s="33"/>
      <c r="M8" s="35" t="s">
        <v>6</v>
      </c>
      <c r="N8" s="33"/>
      <c r="O8" s="35" t="s">
        <v>13</v>
      </c>
      <c r="P8" s="33"/>
      <c r="Q8" s="35" t="s">
        <v>6</v>
      </c>
      <c r="R8" s="33"/>
      <c r="S8" s="35" t="s">
        <v>11</v>
      </c>
      <c r="T8" s="33"/>
      <c r="U8" s="35" t="s">
        <v>7</v>
      </c>
      <c r="V8" s="33"/>
      <c r="W8" s="35" t="s">
        <v>8</v>
      </c>
      <c r="X8" s="33"/>
      <c r="Y8" s="35" t="s">
        <v>12</v>
      </c>
    </row>
    <row r="9" spans="1:28" s="18" customFormat="1" ht="24">
      <c r="A9" s="18" t="s">
        <v>148</v>
      </c>
      <c r="C9" s="19">
        <v>1038</v>
      </c>
      <c r="D9" s="19"/>
      <c r="E9" s="19">
        <v>511006329011</v>
      </c>
      <c r="F9" s="19"/>
      <c r="G9" s="19">
        <v>1216052032500</v>
      </c>
      <c r="H9" s="19"/>
      <c r="I9" s="19">
        <v>445</v>
      </c>
      <c r="J9" s="19"/>
      <c r="K9" s="19">
        <v>559187000000</v>
      </c>
      <c r="L9" s="19"/>
      <c r="M9" s="19">
        <v>0</v>
      </c>
      <c r="N9" s="19"/>
      <c r="O9" s="19">
        <v>0</v>
      </c>
      <c r="P9" s="19"/>
      <c r="Q9" s="19">
        <v>1483</v>
      </c>
      <c r="R9" s="19"/>
      <c r="S9" s="19">
        <v>1376067329</v>
      </c>
      <c r="T9" s="19"/>
      <c r="U9" s="19">
        <v>1441879050000</v>
      </c>
      <c r="V9" s="19"/>
      <c r="W9" s="19">
        <v>2072109532860</v>
      </c>
      <c r="Y9" s="34">
        <v>3.2593292777037562E-2</v>
      </c>
      <c r="AA9" s="30"/>
      <c r="AB9" s="41"/>
    </row>
    <row r="10" spans="1:28" s="18" customFormat="1" ht="24">
      <c r="A10" s="18" t="s">
        <v>14</v>
      </c>
      <c r="C10" s="19">
        <v>349356315</v>
      </c>
      <c r="D10" s="19"/>
      <c r="E10" s="19">
        <v>604149060067</v>
      </c>
      <c r="F10" s="19"/>
      <c r="G10" s="19">
        <v>887331501894</v>
      </c>
      <c r="H10" s="19"/>
      <c r="I10" s="19">
        <v>0</v>
      </c>
      <c r="J10" s="19"/>
      <c r="K10" s="19">
        <v>0</v>
      </c>
      <c r="L10" s="19"/>
      <c r="M10" s="19">
        <v>0</v>
      </c>
      <c r="N10" s="19"/>
      <c r="O10" s="19">
        <v>0</v>
      </c>
      <c r="P10" s="19"/>
      <c r="Q10" s="19">
        <v>349356315</v>
      </c>
      <c r="R10" s="19"/>
      <c r="S10" s="19">
        <v>2780</v>
      </c>
      <c r="T10" s="19"/>
      <c r="U10" s="19">
        <v>604149060067</v>
      </c>
      <c r="V10" s="19"/>
      <c r="W10" s="19">
        <v>963703098104</v>
      </c>
      <c r="Y10" s="34">
        <v>1.515858921959992E-2</v>
      </c>
      <c r="AA10" s="30"/>
    </row>
    <row r="11" spans="1:28" s="18" customFormat="1" ht="24">
      <c r="A11" s="18" t="s">
        <v>15</v>
      </c>
      <c r="C11" s="19">
        <v>119639</v>
      </c>
      <c r="D11" s="19"/>
      <c r="E11" s="19">
        <v>114969105</v>
      </c>
      <c r="F11" s="19"/>
      <c r="G11" s="19">
        <v>141727602</v>
      </c>
      <c r="H11" s="19"/>
      <c r="I11" s="19">
        <v>45600000</v>
      </c>
      <c r="J11" s="19"/>
      <c r="K11" s="19">
        <v>0</v>
      </c>
      <c r="L11" s="19"/>
      <c r="M11" s="19">
        <v>-119639</v>
      </c>
      <c r="N11" s="19"/>
      <c r="O11" s="19">
        <v>142338324</v>
      </c>
      <c r="P11" s="19"/>
      <c r="Q11" s="19">
        <v>45600000</v>
      </c>
      <c r="R11" s="19"/>
      <c r="S11" s="19">
        <v>1474</v>
      </c>
      <c r="T11" s="19"/>
      <c r="U11" s="19">
        <v>62043360000</v>
      </c>
      <c r="V11" s="19"/>
      <c r="W11" s="19">
        <v>66694832688</v>
      </c>
      <c r="Y11" s="34">
        <v>1.0490778474992856E-3</v>
      </c>
      <c r="AA11" s="41"/>
    </row>
    <row r="12" spans="1:28" s="18" customFormat="1" ht="24">
      <c r="A12" s="18" t="s">
        <v>16</v>
      </c>
      <c r="C12" s="19">
        <v>94070092</v>
      </c>
      <c r="D12" s="19"/>
      <c r="E12" s="19">
        <v>407275196752</v>
      </c>
      <c r="F12" s="19"/>
      <c r="G12" s="19">
        <v>498390967093</v>
      </c>
      <c r="H12" s="19"/>
      <c r="I12" s="19">
        <v>0</v>
      </c>
      <c r="J12" s="19"/>
      <c r="K12" s="19">
        <v>0</v>
      </c>
      <c r="L12" s="19"/>
      <c r="M12" s="19">
        <v>0</v>
      </c>
      <c r="N12" s="19"/>
      <c r="O12" s="19">
        <v>0</v>
      </c>
      <c r="P12" s="19"/>
      <c r="Q12" s="19">
        <v>94070092</v>
      </c>
      <c r="R12" s="19"/>
      <c r="S12" s="19">
        <v>5500</v>
      </c>
      <c r="T12" s="19"/>
      <c r="U12" s="19">
        <v>407275196752</v>
      </c>
      <c r="V12" s="19"/>
      <c r="W12" s="19">
        <v>513386116039</v>
      </c>
      <c r="Y12" s="34">
        <v>8.0753182794492014E-3</v>
      </c>
      <c r="AA12" s="41"/>
    </row>
    <row r="13" spans="1:28" s="18" customFormat="1" ht="24">
      <c r="A13" s="18" t="s">
        <v>17</v>
      </c>
      <c r="C13" s="19">
        <v>267003767</v>
      </c>
      <c r="D13" s="19"/>
      <c r="E13" s="19">
        <v>737289811281</v>
      </c>
      <c r="F13" s="19"/>
      <c r="G13" s="19">
        <v>1386262451616</v>
      </c>
      <c r="H13" s="19"/>
      <c r="I13" s="19">
        <v>0</v>
      </c>
      <c r="J13" s="19"/>
      <c r="K13" s="19">
        <v>0</v>
      </c>
      <c r="L13" s="19"/>
      <c r="M13" s="19">
        <v>0</v>
      </c>
      <c r="N13" s="19"/>
      <c r="O13" s="19">
        <v>0</v>
      </c>
      <c r="P13" s="19"/>
      <c r="Q13" s="19">
        <v>267003767</v>
      </c>
      <c r="R13" s="19"/>
      <c r="S13" s="19">
        <v>6250</v>
      </c>
      <c r="T13" s="19"/>
      <c r="U13" s="19">
        <v>737289811281</v>
      </c>
      <c r="V13" s="19"/>
      <c r="W13" s="19">
        <v>1655873924257</v>
      </c>
      <c r="Y13" s="34">
        <v>2.6046105555375086E-2</v>
      </c>
      <c r="AA13" s="41"/>
    </row>
    <row r="14" spans="1:28" s="18" customFormat="1" ht="24">
      <c r="A14" s="18" t="s">
        <v>18</v>
      </c>
      <c r="C14" s="19">
        <v>509173020</v>
      </c>
      <c r="D14" s="19"/>
      <c r="E14" s="19">
        <v>1609384055255</v>
      </c>
      <c r="F14" s="19"/>
      <c r="G14" s="19">
        <v>2086882104717</v>
      </c>
      <c r="H14" s="19"/>
      <c r="I14" s="19">
        <v>0</v>
      </c>
      <c r="J14" s="19"/>
      <c r="K14" s="19">
        <v>0</v>
      </c>
      <c r="L14" s="19"/>
      <c r="M14" s="19">
        <v>-181550860</v>
      </c>
      <c r="N14" s="19"/>
      <c r="O14" s="19">
        <v>884780325210</v>
      </c>
      <c r="P14" s="19"/>
      <c r="Q14" s="19">
        <v>327622160</v>
      </c>
      <c r="R14" s="19"/>
      <c r="S14" s="19">
        <v>6470</v>
      </c>
      <c r="T14" s="19"/>
      <c r="U14" s="19">
        <v>1035541672003</v>
      </c>
      <c r="V14" s="19"/>
      <c r="W14" s="19">
        <v>2103329975350</v>
      </c>
      <c r="Y14" s="34">
        <v>3.3084375418456005E-2</v>
      </c>
      <c r="AA14" s="41"/>
    </row>
    <row r="15" spans="1:28" s="18" customFormat="1" ht="24">
      <c r="A15" s="18" t="s">
        <v>19</v>
      </c>
      <c r="C15" s="19">
        <v>27824652</v>
      </c>
      <c r="D15" s="19"/>
      <c r="E15" s="19">
        <v>464459368236</v>
      </c>
      <c r="F15" s="19"/>
      <c r="G15" s="19">
        <v>572277116428</v>
      </c>
      <c r="H15" s="19"/>
      <c r="I15" s="19">
        <v>0</v>
      </c>
      <c r="J15" s="19"/>
      <c r="K15" s="19">
        <v>0</v>
      </c>
      <c r="L15" s="19"/>
      <c r="M15" s="19">
        <v>0</v>
      </c>
      <c r="N15" s="19"/>
      <c r="O15" s="19">
        <v>0</v>
      </c>
      <c r="P15" s="19"/>
      <c r="Q15" s="19">
        <v>27824652</v>
      </c>
      <c r="R15" s="19"/>
      <c r="S15" s="19">
        <v>26550</v>
      </c>
      <c r="T15" s="19"/>
      <c r="U15" s="19">
        <v>464459368236</v>
      </c>
      <c r="V15" s="19"/>
      <c r="W15" s="19">
        <v>733034015533</v>
      </c>
      <c r="Y15" s="34">
        <v>1.1530274777906156E-2</v>
      </c>
      <c r="AA15" s="41"/>
    </row>
    <row r="16" spans="1:28" s="18" customFormat="1" ht="24">
      <c r="A16" s="18" t="s">
        <v>20</v>
      </c>
      <c r="C16" s="19">
        <v>170000000</v>
      </c>
      <c r="D16" s="19"/>
      <c r="E16" s="19">
        <v>437897277000</v>
      </c>
      <c r="F16" s="19"/>
      <c r="G16" s="19">
        <v>525899029000</v>
      </c>
      <c r="H16" s="19"/>
      <c r="I16" s="19">
        <v>0</v>
      </c>
      <c r="J16" s="19"/>
      <c r="K16" s="19">
        <v>0</v>
      </c>
      <c r="L16" s="19"/>
      <c r="M16" s="19">
        <v>0</v>
      </c>
      <c r="N16" s="19"/>
      <c r="O16" s="19">
        <v>0</v>
      </c>
      <c r="P16" s="19"/>
      <c r="Q16" s="19">
        <v>170000000</v>
      </c>
      <c r="R16" s="19"/>
      <c r="S16" s="19">
        <v>3650</v>
      </c>
      <c r="T16" s="19"/>
      <c r="U16" s="19">
        <v>437897277000</v>
      </c>
      <c r="V16" s="19"/>
      <c r="W16" s="19">
        <v>615703535000</v>
      </c>
      <c r="Y16" s="34">
        <v>9.6847223864723435E-3</v>
      </c>
      <c r="AA16" s="41"/>
    </row>
    <row r="17" spans="1:27" s="18" customFormat="1" ht="24">
      <c r="A17" s="18" t="s">
        <v>21</v>
      </c>
      <c r="C17" s="19">
        <v>5582269</v>
      </c>
      <c r="D17" s="19"/>
      <c r="E17" s="19">
        <v>131701937926</v>
      </c>
      <c r="F17" s="19"/>
      <c r="G17" s="19">
        <v>160338075053</v>
      </c>
      <c r="H17" s="19"/>
      <c r="I17" s="19">
        <v>0</v>
      </c>
      <c r="J17" s="19"/>
      <c r="K17" s="19">
        <v>0</v>
      </c>
      <c r="L17" s="19"/>
      <c r="M17" s="19">
        <v>0</v>
      </c>
      <c r="N17" s="19"/>
      <c r="O17" s="19">
        <v>0</v>
      </c>
      <c r="P17" s="19"/>
      <c r="Q17" s="19">
        <v>5582269</v>
      </c>
      <c r="R17" s="19"/>
      <c r="S17" s="19">
        <v>35050</v>
      </c>
      <c r="T17" s="19"/>
      <c r="U17" s="19">
        <v>131701937926</v>
      </c>
      <c r="V17" s="19"/>
      <c r="W17" s="19">
        <v>194146088025</v>
      </c>
      <c r="Y17" s="34">
        <v>3.053825190303232E-3</v>
      </c>
      <c r="AA17" s="41"/>
    </row>
    <row r="18" spans="1:27" s="18" customFormat="1" ht="24">
      <c r="A18" s="18" t="s">
        <v>22</v>
      </c>
      <c r="C18" s="19">
        <v>7264633</v>
      </c>
      <c r="D18" s="19"/>
      <c r="E18" s="19">
        <v>1014797475896</v>
      </c>
      <c r="F18" s="19"/>
      <c r="G18" s="19">
        <v>2160119407596</v>
      </c>
      <c r="H18" s="19"/>
      <c r="I18" s="19">
        <v>0</v>
      </c>
      <c r="J18" s="19"/>
      <c r="K18" s="19">
        <v>0</v>
      </c>
      <c r="L18" s="19"/>
      <c r="M18" s="19">
        <v>0</v>
      </c>
      <c r="N18" s="19"/>
      <c r="O18" s="19">
        <v>0</v>
      </c>
      <c r="P18" s="19"/>
      <c r="Q18" s="19">
        <v>7264633</v>
      </c>
      <c r="R18" s="19"/>
      <c r="S18" s="19">
        <v>395070</v>
      </c>
      <c r="T18" s="19"/>
      <c r="U18" s="19">
        <v>1014797475896</v>
      </c>
      <c r="V18" s="19"/>
      <c r="W18" s="19">
        <v>2847853161247</v>
      </c>
      <c r="Y18" s="34">
        <v>4.4795369355991849E-2</v>
      </c>
      <c r="AA18" s="41"/>
    </row>
    <row r="19" spans="1:27" s="18" customFormat="1" ht="24">
      <c r="A19" s="18" t="s">
        <v>23</v>
      </c>
      <c r="C19" s="19">
        <v>10028895</v>
      </c>
      <c r="D19" s="19"/>
      <c r="E19" s="19">
        <v>500506548667</v>
      </c>
      <c r="F19" s="19"/>
      <c r="G19" s="19">
        <v>444772517389</v>
      </c>
      <c r="H19" s="19"/>
      <c r="I19" s="19">
        <v>0</v>
      </c>
      <c r="J19" s="19"/>
      <c r="K19" s="19">
        <v>0</v>
      </c>
      <c r="L19" s="19"/>
      <c r="M19" s="19">
        <v>0</v>
      </c>
      <c r="N19" s="19"/>
      <c r="O19" s="19">
        <v>0</v>
      </c>
      <c r="P19" s="19"/>
      <c r="Q19" s="19">
        <v>10028895</v>
      </c>
      <c r="R19" s="19"/>
      <c r="S19" s="19">
        <v>60950</v>
      </c>
      <c r="T19" s="19"/>
      <c r="U19" s="19">
        <v>500506548667</v>
      </c>
      <c r="V19" s="19"/>
      <c r="W19" s="19">
        <v>606536101559</v>
      </c>
      <c r="Y19" s="34">
        <v>9.5405230391800658E-3</v>
      </c>
      <c r="AA19" s="41"/>
    </row>
    <row r="20" spans="1:27" s="18" customFormat="1" ht="24">
      <c r="A20" s="18" t="s">
        <v>24</v>
      </c>
      <c r="C20" s="19">
        <v>14841249</v>
      </c>
      <c r="D20" s="19"/>
      <c r="E20" s="19">
        <v>401811704064</v>
      </c>
      <c r="F20" s="19"/>
      <c r="G20" s="19">
        <v>528912847417</v>
      </c>
      <c r="H20" s="19"/>
      <c r="I20" s="19">
        <v>0</v>
      </c>
      <c r="J20" s="19"/>
      <c r="K20" s="19">
        <v>0</v>
      </c>
      <c r="L20" s="19"/>
      <c r="M20" s="19">
        <v>0</v>
      </c>
      <c r="N20" s="19"/>
      <c r="O20" s="19">
        <v>0</v>
      </c>
      <c r="P20" s="19"/>
      <c r="Q20" s="19">
        <v>14841249</v>
      </c>
      <c r="R20" s="19"/>
      <c r="S20" s="19">
        <v>45020</v>
      </c>
      <c r="T20" s="19"/>
      <c r="U20" s="19">
        <v>401811704064</v>
      </c>
      <c r="V20" s="19"/>
      <c r="W20" s="19">
        <v>662988207058</v>
      </c>
      <c r="Y20" s="34">
        <v>1.0428487682569135E-2</v>
      </c>
      <c r="AA20" s="41"/>
    </row>
    <row r="21" spans="1:27" s="18" customFormat="1" ht="24">
      <c r="A21" s="18" t="s">
        <v>25</v>
      </c>
      <c r="C21" s="19">
        <v>79103012</v>
      </c>
      <c r="D21" s="19"/>
      <c r="E21" s="19">
        <v>141874511130</v>
      </c>
      <c r="F21" s="19"/>
      <c r="G21" s="19">
        <v>196205133390</v>
      </c>
      <c r="H21" s="19"/>
      <c r="I21" s="19">
        <v>0</v>
      </c>
      <c r="J21" s="19"/>
      <c r="K21" s="19">
        <v>0</v>
      </c>
      <c r="L21" s="19"/>
      <c r="M21" s="19">
        <v>0</v>
      </c>
      <c r="N21" s="19"/>
      <c r="O21" s="19">
        <v>0</v>
      </c>
      <c r="P21" s="19"/>
      <c r="Q21" s="19">
        <v>79103012</v>
      </c>
      <c r="R21" s="19"/>
      <c r="S21" s="19">
        <v>2870</v>
      </c>
      <c r="T21" s="19"/>
      <c r="U21" s="19">
        <v>141874511130</v>
      </c>
      <c r="V21" s="19"/>
      <c r="W21" s="19">
        <v>225270736208</v>
      </c>
      <c r="Y21" s="34">
        <v>3.5434010330486791E-3</v>
      </c>
      <c r="AA21" s="41"/>
    </row>
    <row r="22" spans="1:27" s="18" customFormat="1" ht="24">
      <c r="A22" s="18" t="s">
        <v>26</v>
      </c>
      <c r="C22" s="19">
        <v>125000000</v>
      </c>
      <c r="D22" s="19"/>
      <c r="E22" s="19">
        <v>679354631190</v>
      </c>
      <c r="F22" s="19"/>
      <c r="G22" s="19">
        <v>997110750000</v>
      </c>
      <c r="H22" s="19"/>
      <c r="I22" s="19">
        <v>30000000</v>
      </c>
      <c r="J22" s="19"/>
      <c r="K22" s="19">
        <v>240636720000</v>
      </c>
      <c r="L22" s="19"/>
      <c r="M22" s="19">
        <v>0</v>
      </c>
      <c r="N22" s="19"/>
      <c r="O22" s="19">
        <v>0</v>
      </c>
      <c r="P22" s="19"/>
      <c r="Q22" s="19">
        <v>155000000</v>
      </c>
      <c r="R22" s="19"/>
      <c r="S22" s="19">
        <v>8140</v>
      </c>
      <c r="T22" s="19"/>
      <c r="U22" s="19">
        <v>919991351190</v>
      </c>
      <c r="V22" s="19"/>
      <c r="W22" s="19">
        <v>1251947059000</v>
      </c>
      <c r="Y22" s="34">
        <v>1.9692528984709357E-2</v>
      </c>
      <c r="AA22" s="41"/>
    </row>
    <row r="23" spans="1:27" s="18" customFormat="1" ht="24">
      <c r="A23" s="18" t="s">
        <v>27</v>
      </c>
      <c r="C23" s="19">
        <v>216996153</v>
      </c>
      <c r="D23" s="19"/>
      <c r="E23" s="19">
        <v>759756714404</v>
      </c>
      <c r="F23" s="19"/>
      <c r="G23" s="19">
        <v>714556581487</v>
      </c>
      <c r="H23" s="19"/>
      <c r="I23" s="19">
        <v>117849747</v>
      </c>
      <c r="J23" s="19"/>
      <c r="K23" s="19">
        <v>424254050584</v>
      </c>
      <c r="L23" s="19"/>
      <c r="M23" s="19">
        <v>0</v>
      </c>
      <c r="N23" s="19"/>
      <c r="O23" s="19">
        <v>0</v>
      </c>
      <c r="P23" s="19"/>
      <c r="Q23" s="19">
        <v>334845900</v>
      </c>
      <c r="R23" s="19"/>
      <c r="S23" s="19">
        <v>3881</v>
      </c>
      <c r="T23" s="19"/>
      <c r="U23" s="19">
        <v>1184010764988</v>
      </c>
      <c r="V23" s="19"/>
      <c r="W23" s="19">
        <v>1289491517370</v>
      </c>
      <c r="Y23" s="34">
        <v>2.0283085373936385E-2</v>
      </c>
      <c r="AA23" s="41"/>
    </row>
    <row r="24" spans="1:27" s="18" customFormat="1" ht="24">
      <c r="A24" s="18" t="s">
        <v>28</v>
      </c>
      <c r="C24" s="19">
        <v>532000</v>
      </c>
      <c r="D24" s="19"/>
      <c r="E24" s="19">
        <v>67785520118</v>
      </c>
      <c r="F24" s="19"/>
      <c r="G24" s="19">
        <v>621130615000</v>
      </c>
      <c r="H24" s="19"/>
      <c r="I24" s="19">
        <v>0</v>
      </c>
      <c r="J24" s="19"/>
      <c r="K24" s="19">
        <v>0</v>
      </c>
      <c r="L24" s="19"/>
      <c r="M24" s="19">
        <v>-532000</v>
      </c>
      <c r="N24" s="19"/>
      <c r="O24" s="19">
        <v>660207336620</v>
      </c>
      <c r="P24" s="19"/>
      <c r="Q24" s="19">
        <v>0</v>
      </c>
      <c r="R24" s="19"/>
      <c r="S24" s="19">
        <v>0</v>
      </c>
      <c r="T24" s="19"/>
      <c r="U24" s="19">
        <v>0</v>
      </c>
      <c r="V24" s="19"/>
      <c r="W24" s="19">
        <v>0</v>
      </c>
      <c r="Y24" s="34">
        <v>0</v>
      </c>
      <c r="AA24" s="41"/>
    </row>
    <row r="25" spans="1:27" s="18" customFormat="1" ht="24">
      <c r="A25" s="18" t="s">
        <v>29</v>
      </c>
      <c r="C25" s="19">
        <v>65602103</v>
      </c>
      <c r="D25" s="19"/>
      <c r="E25" s="19">
        <v>472099205448</v>
      </c>
      <c r="F25" s="19"/>
      <c r="G25" s="19">
        <v>438036361287</v>
      </c>
      <c r="H25" s="19"/>
      <c r="I25" s="19">
        <v>0</v>
      </c>
      <c r="J25" s="19"/>
      <c r="K25" s="19">
        <v>0</v>
      </c>
      <c r="L25" s="19"/>
      <c r="M25" s="19">
        <v>0</v>
      </c>
      <c r="N25" s="19"/>
      <c r="O25" s="19">
        <v>0</v>
      </c>
      <c r="P25" s="19"/>
      <c r="Q25" s="19">
        <v>65602103</v>
      </c>
      <c r="R25" s="19"/>
      <c r="S25" s="19">
        <v>6430</v>
      </c>
      <c r="T25" s="19"/>
      <c r="U25" s="19">
        <v>472099205448</v>
      </c>
      <c r="V25" s="19"/>
      <c r="W25" s="19">
        <v>418560841923</v>
      </c>
      <c r="Y25" s="34">
        <v>6.583762030653909E-3</v>
      </c>
      <c r="AA25" s="41"/>
    </row>
    <row r="26" spans="1:27" s="18" customFormat="1" ht="24">
      <c r="A26" s="18" t="s">
        <v>30</v>
      </c>
      <c r="C26" s="19">
        <v>260484746</v>
      </c>
      <c r="D26" s="19"/>
      <c r="E26" s="19">
        <v>1011361692767</v>
      </c>
      <c r="F26" s="19"/>
      <c r="G26" s="19">
        <v>739655110409</v>
      </c>
      <c r="H26" s="19"/>
      <c r="I26" s="19">
        <v>0</v>
      </c>
      <c r="J26" s="19"/>
      <c r="K26" s="19">
        <v>0</v>
      </c>
      <c r="L26" s="19"/>
      <c r="M26" s="19">
        <v>0</v>
      </c>
      <c r="N26" s="19"/>
      <c r="O26" s="19">
        <v>0</v>
      </c>
      <c r="P26" s="19"/>
      <c r="Q26" s="19">
        <v>260484746</v>
      </c>
      <c r="R26" s="19"/>
      <c r="S26" s="19">
        <v>3327</v>
      </c>
      <c r="T26" s="19"/>
      <c r="U26" s="19">
        <v>1011361692767</v>
      </c>
      <c r="V26" s="19"/>
      <c r="W26" s="19">
        <v>859933678785</v>
      </c>
      <c r="Y26" s="34">
        <v>1.3526345840795938E-2</v>
      </c>
      <c r="AA26" s="41"/>
    </row>
    <row r="27" spans="1:27" s="18" customFormat="1" ht="24">
      <c r="A27" s="18" t="s">
        <v>31</v>
      </c>
      <c r="C27" s="19">
        <v>10967732</v>
      </c>
      <c r="D27" s="19"/>
      <c r="E27" s="19">
        <v>568443040445</v>
      </c>
      <c r="F27" s="19"/>
      <c r="G27" s="19">
        <v>617532803491</v>
      </c>
      <c r="H27" s="19"/>
      <c r="I27" s="19">
        <v>0</v>
      </c>
      <c r="J27" s="19"/>
      <c r="K27" s="19">
        <v>0</v>
      </c>
      <c r="L27" s="19"/>
      <c r="M27" s="19">
        <v>-10967732</v>
      </c>
      <c r="N27" s="19"/>
      <c r="O27" s="19">
        <v>589022080175</v>
      </c>
      <c r="P27" s="19"/>
      <c r="Q27" s="19">
        <v>0</v>
      </c>
      <c r="R27" s="19"/>
      <c r="S27" s="19">
        <v>0</v>
      </c>
      <c r="T27" s="19"/>
      <c r="U27" s="19">
        <v>0</v>
      </c>
      <c r="V27" s="19"/>
      <c r="W27" s="19">
        <v>0</v>
      </c>
      <c r="Y27" s="34">
        <v>0</v>
      </c>
      <c r="AA27" s="41"/>
    </row>
    <row r="28" spans="1:27" s="18" customFormat="1" ht="24">
      <c r="A28" s="18" t="s">
        <v>32</v>
      </c>
      <c r="C28" s="19">
        <v>5709229</v>
      </c>
      <c r="D28" s="19"/>
      <c r="E28" s="19">
        <v>561001277423</v>
      </c>
      <c r="F28" s="19"/>
      <c r="G28" s="19">
        <v>679446165704</v>
      </c>
      <c r="H28" s="19"/>
      <c r="I28" s="19">
        <v>0</v>
      </c>
      <c r="J28" s="19"/>
      <c r="K28" s="19">
        <v>0</v>
      </c>
      <c r="L28" s="19"/>
      <c r="M28" s="19">
        <v>-815392</v>
      </c>
      <c r="N28" s="19"/>
      <c r="O28" s="19">
        <v>102824538324</v>
      </c>
      <c r="P28" s="19"/>
      <c r="Q28" s="19">
        <v>4893837</v>
      </c>
      <c r="R28" s="19"/>
      <c r="S28" s="19">
        <v>145250</v>
      </c>
      <c r="T28" s="19"/>
      <c r="U28" s="19">
        <v>480879083410</v>
      </c>
      <c r="V28" s="19"/>
      <c r="W28" s="19">
        <v>705335109709</v>
      </c>
      <c r="Y28" s="34">
        <v>1.1094584225448175E-2</v>
      </c>
      <c r="AA28" s="41"/>
    </row>
    <row r="29" spans="1:27" s="18" customFormat="1" ht="24">
      <c r="A29" s="18" t="s">
        <v>33</v>
      </c>
      <c r="C29" s="19">
        <v>44825275</v>
      </c>
      <c r="D29" s="19"/>
      <c r="E29" s="19">
        <v>50293958550</v>
      </c>
      <c r="F29" s="19"/>
      <c r="G29" s="19">
        <v>146495368372</v>
      </c>
      <c r="H29" s="19"/>
      <c r="I29" s="19">
        <v>0</v>
      </c>
      <c r="J29" s="19"/>
      <c r="K29" s="19">
        <v>0</v>
      </c>
      <c r="L29" s="19"/>
      <c r="M29" s="19">
        <v>-1</v>
      </c>
      <c r="N29" s="19"/>
      <c r="O29" s="19">
        <v>1</v>
      </c>
      <c r="P29" s="19"/>
      <c r="Q29" s="19">
        <v>44825274</v>
      </c>
      <c r="R29" s="19"/>
      <c r="S29" s="19">
        <v>2952</v>
      </c>
      <c r="T29" s="19"/>
      <c r="U29" s="19">
        <v>50293957428</v>
      </c>
      <c r="V29" s="19"/>
      <c r="W29" s="19">
        <v>131301342714</v>
      </c>
      <c r="Y29" s="34">
        <v>2.0653073774477408E-3</v>
      </c>
      <c r="AA29" s="41"/>
    </row>
    <row r="30" spans="1:27" s="18" customFormat="1" ht="24">
      <c r="A30" s="18" t="s">
        <v>34</v>
      </c>
      <c r="C30" s="19">
        <v>1011122</v>
      </c>
      <c r="D30" s="19"/>
      <c r="E30" s="19">
        <v>4845296624</v>
      </c>
      <c r="F30" s="19"/>
      <c r="G30" s="19">
        <v>5908757838</v>
      </c>
      <c r="H30" s="19"/>
      <c r="I30" s="19">
        <v>0</v>
      </c>
      <c r="J30" s="19"/>
      <c r="K30" s="19">
        <v>0</v>
      </c>
      <c r="L30" s="19"/>
      <c r="M30" s="19">
        <v>0</v>
      </c>
      <c r="N30" s="19"/>
      <c r="O30" s="19">
        <v>0</v>
      </c>
      <c r="P30" s="19"/>
      <c r="Q30" s="19">
        <v>1011122</v>
      </c>
      <c r="R30" s="19"/>
      <c r="S30" s="19">
        <v>6940</v>
      </c>
      <c r="T30" s="19"/>
      <c r="U30" s="19">
        <v>4845296624</v>
      </c>
      <c r="V30" s="19"/>
      <c r="W30" s="19">
        <v>6962943827</v>
      </c>
      <c r="Y30" s="34">
        <v>1.0952377909783532E-4</v>
      </c>
      <c r="AA30" s="41"/>
    </row>
    <row r="31" spans="1:27" s="18" customFormat="1" ht="24">
      <c r="A31" s="18" t="s">
        <v>35</v>
      </c>
      <c r="C31" s="19">
        <v>47187349</v>
      </c>
      <c r="D31" s="19"/>
      <c r="E31" s="19">
        <v>691870705152</v>
      </c>
      <c r="F31" s="19"/>
      <c r="G31" s="19">
        <v>846450063851</v>
      </c>
      <c r="H31" s="19"/>
      <c r="I31" s="19">
        <v>0</v>
      </c>
      <c r="J31" s="19"/>
      <c r="K31" s="19">
        <v>0</v>
      </c>
      <c r="L31" s="19"/>
      <c r="M31" s="19">
        <v>0</v>
      </c>
      <c r="N31" s="19"/>
      <c r="O31" s="19">
        <v>0</v>
      </c>
      <c r="P31" s="19"/>
      <c r="Q31" s="19">
        <v>47187349</v>
      </c>
      <c r="R31" s="19"/>
      <c r="S31" s="19">
        <v>25330</v>
      </c>
      <c r="T31" s="19"/>
      <c r="U31" s="19">
        <v>691870705152</v>
      </c>
      <c r="V31" s="19"/>
      <c r="W31" s="19">
        <v>1186016224767</v>
      </c>
      <c r="Y31" s="34">
        <v>1.8655468467824177E-2</v>
      </c>
      <c r="AA31" s="41"/>
    </row>
    <row r="32" spans="1:27" s="18" customFormat="1" ht="24">
      <c r="A32" s="18" t="s">
        <v>36</v>
      </c>
      <c r="C32" s="19">
        <v>8288198</v>
      </c>
      <c r="D32" s="19"/>
      <c r="E32" s="19">
        <v>115216027029</v>
      </c>
      <c r="F32" s="19"/>
      <c r="G32" s="19">
        <v>198259800418</v>
      </c>
      <c r="H32" s="19"/>
      <c r="I32" s="19">
        <v>0</v>
      </c>
      <c r="J32" s="19"/>
      <c r="K32" s="19">
        <v>0</v>
      </c>
      <c r="L32" s="19"/>
      <c r="M32" s="19">
        <v>0</v>
      </c>
      <c r="N32" s="19"/>
      <c r="O32" s="19">
        <v>0</v>
      </c>
      <c r="P32" s="19"/>
      <c r="Q32" s="19">
        <v>8288198</v>
      </c>
      <c r="R32" s="19"/>
      <c r="S32" s="19">
        <v>30430</v>
      </c>
      <c r="T32" s="19"/>
      <c r="U32" s="19">
        <v>115216027029</v>
      </c>
      <c r="V32" s="19"/>
      <c r="W32" s="19">
        <v>250260282882</v>
      </c>
      <c r="Y32" s="34">
        <v>3.9364746607670632E-3</v>
      </c>
      <c r="AA32" s="41"/>
    </row>
    <row r="33" spans="1:27" s="18" customFormat="1" ht="24">
      <c r="A33" s="18" t="s">
        <v>37</v>
      </c>
      <c r="C33" s="19">
        <v>20000000</v>
      </c>
      <c r="D33" s="19"/>
      <c r="E33" s="19">
        <v>115847552176</v>
      </c>
      <c r="F33" s="19"/>
      <c r="G33" s="19">
        <v>136718270000</v>
      </c>
      <c r="H33" s="19"/>
      <c r="I33" s="19">
        <v>0</v>
      </c>
      <c r="J33" s="19"/>
      <c r="K33" s="19">
        <v>0</v>
      </c>
      <c r="L33" s="19"/>
      <c r="M33" s="19">
        <v>0</v>
      </c>
      <c r="N33" s="19"/>
      <c r="O33" s="19">
        <v>0</v>
      </c>
      <c r="P33" s="19"/>
      <c r="Q33" s="19">
        <v>20000000</v>
      </c>
      <c r="R33" s="19"/>
      <c r="S33" s="19">
        <v>8170</v>
      </c>
      <c r="T33" s="19"/>
      <c r="U33" s="19">
        <v>115847552176</v>
      </c>
      <c r="V33" s="19"/>
      <c r="W33" s="19">
        <v>162136918000</v>
      </c>
      <c r="Y33" s="34">
        <v>2.5503362416592762E-3</v>
      </c>
      <c r="AA33" s="41"/>
    </row>
    <row r="34" spans="1:27" s="18" customFormat="1" ht="24">
      <c r="A34" s="18" t="s">
        <v>38</v>
      </c>
      <c r="C34" s="19">
        <v>35180424</v>
      </c>
      <c r="D34" s="19"/>
      <c r="E34" s="19">
        <v>186504834907</v>
      </c>
      <c r="F34" s="19"/>
      <c r="G34" s="19">
        <v>201397566765</v>
      </c>
      <c r="H34" s="19"/>
      <c r="I34" s="19">
        <v>0</v>
      </c>
      <c r="J34" s="19"/>
      <c r="K34" s="19">
        <v>0</v>
      </c>
      <c r="L34" s="19"/>
      <c r="M34" s="19">
        <v>0</v>
      </c>
      <c r="N34" s="19"/>
      <c r="O34" s="19">
        <v>0</v>
      </c>
      <c r="P34" s="19"/>
      <c r="Q34" s="19">
        <v>35180424</v>
      </c>
      <c r="R34" s="19"/>
      <c r="S34" s="19">
        <v>7370</v>
      </c>
      <c r="T34" s="19"/>
      <c r="U34" s="19">
        <v>186504834907</v>
      </c>
      <c r="V34" s="19"/>
      <c r="W34" s="19">
        <v>257275492607</v>
      </c>
      <c r="Y34" s="34">
        <v>4.0468205574647432E-3</v>
      </c>
      <c r="AA34" s="41"/>
    </row>
    <row r="35" spans="1:27" s="18" customFormat="1" ht="24">
      <c r="A35" s="18" t="s">
        <v>39</v>
      </c>
      <c r="C35" s="19">
        <v>15242667</v>
      </c>
      <c r="D35" s="19"/>
      <c r="E35" s="19">
        <v>468112690211</v>
      </c>
      <c r="F35" s="19"/>
      <c r="G35" s="19">
        <v>537623078877</v>
      </c>
      <c r="H35" s="19"/>
      <c r="I35" s="19">
        <v>10000000</v>
      </c>
      <c r="J35" s="19"/>
      <c r="K35" s="19">
        <v>388487837498</v>
      </c>
      <c r="L35" s="19"/>
      <c r="M35" s="19">
        <v>-5982936</v>
      </c>
      <c r="N35" s="19"/>
      <c r="O35" s="19">
        <v>271644252745</v>
      </c>
      <c r="P35" s="19"/>
      <c r="Q35" s="19">
        <v>19259731</v>
      </c>
      <c r="R35" s="19"/>
      <c r="S35" s="19">
        <v>44250</v>
      </c>
      <c r="T35" s="19"/>
      <c r="U35" s="19">
        <v>653571817049</v>
      </c>
      <c r="V35" s="19"/>
      <c r="W35" s="19">
        <v>845655257612</v>
      </c>
      <c r="Y35" s="34">
        <v>1.3301753098807486E-2</v>
      </c>
      <c r="AA35" s="41"/>
    </row>
    <row r="36" spans="1:27" s="18" customFormat="1" ht="24">
      <c r="A36" s="18" t="s">
        <v>40</v>
      </c>
      <c r="C36" s="19">
        <v>69359284</v>
      </c>
      <c r="D36" s="19"/>
      <c r="E36" s="19">
        <v>289022284444</v>
      </c>
      <c r="F36" s="19"/>
      <c r="G36" s="19">
        <v>322741475881</v>
      </c>
      <c r="H36" s="19"/>
      <c r="I36" s="19">
        <v>0</v>
      </c>
      <c r="J36" s="19"/>
      <c r="K36" s="19">
        <v>0</v>
      </c>
      <c r="L36" s="19"/>
      <c r="M36" s="19">
        <v>0</v>
      </c>
      <c r="N36" s="19"/>
      <c r="O36" s="19">
        <v>0</v>
      </c>
      <c r="P36" s="19"/>
      <c r="Q36" s="19">
        <v>69359284</v>
      </c>
      <c r="R36" s="19"/>
      <c r="S36" s="19">
        <v>5300</v>
      </c>
      <c r="T36" s="19"/>
      <c r="U36" s="19">
        <v>289022284444</v>
      </c>
      <c r="V36" s="19"/>
      <c r="W36" s="19">
        <v>364762624694</v>
      </c>
      <c r="Y36" s="34">
        <v>5.7375417815692603E-3</v>
      </c>
      <c r="AA36" s="41"/>
    </row>
    <row r="37" spans="1:27" s="18" customFormat="1" ht="24">
      <c r="A37" s="18" t="s">
        <v>41</v>
      </c>
      <c r="C37" s="19">
        <v>45305250</v>
      </c>
      <c r="D37" s="19"/>
      <c r="E37" s="19">
        <v>139674679800</v>
      </c>
      <c r="F37" s="19"/>
      <c r="G37" s="19">
        <v>215758098180</v>
      </c>
      <c r="H37" s="19"/>
      <c r="I37" s="19">
        <v>0</v>
      </c>
      <c r="J37" s="19"/>
      <c r="K37" s="19">
        <v>0</v>
      </c>
      <c r="L37" s="19"/>
      <c r="M37" s="19">
        <v>-23819672</v>
      </c>
      <c r="N37" s="19"/>
      <c r="O37" s="19">
        <v>111038180109</v>
      </c>
      <c r="P37" s="19"/>
      <c r="Q37" s="19">
        <v>21485578</v>
      </c>
      <c r="R37" s="19"/>
      <c r="S37" s="19">
        <v>5380</v>
      </c>
      <c r="T37" s="19"/>
      <c r="U37" s="19">
        <v>66239370218</v>
      </c>
      <c r="V37" s="19"/>
      <c r="W37" s="19">
        <v>114698880313</v>
      </c>
      <c r="Y37" s="34">
        <v>1.8041585775053623E-3</v>
      </c>
      <c r="AA37" s="41"/>
    </row>
    <row r="38" spans="1:27" s="18" customFormat="1" ht="24">
      <c r="A38" s="18" t="s">
        <v>42</v>
      </c>
      <c r="C38" s="19">
        <v>138540346</v>
      </c>
      <c r="D38" s="19"/>
      <c r="E38" s="19">
        <v>1020740448905</v>
      </c>
      <c r="F38" s="19"/>
      <c r="G38" s="19">
        <v>1125738467085</v>
      </c>
      <c r="H38" s="19"/>
      <c r="I38" s="19">
        <v>0</v>
      </c>
      <c r="J38" s="19"/>
      <c r="K38" s="19">
        <v>0</v>
      </c>
      <c r="L38" s="19"/>
      <c r="M38" s="19">
        <v>0</v>
      </c>
      <c r="N38" s="19"/>
      <c r="O38" s="19">
        <v>0</v>
      </c>
      <c r="P38" s="19"/>
      <c r="Q38" s="19">
        <v>138540346</v>
      </c>
      <c r="R38" s="19"/>
      <c r="S38" s="19">
        <v>9880</v>
      </c>
      <c r="T38" s="19"/>
      <c r="U38" s="19">
        <v>1020740448905</v>
      </c>
      <c r="V38" s="19"/>
      <c r="W38" s="19">
        <v>1358197959759</v>
      </c>
      <c r="Y38" s="34">
        <v>2.1363804880767903E-2</v>
      </c>
      <c r="AA38" s="41"/>
    </row>
    <row r="39" spans="1:27" s="18" customFormat="1" ht="24">
      <c r="A39" s="18" t="s">
        <v>43</v>
      </c>
      <c r="C39" s="19">
        <v>2218435</v>
      </c>
      <c r="D39" s="19"/>
      <c r="E39" s="19">
        <v>45211528364</v>
      </c>
      <c r="F39" s="19"/>
      <c r="G39" s="19">
        <v>82274138263</v>
      </c>
      <c r="H39" s="19"/>
      <c r="I39" s="19">
        <v>0</v>
      </c>
      <c r="J39" s="19"/>
      <c r="K39" s="19">
        <v>0</v>
      </c>
      <c r="L39" s="19"/>
      <c r="M39" s="19">
        <v>0</v>
      </c>
      <c r="N39" s="19"/>
      <c r="O39" s="19">
        <v>0</v>
      </c>
      <c r="P39" s="19"/>
      <c r="Q39" s="19">
        <v>2218435</v>
      </c>
      <c r="R39" s="19"/>
      <c r="S39" s="19">
        <v>38670</v>
      </c>
      <c r="T39" s="19"/>
      <c r="U39" s="19">
        <v>45211528364</v>
      </c>
      <c r="V39" s="19"/>
      <c r="W39" s="19">
        <v>85123748856</v>
      </c>
      <c r="Y39" s="34">
        <v>1.3389558924103834E-3</v>
      </c>
      <c r="AA39" s="41"/>
    </row>
    <row r="40" spans="1:27" s="18" customFormat="1" ht="24">
      <c r="A40" s="18" t="s">
        <v>44</v>
      </c>
      <c r="C40" s="19">
        <v>46183742</v>
      </c>
      <c r="D40" s="19"/>
      <c r="E40" s="19">
        <v>1018843432930</v>
      </c>
      <c r="F40" s="19"/>
      <c r="G40" s="19">
        <v>1327898365141</v>
      </c>
      <c r="H40" s="19"/>
      <c r="I40" s="19">
        <v>0</v>
      </c>
      <c r="J40" s="19"/>
      <c r="K40" s="19">
        <v>0</v>
      </c>
      <c r="L40" s="19"/>
      <c r="M40" s="19">
        <v>0</v>
      </c>
      <c r="N40" s="19"/>
      <c r="O40" s="19">
        <v>0</v>
      </c>
      <c r="P40" s="19"/>
      <c r="Q40" s="19">
        <v>46183742</v>
      </c>
      <c r="R40" s="19"/>
      <c r="S40" s="19">
        <v>38540</v>
      </c>
      <c r="T40" s="19"/>
      <c r="U40" s="19">
        <v>1018843432930</v>
      </c>
      <c r="V40" s="19"/>
      <c r="W40" s="19">
        <v>1766162624129</v>
      </c>
      <c r="Y40" s="34">
        <v>2.7780894101985084E-2</v>
      </c>
      <c r="AA40" s="41"/>
    </row>
    <row r="41" spans="1:27" s="18" customFormat="1" ht="24">
      <c r="A41" s="18" t="s">
        <v>45</v>
      </c>
      <c r="C41" s="19">
        <v>58801775</v>
      </c>
      <c r="D41" s="19"/>
      <c r="E41" s="19">
        <v>164530648303</v>
      </c>
      <c r="F41" s="19"/>
      <c r="G41" s="19">
        <v>303835662993</v>
      </c>
      <c r="H41" s="19"/>
      <c r="I41" s="19">
        <v>0</v>
      </c>
      <c r="J41" s="19"/>
      <c r="K41" s="19">
        <v>0</v>
      </c>
      <c r="L41" s="19"/>
      <c r="M41" s="19">
        <v>0</v>
      </c>
      <c r="N41" s="19"/>
      <c r="O41" s="19">
        <v>0</v>
      </c>
      <c r="P41" s="19"/>
      <c r="Q41" s="19">
        <v>58801775</v>
      </c>
      <c r="R41" s="19"/>
      <c r="S41" s="19">
        <v>5960</v>
      </c>
      <c r="T41" s="19"/>
      <c r="U41" s="19">
        <v>164530648303</v>
      </c>
      <c r="V41" s="19"/>
      <c r="W41" s="19">
        <v>347749534184</v>
      </c>
      <c r="Y41" s="34">
        <v>5.4699339976943843E-3</v>
      </c>
      <c r="AA41" s="41"/>
    </row>
    <row r="42" spans="1:27" s="18" customFormat="1" ht="24">
      <c r="A42" s="18" t="s">
        <v>46</v>
      </c>
      <c r="C42" s="19">
        <v>81812251</v>
      </c>
      <c r="D42" s="19"/>
      <c r="E42" s="19">
        <v>173629509912</v>
      </c>
      <c r="F42" s="19"/>
      <c r="G42" s="19">
        <v>348544086619</v>
      </c>
      <c r="H42" s="19"/>
      <c r="I42" s="19">
        <v>0</v>
      </c>
      <c r="J42" s="19"/>
      <c r="K42" s="19">
        <v>0</v>
      </c>
      <c r="L42" s="19"/>
      <c r="M42" s="19">
        <v>-1</v>
      </c>
      <c r="N42" s="19"/>
      <c r="O42" s="19">
        <v>1</v>
      </c>
      <c r="P42" s="19"/>
      <c r="Q42" s="19">
        <v>81812250</v>
      </c>
      <c r="R42" s="19"/>
      <c r="S42" s="19">
        <v>5600</v>
      </c>
      <c r="T42" s="19"/>
      <c r="U42" s="19">
        <v>173629507790</v>
      </c>
      <c r="V42" s="19"/>
      <c r="W42" s="19">
        <v>454607111322</v>
      </c>
      <c r="Y42" s="34">
        <v>7.1507526232892239E-3</v>
      </c>
      <c r="AA42" s="41"/>
    </row>
    <row r="43" spans="1:27" s="18" customFormat="1" ht="24">
      <c r="A43" s="18" t="s">
        <v>47</v>
      </c>
      <c r="C43" s="19">
        <v>41646218</v>
      </c>
      <c r="D43" s="19"/>
      <c r="E43" s="19">
        <v>830860854489</v>
      </c>
      <c r="F43" s="19"/>
      <c r="G43" s="19">
        <v>663174687779</v>
      </c>
      <c r="H43" s="19"/>
      <c r="I43" s="19">
        <v>0</v>
      </c>
      <c r="J43" s="19"/>
      <c r="K43" s="19">
        <v>0</v>
      </c>
      <c r="L43" s="19"/>
      <c r="M43" s="19">
        <v>0</v>
      </c>
      <c r="N43" s="19"/>
      <c r="O43" s="19">
        <v>0</v>
      </c>
      <c r="P43" s="19"/>
      <c r="Q43" s="19">
        <v>41646218</v>
      </c>
      <c r="R43" s="19"/>
      <c r="S43" s="19">
        <v>21000</v>
      </c>
      <c r="T43" s="19"/>
      <c r="U43" s="19">
        <v>830860854489</v>
      </c>
      <c r="V43" s="19"/>
      <c r="W43" s="19">
        <v>867810147432</v>
      </c>
      <c r="Y43" s="34">
        <v>1.3650238928776908E-2</v>
      </c>
      <c r="AA43" s="41"/>
    </row>
    <row r="44" spans="1:27" s="18" customFormat="1" ht="24">
      <c r="A44" s="18" t="s">
        <v>48</v>
      </c>
      <c r="C44" s="19">
        <v>110984222</v>
      </c>
      <c r="D44" s="19"/>
      <c r="E44" s="19">
        <v>521572864088</v>
      </c>
      <c r="F44" s="19"/>
      <c r="G44" s="19">
        <v>1237670073436</v>
      </c>
      <c r="H44" s="19"/>
      <c r="I44" s="19">
        <v>0</v>
      </c>
      <c r="J44" s="19"/>
      <c r="K44" s="19">
        <v>0</v>
      </c>
      <c r="L44" s="19"/>
      <c r="M44" s="19">
        <v>0</v>
      </c>
      <c r="N44" s="19"/>
      <c r="O44" s="19">
        <v>0</v>
      </c>
      <c r="P44" s="19"/>
      <c r="Q44" s="19">
        <v>110984222</v>
      </c>
      <c r="R44" s="19"/>
      <c r="S44" s="19">
        <v>14200</v>
      </c>
      <c r="T44" s="19"/>
      <c r="U44" s="19">
        <v>521572864088</v>
      </c>
      <c r="V44" s="19"/>
      <c r="W44" s="19">
        <v>1563793658288</v>
      </c>
      <c r="Y44" s="34">
        <v>2.4597726973007026E-2</v>
      </c>
      <c r="AA44" s="41"/>
    </row>
    <row r="45" spans="1:27" s="18" customFormat="1" ht="24">
      <c r="A45" s="18" t="s">
        <v>49</v>
      </c>
      <c r="C45" s="19">
        <v>16163342</v>
      </c>
      <c r="D45" s="19"/>
      <c r="E45" s="19">
        <v>705509617386</v>
      </c>
      <c r="F45" s="19"/>
      <c r="G45" s="19">
        <v>852017107330</v>
      </c>
      <c r="H45" s="19"/>
      <c r="I45" s="19">
        <v>0</v>
      </c>
      <c r="J45" s="19"/>
      <c r="K45" s="19">
        <v>0</v>
      </c>
      <c r="L45" s="19"/>
      <c r="M45" s="19">
        <v>0</v>
      </c>
      <c r="N45" s="19"/>
      <c r="O45" s="19">
        <v>0</v>
      </c>
      <c r="P45" s="19"/>
      <c r="Q45" s="19">
        <v>16163342</v>
      </c>
      <c r="R45" s="19"/>
      <c r="S45" s="19">
        <v>55540</v>
      </c>
      <c r="T45" s="19"/>
      <c r="U45" s="19">
        <v>705509617386</v>
      </c>
      <c r="V45" s="19"/>
      <c r="W45" s="19">
        <v>890772700807</v>
      </c>
      <c r="Y45" s="34">
        <v>1.4011428920517703E-2</v>
      </c>
      <c r="AA45" s="41"/>
    </row>
    <row r="46" spans="1:27" s="18" customFormat="1" ht="24">
      <c r="A46" s="18" t="s">
        <v>50</v>
      </c>
      <c r="C46" s="19">
        <v>3949846</v>
      </c>
      <c r="D46" s="19"/>
      <c r="E46" s="19">
        <v>190910104999</v>
      </c>
      <c r="F46" s="19"/>
      <c r="G46" s="19">
        <v>342780909337</v>
      </c>
      <c r="H46" s="19"/>
      <c r="I46" s="19">
        <v>0</v>
      </c>
      <c r="J46" s="19"/>
      <c r="K46" s="19">
        <v>0</v>
      </c>
      <c r="L46" s="19"/>
      <c r="M46" s="19">
        <v>0</v>
      </c>
      <c r="N46" s="19"/>
      <c r="O46" s="19">
        <v>0</v>
      </c>
      <c r="P46" s="19"/>
      <c r="Q46" s="19">
        <v>3949846</v>
      </c>
      <c r="R46" s="19"/>
      <c r="S46" s="19">
        <v>90030</v>
      </c>
      <c r="T46" s="19"/>
      <c r="U46" s="19">
        <v>190910104999</v>
      </c>
      <c r="V46" s="19"/>
      <c r="W46" s="19">
        <v>352855811549</v>
      </c>
      <c r="Y46" s="34">
        <v>5.5502533005685386E-3</v>
      </c>
      <c r="AA46" s="41"/>
    </row>
    <row r="47" spans="1:27" s="18" customFormat="1" ht="24">
      <c r="A47" s="18" t="s">
        <v>51</v>
      </c>
      <c r="C47" s="19">
        <v>82387637</v>
      </c>
      <c r="D47" s="19"/>
      <c r="E47" s="19">
        <v>321105776977</v>
      </c>
      <c r="F47" s="19"/>
      <c r="G47" s="19">
        <v>670275331206</v>
      </c>
      <c r="H47" s="19"/>
      <c r="I47" s="19">
        <v>0</v>
      </c>
      <c r="J47" s="19"/>
      <c r="K47" s="19">
        <v>0</v>
      </c>
      <c r="L47" s="19"/>
      <c r="M47" s="19">
        <v>0</v>
      </c>
      <c r="N47" s="19"/>
      <c r="O47" s="19">
        <v>0</v>
      </c>
      <c r="P47" s="19"/>
      <c r="Q47" s="19">
        <v>82387637</v>
      </c>
      <c r="R47" s="19"/>
      <c r="S47" s="19">
        <v>8950</v>
      </c>
      <c r="T47" s="19"/>
      <c r="U47" s="19">
        <v>321105776977</v>
      </c>
      <c r="V47" s="19"/>
      <c r="W47" s="19">
        <v>731669486066</v>
      </c>
      <c r="Y47" s="34">
        <v>1.1508811381442052E-2</v>
      </c>
      <c r="AA47" s="41"/>
    </row>
    <row r="48" spans="1:27" s="18" customFormat="1" ht="24">
      <c r="A48" s="18" t="s">
        <v>52</v>
      </c>
      <c r="C48" s="19">
        <v>42336728</v>
      </c>
      <c r="D48" s="19"/>
      <c r="E48" s="19">
        <v>615546037656</v>
      </c>
      <c r="F48" s="19"/>
      <c r="G48" s="19">
        <v>764479801271</v>
      </c>
      <c r="H48" s="19"/>
      <c r="I48" s="19">
        <v>0</v>
      </c>
      <c r="J48" s="19"/>
      <c r="K48" s="19">
        <v>0</v>
      </c>
      <c r="L48" s="19"/>
      <c r="M48" s="19">
        <v>0</v>
      </c>
      <c r="N48" s="19"/>
      <c r="O48" s="19">
        <v>0</v>
      </c>
      <c r="P48" s="19"/>
      <c r="Q48" s="19">
        <v>42336728</v>
      </c>
      <c r="R48" s="19"/>
      <c r="S48" s="19">
        <v>18910</v>
      </c>
      <c r="T48" s="19"/>
      <c r="U48" s="19">
        <v>615546037656</v>
      </c>
      <c r="V48" s="19"/>
      <c r="W48" s="19">
        <v>794398984900</v>
      </c>
      <c r="Y48" s="34">
        <v>1.2495516422285824E-2</v>
      </c>
      <c r="AA48" s="41"/>
    </row>
    <row r="49" spans="1:27" s="18" customFormat="1" ht="24">
      <c r="A49" s="18" t="s">
        <v>53</v>
      </c>
      <c r="C49" s="19">
        <v>9029253</v>
      </c>
      <c r="D49" s="19"/>
      <c r="E49" s="19">
        <v>314326577909</v>
      </c>
      <c r="F49" s="19"/>
      <c r="G49" s="19">
        <v>404739308583</v>
      </c>
      <c r="H49" s="19"/>
      <c r="I49" s="19">
        <v>0</v>
      </c>
      <c r="J49" s="19"/>
      <c r="K49" s="19">
        <v>0</v>
      </c>
      <c r="L49" s="19"/>
      <c r="M49" s="19">
        <v>0</v>
      </c>
      <c r="N49" s="19"/>
      <c r="O49" s="19">
        <v>0</v>
      </c>
      <c r="P49" s="19"/>
      <c r="Q49" s="19">
        <v>9029253</v>
      </c>
      <c r="R49" s="19"/>
      <c r="S49" s="19">
        <v>48200</v>
      </c>
      <c r="T49" s="19"/>
      <c r="U49" s="19">
        <v>314326577909</v>
      </c>
      <c r="V49" s="19"/>
      <c r="W49" s="19">
        <v>431845821342</v>
      </c>
      <c r="Y49" s="34">
        <v>6.7927284085763833E-3</v>
      </c>
      <c r="AA49" s="41"/>
    </row>
    <row r="50" spans="1:27" s="18" customFormat="1" ht="24">
      <c r="A50" s="18" t="s">
        <v>54</v>
      </c>
      <c r="C50" s="19">
        <v>3468479</v>
      </c>
      <c r="D50" s="19"/>
      <c r="E50" s="19">
        <v>126127578319</v>
      </c>
      <c r="F50" s="19"/>
      <c r="G50" s="19">
        <v>159467591723</v>
      </c>
      <c r="H50" s="19"/>
      <c r="I50" s="19">
        <v>0</v>
      </c>
      <c r="J50" s="19"/>
      <c r="K50" s="19">
        <v>0</v>
      </c>
      <c r="L50" s="19"/>
      <c r="M50" s="19">
        <v>0</v>
      </c>
      <c r="N50" s="19"/>
      <c r="O50" s="19">
        <v>0</v>
      </c>
      <c r="P50" s="19"/>
      <c r="Q50" s="19">
        <v>3468479</v>
      </c>
      <c r="R50" s="19"/>
      <c r="S50" s="19">
        <v>54780</v>
      </c>
      <c r="T50" s="19"/>
      <c r="U50" s="19">
        <v>126127578319</v>
      </c>
      <c r="V50" s="19"/>
      <c r="W50" s="19">
        <v>188534554269</v>
      </c>
      <c r="Y50" s="34">
        <v>2.9655584458396348E-3</v>
      </c>
      <c r="AA50" s="41"/>
    </row>
    <row r="51" spans="1:27" s="18" customFormat="1" ht="24">
      <c r="A51" s="18" t="s">
        <v>55</v>
      </c>
      <c r="C51" s="19">
        <v>7514971</v>
      </c>
      <c r="D51" s="19"/>
      <c r="E51" s="19">
        <v>187316025147</v>
      </c>
      <c r="F51" s="19"/>
      <c r="G51" s="19">
        <v>940049766462</v>
      </c>
      <c r="H51" s="19"/>
      <c r="I51" s="19">
        <v>0</v>
      </c>
      <c r="J51" s="19"/>
      <c r="K51" s="19">
        <v>0</v>
      </c>
      <c r="L51" s="19"/>
      <c r="M51" s="19">
        <v>0</v>
      </c>
      <c r="N51" s="19"/>
      <c r="O51" s="19">
        <v>0</v>
      </c>
      <c r="P51" s="19"/>
      <c r="Q51" s="19">
        <v>7514971</v>
      </c>
      <c r="R51" s="19"/>
      <c r="S51" s="19">
        <v>126240</v>
      </c>
      <c r="T51" s="19"/>
      <c r="U51" s="19">
        <v>187316025147</v>
      </c>
      <c r="V51" s="19"/>
      <c r="W51" s="19">
        <v>941356565811</v>
      </c>
      <c r="Y51" s="34">
        <v>1.4807088945108165E-2</v>
      </c>
      <c r="AA51" s="41"/>
    </row>
    <row r="52" spans="1:27" s="18" customFormat="1" ht="24">
      <c r="A52" s="18" t="s">
        <v>56</v>
      </c>
      <c r="C52" s="19">
        <v>5250407</v>
      </c>
      <c r="D52" s="19"/>
      <c r="E52" s="19">
        <v>36567710177</v>
      </c>
      <c r="F52" s="19"/>
      <c r="G52" s="19">
        <v>70480358357</v>
      </c>
      <c r="H52" s="19"/>
      <c r="I52" s="19">
        <v>0</v>
      </c>
      <c r="J52" s="19"/>
      <c r="K52" s="19">
        <v>0</v>
      </c>
      <c r="L52" s="19"/>
      <c r="M52" s="19">
        <v>0</v>
      </c>
      <c r="N52" s="19"/>
      <c r="O52" s="19">
        <v>0</v>
      </c>
      <c r="P52" s="19"/>
      <c r="Q52" s="19">
        <v>5250407</v>
      </c>
      <c r="R52" s="19"/>
      <c r="S52" s="19">
        <v>11410</v>
      </c>
      <c r="T52" s="19"/>
      <c r="U52" s="19">
        <v>36567710177</v>
      </c>
      <c r="V52" s="19"/>
      <c r="W52" s="19">
        <v>59444061648</v>
      </c>
      <c r="Y52" s="34">
        <v>9.3502668388159842E-4</v>
      </c>
      <c r="AA52" s="41"/>
    </row>
    <row r="53" spans="1:27" s="18" customFormat="1" ht="24">
      <c r="A53" s="18" t="s">
        <v>57</v>
      </c>
      <c r="C53" s="19">
        <v>18187066</v>
      </c>
      <c r="D53" s="19"/>
      <c r="E53" s="19">
        <v>540951201188</v>
      </c>
      <c r="F53" s="19"/>
      <c r="G53" s="19">
        <v>818128450096</v>
      </c>
      <c r="H53" s="19"/>
      <c r="I53" s="19">
        <v>3000000</v>
      </c>
      <c r="J53" s="19"/>
      <c r="K53" s="19">
        <v>135303933180</v>
      </c>
      <c r="L53" s="19"/>
      <c r="M53" s="19">
        <v>0</v>
      </c>
      <c r="N53" s="19"/>
      <c r="O53" s="19">
        <v>0</v>
      </c>
      <c r="P53" s="19"/>
      <c r="Q53" s="19">
        <v>21187066</v>
      </c>
      <c r="R53" s="19"/>
      <c r="S53" s="19">
        <v>46740</v>
      </c>
      <c r="T53" s="19"/>
      <c r="U53" s="19">
        <v>676255134368</v>
      </c>
      <c r="V53" s="19"/>
      <c r="W53" s="19">
        <v>982628573657</v>
      </c>
      <c r="Y53" s="34">
        <v>1.5456277906352017E-2</v>
      </c>
      <c r="AA53" s="41"/>
    </row>
    <row r="54" spans="1:27" s="18" customFormat="1" ht="24">
      <c r="A54" s="18" t="s">
        <v>58</v>
      </c>
      <c r="C54" s="19">
        <v>9167325</v>
      </c>
      <c r="D54" s="19"/>
      <c r="E54" s="19">
        <v>327676801728</v>
      </c>
      <c r="F54" s="19"/>
      <c r="G54" s="19">
        <v>1163569596535</v>
      </c>
      <c r="H54" s="19"/>
      <c r="I54" s="19">
        <v>0</v>
      </c>
      <c r="J54" s="19"/>
      <c r="K54" s="19">
        <v>0</v>
      </c>
      <c r="L54" s="19"/>
      <c r="M54" s="19">
        <v>0</v>
      </c>
      <c r="N54" s="19"/>
      <c r="O54" s="19">
        <v>0</v>
      </c>
      <c r="P54" s="19"/>
      <c r="Q54" s="19">
        <v>9167325</v>
      </c>
      <c r="R54" s="19"/>
      <c r="S54" s="19">
        <v>130610</v>
      </c>
      <c r="T54" s="19"/>
      <c r="U54" s="19">
        <v>327676801728</v>
      </c>
      <c r="V54" s="19"/>
      <c r="W54" s="19">
        <v>1188088846670</v>
      </c>
      <c r="Y54" s="34">
        <v>1.8688069819938678E-2</v>
      </c>
      <c r="AA54" s="41"/>
    </row>
    <row r="55" spans="1:27" s="18" customFormat="1" ht="24">
      <c r="A55" s="18" t="s">
        <v>59</v>
      </c>
      <c r="C55" s="19">
        <v>336881032</v>
      </c>
      <c r="D55" s="19"/>
      <c r="E55" s="19">
        <v>560499939599</v>
      </c>
      <c r="F55" s="19"/>
      <c r="G55" s="19">
        <v>657443226773</v>
      </c>
      <c r="H55" s="19"/>
      <c r="I55" s="19">
        <v>0</v>
      </c>
      <c r="J55" s="19"/>
      <c r="K55" s="19">
        <v>0</v>
      </c>
      <c r="L55" s="19"/>
      <c r="M55" s="19">
        <v>0</v>
      </c>
      <c r="N55" s="19"/>
      <c r="O55" s="19">
        <v>0</v>
      </c>
      <c r="P55" s="19"/>
      <c r="Q55" s="19">
        <v>336881032</v>
      </c>
      <c r="R55" s="19"/>
      <c r="S55" s="19">
        <v>2170</v>
      </c>
      <c r="T55" s="19"/>
      <c r="U55" s="19">
        <v>560499939599</v>
      </c>
      <c r="V55" s="19"/>
      <c r="W55" s="19">
        <v>725380963321</v>
      </c>
      <c r="Y55" s="34">
        <v>1.1409895923686329E-2</v>
      </c>
      <c r="AA55" s="41"/>
    </row>
    <row r="56" spans="1:27" s="18" customFormat="1" ht="24">
      <c r="A56" s="18" t="s">
        <v>60</v>
      </c>
      <c r="C56" s="19">
        <v>210363761</v>
      </c>
      <c r="D56" s="19"/>
      <c r="E56" s="19">
        <v>1057591403854</v>
      </c>
      <c r="F56" s="19"/>
      <c r="G56" s="19">
        <v>949015307700</v>
      </c>
      <c r="H56" s="19"/>
      <c r="I56" s="19">
        <v>0</v>
      </c>
      <c r="J56" s="19"/>
      <c r="K56" s="19">
        <v>0</v>
      </c>
      <c r="L56" s="19"/>
      <c r="M56" s="19">
        <v>0</v>
      </c>
      <c r="N56" s="19"/>
      <c r="O56" s="19">
        <v>0</v>
      </c>
      <c r="P56" s="19"/>
      <c r="Q56" s="19">
        <v>210363761</v>
      </c>
      <c r="R56" s="19"/>
      <c r="S56" s="19">
        <v>5300</v>
      </c>
      <c r="T56" s="19"/>
      <c r="U56" s="19">
        <v>1057591403854</v>
      </c>
      <c r="V56" s="19"/>
      <c r="W56" s="19">
        <v>1106309540376</v>
      </c>
      <c r="Y56" s="34">
        <v>1.7401720410858735E-2</v>
      </c>
      <c r="AA56" s="41"/>
    </row>
    <row r="57" spans="1:27" s="18" customFormat="1" ht="24">
      <c r="A57" s="18" t="s">
        <v>61</v>
      </c>
      <c r="C57" s="19">
        <v>30000000</v>
      </c>
      <c r="D57" s="19"/>
      <c r="E57" s="19">
        <v>200678849400</v>
      </c>
      <c r="F57" s="19"/>
      <c r="G57" s="19">
        <v>259546440000</v>
      </c>
      <c r="H57" s="19"/>
      <c r="I57" s="19">
        <v>0</v>
      </c>
      <c r="J57" s="19"/>
      <c r="K57" s="19">
        <v>0</v>
      </c>
      <c r="L57" s="19"/>
      <c r="M57" s="19">
        <v>0</v>
      </c>
      <c r="N57" s="19"/>
      <c r="O57" s="19">
        <v>0</v>
      </c>
      <c r="P57" s="19"/>
      <c r="Q57" s="19">
        <v>30000000</v>
      </c>
      <c r="R57" s="19"/>
      <c r="S57" s="19">
        <v>10130</v>
      </c>
      <c r="T57" s="19"/>
      <c r="U57" s="19">
        <v>200678849400</v>
      </c>
      <c r="V57" s="19"/>
      <c r="W57" s="19">
        <v>301550853000</v>
      </c>
      <c r="Y57" s="34">
        <v>4.7432508190958025E-3</v>
      </c>
      <c r="AA57" s="41"/>
    </row>
    <row r="58" spans="1:27" s="18" customFormat="1" ht="24">
      <c r="A58" s="18" t="s">
        <v>62</v>
      </c>
      <c r="C58" s="19">
        <v>84855799</v>
      </c>
      <c r="D58" s="19"/>
      <c r="E58" s="19">
        <v>36876847481</v>
      </c>
      <c r="F58" s="19"/>
      <c r="G58" s="19">
        <v>36538321544</v>
      </c>
      <c r="H58" s="19"/>
      <c r="I58" s="19">
        <v>0</v>
      </c>
      <c r="J58" s="19"/>
      <c r="K58" s="19">
        <v>0</v>
      </c>
      <c r="L58" s="19"/>
      <c r="M58" s="19">
        <v>0</v>
      </c>
      <c r="N58" s="19"/>
      <c r="O58" s="19">
        <v>0</v>
      </c>
      <c r="P58" s="19"/>
      <c r="Q58" s="19">
        <v>84855799</v>
      </c>
      <c r="R58" s="19"/>
      <c r="S58" s="19">
        <v>434</v>
      </c>
      <c r="T58" s="19"/>
      <c r="U58" s="19">
        <v>36876847481</v>
      </c>
      <c r="V58" s="19"/>
      <c r="W58" s="19">
        <v>36542740834</v>
      </c>
      <c r="Y58" s="34">
        <v>5.7479985106484216E-4</v>
      </c>
      <c r="AA58" s="41"/>
    </row>
    <row r="59" spans="1:27" s="18" customFormat="1" ht="24">
      <c r="A59" s="18" t="s">
        <v>63</v>
      </c>
      <c r="C59" s="19">
        <v>27626</v>
      </c>
      <c r="D59" s="19"/>
      <c r="E59" s="19">
        <v>158436075611</v>
      </c>
      <c r="F59" s="19"/>
      <c r="G59" s="19">
        <v>416123874062</v>
      </c>
      <c r="H59" s="19"/>
      <c r="I59" s="19">
        <v>0</v>
      </c>
      <c r="J59" s="19"/>
      <c r="K59" s="19">
        <v>0</v>
      </c>
      <c r="L59" s="19"/>
      <c r="M59" s="19">
        <v>-27626</v>
      </c>
      <c r="N59" s="19"/>
      <c r="O59" s="19">
        <v>413164305463</v>
      </c>
      <c r="P59" s="19"/>
      <c r="Q59" s="19">
        <v>0</v>
      </c>
      <c r="R59" s="19"/>
      <c r="S59" s="19">
        <v>0</v>
      </c>
      <c r="T59" s="19"/>
      <c r="U59" s="19">
        <v>0</v>
      </c>
      <c r="V59" s="19"/>
      <c r="W59" s="19">
        <v>0</v>
      </c>
      <c r="Y59" s="34">
        <v>0</v>
      </c>
      <c r="AA59" s="41"/>
    </row>
    <row r="60" spans="1:27" s="18" customFormat="1" ht="24">
      <c r="A60" s="18" t="s">
        <v>64</v>
      </c>
      <c r="C60" s="19">
        <v>14341118</v>
      </c>
      <c r="D60" s="19"/>
      <c r="E60" s="19">
        <v>182614273181</v>
      </c>
      <c r="F60" s="19"/>
      <c r="G60" s="19">
        <v>214850957378</v>
      </c>
      <c r="H60" s="19"/>
      <c r="I60" s="19">
        <v>0</v>
      </c>
      <c r="J60" s="19"/>
      <c r="K60" s="19">
        <v>0</v>
      </c>
      <c r="L60" s="19"/>
      <c r="M60" s="19">
        <v>0</v>
      </c>
      <c r="N60" s="19"/>
      <c r="O60" s="19">
        <v>0</v>
      </c>
      <c r="P60" s="19"/>
      <c r="Q60" s="19">
        <v>14341118</v>
      </c>
      <c r="R60" s="19"/>
      <c r="S60" s="19">
        <v>17100</v>
      </c>
      <c r="T60" s="19"/>
      <c r="U60" s="19">
        <v>182614273181</v>
      </c>
      <c r="V60" s="19"/>
      <c r="W60" s="19">
        <v>243337465799</v>
      </c>
      <c r="Y60" s="34">
        <v>3.8275820561774485E-3</v>
      </c>
      <c r="AA60" s="41"/>
    </row>
    <row r="61" spans="1:27" s="18" customFormat="1" ht="24">
      <c r="A61" s="18" t="s">
        <v>65</v>
      </c>
      <c r="C61" s="19">
        <v>10321896</v>
      </c>
      <c r="D61" s="19"/>
      <c r="E61" s="19">
        <v>321445781233</v>
      </c>
      <c r="F61" s="19"/>
      <c r="G61" s="19">
        <v>223353355429</v>
      </c>
      <c r="H61" s="19"/>
      <c r="I61" s="19">
        <v>0</v>
      </c>
      <c r="J61" s="19"/>
      <c r="K61" s="19">
        <v>0</v>
      </c>
      <c r="L61" s="19"/>
      <c r="M61" s="19">
        <v>0</v>
      </c>
      <c r="N61" s="19"/>
      <c r="O61" s="19">
        <v>0</v>
      </c>
      <c r="P61" s="19"/>
      <c r="Q61" s="19">
        <v>10321896</v>
      </c>
      <c r="R61" s="19"/>
      <c r="S61" s="19">
        <v>25650</v>
      </c>
      <c r="T61" s="19"/>
      <c r="U61" s="19">
        <v>321445781233</v>
      </c>
      <c r="V61" s="19"/>
      <c r="W61" s="19">
        <v>262710063632</v>
      </c>
      <c r="Y61" s="34">
        <v>4.1323037627328295E-3</v>
      </c>
      <c r="AA61" s="41"/>
    </row>
    <row r="62" spans="1:27" s="18" customFormat="1" ht="24">
      <c r="A62" s="18" t="s">
        <v>66</v>
      </c>
      <c r="C62" s="19">
        <v>30647955</v>
      </c>
      <c r="D62" s="19"/>
      <c r="E62" s="19">
        <v>591715386982</v>
      </c>
      <c r="F62" s="19"/>
      <c r="G62" s="19">
        <v>747717192724</v>
      </c>
      <c r="H62" s="19"/>
      <c r="I62" s="19">
        <v>0</v>
      </c>
      <c r="J62" s="19"/>
      <c r="K62" s="19">
        <v>0</v>
      </c>
      <c r="L62" s="19"/>
      <c r="M62" s="19">
        <v>0</v>
      </c>
      <c r="N62" s="19"/>
      <c r="O62" s="19">
        <v>0</v>
      </c>
      <c r="P62" s="19"/>
      <c r="Q62" s="19">
        <v>30647955</v>
      </c>
      <c r="R62" s="19"/>
      <c r="S62" s="19">
        <v>29150</v>
      </c>
      <c r="T62" s="19"/>
      <c r="U62" s="19">
        <v>591715386982</v>
      </c>
      <c r="V62" s="19"/>
      <c r="W62" s="19">
        <v>886481999874</v>
      </c>
      <c r="Y62" s="34">
        <v>1.3943938245188898E-2</v>
      </c>
      <c r="AA62" s="41"/>
    </row>
    <row r="63" spans="1:27" s="18" customFormat="1" ht="24">
      <c r="A63" s="18" t="s">
        <v>67</v>
      </c>
      <c r="C63" s="19">
        <v>134000000</v>
      </c>
      <c r="D63" s="19"/>
      <c r="E63" s="19">
        <v>451542070913</v>
      </c>
      <c r="F63" s="19"/>
      <c r="G63" s="19">
        <v>449896370400</v>
      </c>
      <c r="H63" s="19"/>
      <c r="I63" s="19">
        <v>0</v>
      </c>
      <c r="J63" s="19"/>
      <c r="K63" s="19">
        <v>0</v>
      </c>
      <c r="L63" s="19"/>
      <c r="M63" s="19">
        <v>0</v>
      </c>
      <c r="N63" s="19"/>
      <c r="O63" s="19">
        <v>0</v>
      </c>
      <c r="P63" s="19"/>
      <c r="Q63" s="19">
        <v>134000000</v>
      </c>
      <c r="R63" s="19"/>
      <c r="S63" s="19">
        <v>4231</v>
      </c>
      <c r="T63" s="19"/>
      <c r="U63" s="19">
        <v>451542070913</v>
      </c>
      <c r="V63" s="19"/>
      <c r="W63" s="19">
        <v>562571445580</v>
      </c>
      <c r="Y63" s="34">
        <v>8.848980009508527E-3</v>
      </c>
      <c r="AA63" s="41"/>
    </row>
    <row r="64" spans="1:27" s="18" customFormat="1" ht="24">
      <c r="A64" s="18" t="s">
        <v>68</v>
      </c>
      <c r="C64" s="19">
        <v>93806374</v>
      </c>
      <c r="D64" s="19"/>
      <c r="E64" s="19">
        <v>262188667742</v>
      </c>
      <c r="F64" s="19"/>
      <c r="G64" s="19">
        <v>78178794930</v>
      </c>
      <c r="H64" s="19"/>
      <c r="I64" s="19">
        <v>0</v>
      </c>
      <c r="J64" s="19"/>
      <c r="K64" s="19">
        <v>0</v>
      </c>
      <c r="L64" s="19"/>
      <c r="M64" s="19">
        <v>0</v>
      </c>
      <c r="N64" s="19"/>
      <c r="O64" s="19">
        <v>0</v>
      </c>
      <c r="P64" s="19"/>
      <c r="Q64" s="19">
        <v>93806374</v>
      </c>
      <c r="R64" s="19"/>
      <c r="S64" s="19">
        <v>1054</v>
      </c>
      <c r="T64" s="19"/>
      <c r="U64" s="19">
        <v>262188667742</v>
      </c>
      <c r="V64" s="19"/>
      <c r="W64" s="19">
        <v>98107638268</v>
      </c>
      <c r="Y64" s="34">
        <v>1.5431862684011232E-3</v>
      </c>
      <c r="AA64" s="41"/>
    </row>
    <row r="65" spans="1:27" s="18" customFormat="1" ht="24">
      <c r="A65" s="18" t="s">
        <v>69</v>
      </c>
      <c r="C65" s="19">
        <v>11048646</v>
      </c>
      <c r="D65" s="19"/>
      <c r="E65" s="19">
        <v>132055949158</v>
      </c>
      <c r="F65" s="19"/>
      <c r="G65" s="19">
        <v>138120118024</v>
      </c>
      <c r="H65" s="19"/>
      <c r="I65" s="19">
        <v>0</v>
      </c>
      <c r="J65" s="19"/>
      <c r="K65" s="19">
        <v>0</v>
      </c>
      <c r="L65" s="19"/>
      <c r="M65" s="19">
        <v>0</v>
      </c>
      <c r="N65" s="19"/>
      <c r="O65" s="19">
        <v>0</v>
      </c>
      <c r="P65" s="19"/>
      <c r="Q65" s="19">
        <v>11048646</v>
      </c>
      <c r="R65" s="19"/>
      <c r="S65" s="19">
        <v>14710</v>
      </c>
      <c r="T65" s="19"/>
      <c r="U65" s="19">
        <v>132055949158</v>
      </c>
      <c r="V65" s="19"/>
      <c r="W65" s="19">
        <v>161269259906</v>
      </c>
      <c r="Y65" s="34">
        <v>2.5366883944583246E-3</v>
      </c>
      <c r="AA65" s="41"/>
    </row>
    <row r="66" spans="1:27" s="18" customFormat="1" ht="24">
      <c r="A66" s="18" t="s">
        <v>70</v>
      </c>
      <c r="C66" s="19">
        <v>116623566</v>
      </c>
      <c r="D66" s="19"/>
      <c r="E66" s="19">
        <v>567789731551</v>
      </c>
      <c r="F66" s="19"/>
      <c r="G66" s="19">
        <v>407408118015</v>
      </c>
      <c r="H66" s="19"/>
      <c r="I66" s="19">
        <v>50939029</v>
      </c>
      <c r="J66" s="19"/>
      <c r="K66" s="19">
        <v>0</v>
      </c>
      <c r="L66" s="19"/>
      <c r="M66" s="19">
        <v>-2</v>
      </c>
      <c r="N66" s="19"/>
      <c r="O66" s="19">
        <v>2</v>
      </c>
      <c r="P66" s="19"/>
      <c r="Q66" s="19">
        <v>167562593</v>
      </c>
      <c r="R66" s="19"/>
      <c r="S66" s="19">
        <v>2840</v>
      </c>
      <c r="T66" s="19"/>
      <c r="U66" s="19">
        <v>567789724774</v>
      </c>
      <c r="V66" s="19"/>
      <c r="W66" s="19">
        <v>472199229003</v>
      </c>
      <c r="Y66" s="34">
        <v>7.4274682278709587E-3</v>
      </c>
      <c r="AA66" s="41"/>
    </row>
    <row r="67" spans="1:27" s="18" customFormat="1" ht="24">
      <c r="A67" s="18" t="s">
        <v>71</v>
      </c>
      <c r="C67" s="19">
        <v>40315716</v>
      </c>
      <c r="D67" s="19"/>
      <c r="E67" s="19">
        <v>431960842820</v>
      </c>
      <c r="F67" s="19"/>
      <c r="G67" s="19">
        <v>568389166714</v>
      </c>
      <c r="H67" s="19"/>
      <c r="I67" s="19">
        <v>10000000</v>
      </c>
      <c r="J67" s="19"/>
      <c r="K67" s="19">
        <v>143887019193</v>
      </c>
      <c r="L67" s="19"/>
      <c r="M67" s="19">
        <v>0</v>
      </c>
      <c r="N67" s="19"/>
      <c r="O67" s="19">
        <v>0</v>
      </c>
      <c r="P67" s="19"/>
      <c r="Q67" s="19">
        <v>50315716</v>
      </c>
      <c r="R67" s="19"/>
      <c r="S67" s="19">
        <v>14590</v>
      </c>
      <c r="T67" s="19"/>
      <c r="U67" s="19">
        <v>575847862013</v>
      </c>
      <c r="V67" s="19"/>
      <c r="W67" s="19">
        <v>728431654769</v>
      </c>
      <c r="Y67" s="34">
        <v>1.1457881842364976E-2</v>
      </c>
      <c r="AA67" s="41"/>
    </row>
    <row r="68" spans="1:27" s="18" customFormat="1" ht="24">
      <c r="A68" s="18" t="s">
        <v>72</v>
      </c>
      <c r="C68" s="19">
        <v>119640598</v>
      </c>
      <c r="D68" s="19"/>
      <c r="E68" s="19">
        <v>538020230399</v>
      </c>
      <c r="F68" s="19"/>
      <c r="G68" s="19">
        <v>638613635865</v>
      </c>
      <c r="H68" s="19"/>
      <c r="I68" s="19">
        <v>0</v>
      </c>
      <c r="J68" s="19"/>
      <c r="K68" s="19">
        <v>0</v>
      </c>
      <c r="L68" s="19"/>
      <c r="M68" s="19">
        <v>0</v>
      </c>
      <c r="N68" s="19"/>
      <c r="O68" s="19">
        <v>0</v>
      </c>
      <c r="P68" s="19"/>
      <c r="Q68" s="19">
        <v>119640598</v>
      </c>
      <c r="R68" s="19"/>
      <c r="S68" s="19">
        <v>5460</v>
      </c>
      <c r="T68" s="19"/>
      <c r="U68" s="19">
        <v>538020230399</v>
      </c>
      <c r="V68" s="19"/>
      <c r="W68" s="19">
        <v>648188137929</v>
      </c>
      <c r="Y68" s="34">
        <v>1.0195689667506634E-2</v>
      </c>
      <c r="AA68" s="41"/>
    </row>
    <row r="69" spans="1:27" s="18" customFormat="1" ht="24">
      <c r="A69" s="18" t="s">
        <v>73</v>
      </c>
      <c r="C69" s="19">
        <v>573863800</v>
      </c>
      <c r="D69" s="19"/>
      <c r="E69" s="19">
        <v>803854215446</v>
      </c>
      <c r="F69" s="19"/>
      <c r="G69" s="19">
        <v>580746148553</v>
      </c>
      <c r="H69" s="19"/>
      <c r="I69" s="19">
        <v>0</v>
      </c>
      <c r="J69" s="19"/>
      <c r="K69" s="19">
        <v>0</v>
      </c>
      <c r="L69" s="19"/>
      <c r="M69" s="19">
        <v>0</v>
      </c>
      <c r="N69" s="19"/>
      <c r="O69" s="19">
        <v>0</v>
      </c>
      <c r="P69" s="19"/>
      <c r="Q69" s="19">
        <v>573863800</v>
      </c>
      <c r="R69" s="19"/>
      <c r="S69" s="19">
        <v>1231</v>
      </c>
      <c r="T69" s="19"/>
      <c r="U69" s="19">
        <v>803854215446</v>
      </c>
      <c r="V69" s="19"/>
      <c r="W69" s="19">
        <v>700965662209</v>
      </c>
      <c r="Y69" s="34">
        <v>1.1025854904250166E-2</v>
      </c>
      <c r="AA69" s="41"/>
    </row>
    <row r="70" spans="1:27" s="18" customFormat="1" ht="24">
      <c r="A70" s="18" t="s">
        <v>74</v>
      </c>
      <c r="C70" s="19">
        <v>37540436</v>
      </c>
      <c r="D70" s="19"/>
      <c r="E70" s="19">
        <v>1617508339017</v>
      </c>
      <c r="F70" s="19"/>
      <c r="G70" s="19">
        <v>2437733917141</v>
      </c>
      <c r="H70" s="19"/>
      <c r="I70" s="19">
        <v>0</v>
      </c>
      <c r="J70" s="19"/>
      <c r="K70" s="19">
        <v>0</v>
      </c>
      <c r="L70" s="19"/>
      <c r="M70" s="19">
        <v>0</v>
      </c>
      <c r="N70" s="19"/>
      <c r="O70" s="19">
        <v>0</v>
      </c>
      <c r="P70" s="19"/>
      <c r="Q70" s="19">
        <v>37540436</v>
      </c>
      <c r="R70" s="19"/>
      <c r="S70" s="19">
        <v>83970</v>
      </c>
      <c r="T70" s="19"/>
      <c r="U70" s="19">
        <v>1617508339017</v>
      </c>
      <c r="V70" s="19"/>
      <c r="W70" s="19">
        <v>3127903360644</v>
      </c>
      <c r="Y70" s="34">
        <v>4.9200425168179393E-2</v>
      </c>
      <c r="AA70" s="41"/>
    </row>
    <row r="71" spans="1:27" s="18" customFormat="1" ht="24">
      <c r="A71" s="18" t="s">
        <v>75</v>
      </c>
      <c r="C71" s="19">
        <v>16748397</v>
      </c>
      <c r="D71" s="19"/>
      <c r="E71" s="19">
        <v>150698020810</v>
      </c>
      <c r="F71" s="19"/>
      <c r="G71" s="19">
        <v>121303531210</v>
      </c>
      <c r="H71" s="19"/>
      <c r="I71" s="19">
        <v>0</v>
      </c>
      <c r="J71" s="19"/>
      <c r="K71" s="19">
        <v>0</v>
      </c>
      <c r="L71" s="19"/>
      <c r="M71" s="19">
        <v>0</v>
      </c>
      <c r="N71" s="19"/>
      <c r="O71" s="19">
        <v>0</v>
      </c>
      <c r="P71" s="19"/>
      <c r="Q71" s="19">
        <v>16748397</v>
      </c>
      <c r="R71" s="19"/>
      <c r="S71" s="19">
        <v>9260</v>
      </c>
      <c r="T71" s="19"/>
      <c r="U71" s="19">
        <v>150698020810</v>
      </c>
      <c r="V71" s="19"/>
      <c r="W71" s="19">
        <v>153891309312</v>
      </c>
      <c r="Y71" s="34">
        <v>2.4206367572300299E-3</v>
      </c>
      <c r="AA71" s="41"/>
    </row>
    <row r="72" spans="1:27" s="18" customFormat="1" ht="24">
      <c r="A72" s="18" t="s">
        <v>76</v>
      </c>
      <c r="C72" s="19">
        <v>97331298</v>
      </c>
      <c r="D72" s="19"/>
      <c r="E72" s="19">
        <v>976779309992</v>
      </c>
      <c r="F72" s="19"/>
      <c r="G72" s="19">
        <v>1181017434610</v>
      </c>
      <c r="H72" s="19"/>
      <c r="I72" s="19">
        <v>0</v>
      </c>
      <c r="J72" s="19"/>
      <c r="K72" s="19">
        <v>0</v>
      </c>
      <c r="L72" s="19"/>
      <c r="M72" s="19">
        <v>0</v>
      </c>
      <c r="N72" s="19"/>
      <c r="O72" s="19">
        <v>0</v>
      </c>
      <c r="P72" s="19"/>
      <c r="Q72" s="19">
        <v>97331298</v>
      </c>
      <c r="R72" s="19"/>
      <c r="S72" s="19">
        <v>15330</v>
      </c>
      <c r="T72" s="19"/>
      <c r="U72" s="19">
        <v>976779309992</v>
      </c>
      <c r="V72" s="19"/>
      <c r="W72" s="19">
        <v>1480554951929</v>
      </c>
      <c r="Y72" s="34">
        <v>2.328842189829115E-2</v>
      </c>
      <c r="AA72" s="41"/>
    </row>
    <row r="73" spans="1:27" s="18" customFormat="1" ht="24">
      <c r="A73" s="18" t="s">
        <v>77</v>
      </c>
      <c r="C73" s="19">
        <v>189268219</v>
      </c>
      <c r="D73" s="19"/>
      <c r="E73" s="19">
        <v>495490631459</v>
      </c>
      <c r="F73" s="19"/>
      <c r="G73" s="19">
        <v>430960753689</v>
      </c>
      <c r="H73" s="19"/>
      <c r="I73" s="19">
        <v>0</v>
      </c>
      <c r="J73" s="19"/>
      <c r="K73" s="19">
        <v>0</v>
      </c>
      <c r="L73" s="19"/>
      <c r="M73" s="19">
        <v>0</v>
      </c>
      <c r="N73" s="19"/>
      <c r="O73" s="19">
        <v>0</v>
      </c>
      <c r="P73" s="19"/>
      <c r="Q73" s="19">
        <v>189268219</v>
      </c>
      <c r="R73" s="19"/>
      <c r="S73" s="19">
        <v>2917</v>
      </c>
      <c r="T73" s="19"/>
      <c r="U73" s="19">
        <v>495490631459</v>
      </c>
      <c r="V73" s="19"/>
      <c r="W73" s="19">
        <v>547827697421</v>
      </c>
      <c r="Y73" s="34">
        <v>8.6170678963906813E-3</v>
      </c>
      <c r="AA73" s="41"/>
    </row>
    <row r="74" spans="1:27" s="18" customFormat="1" ht="24">
      <c r="A74" s="18" t="s">
        <v>78</v>
      </c>
      <c r="C74" s="19">
        <v>16505091</v>
      </c>
      <c r="D74" s="19"/>
      <c r="E74" s="19">
        <v>726995080139</v>
      </c>
      <c r="F74" s="19"/>
      <c r="G74" s="19">
        <v>786844026013</v>
      </c>
      <c r="H74" s="19"/>
      <c r="I74" s="19">
        <v>0</v>
      </c>
      <c r="J74" s="19"/>
      <c r="K74" s="19">
        <v>0</v>
      </c>
      <c r="L74" s="19"/>
      <c r="M74" s="19">
        <v>0</v>
      </c>
      <c r="N74" s="19"/>
      <c r="O74" s="19">
        <v>0</v>
      </c>
      <c r="P74" s="19"/>
      <c r="Q74" s="19">
        <v>16505091</v>
      </c>
      <c r="R74" s="19"/>
      <c r="S74" s="19">
        <v>53200</v>
      </c>
      <c r="T74" s="19"/>
      <c r="U74" s="19">
        <v>726995080139</v>
      </c>
      <c r="V74" s="19"/>
      <c r="W74" s="19">
        <v>871283353598</v>
      </c>
      <c r="Y74" s="34">
        <v>1.3704870802067507E-2</v>
      </c>
      <c r="AA74" s="41"/>
    </row>
    <row r="75" spans="1:27" s="18" customFormat="1" ht="24">
      <c r="A75" s="18" t="s">
        <v>79</v>
      </c>
      <c r="C75" s="19">
        <v>201131712</v>
      </c>
      <c r="D75" s="19"/>
      <c r="E75" s="19">
        <v>434233939944</v>
      </c>
      <c r="F75" s="19"/>
      <c r="G75" s="19">
        <v>430834555783</v>
      </c>
      <c r="H75" s="19"/>
      <c r="I75" s="19">
        <v>0</v>
      </c>
      <c r="J75" s="19"/>
      <c r="K75" s="19">
        <v>0</v>
      </c>
      <c r="L75" s="19"/>
      <c r="M75" s="19">
        <v>-62646585</v>
      </c>
      <c r="N75" s="19"/>
      <c r="O75" s="19">
        <v>137876042564</v>
      </c>
      <c r="P75" s="19"/>
      <c r="Q75" s="19">
        <v>138485127</v>
      </c>
      <c r="R75" s="19"/>
      <c r="S75" s="19">
        <v>2554</v>
      </c>
      <c r="T75" s="19"/>
      <c r="U75" s="19">
        <v>298982898920</v>
      </c>
      <c r="V75" s="19"/>
      <c r="W75" s="19">
        <v>350956982817</v>
      </c>
      <c r="Y75" s="34">
        <v>5.5203856319853504E-3</v>
      </c>
      <c r="AA75" s="41"/>
    </row>
    <row r="76" spans="1:27" s="18" customFormat="1" ht="24">
      <c r="A76" s="18" t="s">
        <v>80</v>
      </c>
      <c r="C76" s="19">
        <v>35000000</v>
      </c>
      <c r="D76" s="19"/>
      <c r="E76" s="19">
        <v>156338123520</v>
      </c>
      <c r="F76" s="19"/>
      <c r="G76" s="19">
        <v>160500105500</v>
      </c>
      <c r="H76" s="19"/>
      <c r="I76" s="19">
        <v>35000000</v>
      </c>
      <c r="J76" s="19"/>
      <c r="K76" s="19">
        <v>157582025320</v>
      </c>
      <c r="L76" s="19"/>
      <c r="M76" s="19">
        <v>0</v>
      </c>
      <c r="N76" s="19"/>
      <c r="O76" s="19">
        <v>0</v>
      </c>
      <c r="P76" s="19"/>
      <c r="Q76" s="19">
        <v>70000000</v>
      </c>
      <c r="R76" s="19"/>
      <c r="S76" s="19">
        <v>4688</v>
      </c>
      <c r="T76" s="19"/>
      <c r="U76" s="19">
        <v>313920148840</v>
      </c>
      <c r="V76" s="19"/>
      <c r="W76" s="19">
        <v>325623323200</v>
      </c>
      <c r="Y76" s="34">
        <v>5.1218992721108209E-3</v>
      </c>
      <c r="AA76" s="41"/>
    </row>
    <row r="77" spans="1:27" s="18" customFormat="1" ht="24">
      <c r="A77" s="18" t="s">
        <v>81</v>
      </c>
      <c r="C77" s="19">
        <v>34680966</v>
      </c>
      <c r="D77" s="19"/>
      <c r="E77" s="19">
        <v>732151051140</v>
      </c>
      <c r="F77" s="19"/>
      <c r="G77" s="19">
        <v>668561437700</v>
      </c>
      <c r="H77" s="19"/>
      <c r="I77" s="19">
        <v>0</v>
      </c>
      <c r="J77" s="19"/>
      <c r="K77" s="19">
        <v>0</v>
      </c>
      <c r="L77" s="19"/>
      <c r="M77" s="19">
        <v>0</v>
      </c>
      <c r="N77" s="19"/>
      <c r="O77" s="19">
        <v>0</v>
      </c>
      <c r="P77" s="19"/>
      <c r="Q77" s="19">
        <v>34680966</v>
      </c>
      <c r="R77" s="19"/>
      <c r="S77" s="19">
        <v>21400</v>
      </c>
      <c r="T77" s="19"/>
      <c r="U77" s="19">
        <v>732151051140</v>
      </c>
      <c r="V77" s="19"/>
      <c r="W77" s="19">
        <v>736435677642</v>
      </c>
      <c r="Y77" s="34">
        <v>1.1583781297368071E-2</v>
      </c>
      <c r="AA77" s="41"/>
    </row>
    <row r="78" spans="1:27" s="18" customFormat="1" ht="24">
      <c r="A78" s="18" t="s">
        <v>82</v>
      </c>
      <c r="C78" s="19">
        <v>37166504</v>
      </c>
      <c r="D78" s="19"/>
      <c r="E78" s="19">
        <v>408859209610</v>
      </c>
      <c r="F78" s="19"/>
      <c r="G78" s="19">
        <v>648626798738</v>
      </c>
      <c r="H78" s="19"/>
      <c r="I78" s="19">
        <v>0</v>
      </c>
      <c r="J78" s="19"/>
      <c r="K78" s="19">
        <v>0</v>
      </c>
      <c r="L78" s="19"/>
      <c r="M78" s="19">
        <v>0</v>
      </c>
      <c r="N78" s="19"/>
      <c r="O78" s="19">
        <v>0</v>
      </c>
      <c r="P78" s="19"/>
      <c r="Q78" s="19">
        <v>37166504</v>
      </c>
      <c r="R78" s="19"/>
      <c r="S78" s="19">
        <v>21000</v>
      </c>
      <c r="T78" s="19"/>
      <c r="U78" s="19">
        <v>408859209610</v>
      </c>
      <c r="V78" s="19"/>
      <c r="W78" s="19">
        <v>774463345406</v>
      </c>
      <c r="Y78" s="34">
        <v>1.2181938339457075E-2</v>
      </c>
      <c r="AA78" s="41"/>
    </row>
    <row r="79" spans="1:27" s="18" customFormat="1" ht="24">
      <c r="A79" s="18" t="s">
        <v>83</v>
      </c>
      <c r="C79" s="19">
        <v>12821313</v>
      </c>
      <c r="D79" s="19"/>
      <c r="E79" s="19">
        <v>208098305818</v>
      </c>
      <c r="F79" s="19"/>
      <c r="G79" s="19">
        <v>486565462755</v>
      </c>
      <c r="H79" s="19"/>
      <c r="I79" s="19">
        <v>0</v>
      </c>
      <c r="J79" s="19"/>
      <c r="K79" s="19">
        <v>0</v>
      </c>
      <c r="L79" s="19"/>
      <c r="M79" s="19">
        <v>0</v>
      </c>
      <c r="N79" s="19"/>
      <c r="O79" s="19">
        <v>0</v>
      </c>
      <c r="P79" s="19"/>
      <c r="Q79" s="19">
        <v>12821313</v>
      </c>
      <c r="R79" s="19"/>
      <c r="S79" s="19">
        <v>46550</v>
      </c>
      <c r="T79" s="19"/>
      <c r="U79" s="19">
        <v>208098305818</v>
      </c>
      <c r="V79" s="19"/>
      <c r="W79" s="19">
        <v>592218607861</v>
      </c>
      <c r="Y79" s="34">
        <v>9.3153157050444944E-3</v>
      </c>
      <c r="AA79" s="41"/>
    </row>
    <row r="80" spans="1:27" s="18" customFormat="1" ht="24">
      <c r="A80" s="18" t="s">
        <v>84</v>
      </c>
      <c r="C80" s="19">
        <v>181791807</v>
      </c>
      <c r="D80" s="19"/>
      <c r="E80" s="19">
        <v>952417725569</v>
      </c>
      <c r="F80" s="19"/>
      <c r="G80" s="19">
        <v>1383397565886</v>
      </c>
      <c r="H80" s="19"/>
      <c r="I80" s="19">
        <v>0</v>
      </c>
      <c r="J80" s="19"/>
      <c r="K80" s="19">
        <v>0</v>
      </c>
      <c r="L80" s="19"/>
      <c r="M80" s="19">
        <v>0</v>
      </c>
      <c r="N80" s="19"/>
      <c r="O80" s="19">
        <v>0</v>
      </c>
      <c r="P80" s="19"/>
      <c r="Q80" s="19">
        <v>181791807</v>
      </c>
      <c r="R80" s="19"/>
      <c r="S80" s="19">
        <v>8980</v>
      </c>
      <c r="T80" s="19"/>
      <c r="U80" s="19">
        <v>952417725569</v>
      </c>
      <c r="V80" s="19"/>
      <c r="W80" s="19">
        <v>1619871275860</v>
      </c>
      <c r="Y80" s="34">
        <v>2.547980110025657E-2</v>
      </c>
      <c r="AA80" s="41"/>
    </row>
    <row r="81" spans="1:28" s="18" customFormat="1" ht="24">
      <c r="A81" s="18" t="s">
        <v>85</v>
      </c>
      <c r="C81" s="19">
        <v>89770636</v>
      </c>
      <c r="D81" s="19"/>
      <c r="E81" s="19">
        <v>439115378845</v>
      </c>
      <c r="F81" s="19"/>
      <c r="G81" s="19">
        <v>594069796504</v>
      </c>
      <c r="H81" s="19"/>
      <c r="I81" s="19">
        <v>0</v>
      </c>
      <c r="J81" s="19"/>
      <c r="K81" s="19">
        <v>0</v>
      </c>
      <c r="L81" s="19"/>
      <c r="M81" s="19">
        <v>0</v>
      </c>
      <c r="N81" s="19"/>
      <c r="O81" s="19">
        <v>0</v>
      </c>
      <c r="P81" s="19"/>
      <c r="Q81" s="19">
        <v>89770636</v>
      </c>
      <c r="R81" s="19"/>
      <c r="S81" s="19">
        <v>7180</v>
      </c>
      <c r="T81" s="19"/>
      <c r="U81" s="19">
        <v>439115378845</v>
      </c>
      <c r="V81" s="19"/>
      <c r="W81" s="19">
        <v>639570770503</v>
      </c>
      <c r="Y81" s="34">
        <v>1.0060142595776667E-2</v>
      </c>
      <c r="AA81" s="41"/>
    </row>
    <row r="82" spans="1:28" s="18" customFormat="1" ht="24">
      <c r="A82" s="18" t="s">
        <v>86</v>
      </c>
      <c r="C82" s="19">
        <v>284616494</v>
      </c>
      <c r="D82" s="19"/>
      <c r="E82" s="19">
        <v>270799754764</v>
      </c>
      <c r="F82" s="19"/>
      <c r="G82" s="19">
        <v>560811157481</v>
      </c>
      <c r="H82" s="19"/>
      <c r="I82" s="19">
        <v>0</v>
      </c>
      <c r="J82" s="19"/>
      <c r="K82" s="19">
        <v>0</v>
      </c>
      <c r="L82" s="19"/>
      <c r="M82" s="19">
        <v>0</v>
      </c>
      <c r="N82" s="19"/>
      <c r="O82" s="19">
        <v>0</v>
      </c>
      <c r="P82" s="19"/>
      <c r="Q82" s="19">
        <v>284616494</v>
      </c>
      <c r="R82" s="19"/>
      <c r="S82" s="19">
        <v>2530</v>
      </c>
      <c r="T82" s="19"/>
      <c r="U82" s="19">
        <v>270799754764</v>
      </c>
      <c r="V82" s="19"/>
      <c r="W82" s="19">
        <v>714513513508</v>
      </c>
      <c r="Y82" s="34">
        <v>1.1238956131229516E-2</v>
      </c>
      <c r="AA82" s="41"/>
    </row>
    <row r="83" spans="1:28" s="18" customFormat="1" ht="24">
      <c r="A83" s="18" t="s">
        <v>87</v>
      </c>
      <c r="C83" s="19">
        <v>58409442</v>
      </c>
      <c r="D83" s="19"/>
      <c r="E83" s="19">
        <v>214945244341</v>
      </c>
      <c r="F83" s="19"/>
      <c r="G83" s="19">
        <v>203465707788</v>
      </c>
      <c r="H83" s="19"/>
      <c r="I83" s="19">
        <v>0</v>
      </c>
      <c r="J83" s="19"/>
      <c r="K83" s="19">
        <v>0</v>
      </c>
      <c r="L83" s="19"/>
      <c r="M83" s="19">
        <v>0</v>
      </c>
      <c r="N83" s="19"/>
      <c r="O83" s="19">
        <v>0</v>
      </c>
      <c r="P83" s="19"/>
      <c r="Q83" s="19">
        <v>58409442</v>
      </c>
      <c r="R83" s="19"/>
      <c r="S83" s="19">
        <v>4101</v>
      </c>
      <c r="T83" s="19"/>
      <c r="U83" s="19">
        <v>214945244341</v>
      </c>
      <c r="V83" s="19"/>
      <c r="W83" s="19">
        <v>237685499692</v>
      </c>
      <c r="Y83" s="34">
        <v>3.7386793301535581E-3</v>
      </c>
      <c r="AA83" s="41"/>
    </row>
    <row r="84" spans="1:28" s="18" customFormat="1" ht="24">
      <c r="A84" s="18" t="s">
        <v>88</v>
      </c>
      <c r="C84" s="19">
        <v>23423147</v>
      </c>
      <c r="D84" s="19"/>
      <c r="E84" s="19">
        <v>135389502253</v>
      </c>
      <c r="F84" s="19"/>
      <c r="G84" s="19">
        <v>166625603873</v>
      </c>
      <c r="H84" s="19"/>
      <c r="I84" s="19">
        <v>0</v>
      </c>
      <c r="J84" s="19"/>
      <c r="K84" s="19">
        <v>0</v>
      </c>
      <c r="L84" s="19"/>
      <c r="M84" s="19">
        <v>0</v>
      </c>
      <c r="N84" s="19"/>
      <c r="O84" s="19">
        <v>0</v>
      </c>
      <c r="P84" s="19"/>
      <c r="Q84" s="19">
        <v>23423147</v>
      </c>
      <c r="R84" s="19"/>
      <c r="S84" s="19">
        <v>9020</v>
      </c>
      <c r="T84" s="19"/>
      <c r="U84" s="19">
        <v>135389502253</v>
      </c>
      <c r="V84" s="19"/>
      <c r="W84" s="19">
        <v>209643616385</v>
      </c>
      <c r="Y84" s="34">
        <v>3.2975939057826422E-3</v>
      </c>
      <c r="AA84" s="41"/>
    </row>
    <row r="85" spans="1:28" s="18" customFormat="1" ht="24">
      <c r="A85" s="18" t="s">
        <v>89</v>
      </c>
      <c r="C85" s="19">
        <v>11510556</v>
      </c>
      <c r="D85" s="19"/>
      <c r="E85" s="19">
        <v>124115214228</v>
      </c>
      <c r="F85" s="19"/>
      <c r="G85" s="19">
        <v>80969204780</v>
      </c>
      <c r="H85" s="19"/>
      <c r="I85" s="19">
        <v>0</v>
      </c>
      <c r="J85" s="19"/>
      <c r="K85" s="19">
        <v>0</v>
      </c>
      <c r="L85" s="19"/>
      <c r="M85" s="19">
        <v>-4214405</v>
      </c>
      <c r="N85" s="19"/>
      <c r="O85" s="19">
        <v>31478651804</v>
      </c>
      <c r="P85" s="19"/>
      <c r="Q85" s="19">
        <v>7296151</v>
      </c>
      <c r="R85" s="19"/>
      <c r="S85" s="19">
        <v>7500</v>
      </c>
      <c r="T85" s="19"/>
      <c r="U85" s="19">
        <v>78672424198</v>
      </c>
      <c r="V85" s="19"/>
      <c r="W85" s="19">
        <v>54298138146</v>
      </c>
      <c r="Y85" s="34">
        <v>8.5408376621767183E-4</v>
      </c>
      <c r="AA85" s="41"/>
    </row>
    <row r="86" spans="1:28" s="18" customFormat="1" ht="24">
      <c r="A86" s="18" t="s">
        <v>90</v>
      </c>
      <c r="C86" s="19">
        <v>64046860</v>
      </c>
      <c r="D86" s="19"/>
      <c r="E86" s="19">
        <v>267103845343</v>
      </c>
      <c r="F86" s="19"/>
      <c r="G86" s="19">
        <v>297322807165</v>
      </c>
      <c r="H86" s="19"/>
      <c r="I86" s="19">
        <v>0</v>
      </c>
      <c r="J86" s="19"/>
      <c r="K86" s="19">
        <v>0</v>
      </c>
      <c r="L86" s="19"/>
      <c r="M86" s="19">
        <v>0</v>
      </c>
      <c r="N86" s="19"/>
      <c r="O86" s="19">
        <v>0</v>
      </c>
      <c r="P86" s="19"/>
      <c r="Q86" s="19">
        <v>64046860</v>
      </c>
      <c r="R86" s="19"/>
      <c r="S86" s="19">
        <v>4953</v>
      </c>
      <c r="T86" s="19"/>
      <c r="U86" s="19">
        <v>267103845343</v>
      </c>
      <c r="V86" s="19"/>
      <c r="W86" s="19">
        <v>314771955306</v>
      </c>
      <c r="Y86" s="34">
        <v>4.9512124405549987E-3</v>
      </c>
      <c r="AA86" s="41"/>
    </row>
    <row r="87" spans="1:28" s="18" customFormat="1" ht="24">
      <c r="A87" s="18" t="s">
        <v>91</v>
      </c>
      <c r="C87" s="19">
        <v>44411857</v>
      </c>
      <c r="D87" s="19"/>
      <c r="E87" s="19">
        <v>119956668288</v>
      </c>
      <c r="F87" s="19"/>
      <c r="G87" s="19">
        <v>203836473866</v>
      </c>
      <c r="H87" s="19"/>
      <c r="I87" s="19">
        <v>0</v>
      </c>
      <c r="J87" s="19"/>
      <c r="K87" s="19">
        <v>0</v>
      </c>
      <c r="L87" s="19"/>
      <c r="M87" s="19">
        <v>0</v>
      </c>
      <c r="N87" s="19"/>
      <c r="O87" s="19">
        <v>0</v>
      </c>
      <c r="P87" s="19"/>
      <c r="Q87" s="19">
        <v>44411857</v>
      </c>
      <c r="R87" s="19"/>
      <c r="S87" s="19">
        <v>4656</v>
      </c>
      <c r="T87" s="19"/>
      <c r="U87" s="19">
        <v>119956668288</v>
      </c>
      <c r="V87" s="19"/>
      <c r="W87" s="19">
        <v>205183184376</v>
      </c>
      <c r="Y87" s="34">
        <v>3.2274334417357691E-3</v>
      </c>
      <c r="AA87" s="41"/>
    </row>
    <row r="88" spans="1:28" s="18" customFormat="1" ht="24">
      <c r="A88" s="18" t="s">
        <v>92</v>
      </c>
      <c r="C88" s="19">
        <v>31464377</v>
      </c>
      <c r="D88" s="19"/>
      <c r="E88" s="19">
        <v>226182464698</v>
      </c>
      <c r="F88" s="19"/>
      <c r="G88" s="19">
        <v>286263389644</v>
      </c>
      <c r="H88" s="19"/>
      <c r="I88" s="19">
        <v>0</v>
      </c>
      <c r="J88" s="19"/>
      <c r="K88" s="19">
        <v>0</v>
      </c>
      <c r="L88" s="19"/>
      <c r="M88" s="19">
        <v>0</v>
      </c>
      <c r="N88" s="19"/>
      <c r="O88" s="19">
        <v>0</v>
      </c>
      <c r="P88" s="19"/>
      <c r="Q88" s="19">
        <v>31464377</v>
      </c>
      <c r="R88" s="19"/>
      <c r="S88" s="19">
        <v>9400</v>
      </c>
      <c r="T88" s="19"/>
      <c r="U88" s="19">
        <v>226182464698</v>
      </c>
      <c r="V88" s="19"/>
      <c r="W88" s="19">
        <v>293478879238</v>
      </c>
      <c r="Y88" s="34">
        <v>4.6162825290796362E-3</v>
      </c>
      <c r="AA88" s="41"/>
    </row>
    <row r="89" spans="1:28" s="18" customFormat="1" ht="24">
      <c r="A89" s="18" t="s">
        <v>93</v>
      </c>
      <c r="C89" s="19">
        <v>0</v>
      </c>
      <c r="D89" s="19"/>
      <c r="E89" s="19">
        <v>0</v>
      </c>
      <c r="F89" s="19"/>
      <c r="G89" s="19">
        <v>0</v>
      </c>
      <c r="H89" s="19"/>
      <c r="I89" s="19">
        <v>11010000</v>
      </c>
      <c r="J89" s="19"/>
      <c r="K89" s="19">
        <v>7927925808</v>
      </c>
      <c r="L89" s="19"/>
      <c r="M89" s="19">
        <v>0</v>
      </c>
      <c r="N89" s="19"/>
      <c r="O89" s="19">
        <v>0</v>
      </c>
      <c r="P89" s="19"/>
      <c r="Q89" s="19">
        <v>11010000</v>
      </c>
      <c r="R89" s="19"/>
      <c r="S89" s="19">
        <v>705</v>
      </c>
      <c r="T89" s="19"/>
      <c r="U89" s="19">
        <v>7927925808</v>
      </c>
      <c r="V89" s="19"/>
      <c r="W89" s="19">
        <v>7756170247</v>
      </c>
      <c r="Y89" s="34">
        <v>1.2200085163456407E-4</v>
      </c>
      <c r="AA89" s="41"/>
      <c r="AB89" s="42"/>
    </row>
    <row r="90" spans="1:28" s="18" customFormat="1" ht="24">
      <c r="A90" s="18" t="s">
        <v>94</v>
      </c>
      <c r="C90" s="19">
        <v>0</v>
      </c>
      <c r="D90" s="19"/>
      <c r="E90" s="19">
        <v>0</v>
      </c>
      <c r="F90" s="19"/>
      <c r="G90" s="19">
        <v>0</v>
      </c>
      <c r="H90" s="19"/>
      <c r="I90" s="19">
        <v>469574647</v>
      </c>
      <c r="J90" s="19"/>
      <c r="K90" s="19">
        <v>810694387663</v>
      </c>
      <c r="L90" s="19"/>
      <c r="M90" s="19">
        <v>0</v>
      </c>
      <c r="N90" s="19"/>
      <c r="O90" s="19">
        <v>0</v>
      </c>
      <c r="P90" s="19"/>
      <c r="Q90" s="19">
        <v>469574647</v>
      </c>
      <c r="R90" s="19"/>
      <c r="S90" s="19">
        <v>1913</v>
      </c>
      <c r="T90" s="19"/>
      <c r="U90" s="19">
        <v>810694387663</v>
      </c>
      <c r="V90" s="19"/>
      <c r="W90" s="19">
        <v>891352469314</v>
      </c>
      <c r="Y90" s="34">
        <v>1.402054840208559E-2</v>
      </c>
      <c r="AA90" s="41"/>
      <c r="AB90" s="42"/>
    </row>
    <row r="91" spans="1:28" s="18" customFormat="1" ht="24">
      <c r="A91" s="32" t="s">
        <v>95</v>
      </c>
      <c r="B91" s="32"/>
      <c r="C91" s="19">
        <v>0</v>
      </c>
      <c r="D91" s="19"/>
      <c r="E91" s="19">
        <v>0</v>
      </c>
      <c r="F91" s="19"/>
      <c r="G91" s="19">
        <v>0</v>
      </c>
      <c r="H91" s="19"/>
      <c r="I91" s="19">
        <v>46750000</v>
      </c>
      <c r="J91" s="19"/>
      <c r="K91" s="19">
        <v>4358574131</v>
      </c>
      <c r="L91" s="19"/>
      <c r="M91" s="19">
        <v>-1150000</v>
      </c>
      <c r="N91" s="19"/>
      <c r="O91" s="19">
        <v>183310000</v>
      </c>
      <c r="P91" s="19"/>
      <c r="Q91" s="19">
        <v>0</v>
      </c>
      <c r="R91" s="19"/>
      <c r="S91" s="19">
        <v>0</v>
      </c>
      <c r="T91" s="19"/>
      <c r="U91" s="19">
        <v>0</v>
      </c>
      <c r="V91" s="19"/>
      <c r="W91" s="19">
        <v>0</v>
      </c>
      <c r="Y91" s="34">
        <v>0</v>
      </c>
      <c r="AA91" s="41"/>
    </row>
    <row r="92" spans="1:28" s="18" customFormat="1" ht="24">
      <c r="A92" s="18" t="s">
        <v>96</v>
      </c>
      <c r="C92" s="19">
        <v>0</v>
      </c>
      <c r="D92" s="19"/>
      <c r="E92" s="19">
        <v>0</v>
      </c>
      <c r="F92" s="19"/>
      <c r="G92" s="19">
        <v>0</v>
      </c>
      <c r="H92" s="19"/>
      <c r="I92" s="19">
        <v>175675676</v>
      </c>
      <c r="J92" s="19"/>
      <c r="K92" s="19">
        <v>1303268502391</v>
      </c>
      <c r="L92" s="19"/>
      <c r="M92" s="19">
        <v>-9565431</v>
      </c>
      <c r="N92" s="19"/>
      <c r="O92" s="19">
        <v>94653508327</v>
      </c>
      <c r="P92" s="19"/>
      <c r="Q92" s="19">
        <v>166110245</v>
      </c>
      <c r="R92" s="19"/>
      <c r="S92" s="19">
        <v>10160</v>
      </c>
      <c r="T92" s="19"/>
      <c r="U92" s="19">
        <v>1232306345197</v>
      </c>
      <c r="V92" s="19"/>
      <c r="W92" s="19">
        <v>1674634322110</v>
      </c>
      <c r="Y92" s="34">
        <v>2.6341197648789939E-2</v>
      </c>
      <c r="AA92" s="41"/>
    </row>
    <row r="93" spans="1:28" s="18" customFormat="1" ht="24">
      <c r="A93" s="18" t="s">
        <v>97</v>
      </c>
      <c r="C93" s="19">
        <v>0</v>
      </c>
      <c r="D93" s="19"/>
      <c r="E93" s="19">
        <v>0</v>
      </c>
      <c r="F93" s="19"/>
      <c r="G93" s="19">
        <v>0</v>
      </c>
      <c r="H93" s="19"/>
      <c r="I93" s="19">
        <v>44937</v>
      </c>
      <c r="J93" s="19"/>
      <c r="K93" s="19">
        <v>99998245977</v>
      </c>
      <c r="L93" s="19"/>
      <c r="M93" s="19">
        <v>0</v>
      </c>
      <c r="N93" s="19"/>
      <c r="O93" s="19">
        <v>0</v>
      </c>
      <c r="P93" s="19"/>
      <c r="Q93" s="19">
        <v>44937</v>
      </c>
      <c r="R93" s="19"/>
      <c r="S93" s="19">
        <v>3300020</v>
      </c>
      <c r="T93" s="19"/>
      <c r="U93" s="19">
        <v>99998245977</v>
      </c>
      <c r="V93" s="19"/>
      <c r="W93" s="19">
        <v>147937095543</v>
      </c>
      <c r="Y93" s="34">
        <v>2.3269798199144496E-3</v>
      </c>
      <c r="AA93" s="41"/>
    </row>
    <row r="94" spans="1:28" s="18" customFormat="1" ht="24">
      <c r="A94" s="18" t="s">
        <v>98</v>
      </c>
      <c r="C94" s="19">
        <v>0</v>
      </c>
      <c r="D94" s="19"/>
      <c r="E94" s="19">
        <v>0</v>
      </c>
      <c r="F94" s="19"/>
      <c r="G94" s="19">
        <v>0</v>
      </c>
      <c r="H94" s="19"/>
      <c r="I94" s="19">
        <v>25664650</v>
      </c>
      <c r="J94" s="19"/>
      <c r="K94" s="19">
        <v>499468457533</v>
      </c>
      <c r="L94" s="19"/>
      <c r="M94" s="19">
        <v>0</v>
      </c>
      <c r="N94" s="19"/>
      <c r="O94" s="19">
        <v>0</v>
      </c>
      <c r="P94" s="19"/>
      <c r="Q94" s="19">
        <v>25664650</v>
      </c>
      <c r="R94" s="19"/>
      <c r="S94" s="19">
        <v>24660</v>
      </c>
      <c r="T94" s="19"/>
      <c r="U94" s="19">
        <v>499468457533</v>
      </c>
      <c r="V94" s="19"/>
      <c r="W94" s="19">
        <v>627998027221</v>
      </c>
      <c r="Y94" s="34">
        <v>9.8781088740828599E-3</v>
      </c>
      <c r="AA94" s="41"/>
    </row>
    <row r="95" spans="1:28" s="18" customFormat="1" ht="24">
      <c r="A95" s="18" t="s">
        <v>99</v>
      </c>
      <c r="C95" s="19">
        <v>0</v>
      </c>
      <c r="D95" s="19"/>
      <c r="E95" s="19">
        <v>0</v>
      </c>
      <c r="F95" s="19"/>
      <c r="G95" s="19">
        <v>0</v>
      </c>
      <c r="H95" s="19"/>
      <c r="I95" s="19">
        <v>750000</v>
      </c>
      <c r="J95" s="19"/>
      <c r="K95" s="19">
        <v>13386049383</v>
      </c>
      <c r="L95" s="19"/>
      <c r="M95" s="19">
        <v>0</v>
      </c>
      <c r="N95" s="19"/>
      <c r="O95" s="19">
        <v>0</v>
      </c>
      <c r="P95" s="19"/>
      <c r="Q95" s="19">
        <v>750000</v>
      </c>
      <c r="R95" s="19"/>
      <c r="S95" s="19">
        <v>27100</v>
      </c>
      <c r="T95" s="19"/>
      <c r="U95" s="19">
        <v>13386049383</v>
      </c>
      <c r="V95" s="19"/>
      <c r="W95" s="19">
        <v>20167887750</v>
      </c>
      <c r="Y95" s="34">
        <v>3.172312369138604E-4</v>
      </c>
      <c r="AA95" s="41"/>
    </row>
    <row r="96" spans="1:28" ht="24.75" thickBot="1">
      <c r="A96" s="43" t="s">
        <v>100</v>
      </c>
      <c r="C96" s="30" t="s">
        <v>100</v>
      </c>
      <c r="D96" s="31"/>
      <c r="E96" s="44">
        <f>SUM(E9:E95)</f>
        <v>35239333148703</v>
      </c>
      <c r="F96" s="31"/>
      <c r="G96" s="44">
        <f>SUM(G9:G95)</f>
        <v>46853180239708</v>
      </c>
      <c r="I96" s="30" t="s">
        <v>100</v>
      </c>
      <c r="K96" s="44">
        <f>SUM(K9:K95)</f>
        <v>4788440728661</v>
      </c>
      <c r="M96" s="30" t="s">
        <v>100</v>
      </c>
      <c r="O96" s="44">
        <f>SUM(O9:O95)</f>
        <v>3297014869669</v>
      </c>
      <c r="Q96" s="30" t="s">
        <v>100</v>
      </c>
      <c r="S96" s="30" t="s">
        <v>100</v>
      </c>
      <c r="U96" s="44">
        <f>SUM(U9:U95)</f>
        <v>38480280183167</v>
      </c>
      <c r="W96" s="44">
        <f>SUM(W9:W95)</f>
        <v>57664075758349</v>
      </c>
      <c r="Y96" s="46">
        <f>SUM(Y9:Y95)</f>
        <v>0.90702835641851531</v>
      </c>
    </row>
    <row r="97" spans="21:21" ht="15.75" thickTop="1">
      <c r="U97" s="29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1"/>
  <sheetViews>
    <sheetView rightToLeft="1" topLeftCell="A85" workbookViewId="0">
      <selection activeCell="I98" sqref="I98:I101"/>
    </sheetView>
  </sheetViews>
  <sheetFormatPr defaultRowHeight="15"/>
  <cols>
    <col min="1" max="1" width="44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1" spans="1:19" s="10" customFormat="1" ht="18.75"/>
    <row r="2" spans="1:19" s="10" customFormat="1" ht="26.2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 t="s">
        <v>0</v>
      </c>
      <c r="J2" s="37" t="s">
        <v>0</v>
      </c>
      <c r="K2" s="37" t="s">
        <v>0</v>
      </c>
      <c r="L2" s="37" t="s">
        <v>0</v>
      </c>
      <c r="M2" s="37" t="s">
        <v>0</v>
      </c>
      <c r="N2" s="37" t="s">
        <v>0</v>
      </c>
      <c r="O2" s="37" t="s">
        <v>0</v>
      </c>
      <c r="P2" s="37" t="s">
        <v>0</v>
      </c>
      <c r="Q2" s="37" t="s">
        <v>0</v>
      </c>
    </row>
    <row r="3" spans="1:19" s="10" customFormat="1" ht="26.25">
      <c r="A3" s="37" t="s">
        <v>111</v>
      </c>
      <c r="B3" s="37" t="s">
        <v>111</v>
      </c>
      <c r="C3" s="37" t="s">
        <v>111</v>
      </c>
      <c r="D3" s="37" t="s">
        <v>111</v>
      </c>
      <c r="E3" s="37" t="s">
        <v>111</v>
      </c>
      <c r="F3" s="37" t="s">
        <v>111</v>
      </c>
      <c r="G3" s="37" t="s">
        <v>111</v>
      </c>
      <c r="H3" s="37" t="s">
        <v>111</v>
      </c>
      <c r="I3" s="37" t="s">
        <v>111</v>
      </c>
      <c r="J3" s="37" t="s">
        <v>111</v>
      </c>
      <c r="K3" s="37" t="s">
        <v>111</v>
      </c>
      <c r="L3" s="37" t="s">
        <v>111</v>
      </c>
      <c r="M3" s="37" t="s">
        <v>111</v>
      </c>
      <c r="N3" s="37" t="s">
        <v>111</v>
      </c>
      <c r="O3" s="37" t="s">
        <v>111</v>
      </c>
      <c r="P3" s="37" t="s">
        <v>111</v>
      </c>
      <c r="Q3" s="37" t="s">
        <v>111</v>
      </c>
    </row>
    <row r="4" spans="1:19" s="10" customFormat="1" ht="26.25">
      <c r="A4" s="37" t="s">
        <v>2</v>
      </c>
      <c r="B4" s="37" t="s">
        <v>2</v>
      </c>
      <c r="C4" s="37" t="s">
        <v>2</v>
      </c>
      <c r="D4" s="37" t="s">
        <v>2</v>
      </c>
      <c r="E4" s="37" t="s">
        <v>2</v>
      </c>
      <c r="F4" s="37" t="s">
        <v>2</v>
      </c>
      <c r="G4" s="37" t="s">
        <v>2</v>
      </c>
      <c r="H4" s="37" t="s">
        <v>2</v>
      </c>
      <c r="I4" s="37" t="s">
        <v>2</v>
      </c>
      <c r="J4" s="37" t="s">
        <v>2</v>
      </c>
      <c r="K4" s="37" t="s">
        <v>2</v>
      </c>
      <c r="L4" s="37" t="s">
        <v>2</v>
      </c>
      <c r="M4" s="37" t="s">
        <v>2</v>
      </c>
      <c r="N4" s="37" t="s">
        <v>2</v>
      </c>
      <c r="O4" s="37" t="s">
        <v>2</v>
      </c>
      <c r="P4" s="37" t="s">
        <v>2</v>
      </c>
      <c r="Q4" s="37" t="s">
        <v>2</v>
      </c>
    </row>
    <row r="5" spans="1:19" s="10" customFormat="1" ht="18.75"/>
    <row r="6" spans="1:19" s="10" customFormat="1" ht="26.25">
      <c r="A6" s="39" t="s">
        <v>3</v>
      </c>
      <c r="C6" s="39" t="s">
        <v>113</v>
      </c>
      <c r="D6" s="39" t="s">
        <v>113</v>
      </c>
      <c r="E6" s="39" t="s">
        <v>113</v>
      </c>
      <c r="F6" s="39" t="s">
        <v>113</v>
      </c>
      <c r="G6" s="39" t="s">
        <v>113</v>
      </c>
      <c r="H6" s="39" t="s">
        <v>113</v>
      </c>
      <c r="I6" s="39" t="s">
        <v>113</v>
      </c>
      <c r="K6" s="39" t="s">
        <v>114</v>
      </c>
      <c r="L6" s="39" t="s">
        <v>114</v>
      </c>
      <c r="M6" s="39" t="s">
        <v>114</v>
      </c>
      <c r="N6" s="39" t="s">
        <v>114</v>
      </c>
      <c r="O6" s="39" t="s">
        <v>114</v>
      </c>
      <c r="P6" s="39" t="s">
        <v>114</v>
      </c>
      <c r="Q6" s="39" t="s">
        <v>114</v>
      </c>
    </row>
    <row r="7" spans="1:19" s="10" customFormat="1" ht="26.25">
      <c r="A7" s="39" t="s">
        <v>3</v>
      </c>
      <c r="C7" s="39" t="s">
        <v>6</v>
      </c>
      <c r="E7" s="39" t="s">
        <v>128</v>
      </c>
      <c r="G7" s="39" t="s">
        <v>129</v>
      </c>
      <c r="I7" s="39" t="s">
        <v>130</v>
      </c>
      <c r="K7" s="39" t="s">
        <v>6</v>
      </c>
      <c r="M7" s="39" t="s">
        <v>128</v>
      </c>
      <c r="O7" s="39" t="s">
        <v>129</v>
      </c>
      <c r="Q7" s="39" t="s">
        <v>130</v>
      </c>
    </row>
    <row r="8" spans="1:19" s="4" customFormat="1" ht="24">
      <c r="A8" s="4" t="s">
        <v>46</v>
      </c>
      <c r="B8" s="5"/>
      <c r="C8" s="5">
        <v>81812250</v>
      </c>
      <c r="D8" s="5"/>
      <c r="E8" s="5">
        <v>454607111322</v>
      </c>
      <c r="F8" s="5"/>
      <c r="G8" s="5">
        <v>348544080865</v>
      </c>
      <c r="H8" s="5"/>
      <c r="I8" s="5">
        <f>E8-G8</f>
        <v>106063030457</v>
      </c>
      <c r="J8" s="5"/>
      <c r="K8" s="15">
        <v>81812250</v>
      </c>
      <c r="L8" s="5"/>
      <c r="M8" s="5">
        <v>454607111322</v>
      </c>
      <c r="N8" s="5"/>
      <c r="O8" s="5">
        <v>470812362957</v>
      </c>
      <c r="Q8" s="5">
        <f>M8-O8</f>
        <v>-16205251635</v>
      </c>
      <c r="S8" s="16"/>
    </row>
    <row r="9" spans="1:19" s="4" customFormat="1" ht="24">
      <c r="A9" s="4" t="s">
        <v>88</v>
      </c>
      <c r="B9" s="5"/>
      <c r="C9" s="5">
        <v>23423147</v>
      </c>
      <c r="D9" s="5"/>
      <c r="E9" s="5">
        <v>209643616384</v>
      </c>
      <c r="F9" s="5"/>
      <c r="G9" s="5">
        <v>166625603872</v>
      </c>
      <c r="H9" s="5"/>
      <c r="I9" s="5">
        <f t="shared" ref="I9:I71" si="0">E9-G9</f>
        <v>43018012512</v>
      </c>
      <c r="J9" s="5"/>
      <c r="K9" s="15">
        <v>23423147</v>
      </c>
      <c r="L9" s="5"/>
      <c r="M9" s="5">
        <v>209643616384</v>
      </c>
      <c r="N9" s="5"/>
      <c r="O9" s="5">
        <v>142496729165</v>
      </c>
      <c r="Q9" s="5">
        <f t="shared" ref="Q9:Q71" si="1">M9-O9</f>
        <v>67146887219</v>
      </c>
      <c r="S9" s="16"/>
    </row>
    <row r="10" spans="1:19" s="4" customFormat="1" ht="24">
      <c r="A10" s="4" t="s">
        <v>84</v>
      </c>
      <c r="B10" s="5"/>
      <c r="C10" s="5">
        <v>181791807</v>
      </c>
      <c r="D10" s="5"/>
      <c r="E10" s="5">
        <v>1619871275860</v>
      </c>
      <c r="F10" s="5"/>
      <c r="G10" s="5">
        <v>1383397565886</v>
      </c>
      <c r="H10" s="5"/>
      <c r="I10" s="5">
        <f t="shared" si="0"/>
        <v>236473709974</v>
      </c>
      <c r="J10" s="5"/>
      <c r="K10" s="15">
        <v>181791807</v>
      </c>
      <c r="L10" s="5"/>
      <c r="M10" s="5">
        <v>1619871275860</v>
      </c>
      <c r="N10" s="5"/>
      <c r="O10" s="5">
        <v>1277620730440</v>
      </c>
      <c r="Q10" s="5">
        <f t="shared" si="1"/>
        <v>342250545420</v>
      </c>
      <c r="S10" s="16"/>
    </row>
    <row r="11" spans="1:19" s="4" customFormat="1" ht="24">
      <c r="A11" s="4" t="s">
        <v>35</v>
      </c>
      <c r="B11" s="5"/>
      <c r="C11" s="5">
        <v>47187349</v>
      </c>
      <c r="D11" s="5"/>
      <c r="E11" s="5">
        <v>1186016224767</v>
      </c>
      <c r="F11" s="5"/>
      <c r="G11" s="5">
        <v>846450063851</v>
      </c>
      <c r="H11" s="5"/>
      <c r="I11" s="5">
        <f t="shared" si="0"/>
        <v>339566160916</v>
      </c>
      <c r="J11" s="5"/>
      <c r="K11" s="15">
        <v>47187349</v>
      </c>
      <c r="L11" s="5"/>
      <c r="M11" s="5">
        <v>1186016224767</v>
      </c>
      <c r="N11" s="5"/>
      <c r="O11" s="5">
        <v>795066603434</v>
      </c>
      <c r="Q11" s="5">
        <f t="shared" si="1"/>
        <v>390949621333</v>
      </c>
      <c r="S11" s="16"/>
    </row>
    <row r="12" spans="1:19" s="4" customFormat="1" ht="24">
      <c r="A12" s="4" t="s">
        <v>50</v>
      </c>
      <c r="B12" s="5"/>
      <c r="C12" s="5">
        <v>3949846</v>
      </c>
      <c r="D12" s="5"/>
      <c r="E12" s="5">
        <v>352855811548</v>
      </c>
      <c r="F12" s="5"/>
      <c r="G12" s="5">
        <v>342780909337</v>
      </c>
      <c r="H12" s="5"/>
      <c r="I12" s="5">
        <f t="shared" si="0"/>
        <v>10074902211</v>
      </c>
      <c r="J12" s="5"/>
      <c r="K12" s="15">
        <v>3949846</v>
      </c>
      <c r="L12" s="5"/>
      <c r="M12" s="5">
        <v>352855811548</v>
      </c>
      <c r="N12" s="5"/>
      <c r="O12" s="5">
        <v>301975149057</v>
      </c>
      <c r="Q12" s="5">
        <f t="shared" si="1"/>
        <v>50880662491</v>
      </c>
      <c r="S12" s="16"/>
    </row>
    <row r="13" spans="1:19" s="4" customFormat="1" ht="24">
      <c r="A13" s="4" t="s">
        <v>47</v>
      </c>
      <c r="B13" s="5"/>
      <c r="C13" s="5">
        <v>41646218</v>
      </c>
      <c r="D13" s="5"/>
      <c r="E13" s="5">
        <v>867810147432</v>
      </c>
      <c r="F13" s="5"/>
      <c r="G13" s="5">
        <v>663174687778</v>
      </c>
      <c r="H13" s="5"/>
      <c r="I13" s="5">
        <f t="shared" si="0"/>
        <v>204635459654</v>
      </c>
      <c r="J13" s="5"/>
      <c r="K13" s="15">
        <v>41646218</v>
      </c>
      <c r="L13" s="5"/>
      <c r="M13" s="5">
        <v>867810147432</v>
      </c>
      <c r="N13" s="5"/>
      <c r="O13" s="5">
        <v>633395871944</v>
      </c>
      <c r="Q13" s="5">
        <f t="shared" si="1"/>
        <v>234414275488</v>
      </c>
      <c r="S13" s="16"/>
    </row>
    <row r="14" spans="1:19" s="4" customFormat="1" ht="24">
      <c r="A14" s="4" t="s">
        <v>23</v>
      </c>
      <c r="B14" s="5"/>
      <c r="C14" s="5">
        <v>10028895</v>
      </c>
      <c r="D14" s="5"/>
      <c r="E14" s="5">
        <v>606536101558</v>
      </c>
      <c r="F14" s="5"/>
      <c r="G14" s="5">
        <v>444772517388</v>
      </c>
      <c r="H14" s="5"/>
      <c r="I14" s="5">
        <f t="shared" si="0"/>
        <v>161763584170</v>
      </c>
      <c r="J14" s="5"/>
      <c r="K14" s="15">
        <v>10028895</v>
      </c>
      <c r="L14" s="5"/>
      <c r="M14" s="5">
        <v>606536101558</v>
      </c>
      <c r="N14" s="5"/>
      <c r="O14" s="5">
        <v>430670436829</v>
      </c>
      <c r="Q14" s="5">
        <f t="shared" si="1"/>
        <v>175865664729</v>
      </c>
      <c r="S14" s="16"/>
    </row>
    <row r="15" spans="1:19" s="4" customFormat="1" ht="24">
      <c r="A15" s="4" t="s">
        <v>30</v>
      </c>
      <c r="B15" s="5"/>
      <c r="C15" s="5">
        <v>260484746</v>
      </c>
      <c r="D15" s="5"/>
      <c r="E15" s="5">
        <v>859933678784</v>
      </c>
      <c r="F15" s="5"/>
      <c r="G15" s="5">
        <v>739655110409</v>
      </c>
      <c r="H15" s="5"/>
      <c r="I15" s="5">
        <f t="shared" si="0"/>
        <v>120278568375</v>
      </c>
      <c r="J15" s="5"/>
      <c r="K15" s="15">
        <v>260484746</v>
      </c>
      <c r="L15" s="5"/>
      <c r="M15" s="5">
        <v>859933678784</v>
      </c>
      <c r="N15" s="5"/>
      <c r="O15" s="5">
        <v>755830861481</v>
      </c>
      <c r="Q15" s="5">
        <f t="shared" si="1"/>
        <v>104102817303</v>
      </c>
      <c r="S15" s="16"/>
    </row>
    <row r="16" spans="1:19" s="4" customFormat="1" ht="24">
      <c r="A16" s="4" t="s">
        <v>72</v>
      </c>
      <c r="B16" s="5"/>
      <c r="C16" s="5">
        <v>119640598</v>
      </c>
      <c r="D16" s="5"/>
      <c r="E16" s="5">
        <v>648188137928</v>
      </c>
      <c r="F16" s="5"/>
      <c r="G16" s="5">
        <v>638613635864</v>
      </c>
      <c r="H16" s="5"/>
      <c r="I16" s="5">
        <f t="shared" si="0"/>
        <v>9574502064</v>
      </c>
      <c r="J16" s="5"/>
      <c r="K16" s="15">
        <v>119640598</v>
      </c>
      <c r="L16" s="5"/>
      <c r="M16" s="5">
        <v>648188137928</v>
      </c>
      <c r="N16" s="5"/>
      <c r="O16" s="5">
        <v>666000924074</v>
      </c>
      <c r="Q16" s="5">
        <f t="shared" si="1"/>
        <v>-17812786146</v>
      </c>
      <c r="S16" s="16"/>
    </row>
    <row r="17" spans="1:19" s="4" customFormat="1" ht="24">
      <c r="A17" s="4" t="s">
        <v>34</v>
      </c>
      <c r="B17" s="5"/>
      <c r="C17" s="5">
        <v>1011122</v>
      </c>
      <c r="D17" s="5"/>
      <c r="E17" s="5">
        <v>6962943826</v>
      </c>
      <c r="F17" s="5"/>
      <c r="G17" s="5">
        <v>5908757837</v>
      </c>
      <c r="H17" s="5"/>
      <c r="I17" s="5">
        <f t="shared" si="0"/>
        <v>1054185989</v>
      </c>
      <c r="J17" s="5"/>
      <c r="K17" s="15">
        <v>1011122</v>
      </c>
      <c r="L17" s="5"/>
      <c r="M17" s="5">
        <v>6962943826</v>
      </c>
      <c r="N17" s="5"/>
      <c r="O17" s="5">
        <v>4845296624</v>
      </c>
      <c r="Q17" s="5">
        <f t="shared" si="1"/>
        <v>2117647202</v>
      </c>
      <c r="S17" s="16"/>
    </row>
    <row r="18" spans="1:19" s="4" customFormat="1" ht="24">
      <c r="A18" s="4" t="s">
        <v>80</v>
      </c>
      <c r="B18" s="5"/>
      <c r="C18" s="5">
        <v>70000000</v>
      </c>
      <c r="D18" s="5"/>
      <c r="E18" s="5">
        <v>325623323200</v>
      </c>
      <c r="F18" s="5"/>
      <c r="G18" s="5">
        <v>318082130820</v>
      </c>
      <c r="H18" s="5"/>
      <c r="I18" s="5">
        <f t="shared" si="0"/>
        <v>7541192380</v>
      </c>
      <c r="J18" s="5"/>
      <c r="K18" s="15">
        <v>70000000</v>
      </c>
      <c r="L18" s="5"/>
      <c r="M18" s="5">
        <v>325623323200</v>
      </c>
      <c r="N18" s="5"/>
      <c r="O18" s="5">
        <v>338151207820</v>
      </c>
      <c r="Q18" s="5">
        <f t="shared" si="1"/>
        <v>-12527884620</v>
      </c>
      <c r="S18" s="16"/>
    </row>
    <row r="19" spans="1:19" s="4" customFormat="1" ht="24">
      <c r="A19" s="4" t="s">
        <v>85</v>
      </c>
      <c r="B19" s="5"/>
      <c r="C19" s="5">
        <v>89770636</v>
      </c>
      <c r="D19" s="5"/>
      <c r="E19" s="5">
        <v>639570770503</v>
      </c>
      <c r="F19" s="5"/>
      <c r="G19" s="5">
        <v>594069796504</v>
      </c>
      <c r="H19" s="5"/>
      <c r="I19" s="5">
        <f t="shared" si="0"/>
        <v>45500973999</v>
      </c>
      <c r="J19" s="5"/>
      <c r="K19" s="15">
        <v>89770636</v>
      </c>
      <c r="L19" s="5"/>
      <c r="M19" s="5">
        <v>639570770503</v>
      </c>
      <c r="N19" s="5"/>
      <c r="O19" s="5">
        <v>595280382063</v>
      </c>
      <c r="Q19" s="5">
        <f t="shared" si="1"/>
        <v>44290388440</v>
      </c>
      <c r="S19" s="16"/>
    </row>
    <row r="20" spans="1:19" s="4" customFormat="1" ht="24">
      <c r="A20" s="4" t="s">
        <v>69</v>
      </c>
      <c r="B20" s="5"/>
      <c r="C20" s="5">
        <v>11048646</v>
      </c>
      <c r="D20" s="5"/>
      <c r="E20" s="5">
        <v>161269259906</v>
      </c>
      <c r="F20" s="5"/>
      <c r="G20" s="5">
        <v>138120118024</v>
      </c>
      <c r="H20" s="5"/>
      <c r="I20" s="5">
        <f t="shared" si="0"/>
        <v>23149141882</v>
      </c>
      <c r="J20" s="5"/>
      <c r="K20" s="15">
        <v>11048646</v>
      </c>
      <c r="L20" s="5"/>
      <c r="M20" s="5">
        <v>161269259906</v>
      </c>
      <c r="N20" s="5"/>
      <c r="O20" s="5">
        <v>120702143053</v>
      </c>
      <c r="Q20" s="5">
        <f t="shared" si="1"/>
        <v>40567116853</v>
      </c>
      <c r="S20" s="16"/>
    </row>
    <row r="21" spans="1:19" s="4" customFormat="1" ht="24">
      <c r="A21" s="4" t="s">
        <v>19</v>
      </c>
      <c r="B21" s="5"/>
      <c r="C21" s="5">
        <v>27824652</v>
      </c>
      <c r="D21" s="5"/>
      <c r="E21" s="5">
        <v>733034015533</v>
      </c>
      <c r="F21" s="5"/>
      <c r="G21" s="5">
        <v>572277116427</v>
      </c>
      <c r="H21" s="5"/>
      <c r="I21" s="5">
        <f t="shared" si="0"/>
        <v>160756899106</v>
      </c>
      <c r="J21" s="5"/>
      <c r="K21" s="15">
        <v>27824652</v>
      </c>
      <c r="L21" s="5"/>
      <c r="M21" s="5">
        <v>733034015533</v>
      </c>
      <c r="N21" s="5"/>
      <c r="O21" s="5">
        <v>599351440363</v>
      </c>
      <c r="Q21" s="5">
        <f t="shared" si="1"/>
        <v>133682575170</v>
      </c>
      <c r="S21" s="16"/>
    </row>
    <row r="22" spans="1:19" s="4" customFormat="1" ht="24">
      <c r="A22" s="4" t="s">
        <v>75</v>
      </c>
      <c r="B22" s="5"/>
      <c r="C22" s="5">
        <v>16748397</v>
      </c>
      <c r="D22" s="5"/>
      <c r="E22" s="5">
        <v>153891309312</v>
      </c>
      <c r="F22" s="5"/>
      <c r="G22" s="5">
        <v>121303531209</v>
      </c>
      <c r="H22" s="5"/>
      <c r="I22" s="5">
        <f t="shared" si="0"/>
        <v>32587778103</v>
      </c>
      <c r="J22" s="5"/>
      <c r="K22" s="15">
        <v>16748397</v>
      </c>
      <c r="L22" s="5"/>
      <c r="M22" s="5">
        <v>153891309312</v>
      </c>
      <c r="N22" s="5"/>
      <c r="O22" s="5">
        <v>139516475037</v>
      </c>
      <c r="Q22" s="5">
        <f t="shared" si="1"/>
        <v>14374834275</v>
      </c>
      <c r="S22" s="16"/>
    </row>
    <row r="23" spans="1:19" s="4" customFormat="1" ht="24">
      <c r="A23" s="4" t="s">
        <v>40</v>
      </c>
      <c r="B23" s="5"/>
      <c r="C23" s="5">
        <v>69359284</v>
      </c>
      <c r="D23" s="5"/>
      <c r="E23" s="5">
        <v>364762624693</v>
      </c>
      <c r="F23" s="5"/>
      <c r="G23" s="5">
        <v>322741475880</v>
      </c>
      <c r="H23" s="5"/>
      <c r="I23" s="5">
        <f t="shared" si="0"/>
        <v>42021148813</v>
      </c>
      <c r="J23" s="5"/>
      <c r="K23" s="15">
        <v>69359284</v>
      </c>
      <c r="L23" s="5"/>
      <c r="M23" s="5">
        <v>364762624693</v>
      </c>
      <c r="N23" s="5"/>
      <c r="O23" s="5">
        <v>269443298184</v>
      </c>
      <c r="Q23" s="5">
        <f t="shared" si="1"/>
        <v>95319326509</v>
      </c>
      <c r="S23" s="16"/>
    </row>
    <row r="24" spans="1:19" s="4" customFormat="1" ht="24">
      <c r="A24" s="4" t="s">
        <v>56</v>
      </c>
      <c r="B24" s="5"/>
      <c r="C24" s="5">
        <v>5250407</v>
      </c>
      <c r="D24" s="5"/>
      <c r="E24" s="5">
        <v>59444061647</v>
      </c>
      <c r="F24" s="5"/>
      <c r="G24" s="5">
        <v>70480358357</v>
      </c>
      <c r="H24" s="5"/>
      <c r="I24" s="5">
        <f t="shared" si="0"/>
        <v>-11036296710</v>
      </c>
      <c r="J24" s="5"/>
      <c r="K24" s="15">
        <v>5250407</v>
      </c>
      <c r="L24" s="5"/>
      <c r="M24" s="5">
        <v>59444061647</v>
      </c>
      <c r="N24" s="5"/>
      <c r="O24" s="5">
        <v>73261639488</v>
      </c>
      <c r="Q24" s="5">
        <f t="shared" si="1"/>
        <v>-13817577841</v>
      </c>
      <c r="S24" s="16"/>
    </row>
    <row r="25" spans="1:19" s="4" customFormat="1" ht="24">
      <c r="A25" s="4" t="s">
        <v>81</v>
      </c>
      <c r="B25" s="5"/>
      <c r="C25" s="5">
        <v>34680966</v>
      </c>
      <c r="D25" s="5"/>
      <c r="E25" s="5">
        <v>736435677642</v>
      </c>
      <c r="F25" s="5"/>
      <c r="G25" s="5">
        <v>668561437700</v>
      </c>
      <c r="H25" s="5"/>
      <c r="I25" s="5">
        <f t="shared" si="0"/>
        <v>67874239942</v>
      </c>
      <c r="J25" s="5"/>
      <c r="K25" s="15">
        <v>34680966</v>
      </c>
      <c r="L25" s="5"/>
      <c r="M25" s="5">
        <v>736435677642</v>
      </c>
      <c r="N25" s="5"/>
      <c r="O25" s="5">
        <v>687423808190</v>
      </c>
      <c r="Q25" s="5">
        <f t="shared" si="1"/>
        <v>49011869452</v>
      </c>
      <c r="S25" s="16"/>
    </row>
    <row r="26" spans="1:19" s="4" customFormat="1" ht="24">
      <c r="A26" s="4" t="s">
        <v>29</v>
      </c>
      <c r="B26" s="5"/>
      <c r="C26" s="5">
        <v>65602103</v>
      </c>
      <c r="D26" s="5"/>
      <c r="E26" s="5">
        <v>418560841922</v>
      </c>
      <c r="F26" s="5"/>
      <c r="G26" s="5">
        <v>438036361287</v>
      </c>
      <c r="H26" s="5"/>
      <c r="I26" s="5">
        <f t="shared" si="0"/>
        <v>-19475519365</v>
      </c>
      <c r="J26" s="5"/>
      <c r="K26" s="15">
        <v>65602103</v>
      </c>
      <c r="L26" s="5"/>
      <c r="M26" s="5">
        <v>418560841922</v>
      </c>
      <c r="N26" s="5"/>
      <c r="O26" s="5">
        <v>378228268825</v>
      </c>
      <c r="Q26" s="5">
        <f t="shared" si="1"/>
        <v>40332573097</v>
      </c>
      <c r="S26" s="16"/>
    </row>
    <row r="27" spans="1:19" s="4" customFormat="1" ht="24">
      <c r="A27" s="4" t="s">
        <v>42</v>
      </c>
      <c r="B27" s="5"/>
      <c r="C27" s="5">
        <v>138540346</v>
      </c>
      <c r="D27" s="5"/>
      <c r="E27" s="5">
        <v>1358197959759</v>
      </c>
      <c r="F27" s="5"/>
      <c r="G27" s="5">
        <v>1125738467085</v>
      </c>
      <c r="H27" s="5"/>
      <c r="I27" s="5">
        <f t="shared" si="0"/>
        <v>232459492674</v>
      </c>
      <c r="J27" s="5"/>
      <c r="K27" s="15">
        <v>138540346</v>
      </c>
      <c r="L27" s="5"/>
      <c r="M27" s="5">
        <v>1358197959759</v>
      </c>
      <c r="N27" s="5"/>
      <c r="O27" s="5">
        <v>941977651638</v>
      </c>
      <c r="Q27" s="5">
        <f t="shared" si="1"/>
        <v>416220308121</v>
      </c>
      <c r="S27" s="16"/>
    </row>
    <row r="28" spans="1:19" s="4" customFormat="1" ht="24">
      <c r="A28" s="4" t="s">
        <v>27</v>
      </c>
      <c r="B28" s="5"/>
      <c r="C28" s="5">
        <v>334845900</v>
      </c>
      <c r="D28" s="5"/>
      <c r="E28" s="5">
        <v>1289491517370</v>
      </c>
      <c r="F28" s="5"/>
      <c r="G28" s="5">
        <v>1138810632071</v>
      </c>
      <c r="H28" s="5"/>
      <c r="I28" s="5">
        <f t="shared" si="0"/>
        <v>150680885299</v>
      </c>
      <c r="J28" s="5"/>
      <c r="K28" s="15">
        <v>334845900</v>
      </c>
      <c r="L28" s="5"/>
      <c r="M28" s="5">
        <v>1289491517370</v>
      </c>
      <c r="N28" s="5"/>
      <c r="O28" s="5">
        <v>1177027907408</v>
      </c>
      <c r="Q28" s="5">
        <f t="shared" si="1"/>
        <v>112463609962</v>
      </c>
      <c r="S28" s="16"/>
    </row>
    <row r="29" spans="1:19" s="4" customFormat="1" ht="24">
      <c r="A29" s="4" t="s">
        <v>33</v>
      </c>
      <c r="B29" s="5"/>
      <c r="C29" s="5">
        <v>44825274</v>
      </c>
      <c r="D29" s="5"/>
      <c r="E29" s="5">
        <v>131301342713</v>
      </c>
      <c r="F29" s="5"/>
      <c r="G29" s="5">
        <v>146495367249</v>
      </c>
      <c r="H29" s="5"/>
      <c r="I29" s="5">
        <f t="shared" si="0"/>
        <v>-15194024536</v>
      </c>
      <c r="J29" s="5"/>
      <c r="K29" s="15">
        <v>44825274</v>
      </c>
      <c r="L29" s="5"/>
      <c r="M29" s="5">
        <v>131301342713</v>
      </c>
      <c r="N29" s="5"/>
      <c r="O29" s="5">
        <v>50293957428</v>
      </c>
      <c r="Q29" s="5">
        <f t="shared" si="1"/>
        <v>81007385285</v>
      </c>
      <c r="S29" s="16"/>
    </row>
    <row r="30" spans="1:19" s="4" customFormat="1" ht="24">
      <c r="A30" s="4" t="s">
        <v>52</v>
      </c>
      <c r="B30" s="5"/>
      <c r="C30" s="5">
        <v>42336728</v>
      </c>
      <c r="D30" s="5"/>
      <c r="E30" s="5">
        <v>794398984900</v>
      </c>
      <c r="F30" s="5"/>
      <c r="G30" s="5">
        <v>764479801270</v>
      </c>
      <c r="H30" s="5"/>
      <c r="I30" s="5">
        <f t="shared" si="0"/>
        <v>29919183630</v>
      </c>
      <c r="J30" s="5"/>
      <c r="K30" s="15">
        <v>42336728</v>
      </c>
      <c r="L30" s="5"/>
      <c r="M30" s="5">
        <v>794398984900</v>
      </c>
      <c r="N30" s="5"/>
      <c r="O30" s="5">
        <v>726132405962</v>
      </c>
      <c r="Q30" s="5">
        <f t="shared" si="1"/>
        <v>68266578938</v>
      </c>
      <c r="S30" s="16"/>
    </row>
    <row r="31" spans="1:19" s="4" customFormat="1" ht="24">
      <c r="A31" s="4" t="s">
        <v>36</v>
      </c>
      <c r="B31" s="5"/>
      <c r="C31" s="5">
        <v>8288198</v>
      </c>
      <c r="D31" s="5"/>
      <c r="E31" s="5">
        <v>250260282882</v>
      </c>
      <c r="F31" s="5"/>
      <c r="G31" s="5">
        <v>198259800417</v>
      </c>
      <c r="H31" s="5"/>
      <c r="I31" s="5">
        <f t="shared" si="0"/>
        <v>52000482465</v>
      </c>
      <c r="J31" s="5"/>
      <c r="K31" s="15">
        <v>8288198</v>
      </c>
      <c r="L31" s="5"/>
      <c r="M31" s="5">
        <v>250260282882</v>
      </c>
      <c r="N31" s="5"/>
      <c r="O31" s="5">
        <v>202676527258</v>
      </c>
      <c r="Q31" s="5">
        <f t="shared" si="1"/>
        <v>47583755624</v>
      </c>
      <c r="S31" s="16"/>
    </row>
    <row r="32" spans="1:19" s="4" customFormat="1" ht="24">
      <c r="A32" s="4" t="s">
        <v>16</v>
      </c>
      <c r="B32" s="5"/>
      <c r="C32" s="5">
        <v>94070092</v>
      </c>
      <c r="D32" s="5"/>
      <c r="E32" s="5">
        <v>513386116038</v>
      </c>
      <c r="F32" s="5"/>
      <c r="G32" s="5">
        <v>498390967093</v>
      </c>
      <c r="H32" s="5"/>
      <c r="I32" s="5">
        <f t="shared" si="0"/>
        <v>14995148945</v>
      </c>
      <c r="J32" s="5"/>
      <c r="K32" s="15">
        <v>94070092</v>
      </c>
      <c r="L32" s="5"/>
      <c r="M32" s="5">
        <v>513386116038</v>
      </c>
      <c r="N32" s="5"/>
      <c r="O32" s="5">
        <v>402749184920</v>
      </c>
      <c r="Q32" s="5">
        <f t="shared" si="1"/>
        <v>110636931118</v>
      </c>
      <c r="S32" s="16"/>
    </row>
    <row r="33" spans="1:19" s="4" customFormat="1" ht="24">
      <c r="A33" s="4" t="s">
        <v>87</v>
      </c>
      <c r="B33" s="5"/>
      <c r="C33" s="5">
        <v>58409442</v>
      </c>
      <c r="D33" s="5"/>
      <c r="E33" s="5">
        <v>237685499691</v>
      </c>
      <c r="F33" s="5"/>
      <c r="G33" s="5">
        <v>203465707787</v>
      </c>
      <c r="H33" s="5"/>
      <c r="I33" s="5">
        <f t="shared" si="0"/>
        <v>34219791904</v>
      </c>
      <c r="J33" s="5"/>
      <c r="K33" s="15">
        <v>58409442</v>
      </c>
      <c r="L33" s="5"/>
      <c r="M33" s="5">
        <v>237685499691</v>
      </c>
      <c r="N33" s="5"/>
      <c r="O33" s="5">
        <v>224033840578</v>
      </c>
      <c r="Q33" s="5">
        <f t="shared" si="1"/>
        <v>13651659113</v>
      </c>
      <c r="S33" s="16"/>
    </row>
    <row r="34" spans="1:19" s="4" customFormat="1" ht="24">
      <c r="A34" s="4" t="s">
        <v>74</v>
      </c>
      <c r="B34" s="5"/>
      <c r="C34" s="5">
        <v>37540436</v>
      </c>
      <c r="D34" s="5"/>
      <c r="E34" s="5">
        <v>3127903360643</v>
      </c>
      <c r="F34" s="5"/>
      <c r="G34" s="5">
        <v>2437733917140</v>
      </c>
      <c r="H34" s="5"/>
      <c r="I34" s="5">
        <f t="shared" si="0"/>
        <v>690169443503</v>
      </c>
      <c r="J34" s="5"/>
      <c r="K34" s="15">
        <v>37540436</v>
      </c>
      <c r="L34" s="5"/>
      <c r="M34" s="5">
        <v>3127903360643</v>
      </c>
      <c r="N34" s="5"/>
      <c r="O34" s="5">
        <v>2514051033238</v>
      </c>
      <c r="Q34" s="5">
        <f t="shared" si="1"/>
        <v>613852327405</v>
      </c>
      <c r="S34" s="16"/>
    </row>
    <row r="35" spans="1:19" s="4" customFormat="1" ht="24">
      <c r="A35" s="4" t="s">
        <v>51</v>
      </c>
      <c r="B35" s="5"/>
      <c r="C35" s="5">
        <v>82387637</v>
      </c>
      <c r="D35" s="5"/>
      <c r="E35" s="5">
        <v>731669486065</v>
      </c>
      <c r="F35" s="5"/>
      <c r="G35" s="5">
        <v>670275331206</v>
      </c>
      <c r="H35" s="5"/>
      <c r="I35" s="5">
        <f t="shared" si="0"/>
        <v>61394154859</v>
      </c>
      <c r="J35" s="5"/>
      <c r="K35" s="15">
        <v>82387637</v>
      </c>
      <c r="L35" s="5"/>
      <c r="M35" s="5">
        <v>731669486065</v>
      </c>
      <c r="N35" s="5"/>
      <c r="O35" s="5">
        <v>719059440315</v>
      </c>
      <c r="Q35" s="5">
        <f t="shared" si="1"/>
        <v>12610045750</v>
      </c>
      <c r="S35" s="16"/>
    </row>
    <row r="36" spans="1:19" s="4" customFormat="1" ht="24">
      <c r="A36" s="4" t="s">
        <v>60</v>
      </c>
      <c r="B36" s="5"/>
      <c r="C36" s="5">
        <v>210363761</v>
      </c>
      <c r="D36" s="5"/>
      <c r="E36" s="5">
        <v>1106309540375</v>
      </c>
      <c r="F36" s="5"/>
      <c r="G36" s="5">
        <v>949015307700</v>
      </c>
      <c r="H36" s="5"/>
      <c r="I36" s="5">
        <f t="shared" si="0"/>
        <v>157294232675</v>
      </c>
      <c r="J36" s="5"/>
      <c r="K36" s="15">
        <v>210363761</v>
      </c>
      <c r="L36" s="5"/>
      <c r="M36" s="5">
        <v>1106309540375</v>
      </c>
      <c r="N36" s="5"/>
      <c r="O36" s="5">
        <v>973625921872</v>
      </c>
      <c r="Q36" s="5">
        <f t="shared" si="1"/>
        <v>132683618503</v>
      </c>
      <c r="S36" s="16"/>
    </row>
    <row r="37" spans="1:19" s="4" customFormat="1" ht="24">
      <c r="A37" s="4" t="s">
        <v>65</v>
      </c>
      <c r="B37" s="5"/>
      <c r="C37" s="5">
        <v>10321896</v>
      </c>
      <c r="D37" s="5"/>
      <c r="E37" s="5">
        <v>262710063631</v>
      </c>
      <c r="F37" s="5"/>
      <c r="G37" s="5">
        <v>223353355428</v>
      </c>
      <c r="H37" s="5"/>
      <c r="I37" s="5">
        <f t="shared" si="0"/>
        <v>39356708203</v>
      </c>
      <c r="J37" s="5"/>
      <c r="K37" s="15">
        <v>10321896</v>
      </c>
      <c r="L37" s="5"/>
      <c r="M37" s="5">
        <v>262710063631</v>
      </c>
      <c r="N37" s="5"/>
      <c r="O37" s="5">
        <v>246969770901</v>
      </c>
      <c r="Q37" s="5">
        <f t="shared" si="1"/>
        <v>15740292730</v>
      </c>
      <c r="S37" s="16"/>
    </row>
    <row r="38" spans="1:19" s="4" customFormat="1" ht="24">
      <c r="A38" s="4" t="s">
        <v>38</v>
      </c>
      <c r="B38" s="5"/>
      <c r="C38" s="5">
        <v>35180424</v>
      </c>
      <c r="D38" s="5"/>
      <c r="E38" s="5">
        <v>257275492606</v>
      </c>
      <c r="F38" s="5"/>
      <c r="G38" s="5">
        <v>201397566765</v>
      </c>
      <c r="H38" s="5"/>
      <c r="I38" s="5">
        <f t="shared" si="0"/>
        <v>55877925841</v>
      </c>
      <c r="J38" s="5"/>
      <c r="K38" s="15">
        <v>35180424</v>
      </c>
      <c r="L38" s="5"/>
      <c r="M38" s="5">
        <v>257275492606</v>
      </c>
      <c r="N38" s="5"/>
      <c r="O38" s="5">
        <v>170309259323</v>
      </c>
      <c r="Q38" s="5">
        <f t="shared" si="1"/>
        <v>86966233283</v>
      </c>
      <c r="S38" s="16"/>
    </row>
    <row r="39" spans="1:19" s="4" customFormat="1" ht="24">
      <c r="A39" s="4" t="s">
        <v>54</v>
      </c>
      <c r="B39" s="5"/>
      <c r="C39" s="5">
        <v>3468479</v>
      </c>
      <c r="D39" s="5"/>
      <c r="E39" s="5">
        <v>188534554268</v>
      </c>
      <c r="F39" s="5"/>
      <c r="G39" s="5">
        <v>159467591722</v>
      </c>
      <c r="H39" s="5"/>
      <c r="I39" s="5">
        <f t="shared" si="0"/>
        <v>29066962546</v>
      </c>
      <c r="J39" s="5"/>
      <c r="K39" s="15">
        <v>3468479</v>
      </c>
      <c r="L39" s="5"/>
      <c r="M39" s="5">
        <v>188534554268</v>
      </c>
      <c r="N39" s="5"/>
      <c r="O39" s="5">
        <v>154670171930</v>
      </c>
      <c r="Q39" s="5">
        <f t="shared" si="1"/>
        <v>33864382338</v>
      </c>
      <c r="S39" s="16"/>
    </row>
    <row r="40" spans="1:19" s="4" customFormat="1" ht="24">
      <c r="A40" s="4" t="s">
        <v>17</v>
      </c>
      <c r="B40" s="5"/>
      <c r="C40" s="5">
        <v>267003767</v>
      </c>
      <c r="D40" s="5"/>
      <c r="E40" s="5">
        <v>1655873924256</v>
      </c>
      <c r="F40" s="5"/>
      <c r="G40" s="5">
        <v>1386262451616</v>
      </c>
      <c r="H40" s="5"/>
      <c r="I40" s="5">
        <f t="shared" si="0"/>
        <v>269611472640</v>
      </c>
      <c r="J40" s="5"/>
      <c r="K40" s="15">
        <v>267003767</v>
      </c>
      <c r="L40" s="5"/>
      <c r="M40" s="5">
        <v>1655873924256</v>
      </c>
      <c r="N40" s="5"/>
      <c r="O40" s="5">
        <v>1300533963442</v>
      </c>
      <c r="Q40" s="5">
        <f t="shared" si="1"/>
        <v>355339960814</v>
      </c>
      <c r="S40" s="16"/>
    </row>
    <row r="41" spans="1:19" s="4" customFormat="1" ht="24">
      <c r="A41" s="4" t="s">
        <v>26</v>
      </c>
      <c r="B41" s="5"/>
      <c r="C41" s="5">
        <v>155000000</v>
      </c>
      <c r="D41" s="5"/>
      <c r="E41" s="5">
        <v>1251947059000</v>
      </c>
      <c r="F41" s="5"/>
      <c r="G41" s="5">
        <v>1237747470000</v>
      </c>
      <c r="H41" s="5"/>
      <c r="I41" s="5">
        <f t="shared" si="0"/>
        <v>14199589000</v>
      </c>
      <c r="J41" s="5"/>
      <c r="K41" s="15">
        <v>155000000</v>
      </c>
      <c r="L41" s="5"/>
      <c r="M41" s="5">
        <v>1251947059000</v>
      </c>
      <c r="N41" s="5"/>
      <c r="O41" s="5">
        <v>1150192470000</v>
      </c>
      <c r="Q41" s="5">
        <f t="shared" si="1"/>
        <v>101754589000</v>
      </c>
      <c r="S41" s="16"/>
    </row>
    <row r="42" spans="1:19" s="4" customFormat="1" ht="24">
      <c r="A42" s="4" t="s">
        <v>68</v>
      </c>
      <c r="B42" s="5"/>
      <c r="C42" s="5">
        <v>93806374</v>
      </c>
      <c r="D42" s="5"/>
      <c r="E42" s="5">
        <v>98107638268</v>
      </c>
      <c r="F42" s="5"/>
      <c r="G42" s="5">
        <v>78178794929</v>
      </c>
      <c r="H42" s="5"/>
      <c r="I42" s="5">
        <f t="shared" si="0"/>
        <v>19928843339</v>
      </c>
      <c r="J42" s="5"/>
      <c r="K42" s="15">
        <v>93806374</v>
      </c>
      <c r="L42" s="5"/>
      <c r="M42" s="5">
        <v>98107638268</v>
      </c>
      <c r="N42" s="5"/>
      <c r="O42" s="5">
        <v>81871942493</v>
      </c>
      <c r="Q42" s="5">
        <f t="shared" si="1"/>
        <v>16235695775</v>
      </c>
      <c r="S42" s="16"/>
    </row>
    <row r="43" spans="1:19" s="4" customFormat="1" ht="24">
      <c r="A43" s="4" t="s">
        <v>48</v>
      </c>
      <c r="B43" s="5"/>
      <c r="C43" s="5">
        <v>110984222</v>
      </c>
      <c r="D43" s="5"/>
      <c r="E43" s="5">
        <v>1563793658287</v>
      </c>
      <c r="F43" s="5"/>
      <c r="G43" s="5">
        <v>1237670073436</v>
      </c>
      <c r="H43" s="5"/>
      <c r="I43" s="5">
        <f t="shared" si="0"/>
        <v>326123584851</v>
      </c>
      <c r="J43" s="5"/>
      <c r="K43" s="15">
        <v>110984222</v>
      </c>
      <c r="L43" s="5"/>
      <c r="M43" s="5">
        <v>1563793658287</v>
      </c>
      <c r="N43" s="5"/>
      <c r="O43" s="5">
        <v>1112064568061</v>
      </c>
      <c r="Q43" s="5">
        <f t="shared" si="1"/>
        <v>451729090226</v>
      </c>
      <c r="S43" s="16"/>
    </row>
    <row r="44" spans="1:19" s="4" customFormat="1" ht="24">
      <c r="A44" s="4" t="s">
        <v>83</v>
      </c>
      <c r="B44" s="5"/>
      <c r="C44" s="5">
        <v>12821313</v>
      </c>
      <c r="D44" s="5"/>
      <c r="E44" s="5">
        <v>592218607861</v>
      </c>
      <c r="F44" s="5"/>
      <c r="G44" s="5">
        <v>486565462755</v>
      </c>
      <c r="H44" s="5"/>
      <c r="I44" s="5">
        <f t="shared" si="0"/>
        <v>105653145106</v>
      </c>
      <c r="J44" s="5"/>
      <c r="K44" s="15">
        <v>12821313</v>
      </c>
      <c r="L44" s="5"/>
      <c r="M44" s="5">
        <v>592218607861</v>
      </c>
      <c r="N44" s="5"/>
      <c r="O44" s="5">
        <v>422497618120</v>
      </c>
      <c r="Q44" s="5">
        <f t="shared" si="1"/>
        <v>169720989741</v>
      </c>
      <c r="S44" s="16"/>
    </row>
    <row r="45" spans="1:19" s="4" customFormat="1" ht="24">
      <c r="A45" s="4" t="s">
        <v>43</v>
      </c>
      <c r="B45" s="5"/>
      <c r="C45" s="5">
        <v>2218435</v>
      </c>
      <c r="D45" s="5"/>
      <c r="E45" s="5">
        <v>85123748856</v>
      </c>
      <c r="F45" s="5"/>
      <c r="G45" s="5">
        <v>82274138262</v>
      </c>
      <c r="H45" s="5"/>
      <c r="I45" s="5">
        <f t="shared" si="0"/>
        <v>2849610594</v>
      </c>
      <c r="J45" s="5"/>
      <c r="K45" s="15">
        <v>2218435</v>
      </c>
      <c r="L45" s="5"/>
      <c r="M45" s="5">
        <v>85123748856</v>
      </c>
      <c r="N45" s="5"/>
      <c r="O45" s="5">
        <v>73787173531</v>
      </c>
      <c r="Q45" s="5">
        <f t="shared" si="1"/>
        <v>11336575325</v>
      </c>
      <c r="S45" s="16"/>
    </row>
    <row r="46" spans="1:19" s="4" customFormat="1" ht="24">
      <c r="A46" s="4" t="s">
        <v>57</v>
      </c>
      <c r="B46" s="5"/>
      <c r="C46" s="5">
        <v>21187066</v>
      </c>
      <c r="D46" s="5"/>
      <c r="E46" s="5">
        <v>982628573656</v>
      </c>
      <c r="F46" s="5"/>
      <c r="G46" s="5">
        <v>953432383276</v>
      </c>
      <c r="H46" s="5"/>
      <c r="I46" s="5">
        <f t="shared" si="0"/>
        <v>29196190380</v>
      </c>
      <c r="J46" s="5"/>
      <c r="K46" s="15">
        <v>21187066</v>
      </c>
      <c r="L46" s="5"/>
      <c r="M46" s="5">
        <v>982628573656</v>
      </c>
      <c r="N46" s="5"/>
      <c r="O46" s="5">
        <v>1024602710149</v>
      </c>
      <c r="Q46" s="5">
        <f t="shared" si="1"/>
        <v>-41974136493</v>
      </c>
      <c r="S46" s="16"/>
    </row>
    <row r="47" spans="1:19" s="4" customFormat="1" ht="24">
      <c r="A47" s="4" t="s">
        <v>67</v>
      </c>
      <c r="B47" s="5"/>
      <c r="C47" s="5">
        <v>134000000</v>
      </c>
      <c r="D47" s="5"/>
      <c r="E47" s="5">
        <v>562571445580</v>
      </c>
      <c r="F47" s="5"/>
      <c r="G47" s="5">
        <v>449896370400</v>
      </c>
      <c r="H47" s="5"/>
      <c r="I47" s="5">
        <f t="shared" si="0"/>
        <v>112675075180</v>
      </c>
      <c r="J47" s="5"/>
      <c r="K47" s="15">
        <v>134000000</v>
      </c>
      <c r="L47" s="5"/>
      <c r="M47" s="5">
        <v>562571445580</v>
      </c>
      <c r="N47" s="5"/>
      <c r="O47" s="5">
        <v>451542070913</v>
      </c>
      <c r="Q47" s="5">
        <f t="shared" si="1"/>
        <v>111029374667</v>
      </c>
      <c r="S47" s="16"/>
    </row>
    <row r="48" spans="1:19" s="4" customFormat="1" ht="24">
      <c r="A48" s="4" t="s">
        <v>97</v>
      </c>
      <c r="B48" s="5"/>
      <c r="C48" s="5">
        <v>44937</v>
      </c>
      <c r="D48" s="5"/>
      <c r="E48" s="5">
        <v>147937095543</v>
      </c>
      <c r="F48" s="5"/>
      <c r="G48" s="5">
        <v>99998245977</v>
      </c>
      <c r="H48" s="5"/>
      <c r="I48" s="5">
        <f t="shared" si="0"/>
        <v>47938849566</v>
      </c>
      <c r="J48" s="5"/>
      <c r="K48" s="15">
        <v>44937</v>
      </c>
      <c r="L48" s="5"/>
      <c r="M48" s="5">
        <v>147937095543</v>
      </c>
      <c r="N48" s="5"/>
      <c r="O48" s="5">
        <v>99998245977</v>
      </c>
      <c r="Q48" s="5">
        <f t="shared" si="1"/>
        <v>47938849566</v>
      </c>
      <c r="S48" s="16"/>
    </row>
    <row r="49" spans="1:19" s="4" customFormat="1" ht="24">
      <c r="A49" s="4" t="s">
        <v>86</v>
      </c>
      <c r="B49" s="5"/>
      <c r="C49" s="5">
        <v>284616494</v>
      </c>
      <c r="D49" s="5"/>
      <c r="E49" s="5">
        <v>714513513508</v>
      </c>
      <c r="F49" s="5"/>
      <c r="G49" s="5">
        <v>560811157480</v>
      </c>
      <c r="H49" s="5"/>
      <c r="I49" s="5">
        <f t="shared" si="0"/>
        <v>153702356028</v>
      </c>
      <c r="J49" s="5"/>
      <c r="K49" s="15">
        <v>284616494</v>
      </c>
      <c r="L49" s="5"/>
      <c r="M49" s="5">
        <v>714513513508</v>
      </c>
      <c r="N49" s="5"/>
      <c r="O49" s="5">
        <v>550002362273</v>
      </c>
      <c r="Q49" s="5">
        <f t="shared" si="1"/>
        <v>164511151235</v>
      </c>
      <c r="S49" s="16"/>
    </row>
    <row r="50" spans="1:19" s="4" customFormat="1" ht="24">
      <c r="A50" s="4" t="s">
        <v>21</v>
      </c>
      <c r="B50" s="5"/>
      <c r="C50" s="5">
        <v>5582269</v>
      </c>
      <c r="D50" s="5"/>
      <c r="E50" s="5">
        <v>194146088025</v>
      </c>
      <c r="F50" s="5"/>
      <c r="G50" s="5">
        <v>160338075052</v>
      </c>
      <c r="H50" s="5"/>
      <c r="I50" s="5">
        <f t="shared" si="0"/>
        <v>33808012973</v>
      </c>
      <c r="J50" s="5"/>
      <c r="K50" s="15">
        <v>5582269</v>
      </c>
      <c r="L50" s="5"/>
      <c r="M50" s="5">
        <v>194146088025</v>
      </c>
      <c r="N50" s="5"/>
      <c r="O50" s="5">
        <v>150656829660</v>
      </c>
      <c r="Q50" s="5">
        <f t="shared" si="1"/>
        <v>43489258365</v>
      </c>
      <c r="S50" s="16"/>
    </row>
    <row r="51" spans="1:19" s="4" customFormat="1" ht="24">
      <c r="A51" s="4" t="s">
        <v>90</v>
      </c>
      <c r="B51" s="5"/>
      <c r="C51" s="5">
        <v>64046860</v>
      </c>
      <c r="D51" s="5"/>
      <c r="E51" s="5">
        <v>314771955305</v>
      </c>
      <c r="F51" s="5"/>
      <c r="G51" s="5">
        <v>297322807165</v>
      </c>
      <c r="H51" s="5"/>
      <c r="I51" s="5">
        <f t="shared" si="0"/>
        <v>17449148140</v>
      </c>
      <c r="J51" s="5"/>
      <c r="K51" s="15">
        <v>64046860</v>
      </c>
      <c r="L51" s="5"/>
      <c r="M51" s="5">
        <v>314771955305</v>
      </c>
      <c r="N51" s="5"/>
      <c r="O51" s="5">
        <v>289679304382</v>
      </c>
      <c r="Q51" s="5">
        <f t="shared" si="1"/>
        <v>25092650923</v>
      </c>
      <c r="S51" s="16"/>
    </row>
    <row r="52" spans="1:19" s="4" customFormat="1" ht="24">
      <c r="A52" s="4" t="s">
        <v>55</v>
      </c>
      <c r="B52" s="5"/>
      <c r="C52" s="5">
        <v>7514971</v>
      </c>
      <c r="D52" s="5"/>
      <c r="E52" s="5">
        <v>941356565811</v>
      </c>
      <c r="F52" s="5"/>
      <c r="G52" s="5">
        <v>940049766462</v>
      </c>
      <c r="H52" s="5"/>
      <c r="I52" s="5">
        <f t="shared" si="0"/>
        <v>1306799349</v>
      </c>
      <c r="J52" s="5"/>
      <c r="K52" s="15">
        <v>7514971</v>
      </c>
      <c r="L52" s="5"/>
      <c r="M52" s="5">
        <v>941356565811</v>
      </c>
      <c r="N52" s="5"/>
      <c r="O52" s="5">
        <v>1013713864390</v>
      </c>
      <c r="Q52" s="5">
        <f t="shared" si="1"/>
        <v>-72357298579</v>
      </c>
      <c r="S52" s="16"/>
    </row>
    <row r="53" spans="1:19" s="4" customFormat="1" ht="24">
      <c r="A53" s="4" t="s">
        <v>64</v>
      </c>
      <c r="B53" s="5"/>
      <c r="C53" s="5">
        <v>14341118</v>
      </c>
      <c r="D53" s="5"/>
      <c r="E53" s="5">
        <v>243337465799</v>
      </c>
      <c r="F53" s="5"/>
      <c r="G53" s="5">
        <v>214850957377</v>
      </c>
      <c r="H53" s="5"/>
      <c r="I53" s="5">
        <f t="shared" si="0"/>
        <v>28486508422</v>
      </c>
      <c r="J53" s="5"/>
      <c r="K53" s="15">
        <v>14341118</v>
      </c>
      <c r="L53" s="5"/>
      <c r="M53" s="5">
        <v>243337465799</v>
      </c>
      <c r="N53" s="5"/>
      <c r="O53" s="5">
        <v>198155458035</v>
      </c>
      <c r="Q53" s="5">
        <f t="shared" si="1"/>
        <v>45182007764</v>
      </c>
      <c r="S53" s="16"/>
    </row>
    <row r="54" spans="1:19" s="4" customFormat="1" ht="24">
      <c r="A54" s="4" t="s">
        <v>49</v>
      </c>
      <c r="B54" s="5"/>
      <c r="C54" s="5">
        <v>16163342</v>
      </c>
      <c r="D54" s="5"/>
      <c r="E54" s="5">
        <v>890772700806</v>
      </c>
      <c r="F54" s="5"/>
      <c r="G54" s="5">
        <v>852017107330</v>
      </c>
      <c r="H54" s="5"/>
      <c r="I54" s="5">
        <f t="shared" si="0"/>
        <v>38755593476</v>
      </c>
      <c r="J54" s="5"/>
      <c r="K54" s="15">
        <v>16163342</v>
      </c>
      <c r="L54" s="5"/>
      <c r="M54" s="5">
        <v>890772700806</v>
      </c>
      <c r="N54" s="5"/>
      <c r="O54" s="5">
        <v>848051088532</v>
      </c>
      <c r="Q54" s="5">
        <f t="shared" si="1"/>
        <v>42721612274</v>
      </c>
      <c r="S54" s="16"/>
    </row>
    <row r="55" spans="1:19" s="4" customFormat="1" ht="24">
      <c r="A55" s="4" t="s">
        <v>15</v>
      </c>
      <c r="B55" s="5"/>
      <c r="C55" s="5">
        <v>45600000</v>
      </c>
      <c r="D55" s="5"/>
      <c r="E55" s="5">
        <v>66694832688</v>
      </c>
      <c r="F55" s="5"/>
      <c r="G55" s="5">
        <v>62039520772</v>
      </c>
      <c r="H55" s="5"/>
      <c r="I55" s="5">
        <f t="shared" si="0"/>
        <v>4655311916</v>
      </c>
      <c r="J55" s="5"/>
      <c r="K55" s="15">
        <v>45600000</v>
      </c>
      <c r="L55" s="5"/>
      <c r="M55" s="5">
        <v>66694832688</v>
      </c>
      <c r="N55" s="5"/>
      <c r="O55" s="5">
        <v>62043360000</v>
      </c>
      <c r="Q55" s="5">
        <f t="shared" si="1"/>
        <v>4651472688</v>
      </c>
      <c r="S55" s="16"/>
    </row>
    <row r="56" spans="1:19" s="4" customFormat="1" ht="24">
      <c r="A56" s="4" t="s">
        <v>20</v>
      </c>
      <c r="B56" s="5"/>
      <c r="C56" s="5">
        <v>170000000</v>
      </c>
      <c r="D56" s="5"/>
      <c r="E56" s="5">
        <v>615703535000</v>
      </c>
      <c r="F56" s="5"/>
      <c r="G56" s="5">
        <v>525899029000</v>
      </c>
      <c r="H56" s="5"/>
      <c r="I56" s="5">
        <f t="shared" si="0"/>
        <v>89804506000</v>
      </c>
      <c r="J56" s="5"/>
      <c r="K56" s="15">
        <v>170000000</v>
      </c>
      <c r="L56" s="5"/>
      <c r="M56" s="5">
        <v>615703535000</v>
      </c>
      <c r="N56" s="5"/>
      <c r="O56" s="5">
        <v>492939454500</v>
      </c>
      <c r="Q56" s="5">
        <f t="shared" si="1"/>
        <v>122764080500</v>
      </c>
      <c r="S56" s="16"/>
    </row>
    <row r="57" spans="1:19" s="4" customFormat="1" ht="24">
      <c r="A57" s="4" t="s">
        <v>14</v>
      </c>
      <c r="B57" s="5"/>
      <c r="C57" s="5">
        <v>349356315</v>
      </c>
      <c r="D57" s="5"/>
      <c r="E57" s="5">
        <v>963703098104</v>
      </c>
      <c r="F57" s="5"/>
      <c r="G57" s="5">
        <v>887331501893</v>
      </c>
      <c r="H57" s="5"/>
      <c r="I57" s="5">
        <f t="shared" si="0"/>
        <v>76371596211</v>
      </c>
      <c r="J57" s="5"/>
      <c r="K57" s="15">
        <v>349356315</v>
      </c>
      <c r="L57" s="5"/>
      <c r="M57" s="5">
        <v>963703098104</v>
      </c>
      <c r="N57" s="5"/>
      <c r="O57" s="5">
        <v>878265164017</v>
      </c>
      <c r="Q57" s="5">
        <f t="shared" si="1"/>
        <v>85437934087</v>
      </c>
      <c r="S57" s="16"/>
    </row>
    <row r="58" spans="1:19" s="4" customFormat="1" ht="24">
      <c r="A58" s="4" t="s">
        <v>148</v>
      </c>
      <c r="B58" s="5"/>
      <c r="C58" s="5">
        <v>1483</v>
      </c>
      <c r="D58" s="5"/>
      <c r="E58" s="5">
        <v>2072109532860</v>
      </c>
      <c r="F58" s="5"/>
      <c r="G58" s="5">
        <v>1775239032500</v>
      </c>
      <c r="H58" s="5"/>
      <c r="I58" s="5">
        <f t="shared" si="0"/>
        <v>296870500360</v>
      </c>
      <c r="J58" s="5"/>
      <c r="K58" s="15">
        <v>1483</v>
      </c>
      <c r="L58" s="5"/>
      <c r="M58" s="5">
        <v>2072109532860</v>
      </c>
      <c r="N58" s="5"/>
      <c r="O58" s="5">
        <v>1715632578219</v>
      </c>
      <c r="Q58" s="5">
        <f t="shared" si="1"/>
        <v>356476954641</v>
      </c>
      <c r="S58" s="16"/>
    </row>
    <row r="59" spans="1:19" s="4" customFormat="1" ht="24">
      <c r="A59" s="4" t="s">
        <v>25</v>
      </c>
      <c r="B59" s="5"/>
      <c r="C59" s="5">
        <v>79103012</v>
      </c>
      <c r="D59" s="5"/>
      <c r="E59" s="5">
        <v>225270736208</v>
      </c>
      <c r="F59" s="5"/>
      <c r="G59" s="5">
        <v>196205133389</v>
      </c>
      <c r="H59" s="5"/>
      <c r="I59" s="5">
        <f t="shared" si="0"/>
        <v>29065602819</v>
      </c>
      <c r="J59" s="5"/>
      <c r="K59" s="15">
        <v>79103012</v>
      </c>
      <c r="L59" s="5"/>
      <c r="M59" s="5">
        <v>225270736208</v>
      </c>
      <c r="N59" s="5"/>
      <c r="O59" s="5">
        <v>151839066070</v>
      </c>
      <c r="Q59" s="5">
        <f t="shared" si="1"/>
        <v>73431670138</v>
      </c>
      <c r="S59" s="16"/>
    </row>
    <row r="60" spans="1:19" s="4" customFormat="1" ht="24">
      <c r="A60" s="4" t="s">
        <v>70</v>
      </c>
      <c r="B60" s="5"/>
      <c r="C60" s="5">
        <v>167562593</v>
      </c>
      <c r="D60" s="5"/>
      <c r="E60" s="5">
        <v>472199229003</v>
      </c>
      <c r="F60" s="5"/>
      <c r="G60" s="5">
        <v>407408113344</v>
      </c>
      <c r="H60" s="5"/>
      <c r="I60" s="5">
        <f t="shared" si="0"/>
        <v>64791115659</v>
      </c>
      <c r="J60" s="5"/>
      <c r="K60" s="15">
        <v>167562593</v>
      </c>
      <c r="L60" s="5"/>
      <c r="M60" s="5">
        <v>472199229003</v>
      </c>
      <c r="N60" s="5"/>
      <c r="O60" s="5">
        <v>391313488858</v>
      </c>
      <c r="Q60" s="5">
        <f t="shared" si="1"/>
        <v>80885740145</v>
      </c>
      <c r="S60" s="16"/>
    </row>
    <row r="61" spans="1:19" s="4" customFormat="1" ht="24">
      <c r="A61" s="4" t="s">
        <v>37</v>
      </c>
      <c r="B61" s="5"/>
      <c r="C61" s="5">
        <v>20000000</v>
      </c>
      <c r="D61" s="5"/>
      <c r="E61" s="5">
        <v>162136918000</v>
      </c>
      <c r="F61" s="5"/>
      <c r="G61" s="5">
        <v>136718270000</v>
      </c>
      <c r="H61" s="5"/>
      <c r="I61" s="5">
        <f t="shared" si="0"/>
        <v>25418648000</v>
      </c>
      <c r="J61" s="5"/>
      <c r="K61" s="15">
        <v>20000000</v>
      </c>
      <c r="L61" s="5"/>
      <c r="M61" s="5">
        <v>162136918000</v>
      </c>
      <c r="N61" s="5"/>
      <c r="O61" s="5">
        <v>145852683376</v>
      </c>
      <c r="Q61" s="5">
        <f t="shared" si="1"/>
        <v>16284234624</v>
      </c>
      <c r="S61" s="16"/>
    </row>
    <row r="62" spans="1:19" s="4" customFormat="1" ht="24">
      <c r="A62" s="4" t="s">
        <v>92</v>
      </c>
      <c r="B62" s="5"/>
      <c r="C62" s="5">
        <v>31464377</v>
      </c>
      <c r="D62" s="5"/>
      <c r="E62" s="5">
        <v>293478879238</v>
      </c>
      <c r="F62" s="5"/>
      <c r="G62" s="5">
        <v>286263389643</v>
      </c>
      <c r="H62" s="5"/>
      <c r="I62" s="5">
        <f t="shared" si="0"/>
        <v>7215489595</v>
      </c>
      <c r="J62" s="5"/>
      <c r="K62" s="15">
        <v>31464377</v>
      </c>
      <c r="L62" s="5"/>
      <c r="M62" s="5">
        <v>293478879238</v>
      </c>
      <c r="N62" s="5"/>
      <c r="O62" s="5">
        <v>232389328199</v>
      </c>
      <c r="Q62" s="5">
        <f t="shared" si="1"/>
        <v>61089551039</v>
      </c>
      <c r="S62" s="16"/>
    </row>
    <row r="63" spans="1:19" s="4" customFormat="1" ht="24">
      <c r="A63" s="4" t="s">
        <v>98</v>
      </c>
      <c r="B63" s="5"/>
      <c r="C63" s="5">
        <v>25664650</v>
      </c>
      <c r="D63" s="5"/>
      <c r="E63" s="5">
        <v>627998027220</v>
      </c>
      <c r="F63" s="5"/>
      <c r="G63" s="5">
        <v>499468457533</v>
      </c>
      <c r="H63" s="5"/>
      <c r="I63" s="5">
        <f t="shared" si="0"/>
        <v>128529569687</v>
      </c>
      <c r="J63" s="5"/>
      <c r="K63" s="15">
        <v>25664650</v>
      </c>
      <c r="L63" s="5"/>
      <c r="M63" s="5">
        <v>627998027220</v>
      </c>
      <c r="N63" s="5"/>
      <c r="O63" s="5">
        <v>499468457533</v>
      </c>
      <c r="Q63" s="5">
        <f t="shared" si="1"/>
        <v>128529569687</v>
      </c>
      <c r="S63" s="16"/>
    </row>
    <row r="64" spans="1:19" s="4" customFormat="1" ht="24">
      <c r="A64" s="4" t="s">
        <v>59</v>
      </c>
      <c r="B64" s="5"/>
      <c r="C64" s="5">
        <v>336881032</v>
      </c>
      <c r="D64" s="5"/>
      <c r="E64" s="5">
        <v>725380963321</v>
      </c>
      <c r="F64" s="5"/>
      <c r="G64" s="5">
        <v>657443226772</v>
      </c>
      <c r="H64" s="5"/>
      <c r="I64" s="5">
        <f t="shared" si="0"/>
        <v>67937736549</v>
      </c>
      <c r="J64" s="5"/>
      <c r="K64" s="15">
        <v>336881032</v>
      </c>
      <c r="L64" s="5"/>
      <c r="M64" s="5">
        <v>725380963321</v>
      </c>
      <c r="N64" s="5"/>
      <c r="O64" s="5">
        <v>559578781655</v>
      </c>
      <c r="Q64" s="5">
        <f t="shared" si="1"/>
        <v>165802181666</v>
      </c>
      <c r="S64" s="16"/>
    </row>
    <row r="65" spans="1:19" s="4" customFormat="1" ht="24">
      <c r="A65" s="4" t="s">
        <v>73</v>
      </c>
      <c r="B65" s="5"/>
      <c r="C65" s="5">
        <v>573863800</v>
      </c>
      <c r="D65" s="5"/>
      <c r="E65" s="5">
        <v>700965662208</v>
      </c>
      <c r="F65" s="5"/>
      <c r="G65" s="5">
        <v>580746148553</v>
      </c>
      <c r="H65" s="5"/>
      <c r="I65" s="5">
        <f t="shared" si="0"/>
        <v>120219513655</v>
      </c>
      <c r="J65" s="5"/>
      <c r="K65" s="15">
        <v>573863800</v>
      </c>
      <c r="L65" s="5"/>
      <c r="M65" s="5">
        <v>700965662208</v>
      </c>
      <c r="N65" s="5"/>
      <c r="O65" s="5">
        <v>503136291763</v>
      </c>
      <c r="Q65" s="5">
        <f t="shared" si="1"/>
        <v>197829370445</v>
      </c>
      <c r="S65" s="16"/>
    </row>
    <row r="66" spans="1:19" s="4" customFormat="1" ht="24">
      <c r="A66" s="4" t="s">
        <v>78</v>
      </c>
      <c r="B66" s="5"/>
      <c r="C66" s="5">
        <v>16505091</v>
      </c>
      <c r="D66" s="5"/>
      <c r="E66" s="5">
        <v>871283353597</v>
      </c>
      <c r="F66" s="5"/>
      <c r="G66" s="5">
        <v>786844026012</v>
      </c>
      <c r="H66" s="5"/>
      <c r="I66" s="5">
        <f t="shared" si="0"/>
        <v>84439327585</v>
      </c>
      <c r="J66" s="5"/>
      <c r="K66" s="15">
        <v>16505091</v>
      </c>
      <c r="L66" s="5"/>
      <c r="M66" s="5">
        <v>871283353597</v>
      </c>
      <c r="N66" s="5"/>
      <c r="O66" s="5">
        <v>779327071156</v>
      </c>
      <c r="Q66" s="5">
        <f t="shared" si="1"/>
        <v>91956282441</v>
      </c>
      <c r="S66" s="16"/>
    </row>
    <row r="67" spans="1:19" s="4" customFormat="1" ht="24">
      <c r="A67" s="4" t="s">
        <v>39</v>
      </c>
      <c r="B67" s="5"/>
      <c r="C67" s="5">
        <v>19259731</v>
      </c>
      <c r="D67" s="5"/>
      <c r="E67" s="5">
        <v>845655257612</v>
      </c>
      <c r="F67" s="5"/>
      <c r="G67" s="5">
        <v>697205308014</v>
      </c>
      <c r="H67" s="5"/>
      <c r="I67" s="5">
        <f t="shared" si="0"/>
        <v>148449949598</v>
      </c>
      <c r="J67" s="5"/>
      <c r="K67" s="15">
        <v>19259731</v>
      </c>
      <c r="L67" s="5"/>
      <c r="M67" s="5">
        <v>845655257612</v>
      </c>
      <c r="N67" s="5"/>
      <c r="O67" s="5">
        <v>736872405442</v>
      </c>
      <c r="Q67" s="5">
        <f t="shared" si="1"/>
        <v>108782852170</v>
      </c>
      <c r="S67" s="16"/>
    </row>
    <row r="68" spans="1:19" s="4" customFormat="1" ht="24">
      <c r="A68" s="4" t="s">
        <v>22</v>
      </c>
      <c r="B68" s="5"/>
      <c r="C68" s="5">
        <v>7264633</v>
      </c>
      <c r="D68" s="5"/>
      <c r="E68" s="5">
        <v>2847853161246</v>
      </c>
      <c r="F68" s="5"/>
      <c r="G68" s="5">
        <v>2160119407595</v>
      </c>
      <c r="H68" s="5"/>
      <c r="I68" s="5">
        <f t="shared" si="0"/>
        <v>687733753651</v>
      </c>
      <c r="J68" s="5"/>
      <c r="K68" s="15">
        <v>7264633</v>
      </c>
      <c r="L68" s="5"/>
      <c r="M68" s="5">
        <v>2847853161246</v>
      </c>
      <c r="N68" s="5"/>
      <c r="O68" s="5">
        <v>2057379262746</v>
      </c>
      <c r="Q68" s="5">
        <f t="shared" si="1"/>
        <v>790473898500</v>
      </c>
      <c r="S68" s="16"/>
    </row>
    <row r="69" spans="1:19" s="4" customFormat="1" ht="24">
      <c r="A69" s="4" t="s">
        <v>91</v>
      </c>
      <c r="B69" s="5"/>
      <c r="C69" s="5">
        <v>44411857</v>
      </c>
      <c r="D69" s="5"/>
      <c r="E69" s="5">
        <v>205183184376</v>
      </c>
      <c r="F69" s="5"/>
      <c r="G69" s="5">
        <v>203836473865</v>
      </c>
      <c r="H69" s="5"/>
      <c r="I69" s="5">
        <f t="shared" si="0"/>
        <v>1346710511</v>
      </c>
      <c r="J69" s="5"/>
      <c r="K69" s="15">
        <v>44411857</v>
      </c>
      <c r="L69" s="5"/>
      <c r="M69" s="5">
        <v>205183184376</v>
      </c>
      <c r="N69" s="5"/>
      <c r="O69" s="5">
        <v>173235207713</v>
      </c>
      <c r="Q69" s="5">
        <f t="shared" si="1"/>
        <v>31947976663</v>
      </c>
      <c r="S69" s="16"/>
    </row>
    <row r="70" spans="1:19" s="4" customFormat="1" ht="24">
      <c r="A70" s="4" t="s">
        <v>94</v>
      </c>
      <c r="B70" s="5"/>
      <c r="C70" s="5">
        <v>469574647</v>
      </c>
      <c r="D70" s="5"/>
      <c r="E70" s="5">
        <v>891352469314</v>
      </c>
      <c r="F70" s="5"/>
      <c r="G70" s="5">
        <v>810694387663</v>
      </c>
      <c r="H70" s="5"/>
      <c r="I70" s="5">
        <f t="shared" si="0"/>
        <v>80658081651</v>
      </c>
      <c r="J70" s="5"/>
      <c r="K70" s="15">
        <v>469574647</v>
      </c>
      <c r="L70" s="5"/>
      <c r="M70" s="5">
        <v>891352469314</v>
      </c>
      <c r="N70" s="5"/>
      <c r="O70" s="5">
        <v>810694387663</v>
      </c>
      <c r="Q70" s="5">
        <f t="shared" si="1"/>
        <v>80658081651</v>
      </c>
      <c r="S70" s="16"/>
    </row>
    <row r="71" spans="1:19" s="4" customFormat="1" ht="24">
      <c r="A71" s="4" t="s">
        <v>77</v>
      </c>
      <c r="B71" s="5"/>
      <c r="C71" s="5">
        <v>189268219</v>
      </c>
      <c r="D71" s="5"/>
      <c r="E71" s="5">
        <v>547827697421</v>
      </c>
      <c r="F71" s="5"/>
      <c r="G71" s="5">
        <v>430960753688</v>
      </c>
      <c r="H71" s="5"/>
      <c r="I71" s="5">
        <f t="shared" si="0"/>
        <v>116866943733</v>
      </c>
      <c r="J71" s="5"/>
      <c r="K71" s="15">
        <v>189268219</v>
      </c>
      <c r="L71" s="5"/>
      <c r="M71" s="5">
        <v>547827697421</v>
      </c>
      <c r="N71" s="5"/>
      <c r="O71" s="5">
        <v>439123598608</v>
      </c>
      <c r="Q71" s="5">
        <f t="shared" si="1"/>
        <v>108704098813</v>
      </c>
      <c r="S71" s="16"/>
    </row>
    <row r="72" spans="1:19" s="4" customFormat="1" ht="24">
      <c r="A72" s="4" t="s">
        <v>76</v>
      </c>
      <c r="B72" s="5"/>
      <c r="C72" s="5">
        <v>97331298</v>
      </c>
      <c r="D72" s="5"/>
      <c r="E72" s="5">
        <v>1480554951928</v>
      </c>
      <c r="F72" s="5"/>
      <c r="G72" s="5">
        <v>1181017434609</v>
      </c>
      <c r="H72" s="5"/>
      <c r="I72" s="5">
        <f t="shared" ref="I72:I92" si="2">E72-G72</f>
        <v>299537517319</v>
      </c>
      <c r="J72" s="5"/>
      <c r="K72" s="15">
        <v>97331298</v>
      </c>
      <c r="L72" s="5"/>
      <c r="M72" s="5">
        <v>1480554951928</v>
      </c>
      <c r="N72" s="5"/>
      <c r="O72" s="5">
        <v>1245200515118</v>
      </c>
      <c r="Q72" s="5">
        <f t="shared" ref="Q72:Q88" si="3">M72-O72</f>
        <v>235354436810</v>
      </c>
      <c r="S72" s="16"/>
    </row>
    <row r="73" spans="1:19" s="4" customFormat="1" ht="24">
      <c r="A73" s="4" t="s">
        <v>45</v>
      </c>
      <c r="B73" s="5"/>
      <c r="C73" s="5">
        <v>58801775</v>
      </c>
      <c r="D73" s="5"/>
      <c r="E73" s="5">
        <v>347749534184</v>
      </c>
      <c r="F73" s="5"/>
      <c r="G73" s="5">
        <v>303835662993</v>
      </c>
      <c r="H73" s="5"/>
      <c r="I73" s="5">
        <f t="shared" si="2"/>
        <v>43913871191</v>
      </c>
      <c r="J73" s="5"/>
      <c r="K73" s="15">
        <v>58801775</v>
      </c>
      <c r="L73" s="5"/>
      <c r="M73" s="5">
        <v>347749534184</v>
      </c>
      <c r="N73" s="5"/>
      <c r="O73" s="5">
        <v>319731917279</v>
      </c>
      <c r="Q73" s="5">
        <f t="shared" si="3"/>
        <v>28017616905</v>
      </c>
      <c r="S73" s="16"/>
    </row>
    <row r="74" spans="1:19" s="4" customFormat="1" ht="24">
      <c r="A74" s="4" t="s">
        <v>82</v>
      </c>
      <c r="B74" s="5"/>
      <c r="C74" s="5">
        <v>37166504</v>
      </c>
      <c r="D74" s="5"/>
      <c r="E74" s="5">
        <v>774463345405</v>
      </c>
      <c r="F74" s="5"/>
      <c r="G74" s="5">
        <v>648626798737</v>
      </c>
      <c r="H74" s="5"/>
      <c r="I74" s="5">
        <f t="shared" si="2"/>
        <v>125836546668</v>
      </c>
      <c r="J74" s="5"/>
      <c r="K74" s="15">
        <v>37166504</v>
      </c>
      <c r="L74" s="5"/>
      <c r="M74" s="5">
        <v>774463345405</v>
      </c>
      <c r="N74" s="5"/>
      <c r="O74" s="5">
        <v>597775978213</v>
      </c>
      <c r="Q74" s="5">
        <f t="shared" si="3"/>
        <v>176687367192</v>
      </c>
      <c r="S74" s="16"/>
    </row>
    <row r="75" spans="1:19" s="4" customFormat="1" ht="24">
      <c r="A75" s="4" t="s">
        <v>79</v>
      </c>
      <c r="B75" s="5"/>
      <c r="C75" s="5">
        <v>138485127</v>
      </c>
      <c r="D75" s="5"/>
      <c r="E75" s="5">
        <v>350956982817</v>
      </c>
      <c r="F75" s="5"/>
      <c r="G75" s="5">
        <v>304356390911</v>
      </c>
      <c r="H75" s="5"/>
      <c r="I75" s="5">
        <f t="shared" si="2"/>
        <v>46600591906</v>
      </c>
      <c r="J75" s="5"/>
      <c r="K75" s="15">
        <v>138485127</v>
      </c>
      <c r="L75" s="5"/>
      <c r="M75" s="5">
        <v>350956982817</v>
      </c>
      <c r="N75" s="5"/>
      <c r="O75" s="5">
        <v>279589775624</v>
      </c>
      <c r="Q75" s="5">
        <f t="shared" si="3"/>
        <v>71367207193</v>
      </c>
      <c r="S75" s="16"/>
    </row>
    <row r="76" spans="1:19" s="4" customFormat="1" ht="24">
      <c r="A76" s="4" t="s">
        <v>89</v>
      </c>
      <c r="B76" s="5"/>
      <c r="C76" s="5">
        <v>7296151</v>
      </c>
      <c r="D76" s="5"/>
      <c r="E76" s="5">
        <v>54298138145</v>
      </c>
      <c r="F76" s="5"/>
      <c r="G76" s="5">
        <v>50135740993</v>
      </c>
      <c r="H76" s="5"/>
      <c r="I76" s="5">
        <f t="shared" si="2"/>
        <v>4162397152</v>
      </c>
      <c r="J76" s="5"/>
      <c r="K76" s="15">
        <v>7296151</v>
      </c>
      <c r="L76" s="5"/>
      <c r="M76" s="5">
        <v>54298138145</v>
      </c>
      <c r="N76" s="5"/>
      <c r="O76" s="5">
        <v>53380158105</v>
      </c>
      <c r="Q76" s="5">
        <f t="shared" si="3"/>
        <v>917980040</v>
      </c>
      <c r="S76" s="16"/>
    </row>
    <row r="77" spans="1:19" s="4" customFormat="1" ht="24">
      <c r="A77" s="4" t="s">
        <v>71</v>
      </c>
      <c r="B77" s="5"/>
      <c r="C77" s="5">
        <v>50315716</v>
      </c>
      <c r="D77" s="5"/>
      <c r="E77" s="5">
        <v>728431654768</v>
      </c>
      <c r="F77" s="5"/>
      <c r="G77" s="5">
        <v>712276185906</v>
      </c>
      <c r="H77" s="5"/>
      <c r="I77" s="5">
        <f t="shared" si="2"/>
        <v>16155468862</v>
      </c>
      <c r="J77" s="5"/>
      <c r="K77" s="15">
        <v>50315716</v>
      </c>
      <c r="L77" s="5"/>
      <c r="M77" s="5">
        <v>728431654768</v>
      </c>
      <c r="N77" s="5"/>
      <c r="O77" s="5">
        <v>750635198788</v>
      </c>
      <c r="Q77" s="5">
        <f t="shared" si="3"/>
        <v>-22203544020</v>
      </c>
      <c r="S77" s="16"/>
    </row>
    <row r="78" spans="1:19" s="4" customFormat="1" ht="24">
      <c r="A78" s="4" t="s">
        <v>24</v>
      </c>
      <c r="B78" s="5"/>
      <c r="C78" s="5">
        <v>14841249</v>
      </c>
      <c r="D78" s="5"/>
      <c r="E78" s="5">
        <v>662988207058</v>
      </c>
      <c r="F78" s="5"/>
      <c r="G78" s="5">
        <v>528912847416</v>
      </c>
      <c r="H78" s="5"/>
      <c r="I78" s="5">
        <f t="shared" si="2"/>
        <v>134075359642</v>
      </c>
      <c r="J78" s="5"/>
      <c r="K78" s="15">
        <v>14841249</v>
      </c>
      <c r="L78" s="5"/>
      <c r="M78" s="5">
        <v>662988207058</v>
      </c>
      <c r="N78" s="5"/>
      <c r="O78" s="5">
        <v>531401027335</v>
      </c>
      <c r="Q78" s="5">
        <f t="shared" si="3"/>
        <v>131587179723</v>
      </c>
      <c r="S78" s="16"/>
    </row>
    <row r="79" spans="1:19" s="4" customFormat="1" ht="24">
      <c r="A79" s="4" t="s">
        <v>62</v>
      </c>
      <c r="B79" s="5"/>
      <c r="C79" s="5">
        <v>84855799</v>
      </c>
      <c r="D79" s="5"/>
      <c r="E79" s="5">
        <v>36542740834</v>
      </c>
      <c r="F79" s="5"/>
      <c r="G79" s="5">
        <v>36538321544</v>
      </c>
      <c r="H79" s="5"/>
      <c r="I79" s="5">
        <f t="shared" si="2"/>
        <v>4419290</v>
      </c>
      <c r="J79" s="5"/>
      <c r="K79" s="15">
        <v>84855799</v>
      </c>
      <c r="L79" s="5"/>
      <c r="M79" s="5">
        <v>36542740834</v>
      </c>
      <c r="N79" s="5"/>
      <c r="O79" s="5">
        <v>36608293636</v>
      </c>
      <c r="Q79" s="5">
        <f t="shared" si="3"/>
        <v>-65552802</v>
      </c>
      <c r="S79" s="16"/>
    </row>
    <row r="80" spans="1:19" s="4" customFormat="1" ht="24">
      <c r="A80" s="4" t="s">
        <v>99</v>
      </c>
      <c r="B80" s="5"/>
      <c r="C80" s="5">
        <v>750000</v>
      </c>
      <c r="D80" s="5"/>
      <c r="E80" s="5">
        <v>20167887750</v>
      </c>
      <c r="F80" s="5"/>
      <c r="G80" s="5">
        <v>13386049383</v>
      </c>
      <c r="H80" s="5"/>
      <c r="I80" s="5">
        <f t="shared" si="2"/>
        <v>6781838367</v>
      </c>
      <c r="J80" s="5"/>
      <c r="K80" s="15">
        <v>750000</v>
      </c>
      <c r="L80" s="5"/>
      <c r="M80" s="5">
        <v>20167887750</v>
      </c>
      <c r="N80" s="5"/>
      <c r="O80" s="5">
        <v>13386049383</v>
      </c>
      <c r="Q80" s="5">
        <f t="shared" si="3"/>
        <v>6781838367</v>
      </c>
      <c r="S80" s="16"/>
    </row>
    <row r="81" spans="1:19" s="4" customFormat="1" ht="24">
      <c r="A81" s="4" t="s">
        <v>58</v>
      </c>
      <c r="B81" s="5"/>
      <c r="C81" s="5">
        <v>9167325</v>
      </c>
      <c r="D81" s="5"/>
      <c r="E81" s="5">
        <v>1188088846669</v>
      </c>
      <c r="F81" s="5"/>
      <c r="G81" s="5">
        <v>1163569596535</v>
      </c>
      <c r="H81" s="5"/>
      <c r="I81" s="5">
        <f t="shared" si="2"/>
        <v>24519250134</v>
      </c>
      <c r="J81" s="5"/>
      <c r="K81" s="15">
        <v>9167325</v>
      </c>
      <c r="L81" s="5"/>
      <c r="M81" s="5">
        <v>1188088846669</v>
      </c>
      <c r="N81" s="5"/>
      <c r="O81" s="5">
        <v>1180651701169</v>
      </c>
      <c r="Q81" s="5">
        <f t="shared" si="3"/>
        <v>7437145500</v>
      </c>
      <c r="S81" s="16"/>
    </row>
    <row r="82" spans="1:19" s="4" customFormat="1" ht="24">
      <c r="A82" s="4" t="s">
        <v>32</v>
      </c>
      <c r="B82" s="5"/>
      <c r="C82" s="5">
        <v>4893837</v>
      </c>
      <c r="D82" s="5"/>
      <c r="E82" s="5">
        <v>705335109708</v>
      </c>
      <c r="F82" s="5"/>
      <c r="G82" s="5">
        <v>582627112827</v>
      </c>
      <c r="H82" s="5"/>
      <c r="I82" s="5">
        <f t="shared" si="2"/>
        <v>122707996881</v>
      </c>
      <c r="J82" s="5"/>
      <c r="K82" s="15">
        <v>4893837</v>
      </c>
      <c r="L82" s="5"/>
      <c r="M82" s="5">
        <v>705335109708</v>
      </c>
      <c r="N82" s="5"/>
      <c r="O82" s="5">
        <v>581090645122</v>
      </c>
      <c r="Q82" s="5">
        <f t="shared" si="3"/>
        <v>124244464586</v>
      </c>
      <c r="S82" s="16"/>
    </row>
    <row r="83" spans="1:19" s="4" customFormat="1" ht="24">
      <c r="A83" s="4" t="s">
        <v>41</v>
      </c>
      <c r="B83" s="5"/>
      <c r="C83" s="5">
        <v>21485578</v>
      </c>
      <c r="D83" s="5"/>
      <c r="E83" s="5">
        <v>114698880313</v>
      </c>
      <c r="F83" s="5"/>
      <c r="G83" s="5">
        <v>99278298048</v>
      </c>
      <c r="H83" s="5"/>
      <c r="I83" s="5">
        <f t="shared" si="2"/>
        <v>15420582265</v>
      </c>
      <c r="J83" s="5"/>
      <c r="K83" s="15">
        <v>21485578</v>
      </c>
      <c r="L83" s="5"/>
      <c r="M83" s="5">
        <v>114698880313</v>
      </c>
      <c r="N83" s="5"/>
      <c r="O83" s="5">
        <v>105065924024</v>
      </c>
      <c r="Q83" s="5">
        <f t="shared" si="3"/>
        <v>9632956289</v>
      </c>
      <c r="S83" s="16"/>
    </row>
    <row r="84" spans="1:19" s="4" customFormat="1" ht="24">
      <c r="A84" s="4" t="s">
        <v>66</v>
      </c>
      <c r="B84" s="5"/>
      <c r="C84" s="5">
        <v>30647955</v>
      </c>
      <c r="D84" s="5"/>
      <c r="E84" s="5">
        <v>886481999873</v>
      </c>
      <c r="F84" s="5"/>
      <c r="G84" s="5">
        <v>747717192724</v>
      </c>
      <c r="H84" s="5"/>
      <c r="I84" s="5">
        <f t="shared" si="2"/>
        <v>138764807149</v>
      </c>
      <c r="J84" s="5"/>
      <c r="K84" s="15">
        <v>30647955</v>
      </c>
      <c r="L84" s="5"/>
      <c r="M84" s="5">
        <v>886481999873</v>
      </c>
      <c r="N84" s="5"/>
      <c r="O84" s="5">
        <v>697966888388</v>
      </c>
      <c r="Q84" s="5">
        <f t="shared" si="3"/>
        <v>188515111485</v>
      </c>
      <c r="S84" s="16"/>
    </row>
    <row r="85" spans="1:19" s="4" customFormat="1" ht="24">
      <c r="A85" s="4" t="s">
        <v>18</v>
      </c>
      <c r="B85" s="5"/>
      <c r="C85" s="5">
        <v>327622160</v>
      </c>
      <c r="D85" s="5"/>
      <c r="E85" s="5">
        <v>2103329975349</v>
      </c>
      <c r="F85" s="5"/>
      <c r="G85" s="5">
        <v>1341357922325</v>
      </c>
      <c r="H85" s="5"/>
      <c r="I85" s="5">
        <f t="shared" si="2"/>
        <v>761972053024</v>
      </c>
      <c r="J85" s="5"/>
      <c r="K85" s="15">
        <v>327622160</v>
      </c>
      <c r="L85" s="5"/>
      <c r="M85" s="5">
        <v>2103329975349</v>
      </c>
      <c r="N85" s="5"/>
      <c r="O85" s="5">
        <v>1345354370443</v>
      </c>
      <c r="Q85" s="5">
        <f t="shared" si="3"/>
        <v>757975604906</v>
      </c>
      <c r="S85" s="16"/>
    </row>
    <row r="86" spans="1:19" s="4" customFormat="1" ht="24">
      <c r="A86" s="4" t="s">
        <v>96</v>
      </c>
      <c r="B86" s="5"/>
      <c r="C86" s="5">
        <v>166110245</v>
      </c>
      <c r="D86" s="5"/>
      <c r="E86" s="5">
        <v>1674634322110</v>
      </c>
      <c r="F86" s="5"/>
      <c r="G86" s="5">
        <v>1232306345197</v>
      </c>
      <c r="H86" s="5"/>
      <c r="I86" s="5">
        <f t="shared" si="2"/>
        <v>442327976913</v>
      </c>
      <c r="J86" s="5"/>
      <c r="K86" s="15">
        <v>166110245</v>
      </c>
      <c r="L86" s="5"/>
      <c r="M86" s="5">
        <v>1674634322110</v>
      </c>
      <c r="N86" s="5"/>
      <c r="O86" s="5">
        <v>1232306345197</v>
      </c>
      <c r="Q86" s="5">
        <f t="shared" si="3"/>
        <v>442327976913</v>
      </c>
      <c r="S86" s="16"/>
    </row>
    <row r="87" spans="1:19" s="4" customFormat="1" ht="24">
      <c r="A87" s="4" t="s">
        <v>53</v>
      </c>
      <c r="B87" s="5"/>
      <c r="C87" s="5">
        <v>9029253</v>
      </c>
      <c r="D87" s="5"/>
      <c r="E87" s="5">
        <v>431845821341</v>
      </c>
      <c r="F87" s="5"/>
      <c r="G87" s="5">
        <v>404739308583</v>
      </c>
      <c r="H87" s="5"/>
      <c r="I87" s="5">
        <f t="shared" si="2"/>
        <v>27106512758</v>
      </c>
      <c r="J87" s="5"/>
      <c r="K87" s="15">
        <v>9029253</v>
      </c>
      <c r="L87" s="5"/>
      <c r="M87" s="5">
        <v>431845821341</v>
      </c>
      <c r="N87" s="5"/>
      <c r="O87" s="5">
        <v>401206143825</v>
      </c>
      <c r="Q87" s="5">
        <f t="shared" si="3"/>
        <v>30639677516</v>
      </c>
      <c r="S87" s="16"/>
    </row>
    <row r="88" spans="1:19" s="4" customFormat="1" ht="24">
      <c r="A88" s="4" t="s">
        <v>44</v>
      </c>
      <c r="B88" s="5"/>
      <c r="C88" s="5">
        <v>46183742</v>
      </c>
      <c r="D88" s="5"/>
      <c r="E88" s="5">
        <v>1766162624129</v>
      </c>
      <c r="F88" s="5"/>
      <c r="G88" s="5">
        <v>1327898365141</v>
      </c>
      <c r="H88" s="5"/>
      <c r="I88" s="5">
        <f t="shared" si="2"/>
        <v>438264258988</v>
      </c>
      <c r="J88" s="5"/>
      <c r="K88" s="15">
        <v>46183742</v>
      </c>
      <c r="L88" s="5"/>
      <c r="M88" s="5">
        <v>1766162624129</v>
      </c>
      <c r="N88" s="5"/>
      <c r="O88" s="5">
        <v>1205568993783</v>
      </c>
      <c r="Q88" s="5">
        <f t="shared" si="3"/>
        <v>560593630346</v>
      </c>
      <c r="S88" s="16"/>
    </row>
    <row r="89" spans="1:19" s="4" customFormat="1" ht="24">
      <c r="A89" s="4" t="s">
        <v>61</v>
      </c>
      <c r="B89" s="5"/>
      <c r="C89" s="5">
        <v>30000000</v>
      </c>
      <c r="D89" s="5"/>
      <c r="E89" s="5">
        <v>301550853000</v>
      </c>
      <c r="F89" s="5"/>
      <c r="G89" s="5">
        <v>259546440000</v>
      </c>
      <c r="H89" s="5"/>
      <c r="I89" s="5">
        <f t="shared" si="2"/>
        <v>42004413000</v>
      </c>
      <c r="J89" s="5"/>
      <c r="K89" s="15">
        <v>30000000</v>
      </c>
      <c r="L89" s="5"/>
      <c r="M89" s="5">
        <v>301550853000</v>
      </c>
      <c r="N89" s="5"/>
      <c r="O89" s="5">
        <v>254675610000</v>
      </c>
      <c r="Q89" s="5">
        <f>M89-O89</f>
        <v>46875243000</v>
      </c>
      <c r="S89" s="16"/>
    </row>
    <row r="90" spans="1:19" s="4" customFormat="1" ht="24">
      <c r="A90" s="4" t="s">
        <v>93</v>
      </c>
      <c r="B90" s="5"/>
      <c r="C90" s="5">
        <v>11010000</v>
      </c>
      <c r="D90" s="5"/>
      <c r="E90" s="5">
        <v>7756170247</v>
      </c>
      <c r="F90" s="5"/>
      <c r="G90" s="5">
        <v>7927925808</v>
      </c>
      <c r="H90" s="5"/>
      <c r="I90" s="5">
        <f>E90-G90</f>
        <v>-171755561</v>
      </c>
      <c r="J90" s="5"/>
      <c r="K90" s="15">
        <v>11010000</v>
      </c>
      <c r="L90" s="5"/>
      <c r="M90" s="5">
        <v>7756170247</v>
      </c>
      <c r="N90" s="5"/>
      <c r="O90" s="5">
        <v>7927925808</v>
      </c>
      <c r="Q90" s="5">
        <f>M90-O90</f>
        <v>-171755561</v>
      </c>
      <c r="S90" s="16"/>
    </row>
    <row r="91" spans="1:19" s="4" customFormat="1" ht="24">
      <c r="A91" s="17" t="s">
        <v>150</v>
      </c>
      <c r="B91" s="5"/>
      <c r="C91" s="5" t="s">
        <v>152</v>
      </c>
      <c r="D91" s="5"/>
      <c r="E91" s="5">
        <v>131578138</v>
      </c>
      <c r="F91" s="5"/>
      <c r="G91" s="5">
        <v>0</v>
      </c>
      <c r="H91" s="5"/>
      <c r="I91" s="5">
        <f t="shared" si="2"/>
        <v>131578138</v>
      </c>
      <c r="J91" s="5"/>
      <c r="K91" s="15" t="s">
        <v>152</v>
      </c>
      <c r="L91" s="5"/>
      <c r="M91" s="5">
        <v>131578138</v>
      </c>
      <c r="N91" s="5"/>
      <c r="O91" s="5">
        <v>0</v>
      </c>
      <c r="Q91" s="5">
        <f t="shared" ref="Q91:Q92" si="4">M91-O91</f>
        <v>131578138</v>
      </c>
      <c r="S91" s="16"/>
    </row>
    <row r="92" spans="1:19" s="4" customFormat="1" ht="24">
      <c r="A92" s="17" t="s">
        <v>151</v>
      </c>
      <c r="B92" s="5"/>
      <c r="C92" s="5" t="s">
        <v>152</v>
      </c>
      <c r="D92" s="5"/>
      <c r="E92" s="5">
        <v>-7281422777</v>
      </c>
      <c r="F92" s="5"/>
      <c r="G92" s="5">
        <v>0</v>
      </c>
      <c r="H92" s="5"/>
      <c r="I92" s="5">
        <f t="shared" si="2"/>
        <v>-7281422777</v>
      </c>
      <c r="J92" s="5"/>
      <c r="K92" s="15" t="s">
        <v>152</v>
      </c>
      <c r="L92" s="5"/>
      <c r="M92" s="5">
        <v>-7281422777</v>
      </c>
      <c r="N92" s="5"/>
      <c r="O92" s="5">
        <v>0</v>
      </c>
      <c r="Q92" s="5">
        <f t="shared" si="4"/>
        <v>-7281422777</v>
      </c>
      <c r="S92" s="16"/>
    </row>
    <row r="93" spans="1:19" ht="24.75" thickBot="1">
      <c r="A93" s="2" t="s">
        <v>100</v>
      </c>
      <c r="C93" s="1" t="s">
        <v>100</v>
      </c>
      <c r="E93" s="7">
        <f>SUM(E8:E92)</f>
        <v>57656925913674</v>
      </c>
      <c r="F93" s="1">
        <f>SUM(F8:F92)</f>
        <v>0</v>
      </c>
      <c r="G93" s="7">
        <f>SUM(G8:G92)</f>
        <v>48628370453661</v>
      </c>
      <c r="I93" s="7">
        <f>SUM(I8:I92)</f>
        <v>9028555460013</v>
      </c>
      <c r="K93" s="1" t="s">
        <v>100</v>
      </c>
      <c r="M93" s="7">
        <f>SUM(M8:M92)</f>
        <v>57656925913674</v>
      </c>
      <c r="O93" s="7">
        <f>SUM(O8:O92)</f>
        <v>47419614420515</v>
      </c>
      <c r="Q93" s="7">
        <f>SUM(Q8:Q92)</f>
        <v>10237311493159</v>
      </c>
    </row>
    <row r="94" spans="1:19" ht="15.75" thickTop="1">
      <c r="Q94" s="3"/>
    </row>
    <row r="95" spans="1:19">
      <c r="Q95" s="3"/>
    </row>
    <row r="96" spans="1:19" ht="18.75">
      <c r="E96" s="3"/>
      <c r="I96" s="47"/>
      <c r="Q96" s="11"/>
    </row>
    <row r="97" spans="9:17">
      <c r="I97" s="3"/>
      <c r="Q97" s="3"/>
    </row>
    <row r="98" spans="9:17">
      <c r="I98" s="3"/>
      <c r="Q98" s="3"/>
    </row>
    <row r="99" spans="9:17">
      <c r="I99" s="11"/>
    </row>
    <row r="101" spans="9:17">
      <c r="I101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workbookViewId="0">
      <selection activeCell="E20" sqref="E20"/>
    </sheetView>
  </sheetViews>
  <sheetFormatPr defaultRowHeight="15"/>
  <cols>
    <col min="1" max="1" width="26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26.2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 t="s">
        <v>0</v>
      </c>
      <c r="J2" s="37" t="s">
        <v>0</v>
      </c>
      <c r="K2" s="37" t="s">
        <v>0</v>
      </c>
    </row>
    <row r="3" spans="1:17" ht="26.25">
      <c r="A3" s="37" t="s">
        <v>1</v>
      </c>
      <c r="B3" s="37" t="s">
        <v>1</v>
      </c>
      <c r="C3" s="37" t="s">
        <v>1</v>
      </c>
      <c r="D3" s="37" t="s">
        <v>1</v>
      </c>
      <c r="E3" s="37" t="s">
        <v>1</v>
      </c>
      <c r="F3" s="37" t="s">
        <v>1</v>
      </c>
      <c r="G3" s="37" t="s">
        <v>1</v>
      </c>
      <c r="H3" s="37" t="s">
        <v>1</v>
      </c>
      <c r="I3" s="37" t="s">
        <v>1</v>
      </c>
      <c r="J3" s="37" t="s">
        <v>1</v>
      </c>
      <c r="K3" s="37" t="s">
        <v>1</v>
      </c>
    </row>
    <row r="4" spans="1:17" ht="26.25">
      <c r="A4" s="37" t="s">
        <v>2</v>
      </c>
      <c r="B4" s="37" t="s">
        <v>2</v>
      </c>
      <c r="C4" s="37" t="s">
        <v>2</v>
      </c>
      <c r="D4" s="37" t="s">
        <v>2</v>
      </c>
      <c r="E4" s="37" t="s">
        <v>2</v>
      </c>
      <c r="F4" s="37" t="s">
        <v>2</v>
      </c>
      <c r="G4" s="37" t="s">
        <v>2</v>
      </c>
      <c r="H4" s="37" t="s">
        <v>2</v>
      </c>
      <c r="I4" s="37" t="s">
        <v>2</v>
      </c>
      <c r="J4" s="37" t="s">
        <v>2</v>
      </c>
      <c r="K4" s="37" t="s">
        <v>2</v>
      </c>
    </row>
    <row r="6" spans="1:17" ht="27" thickBot="1">
      <c r="A6" s="39" t="s">
        <v>102</v>
      </c>
      <c r="C6" s="38" t="s">
        <v>149</v>
      </c>
      <c r="D6" s="8"/>
      <c r="E6" s="38" t="s">
        <v>4</v>
      </c>
      <c r="F6" s="38" t="s">
        <v>4</v>
      </c>
      <c r="G6" s="38" t="s">
        <v>4</v>
      </c>
      <c r="H6" s="8"/>
      <c r="I6" s="38" t="s">
        <v>5</v>
      </c>
      <c r="J6" s="38" t="s">
        <v>5</v>
      </c>
      <c r="K6" s="38" t="s">
        <v>5</v>
      </c>
    </row>
    <row r="7" spans="1:17" ht="27" thickBot="1">
      <c r="A7" s="39" t="s">
        <v>102</v>
      </c>
      <c r="C7" s="9" t="s">
        <v>103</v>
      </c>
      <c r="E7" s="9" t="s">
        <v>104</v>
      </c>
      <c r="G7" s="9" t="s">
        <v>105</v>
      </c>
      <c r="I7" s="9" t="s">
        <v>103</v>
      </c>
      <c r="K7" s="9" t="s">
        <v>101</v>
      </c>
    </row>
    <row r="8" spans="1:17" s="4" customFormat="1" ht="24">
      <c r="A8" s="4" t="s">
        <v>106</v>
      </c>
      <c r="B8" s="5"/>
      <c r="C8" s="5">
        <v>3299782</v>
      </c>
      <c r="D8" s="5"/>
      <c r="E8" s="5">
        <v>1025890424517</v>
      </c>
      <c r="F8" s="5"/>
      <c r="G8" s="5">
        <v>1025884504164</v>
      </c>
      <c r="H8" s="5"/>
      <c r="I8" s="5">
        <v>9220135</v>
      </c>
      <c r="J8" s="5"/>
      <c r="K8" s="12">
        <v>1.450283176314672E-7</v>
      </c>
      <c r="L8" s="5"/>
      <c r="M8" s="5"/>
      <c r="N8" s="5"/>
      <c r="O8" s="5"/>
      <c r="Q8" s="6"/>
    </row>
    <row r="9" spans="1:17" s="4" customFormat="1" ht="24">
      <c r="A9" s="4" t="s">
        <v>107</v>
      </c>
      <c r="B9" s="5"/>
      <c r="C9" s="5">
        <v>464246</v>
      </c>
      <c r="D9" s="5"/>
      <c r="E9" s="5">
        <v>1000000000000</v>
      </c>
      <c r="F9" s="5"/>
      <c r="G9" s="5">
        <v>1000000010000</v>
      </c>
      <c r="H9" s="5"/>
      <c r="I9" s="5">
        <v>454246</v>
      </c>
      <c r="J9" s="5"/>
      <c r="K9" s="12">
        <v>7.1450725147542249E-9</v>
      </c>
      <c r="L9" s="5"/>
      <c r="M9" s="5"/>
      <c r="N9" s="5"/>
      <c r="O9" s="5"/>
      <c r="Q9" s="6"/>
    </row>
    <row r="10" spans="1:17" s="4" customFormat="1" ht="24">
      <c r="A10" s="4" t="s">
        <v>108</v>
      </c>
      <c r="B10" s="5"/>
      <c r="C10" s="5">
        <v>1360471365570</v>
      </c>
      <c r="D10" s="5"/>
      <c r="E10" s="5">
        <v>5446285715507</v>
      </c>
      <c r="F10" s="5"/>
      <c r="G10" s="5">
        <v>4901111808653</v>
      </c>
      <c r="H10" s="5"/>
      <c r="I10" s="5">
        <v>1905645272424</v>
      </c>
      <c r="J10" s="5"/>
      <c r="K10" s="12">
        <v>2.9974889506716736E-2</v>
      </c>
      <c r="L10" s="5"/>
      <c r="M10" s="5"/>
      <c r="N10" s="5"/>
      <c r="O10" s="5"/>
      <c r="Q10" s="6"/>
    </row>
    <row r="11" spans="1:17" s="4" customFormat="1" ht="24">
      <c r="A11" s="4" t="s">
        <v>109</v>
      </c>
      <c r="B11" s="5"/>
      <c r="C11" s="5">
        <v>238084</v>
      </c>
      <c r="D11" s="5"/>
      <c r="E11" s="5">
        <v>0</v>
      </c>
      <c r="F11" s="5"/>
      <c r="G11" s="5">
        <v>0</v>
      </c>
      <c r="H11" s="5"/>
      <c r="I11" s="5">
        <v>238084</v>
      </c>
      <c r="J11" s="5"/>
      <c r="K11" s="12">
        <v>3.7449475495716971E-9</v>
      </c>
      <c r="L11" s="5"/>
      <c r="M11" s="5"/>
      <c r="N11" s="5"/>
      <c r="O11" s="5"/>
      <c r="Q11" s="6"/>
    </row>
    <row r="12" spans="1:17" s="4" customFormat="1" ht="24">
      <c r="A12" s="4" t="s">
        <v>110</v>
      </c>
      <c r="B12" s="5"/>
      <c r="C12" s="5">
        <v>1000000000000</v>
      </c>
      <c r="D12" s="5"/>
      <c r="E12" s="5">
        <v>0</v>
      </c>
      <c r="F12" s="5"/>
      <c r="G12" s="5">
        <v>0</v>
      </c>
      <c r="H12" s="5"/>
      <c r="I12" s="5">
        <v>1000000000000</v>
      </c>
      <c r="J12" s="5"/>
      <c r="K12" s="12">
        <v>1.5729522141646211E-2</v>
      </c>
      <c r="L12" s="5"/>
      <c r="M12" s="5"/>
      <c r="N12" s="5"/>
      <c r="O12" s="5"/>
      <c r="Q12" s="6"/>
    </row>
    <row r="13" spans="1:17" s="4" customFormat="1" ht="24">
      <c r="A13" s="4" t="s">
        <v>107</v>
      </c>
      <c r="B13" s="5"/>
      <c r="C13" s="5">
        <v>0</v>
      </c>
      <c r="D13" s="5"/>
      <c r="E13" s="5">
        <v>1000000000000</v>
      </c>
      <c r="F13" s="5"/>
      <c r="G13" s="5">
        <v>0</v>
      </c>
      <c r="H13" s="5"/>
      <c r="I13" s="5">
        <v>1000000000000</v>
      </c>
      <c r="J13" s="5"/>
      <c r="K13" s="12">
        <v>1.5729522141646211E-2</v>
      </c>
      <c r="L13" s="5"/>
      <c r="M13" s="5"/>
      <c r="N13" s="5"/>
      <c r="O13" s="5"/>
      <c r="Q13" s="6"/>
    </row>
    <row r="14" spans="1:17" s="4" customFormat="1" ht="24">
      <c r="A14" s="4" t="s">
        <v>110</v>
      </c>
      <c r="B14" s="5"/>
      <c r="C14" s="5">
        <v>0</v>
      </c>
      <c r="D14" s="5"/>
      <c r="E14" s="5">
        <v>1000000000000</v>
      </c>
      <c r="F14" s="5"/>
      <c r="G14" s="5">
        <v>0</v>
      </c>
      <c r="H14" s="5"/>
      <c r="I14" s="5">
        <v>1000000000000</v>
      </c>
      <c r="J14" s="5"/>
      <c r="K14" s="12">
        <v>1.5729522141646211E-2</v>
      </c>
      <c r="L14" s="5"/>
      <c r="M14" s="5"/>
      <c r="N14" s="5"/>
      <c r="O14" s="5"/>
      <c r="Q14" s="6"/>
    </row>
    <row r="15" spans="1:17" ht="24.75" thickBot="1">
      <c r="A15" s="2" t="s">
        <v>100</v>
      </c>
      <c r="C15" s="7">
        <f>SUM(C8:C14)</f>
        <v>2360475367682</v>
      </c>
      <c r="E15" s="7">
        <f>SUM(E8:E14)</f>
        <v>9472176140024</v>
      </c>
      <c r="G15" s="7">
        <f>SUM(G8:G14)</f>
        <v>6926996322817</v>
      </c>
      <c r="I15" s="7">
        <f>SUM(I8:I14)</f>
        <v>4905655184889</v>
      </c>
      <c r="K15" s="13">
        <f>SUM(K8:K14)</f>
        <v>7.7163611849993069E-2</v>
      </c>
    </row>
    <row r="16" spans="1:17" ht="15.75" thickTop="1"/>
    <row r="17" spans="9:9">
      <c r="I17" s="3"/>
    </row>
    <row r="18" spans="9:9">
      <c r="I18" s="11"/>
    </row>
  </sheetData>
  <mergeCells count="7">
    <mergeCell ref="I6:K6"/>
    <mergeCell ref="A2:K2"/>
    <mergeCell ref="A3:K3"/>
    <mergeCell ref="A4:K4"/>
    <mergeCell ref="C6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21"/>
  <sheetViews>
    <sheetView rightToLeft="1" workbookViewId="0">
      <selection activeCell="E17" sqref="E17"/>
    </sheetView>
  </sheetViews>
  <sheetFormatPr defaultRowHeight="15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21" s="10" customFormat="1" ht="18.75"/>
    <row r="2" spans="1:21" s="10" customFormat="1" ht="26.2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</row>
    <row r="3" spans="1:21" s="10" customFormat="1" ht="26.25">
      <c r="A3" s="37" t="s">
        <v>111</v>
      </c>
      <c r="B3" s="37" t="s">
        <v>111</v>
      </c>
      <c r="C3" s="37" t="s">
        <v>111</v>
      </c>
      <c r="D3" s="37" t="s">
        <v>111</v>
      </c>
      <c r="E3" s="37" t="s">
        <v>111</v>
      </c>
      <c r="F3" s="37" t="s">
        <v>111</v>
      </c>
      <c r="G3" s="37" t="s">
        <v>111</v>
      </c>
    </row>
    <row r="4" spans="1:21" s="10" customFormat="1" ht="26.25">
      <c r="A4" s="37" t="s">
        <v>2</v>
      </c>
      <c r="B4" s="37" t="s">
        <v>2</v>
      </c>
      <c r="C4" s="37" t="s">
        <v>2</v>
      </c>
      <c r="D4" s="37" t="s">
        <v>2</v>
      </c>
      <c r="E4" s="37" t="s">
        <v>2</v>
      </c>
      <c r="F4" s="37" t="s">
        <v>2</v>
      </c>
      <c r="G4" s="37" t="s">
        <v>2</v>
      </c>
    </row>
    <row r="5" spans="1:21" s="10" customFormat="1" ht="18.75"/>
    <row r="6" spans="1:21" s="10" customFormat="1" ht="26.25">
      <c r="A6" s="39" t="s">
        <v>115</v>
      </c>
      <c r="C6" s="39" t="s">
        <v>103</v>
      </c>
      <c r="E6" s="39" t="s">
        <v>138</v>
      </c>
      <c r="G6" s="39" t="s">
        <v>12</v>
      </c>
    </row>
    <row r="7" spans="1:21" s="4" customFormat="1" ht="24">
      <c r="A7" s="4" t="s">
        <v>146</v>
      </c>
      <c r="B7" s="5"/>
      <c r="C7" s="5">
        <f>'سرمایه‌گذاری در سهام'!I100</f>
        <v>9509356539835</v>
      </c>
      <c r="D7" s="5"/>
      <c r="E7" s="12">
        <v>0.99307213038948139</v>
      </c>
      <c r="F7" s="5"/>
      <c r="G7" s="12">
        <v>0.13406178341295891</v>
      </c>
      <c r="H7" s="5"/>
      <c r="I7" s="5"/>
      <c r="J7" s="5"/>
      <c r="K7" s="12"/>
      <c r="L7" s="5"/>
      <c r="M7" s="5"/>
      <c r="N7" s="5"/>
      <c r="O7" s="5"/>
      <c r="Q7" s="5"/>
      <c r="S7" s="16"/>
      <c r="U7" s="6"/>
    </row>
    <row r="8" spans="1:21" s="4" customFormat="1" ht="24">
      <c r="A8" s="4" t="s">
        <v>147</v>
      </c>
      <c r="B8" s="5"/>
      <c r="C8" s="5">
        <f>+'سود سپرده بانکی'!G11</f>
        <v>59427763544</v>
      </c>
      <c r="D8" s="5"/>
      <c r="E8" s="12">
        <v>6.2257824232592714E-3</v>
      </c>
      <c r="F8" s="5"/>
      <c r="G8" s="12">
        <v>9.3743230062333447E-4</v>
      </c>
      <c r="H8" s="5"/>
      <c r="I8" s="5"/>
      <c r="J8" s="5"/>
      <c r="K8" s="12"/>
      <c r="L8" s="5"/>
      <c r="M8" s="5"/>
      <c r="N8" s="5"/>
      <c r="O8" s="5"/>
      <c r="Q8" s="5"/>
      <c r="S8" s="16"/>
      <c r="U8" s="6"/>
    </row>
    <row r="9" spans="1:21" s="4" customFormat="1" ht="24">
      <c r="A9" s="4" t="s">
        <v>143</v>
      </c>
      <c r="B9" s="5"/>
      <c r="C9" s="5">
        <f>'سایر درآمدها'!C10</f>
        <v>6720808068</v>
      </c>
      <c r="D9" s="5"/>
      <c r="E9" s="12">
        <v>7.0208718725933011E-4</v>
      </c>
      <c r="F9" s="5"/>
      <c r="G9" s="12">
        <v>1.057150993153605E-4</v>
      </c>
      <c r="H9" s="5"/>
      <c r="I9" s="5"/>
      <c r="J9" s="5"/>
      <c r="K9" s="12"/>
      <c r="L9" s="5"/>
      <c r="M9" s="5"/>
      <c r="N9" s="5"/>
      <c r="O9" s="5"/>
      <c r="Q9" s="5"/>
      <c r="S9" s="16"/>
      <c r="U9" s="6"/>
    </row>
    <row r="10" spans="1:21" ht="24.75" thickBot="1">
      <c r="A10" s="2" t="s">
        <v>100</v>
      </c>
      <c r="C10" s="7">
        <f>SUM(C7:C9)</f>
        <v>9575505111447</v>
      </c>
      <c r="E10" s="13">
        <f>SUM(E7:E9)</f>
        <v>0.99999999999999989</v>
      </c>
      <c r="G10" s="13">
        <f>SUM(G7:G9)</f>
        <v>0.13510493081289762</v>
      </c>
    </row>
    <row r="11" spans="1:21" ht="15.75" thickTop="1"/>
    <row r="13" spans="1:21">
      <c r="C13" s="11"/>
    </row>
    <row r="14" spans="1:21" ht="18.75">
      <c r="C14" s="45"/>
    </row>
    <row r="15" spans="1:21">
      <c r="G15" s="3"/>
    </row>
    <row r="16" spans="1:21" ht="18.75">
      <c r="G16" s="45"/>
    </row>
    <row r="17" spans="3:7" ht="18.75">
      <c r="C17" s="3"/>
      <c r="G17" s="45"/>
    </row>
    <row r="18" spans="3:7" ht="18.75">
      <c r="C18" s="3"/>
      <c r="G18" s="45"/>
    </row>
    <row r="19" spans="3:7">
      <c r="C19" s="11"/>
      <c r="G19" s="3"/>
    </row>
    <row r="21" spans="3:7">
      <c r="C21" s="11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1"/>
  <sheetViews>
    <sheetView rightToLeft="1" workbookViewId="0">
      <selection activeCell="O10" sqref="O10"/>
    </sheetView>
  </sheetViews>
  <sheetFormatPr defaultRowHeight="15"/>
  <cols>
    <col min="1" max="1" width="37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1" spans="1:21" s="10" customFormat="1" ht="18.75"/>
    <row r="2" spans="1:21" s="10" customFormat="1" ht="26.2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</row>
    <row r="3" spans="1:21" s="10" customFormat="1" ht="26.25">
      <c r="A3" s="37" t="s">
        <v>111</v>
      </c>
      <c r="B3" s="37" t="s">
        <v>111</v>
      </c>
      <c r="C3" s="37" t="s">
        <v>111</v>
      </c>
      <c r="D3" s="37" t="s">
        <v>111</v>
      </c>
      <c r="E3" s="37" t="s">
        <v>111</v>
      </c>
    </row>
    <row r="4" spans="1:21" s="10" customFormat="1" ht="26.25">
      <c r="A4" s="37" t="s">
        <v>2</v>
      </c>
      <c r="B4" s="37" t="s">
        <v>2</v>
      </c>
      <c r="C4" s="37" t="s">
        <v>2</v>
      </c>
      <c r="D4" s="37" t="s">
        <v>2</v>
      </c>
      <c r="E4" s="37" t="s">
        <v>2</v>
      </c>
    </row>
    <row r="5" spans="1:21" s="10" customFormat="1" ht="26.25">
      <c r="E5" s="49" t="s">
        <v>153</v>
      </c>
    </row>
    <row r="6" spans="1:21" s="10" customFormat="1" ht="27" thickBot="1">
      <c r="A6" s="39" t="s">
        <v>143</v>
      </c>
      <c r="C6" s="39" t="s">
        <v>113</v>
      </c>
      <c r="E6" s="39" t="s">
        <v>154</v>
      </c>
    </row>
    <row r="7" spans="1:21" s="10" customFormat="1" ht="26.25">
      <c r="A7" s="39" t="s">
        <v>143</v>
      </c>
      <c r="C7" s="39" t="s">
        <v>103</v>
      </c>
      <c r="E7" s="39" t="s">
        <v>103</v>
      </c>
    </row>
    <row r="8" spans="1:21" s="4" customFormat="1" ht="24">
      <c r="A8" s="4" t="s">
        <v>144</v>
      </c>
      <c r="B8" s="5"/>
      <c r="C8" s="5">
        <v>6375548671</v>
      </c>
      <c r="D8" s="5"/>
      <c r="E8" s="5">
        <v>40109778255</v>
      </c>
      <c r="F8" s="5"/>
      <c r="G8" s="12"/>
      <c r="H8" s="5"/>
      <c r="I8" s="5"/>
      <c r="J8" s="5"/>
      <c r="K8" s="12"/>
      <c r="L8" s="5"/>
      <c r="M8" s="5"/>
      <c r="N8" s="5"/>
      <c r="O8" s="5"/>
      <c r="Q8" s="5"/>
      <c r="S8" s="16"/>
      <c r="U8" s="6"/>
    </row>
    <row r="9" spans="1:21" s="4" customFormat="1" ht="24">
      <c r="A9" s="4" t="s">
        <v>145</v>
      </c>
      <c r="B9" s="5"/>
      <c r="C9" s="5">
        <v>345259397</v>
      </c>
      <c r="D9" s="5"/>
      <c r="E9" s="5">
        <v>345259397</v>
      </c>
      <c r="F9" s="5"/>
      <c r="G9" s="12"/>
      <c r="H9" s="5"/>
      <c r="I9" s="5"/>
      <c r="J9" s="5"/>
      <c r="K9" s="12"/>
      <c r="L9" s="5"/>
      <c r="M9" s="5"/>
      <c r="N9" s="5"/>
      <c r="O9" s="5"/>
      <c r="Q9" s="5"/>
      <c r="S9" s="16"/>
      <c r="U9" s="6"/>
    </row>
    <row r="10" spans="1:21" s="4" customFormat="1" ht="24.75" thickBot="1">
      <c r="A10" s="4" t="s">
        <v>100</v>
      </c>
      <c r="B10" s="5"/>
      <c r="C10" s="7">
        <f>SUM(C8:C9)</f>
        <v>6720808068</v>
      </c>
      <c r="D10" s="5"/>
      <c r="E10" s="7">
        <f>SUM(E8:E9)</f>
        <v>40455037652</v>
      </c>
      <c r="F10" s="5"/>
      <c r="G10" s="12"/>
      <c r="H10" s="5"/>
      <c r="I10" s="5"/>
      <c r="J10" s="5"/>
      <c r="K10" s="12"/>
      <c r="L10" s="5"/>
      <c r="M10" s="5"/>
      <c r="N10" s="5"/>
      <c r="O10" s="5"/>
      <c r="Q10" s="5"/>
      <c r="S10" s="16"/>
      <c r="U10" s="6"/>
    </row>
    <row r="11" spans="1:21" ht="15.7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08"/>
  <sheetViews>
    <sheetView rightToLeft="1" topLeftCell="A88" workbookViewId="0">
      <selection activeCell="G113" sqref="G113"/>
    </sheetView>
  </sheetViews>
  <sheetFormatPr defaultRowHeight="15"/>
  <cols>
    <col min="1" max="1" width="44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1" spans="1:21" s="10" customFormat="1" ht="18.75"/>
    <row r="2" spans="1:21" s="10" customFormat="1" ht="26.2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 t="s">
        <v>0</v>
      </c>
      <c r="J2" s="37" t="s">
        <v>0</v>
      </c>
      <c r="K2" s="37" t="s">
        <v>0</v>
      </c>
      <c r="L2" s="37" t="s">
        <v>0</v>
      </c>
      <c r="M2" s="37" t="s">
        <v>0</v>
      </c>
      <c r="N2" s="37" t="s">
        <v>0</v>
      </c>
      <c r="O2" s="37" t="s">
        <v>0</v>
      </c>
      <c r="P2" s="37" t="s">
        <v>0</v>
      </c>
      <c r="Q2" s="37" t="s">
        <v>0</v>
      </c>
      <c r="R2" s="37" t="s">
        <v>0</v>
      </c>
      <c r="S2" s="37" t="s">
        <v>0</v>
      </c>
      <c r="T2" s="37" t="s">
        <v>0</v>
      </c>
      <c r="U2" s="37" t="s">
        <v>0</v>
      </c>
    </row>
    <row r="3" spans="1:21" s="10" customFormat="1" ht="26.25">
      <c r="A3" s="37" t="s">
        <v>111</v>
      </c>
      <c r="B3" s="37" t="s">
        <v>111</v>
      </c>
      <c r="C3" s="37" t="s">
        <v>111</v>
      </c>
      <c r="D3" s="37" t="s">
        <v>111</v>
      </c>
      <c r="E3" s="37" t="s">
        <v>111</v>
      </c>
      <c r="F3" s="37" t="s">
        <v>111</v>
      </c>
      <c r="G3" s="37" t="s">
        <v>111</v>
      </c>
      <c r="H3" s="37" t="s">
        <v>111</v>
      </c>
      <c r="I3" s="37" t="s">
        <v>111</v>
      </c>
      <c r="J3" s="37" t="s">
        <v>111</v>
      </c>
      <c r="K3" s="37" t="s">
        <v>111</v>
      </c>
      <c r="L3" s="37" t="s">
        <v>111</v>
      </c>
      <c r="M3" s="37" t="s">
        <v>111</v>
      </c>
      <c r="N3" s="37" t="s">
        <v>111</v>
      </c>
      <c r="O3" s="37" t="s">
        <v>111</v>
      </c>
      <c r="P3" s="37" t="s">
        <v>111</v>
      </c>
      <c r="Q3" s="37" t="s">
        <v>111</v>
      </c>
      <c r="R3" s="37" t="s">
        <v>111</v>
      </c>
      <c r="S3" s="37" t="s">
        <v>111</v>
      </c>
      <c r="T3" s="37" t="s">
        <v>111</v>
      </c>
      <c r="U3" s="37" t="s">
        <v>111</v>
      </c>
    </row>
    <row r="4" spans="1:21" s="10" customFormat="1" ht="26.25">
      <c r="A4" s="37" t="s">
        <v>2</v>
      </c>
      <c r="B4" s="37" t="s">
        <v>2</v>
      </c>
      <c r="C4" s="37" t="s">
        <v>2</v>
      </c>
      <c r="D4" s="37" t="s">
        <v>2</v>
      </c>
      <c r="E4" s="37" t="s">
        <v>2</v>
      </c>
      <c r="F4" s="37" t="s">
        <v>2</v>
      </c>
      <c r="G4" s="37" t="s">
        <v>2</v>
      </c>
      <c r="H4" s="37" t="s">
        <v>2</v>
      </c>
      <c r="I4" s="37" t="s">
        <v>2</v>
      </c>
      <c r="J4" s="37" t="s">
        <v>2</v>
      </c>
      <c r="K4" s="37" t="s">
        <v>2</v>
      </c>
      <c r="L4" s="37" t="s">
        <v>2</v>
      </c>
      <c r="M4" s="37" t="s">
        <v>2</v>
      </c>
      <c r="N4" s="37" t="s">
        <v>2</v>
      </c>
      <c r="O4" s="37" t="s">
        <v>2</v>
      </c>
      <c r="P4" s="37" t="s">
        <v>2</v>
      </c>
      <c r="Q4" s="37" t="s">
        <v>2</v>
      </c>
      <c r="R4" s="37" t="s">
        <v>2</v>
      </c>
      <c r="S4" s="37" t="s">
        <v>2</v>
      </c>
      <c r="T4" s="37" t="s">
        <v>2</v>
      </c>
      <c r="U4" s="37" t="s">
        <v>2</v>
      </c>
    </row>
    <row r="5" spans="1:21" s="10" customFormat="1" ht="18.75"/>
    <row r="6" spans="1:21" s="10" customFormat="1" ht="26.25">
      <c r="A6" s="39" t="s">
        <v>3</v>
      </c>
      <c r="C6" s="39" t="s">
        <v>113</v>
      </c>
      <c r="D6" s="39" t="s">
        <v>113</v>
      </c>
      <c r="E6" s="39" t="s">
        <v>113</v>
      </c>
      <c r="F6" s="39" t="s">
        <v>113</v>
      </c>
      <c r="G6" s="39" t="s">
        <v>113</v>
      </c>
      <c r="H6" s="39" t="s">
        <v>113</v>
      </c>
      <c r="I6" s="39" t="s">
        <v>113</v>
      </c>
      <c r="J6" s="39" t="s">
        <v>113</v>
      </c>
      <c r="K6" s="39" t="s">
        <v>113</v>
      </c>
      <c r="M6" s="39" t="s">
        <v>114</v>
      </c>
      <c r="N6" s="39" t="s">
        <v>114</v>
      </c>
      <c r="O6" s="39" t="s">
        <v>114</v>
      </c>
      <c r="P6" s="39" t="s">
        <v>114</v>
      </c>
      <c r="Q6" s="39" t="s">
        <v>114</v>
      </c>
      <c r="R6" s="39" t="s">
        <v>114</v>
      </c>
      <c r="S6" s="39" t="s">
        <v>114</v>
      </c>
      <c r="T6" s="39" t="s">
        <v>114</v>
      </c>
      <c r="U6" s="39" t="s">
        <v>114</v>
      </c>
    </row>
    <row r="7" spans="1:21" s="10" customFormat="1" ht="27" thickBot="1">
      <c r="A7" s="39" t="s">
        <v>3</v>
      </c>
      <c r="C7" s="39" t="s">
        <v>135</v>
      </c>
      <c r="E7" s="39" t="s">
        <v>136</v>
      </c>
      <c r="G7" s="39" t="s">
        <v>137</v>
      </c>
      <c r="I7" s="39" t="s">
        <v>103</v>
      </c>
      <c r="K7" s="39" t="s">
        <v>138</v>
      </c>
      <c r="M7" s="39" t="s">
        <v>135</v>
      </c>
      <c r="O7" s="39" t="s">
        <v>136</v>
      </c>
      <c r="Q7" s="39" t="s">
        <v>137</v>
      </c>
      <c r="S7" s="39" t="s">
        <v>103</v>
      </c>
      <c r="U7" s="39" t="s">
        <v>138</v>
      </c>
    </row>
    <row r="8" spans="1:21" s="4" customFormat="1" ht="24">
      <c r="A8" s="4" t="s">
        <v>28</v>
      </c>
      <c r="B8" s="5"/>
      <c r="C8" s="5">
        <v>0</v>
      </c>
      <c r="D8" s="5"/>
      <c r="E8" s="5">
        <v>0</v>
      </c>
      <c r="F8" s="5"/>
      <c r="G8" s="5">
        <v>59878486870</v>
      </c>
      <c r="H8" s="5"/>
      <c r="I8" s="5">
        <f>+G8+E8+C8</f>
        <v>59878486870</v>
      </c>
      <c r="J8" s="5"/>
      <c r="K8" s="12">
        <v>6.2988255082779814E-3</v>
      </c>
      <c r="L8" s="5"/>
      <c r="M8" s="5">
        <v>0</v>
      </c>
      <c r="N8" s="5"/>
      <c r="O8" s="5">
        <v>0</v>
      </c>
      <c r="Q8" s="5">
        <v>59878486870</v>
      </c>
      <c r="S8" s="16">
        <f>M8+O8+Q8</f>
        <v>59878486870</v>
      </c>
      <c r="U8" s="6">
        <v>5.4914738309652126E-3</v>
      </c>
    </row>
    <row r="9" spans="1:21" s="4" customFormat="1" ht="24">
      <c r="A9" s="4" t="s">
        <v>33</v>
      </c>
      <c r="B9" s="5"/>
      <c r="C9" s="5">
        <v>0</v>
      </c>
      <c r="D9" s="5"/>
      <c r="E9" s="5">
        <v>-15194024535</v>
      </c>
      <c r="F9" s="5"/>
      <c r="G9" s="5">
        <v>-1121</v>
      </c>
      <c r="H9" s="5"/>
      <c r="I9" s="5">
        <f t="shared" ref="I9:I72" si="0">+G9+E9+C9</f>
        <v>-15194025656</v>
      </c>
      <c r="J9" s="5"/>
      <c r="K9" s="12">
        <v>-1.5983122049029643E-3</v>
      </c>
      <c r="L9" s="5"/>
      <c r="M9" s="5">
        <v>0</v>
      </c>
      <c r="N9" s="5"/>
      <c r="O9" s="5">
        <v>81007385285</v>
      </c>
      <c r="Q9" s="5">
        <v>-1121</v>
      </c>
      <c r="S9" s="16">
        <f t="shared" ref="S9:S72" si="1">M9+O9+Q9</f>
        <v>81007384164</v>
      </c>
      <c r="U9" s="6">
        <v>7.4292112827992682E-3</v>
      </c>
    </row>
    <row r="10" spans="1:21" s="4" customFormat="1" ht="24">
      <c r="A10" s="4" t="s">
        <v>18</v>
      </c>
      <c r="B10" s="5"/>
      <c r="C10" s="5">
        <v>0</v>
      </c>
      <c r="D10" s="5"/>
      <c r="E10" s="5">
        <v>761972053024</v>
      </c>
      <c r="F10" s="5"/>
      <c r="G10" s="5">
        <v>139256142819</v>
      </c>
      <c r="H10" s="5"/>
      <c r="I10" s="5">
        <f t="shared" si="0"/>
        <v>901228195843</v>
      </c>
      <c r="J10" s="5"/>
      <c r="K10" s="12">
        <v>9.4803316608177896E-2</v>
      </c>
      <c r="L10" s="5"/>
      <c r="M10" s="5">
        <v>0</v>
      </c>
      <c r="N10" s="5"/>
      <c r="O10" s="5">
        <v>757975604906</v>
      </c>
      <c r="Q10" s="5">
        <v>139256138715</v>
      </c>
      <c r="S10" s="16">
        <f t="shared" si="1"/>
        <v>897231743621</v>
      </c>
      <c r="U10" s="6">
        <v>8.2285389928157524E-2</v>
      </c>
    </row>
    <row r="11" spans="1:21" s="4" customFormat="1" ht="24">
      <c r="A11" s="4" t="s">
        <v>96</v>
      </c>
      <c r="B11" s="5"/>
      <c r="C11" s="5">
        <v>0</v>
      </c>
      <c r="D11" s="5"/>
      <c r="E11" s="5">
        <v>442327976913</v>
      </c>
      <c r="F11" s="5"/>
      <c r="G11" s="5">
        <v>23691351133</v>
      </c>
      <c r="H11" s="5"/>
      <c r="I11" s="5">
        <f t="shared" si="0"/>
        <v>466019328046</v>
      </c>
      <c r="J11" s="5"/>
      <c r="K11" s="12">
        <v>4.9022187838840915E-2</v>
      </c>
      <c r="L11" s="5"/>
      <c r="M11" s="5">
        <v>0</v>
      </c>
      <c r="N11" s="5"/>
      <c r="O11" s="5">
        <v>442327976913</v>
      </c>
      <c r="Q11" s="5">
        <v>23691351133</v>
      </c>
      <c r="S11" s="16">
        <f t="shared" si="1"/>
        <v>466019328046</v>
      </c>
      <c r="U11" s="6">
        <v>4.273877110897345E-2</v>
      </c>
    </row>
    <row r="12" spans="1:21" s="4" customFormat="1" ht="24">
      <c r="A12" s="4" t="s">
        <v>15</v>
      </c>
      <c r="B12" s="5"/>
      <c r="C12" s="5">
        <v>0</v>
      </c>
      <c r="D12" s="5"/>
      <c r="E12" s="5">
        <v>4655311916</v>
      </c>
      <c r="F12" s="5"/>
      <c r="G12" s="5">
        <v>-3228505</v>
      </c>
      <c r="H12" s="5"/>
      <c r="I12" s="5">
        <f t="shared" si="0"/>
        <v>4652083411</v>
      </c>
      <c r="J12" s="5"/>
      <c r="K12" s="12">
        <v>4.8936877311982826E-4</v>
      </c>
      <c r="L12" s="5"/>
      <c r="M12" s="5">
        <v>0</v>
      </c>
      <c r="N12" s="5"/>
      <c r="O12" s="5">
        <v>4651472688</v>
      </c>
      <c r="Q12" s="5">
        <v>-3228505</v>
      </c>
      <c r="S12" s="16">
        <f t="shared" si="1"/>
        <v>4648244183</v>
      </c>
      <c r="U12" s="6">
        <v>4.2629185580956176E-4</v>
      </c>
    </row>
    <row r="13" spans="1:21" s="4" customFormat="1" ht="24">
      <c r="A13" s="4" t="s">
        <v>95</v>
      </c>
      <c r="B13" s="5"/>
      <c r="C13" s="5">
        <v>0</v>
      </c>
      <c r="D13" s="5"/>
      <c r="E13" s="5">
        <v>0</v>
      </c>
      <c r="F13" s="5"/>
      <c r="G13" s="5">
        <v>3138675869</v>
      </c>
      <c r="H13" s="5"/>
      <c r="I13" s="5">
        <f t="shared" si="0"/>
        <v>3138675869</v>
      </c>
      <c r="J13" s="5"/>
      <c r="K13" s="12">
        <v>8.0045639592599407E-6</v>
      </c>
      <c r="L13" s="5"/>
      <c r="M13" s="5">
        <v>0</v>
      </c>
      <c r="N13" s="5"/>
      <c r="O13" s="5">
        <v>0</v>
      </c>
      <c r="Q13" s="5">
        <v>3138675869</v>
      </c>
      <c r="S13" s="16">
        <f t="shared" si="1"/>
        <v>3138675869</v>
      </c>
      <c r="U13" s="6">
        <v>6.9785793324159732E-6</v>
      </c>
    </row>
    <row r="14" spans="1:21" s="4" customFormat="1" ht="24">
      <c r="A14" s="4" t="s">
        <v>70</v>
      </c>
      <c r="B14" s="5"/>
      <c r="C14" s="5">
        <v>0</v>
      </c>
      <c r="D14" s="5"/>
      <c r="E14" s="5">
        <v>64791115659</v>
      </c>
      <c r="F14" s="5"/>
      <c r="G14" s="5">
        <v>-4669</v>
      </c>
      <c r="H14" s="5"/>
      <c r="I14" s="5">
        <f t="shared" si="0"/>
        <v>64791110990</v>
      </c>
      <c r="J14" s="5"/>
      <c r="K14" s="12">
        <v>6.8156014613313474E-3</v>
      </c>
      <c r="L14" s="5"/>
      <c r="M14" s="5">
        <v>0</v>
      </c>
      <c r="N14" s="5"/>
      <c r="O14" s="5">
        <v>80885740145</v>
      </c>
      <c r="Q14" s="5">
        <v>-4669</v>
      </c>
      <c r="S14" s="16">
        <f t="shared" si="1"/>
        <v>80885735476</v>
      </c>
      <c r="U14" s="6">
        <v>7.4180548454602013E-3</v>
      </c>
    </row>
    <row r="15" spans="1:21" s="4" customFormat="1" ht="24">
      <c r="A15" s="4" t="s">
        <v>63</v>
      </c>
      <c r="B15" s="5"/>
      <c r="C15" s="5">
        <v>0</v>
      </c>
      <c r="D15" s="5"/>
      <c r="E15" s="5">
        <v>0</v>
      </c>
      <c r="F15" s="5"/>
      <c r="G15" s="5">
        <v>24572569272</v>
      </c>
      <c r="H15" s="5"/>
      <c r="I15" s="5">
        <f t="shared" si="0"/>
        <v>24572569272</v>
      </c>
      <c r="J15" s="5"/>
      <c r="K15" s="12">
        <v>2.5848737038134395E-3</v>
      </c>
      <c r="L15" s="5"/>
      <c r="M15" s="5">
        <v>0</v>
      </c>
      <c r="N15" s="5"/>
      <c r="O15" s="5">
        <v>0</v>
      </c>
      <c r="Q15" s="5">
        <v>72998671588</v>
      </c>
      <c r="S15" s="16">
        <f t="shared" si="1"/>
        <v>72998671588</v>
      </c>
      <c r="U15" s="6">
        <v>6.6947298716990072E-3</v>
      </c>
    </row>
    <row r="16" spans="1:21" s="4" customFormat="1" ht="24">
      <c r="A16" s="4" t="s">
        <v>79</v>
      </c>
      <c r="B16" s="5"/>
      <c r="C16" s="5">
        <v>0</v>
      </c>
      <c r="D16" s="5"/>
      <c r="E16" s="5">
        <v>46600591906</v>
      </c>
      <c r="F16" s="5"/>
      <c r="G16" s="5">
        <v>11397877692</v>
      </c>
      <c r="H16" s="5"/>
      <c r="I16" s="5">
        <f t="shared" si="0"/>
        <v>57998469598</v>
      </c>
      <c r="J16" s="5"/>
      <c r="K16" s="12">
        <v>6.1010599773188194E-3</v>
      </c>
      <c r="L16" s="5"/>
      <c r="M16" s="5">
        <v>0</v>
      </c>
      <c r="N16" s="5"/>
      <c r="O16" s="5">
        <v>71367207193</v>
      </c>
      <c r="Q16" s="5">
        <v>13360998400</v>
      </c>
      <c r="S16" s="16">
        <f t="shared" si="1"/>
        <v>84728205593</v>
      </c>
      <c r="U16" s="6">
        <v>7.7704489221439126E-3</v>
      </c>
    </row>
    <row r="17" spans="1:21" s="4" customFormat="1" ht="24">
      <c r="A17" s="4" t="s">
        <v>89</v>
      </c>
      <c r="B17" s="5"/>
      <c r="C17" s="5">
        <v>0</v>
      </c>
      <c r="D17" s="5"/>
      <c r="E17" s="5">
        <v>4162397152</v>
      </c>
      <c r="F17" s="5"/>
      <c r="G17" s="5">
        <v>645188018</v>
      </c>
      <c r="H17" s="5"/>
      <c r="I17" s="5">
        <f t="shared" si="0"/>
        <v>4807585170</v>
      </c>
      <c r="J17" s="5"/>
      <c r="K17" s="12">
        <v>5.0572654195085774E-4</v>
      </c>
      <c r="L17" s="5"/>
      <c r="M17" s="5">
        <v>0</v>
      </c>
      <c r="N17" s="5"/>
      <c r="O17" s="5">
        <v>917980040</v>
      </c>
      <c r="Q17" s="5">
        <v>645188018</v>
      </c>
      <c r="S17" s="16">
        <f t="shared" si="1"/>
        <v>1563168058</v>
      </c>
      <c r="U17" s="6">
        <v>1.4335860728318555E-4</v>
      </c>
    </row>
    <row r="18" spans="1:21" s="4" customFormat="1" ht="24">
      <c r="A18" s="4" t="s">
        <v>31</v>
      </c>
      <c r="B18" s="5"/>
      <c r="C18" s="5">
        <v>0</v>
      </c>
      <c r="D18" s="5"/>
      <c r="E18" s="5">
        <v>0</v>
      </c>
      <c r="F18" s="5"/>
      <c r="G18" s="5">
        <v>32995906504</v>
      </c>
      <c r="H18" s="5"/>
      <c r="I18" s="5">
        <f t="shared" si="0"/>
        <v>32995906504</v>
      </c>
      <c r="J18" s="5"/>
      <c r="K18" s="12">
        <v>3.4709537334731678E-3</v>
      </c>
      <c r="L18" s="5"/>
      <c r="M18" s="5">
        <v>0</v>
      </c>
      <c r="N18" s="5"/>
      <c r="O18" s="5">
        <v>0</v>
      </c>
      <c r="Q18" s="5">
        <v>118721546257</v>
      </c>
      <c r="S18" s="16">
        <f t="shared" si="1"/>
        <v>118721546257</v>
      </c>
      <c r="U18" s="6">
        <v>1.0887988299662281E-2</v>
      </c>
    </row>
    <row r="19" spans="1:21" s="4" customFormat="1" ht="24">
      <c r="A19" s="4" t="s">
        <v>39</v>
      </c>
      <c r="B19" s="5"/>
      <c r="C19" s="5">
        <v>0</v>
      </c>
      <c r="D19" s="5"/>
      <c r="E19" s="5">
        <v>148449949598</v>
      </c>
      <c r="F19" s="5"/>
      <c r="G19" s="5">
        <v>42738644385</v>
      </c>
      <c r="H19" s="5"/>
      <c r="I19" s="5">
        <f t="shared" si="0"/>
        <v>191188593983</v>
      </c>
      <c r="J19" s="5"/>
      <c r="K19" s="12">
        <v>2.0111790655072088E-2</v>
      </c>
      <c r="L19" s="5"/>
      <c r="M19" s="5">
        <v>0</v>
      </c>
      <c r="N19" s="5"/>
      <c r="O19" s="5">
        <v>108782852170</v>
      </c>
      <c r="Q19" s="5">
        <v>42738644385</v>
      </c>
      <c r="S19" s="16">
        <f t="shared" si="1"/>
        <v>151521496555</v>
      </c>
      <c r="U19" s="6">
        <v>1.3896081491954844E-2</v>
      </c>
    </row>
    <row r="20" spans="1:21" s="4" customFormat="1" ht="24">
      <c r="A20" s="4" t="s">
        <v>46</v>
      </c>
      <c r="B20" s="5"/>
      <c r="C20" s="5">
        <v>0</v>
      </c>
      <c r="D20" s="5"/>
      <c r="E20" s="5">
        <v>106063030457</v>
      </c>
      <c r="F20" s="5"/>
      <c r="G20" s="5">
        <v>-5752</v>
      </c>
      <c r="H20" s="5"/>
      <c r="I20" s="5">
        <f t="shared" si="0"/>
        <v>106063024705</v>
      </c>
      <c r="J20" s="5"/>
      <c r="K20" s="12">
        <v>1.1157137069067888E-2</v>
      </c>
      <c r="L20" s="5"/>
      <c r="M20" s="5">
        <v>0</v>
      </c>
      <c r="N20" s="5"/>
      <c r="O20" s="5">
        <v>-16205251635</v>
      </c>
      <c r="Q20" s="5">
        <v>-5752</v>
      </c>
      <c r="S20" s="16">
        <f t="shared" si="1"/>
        <v>-16205257387</v>
      </c>
      <c r="U20" s="6">
        <v>-1.4861889723093834E-3</v>
      </c>
    </row>
    <row r="21" spans="1:21" s="4" customFormat="1" ht="24">
      <c r="A21" s="4" t="s">
        <v>32</v>
      </c>
      <c r="B21" s="5"/>
      <c r="C21" s="5">
        <v>0</v>
      </c>
      <c r="D21" s="5"/>
      <c r="E21" s="5">
        <v>122707996881</v>
      </c>
      <c r="F21" s="5"/>
      <c r="G21" s="5">
        <v>6005485447</v>
      </c>
      <c r="H21" s="5"/>
      <c r="I21" s="5">
        <f t="shared" si="0"/>
        <v>128713482328</v>
      </c>
      <c r="J21" s="5"/>
      <c r="K21" s="12">
        <v>1.3539817188551706E-2</v>
      </c>
      <c r="L21" s="5"/>
      <c r="M21" s="5">
        <v>0</v>
      </c>
      <c r="N21" s="5"/>
      <c r="O21" s="5">
        <v>124244464586</v>
      </c>
      <c r="Q21" s="5">
        <v>14216213408</v>
      </c>
      <c r="S21" s="16">
        <f t="shared" si="1"/>
        <v>138460677994</v>
      </c>
      <c r="U21" s="6">
        <v>1.2698269939127337E-2</v>
      </c>
    </row>
    <row r="22" spans="1:21" s="4" customFormat="1" ht="24">
      <c r="A22" s="4" t="s">
        <v>41</v>
      </c>
      <c r="B22" s="5"/>
      <c r="C22" s="5">
        <v>0</v>
      </c>
      <c r="D22" s="5"/>
      <c r="E22" s="5">
        <v>15420582265</v>
      </c>
      <c r="F22" s="5"/>
      <c r="G22" s="5">
        <v>-5441620023</v>
      </c>
      <c r="H22" s="5"/>
      <c r="I22" s="5">
        <f t="shared" si="0"/>
        <v>9978962242</v>
      </c>
      <c r="J22" s="5"/>
      <c r="K22" s="12">
        <v>1.0497216145844875E-3</v>
      </c>
      <c r="L22" s="5"/>
      <c r="M22" s="5">
        <v>0</v>
      </c>
      <c r="N22" s="5"/>
      <c r="O22" s="5">
        <v>9632956289</v>
      </c>
      <c r="Q22" s="5">
        <v>-11238975014</v>
      </c>
      <c r="S22" s="16">
        <f t="shared" si="1"/>
        <v>-1606018725</v>
      </c>
      <c r="U22" s="6">
        <v>-1.4728845469200175E-4</v>
      </c>
    </row>
    <row r="23" spans="1:21" s="4" customFormat="1" ht="24">
      <c r="A23" s="4" t="s">
        <v>132</v>
      </c>
      <c r="B23" s="5"/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J23" s="5"/>
      <c r="K23" s="12">
        <v>0</v>
      </c>
      <c r="L23" s="5"/>
      <c r="M23" s="5">
        <v>0</v>
      </c>
      <c r="N23" s="5"/>
      <c r="O23" s="5">
        <v>0</v>
      </c>
      <c r="Q23" s="5">
        <v>7310813582</v>
      </c>
      <c r="S23" s="16">
        <f t="shared" si="1"/>
        <v>7310813582</v>
      </c>
      <c r="U23" s="6">
        <v>6.7047688689562328E-4</v>
      </c>
    </row>
    <row r="24" spans="1:21" s="4" customFormat="1" ht="24">
      <c r="A24" s="4" t="s">
        <v>17</v>
      </c>
      <c r="B24" s="5"/>
      <c r="C24" s="5">
        <v>0</v>
      </c>
      <c r="D24" s="5"/>
      <c r="E24" s="5">
        <v>269611472640</v>
      </c>
      <c r="F24" s="5"/>
      <c r="G24" s="5">
        <v>0</v>
      </c>
      <c r="H24" s="5"/>
      <c r="I24" s="5">
        <f t="shared" si="0"/>
        <v>269611472640</v>
      </c>
      <c r="J24" s="5"/>
      <c r="K24" s="12">
        <v>2.836136499033786E-2</v>
      </c>
      <c r="L24" s="5"/>
      <c r="M24" s="5">
        <v>0</v>
      </c>
      <c r="N24" s="5"/>
      <c r="O24" s="5">
        <v>355339960814</v>
      </c>
      <c r="Q24" s="5">
        <v>11209426513</v>
      </c>
      <c r="S24" s="16">
        <f t="shared" si="1"/>
        <v>366549387327</v>
      </c>
      <c r="U24" s="6">
        <v>3.3616353276138697E-2</v>
      </c>
    </row>
    <row r="25" spans="1:21" s="4" customFormat="1" ht="24">
      <c r="A25" s="4" t="s">
        <v>133</v>
      </c>
      <c r="B25" s="5"/>
      <c r="C25" s="5">
        <v>0</v>
      </c>
      <c r="D25" s="5"/>
      <c r="E25" s="5">
        <v>0</v>
      </c>
      <c r="F25" s="5"/>
      <c r="G25" s="5">
        <v>0</v>
      </c>
      <c r="H25" s="5"/>
      <c r="I25" s="5">
        <f t="shared" si="0"/>
        <v>0</v>
      </c>
      <c r="J25" s="5"/>
      <c r="K25" s="12">
        <v>0</v>
      </c>
      <c r="L25" s="5"/>
      <c r="M25" s="5">
        <v>0</v>
      </c>
      <c r="N25" s="5"/>
      <c r="O25" s="5">
        <v>0</v>
      </c>
      <c r="Q25" s="5">
        <v>31231534422</v>
      </c>
      <c r="S25" s="16">
        <f t="shared" si="1"/>
        <v>31231534422</v>
      </c>
      <c r="U25" s="6">
        <v>2.8642533060605755E-3</v>
      </c>
    </row>
    <row r="26" spans="1:21" s="4" customFormat="1" ht="24">
      <c r="A26" s="4" t="s">
        <v>56</v>
      </c>
      <c r="B26" s="5"/>
      <c r="C26" s="5">
        <v>7901738118</v>
      </c>
      <c r="D26" s="5"/>
      <c r="E26" s="5">
        <v>-11036296709</v>
      </c>
      <c r="F26" s="5"/>
      <c r="G26" s="5">
        <v>0</v>
      </c>
      <c r="H26" s="5"/>
      <c r="I26" s="5">
        <f t="shared" si="0"/>
        <v>-3134558591</v>
      </c>
      <c r="J26" s="5"/>
      <c r="K26" s="12">
        <v>-3.2973507919544209E-4</v>
      </c>
      <c r="L26" s="5"/>
      <c r="M26" s="5">
        <v>7901738118</v>
      </c>
      <c r="N26" s="5"/>
      <c r="O26" s="5">
        <v>-13817577840</v>
      </c>
      <c r="Q26" s="5">
        <v>-13952</v>
      </c>
      <c r="S26" s="16">
        <f t="shared" si="1"/>
        <v>-5915853674</v>
      </c>
      <c r="U26" s="6">
        <v>-5.4254469905228606E-4</v>
      </c>
    </row>
    <row r="27" spans="1:21" s="4" customFormat="1" ht="24">
      <c r="A27" s="4" t="s">
        <v>134</v>
      </c>
      <c r="B27" s="5"/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12">
        <v>0</v>
      </c>
      <c r="L27" s="5"/>
      <c r="M27" s="5">
        <v>0</v>
      </c>
      <c r="N27" s="5"/>
      <c r="O27" s="5">
        <v>0</v>
      </c>
      <c r="Q27" s="5">
        <v>570993820</v>
      </c>
      <c r="S27" s="16">
        <f t="shared" si="1"/>
        <v>570993820</v>
      </c>
      <c r="U27" s="6">
        <v>5.2366012971911651E-5</v>
      </c>
    </row>
    <row r="28" spans="1:21" s="4" customFormat="1" ht="24">
      <c r="A28" s="4" t="s">
        <v>22</v>
      </c>
      <c r="B28" s="5"/>
      <c r="C28" s="5">
        <v>74549524588</v>
      </c>
      <c r="D28" s="5"/>
      <c r="E28" s="5">
        <v>687733753651</v>
      </c>
      <c r="F28" s="5"/>
      <c r="G28" s="5">
        <v>0</v>
      </c>
      <c r="H28" s="5"/>
      <c r="I28" s="5">
        <f t="shared" si="0"/>
        <v>762283278239</v>
      </c>
      <c r="J28" s="5"/>
      <c r="K28" s="12">
        <v>8.01872192917953E-2</v>
      </c>
      <c r="L28" s="5"/>
      <c r="M28" s="5">
        <v>74549524588</v>
      </c>
      <c r="N28" s="5"/>
      <c r="O28" s="5">
        <v>790473898500</v>
      </c>
      <c r="Q28" s="5">
        <v>0</v>
      </c>
      <c r="S28" s="16">
        <f t="shared" si="1"/>
        <v>865023423088</v>
      </c>
      <c r="U28" s="6">
        <v>7.9331555277487281E-2</v>
      </c>
    </row>
    <row r="29" spans="1:21" s="4" customFormat="1" ht="24">
      <c r="A29" s="4" t="s">
        <v>29</v>
      </c>
      <c r="B29" s="5"/>
      <c r="C29" s="5">
        <v>59474349177</v>
      </c>
      <c r="D29" s="5"/>
      <c r="E29" s="5">
        <v>-19475519364</v>
      </c>
      <c r="F29" s="5"/>
      <c r="G29" s="5">
        <v>0</v>
      </c>
      <c r="H29" s="5"/>
      <c r="I29" s="5">
        <f t="shared" si="0"/>
        <v>39998829813</v>
      </c>
      <c r="J29" s="5"/>
      <c r="K29" s="12">
        <v>4.2076155009458443E-3</v>
      </c>
      <c r="L29" s="5"/>
      <c r="M29" s="5">
        <v>59474349177</v>
      </c>
      <c r="N29" s="5"/>
      <c r="O29" s="5">
        <v>40332573097</v>
      </c>
      <c r="Q29" s="5">
        <v>0</v>
      </c>
      <c r="S29" s="16">
        <f t="shared" si="1"/>
        <v>99806922274</v>
      </c>
      <c r="U29" s="6">
        <v>9.1533225114185327E-3</v>
      </c>
    </row>
    <row r="30" spans="1:21" s="4" customFormat="1" ht="24">
      <c r="A30" s="4" t="s">
        <v>88</v>
      </c>
      <c r="B30" s="5"/>
      <c r="C30" s="5">
        <v>0</v>
      </c>
      <c r="D30" s="5"/>
      <c r="E30" s="5">
        <v>43018012512</v>
      </c>
      <c r="F30" s="5"/>
      <c r="G30" s="5">
        <v>0</v>
      </c>
      <c r="H30" s="5"/>
      <c r="I30" s="5">
        <f t="shared" si="0"/>
        <v>43018012512</v>
      </c>
      <c r="J30" s="5"/>
      <c r="K30" s="12">
        <v>4.5252137902930777E-3</v>
      </c>
      <c r="L30" s="5"/>
      <c r="M30" s="5">
        <v>0</v>
      </c>
      <c r="N30" s="5"/>
      <c r="O30" s="5">
        <v>67146887219</v>
      </c>
      <c r="Q30" s="5">
        <v>0</v>
      </c>
      <c r="S30" s="16">
        <f t="shared" si="1"/>
        <v>67146887219</v>
      </c>
      <c r="U30" s="6">
        <v>6.1580609876541962E-3</v>
      </c>
    </row>
    <row r="31" spans="1:21" s="4" customFormat="1" ht="24">
      <c r="A31" s="4" t="s">
        <v>84</v>
      </c>
      <c r="B31" s="5"/>
      <c r="C31" s="5">
        <v>0</v>
      </c>
      <c r="D31" s="5"/>
      <c r="E31" s="5">
        <v>236473709974</v>
      </c>
      <c r="F31" s="5"/>
      <c r="G31" s="5">
        <v>0</v>
      </c>
      <c r="H31" s="5"/>
      <c r="I31" s="5">
        <f t="shared" si="0"/>
        <v>236473709974</v>
      </c>
      <c r="J31" s="5"/>
      <c r="K31" s="12">
        <v>2.4875488915663053E-2</v>
      </c>
      <c r="L31" s="5"/>
      <c r="M31" s="5">
        <v>0</v>
      </c>
      <c r="N31" s="5"/>
      <c r="O31" s="5">
        <v>342250545420</v>
      </c>
      <c r="Q31" s="5">
        <v>0</v>
      </c>
      <c r="S31" s="16">
        <f t="shared" si="1"/>
        <v>342250545420</v>
      </c>
      <c r="U31" s="6">
        <v>3.1387899261514876E-2</v>
      </c>
    </row>
    <row r="32" spans="1:21" s="4" customFormat="1" ht="24">
      <c r="A32" s="4" t="s">
        <v>35</v>
      </c>
      <c r="B32" s="5"/>
      <c r="C32" s="5">
        <v>0</v>
      </c>
      <c r="D32" s="5"/>
      <c r="E32" s="5">
        <v>339566160916</v>
      </c>
      <c r="F32" s="5"/>
      <c r="G32" s="5">
        <v>0</v>
      </c>
      <c r="H32" s="5"/>
      <c r="I32" s="5">
        <f t="shared" si="0"/>
        <v>339566160916</v>
      </c>
      <c r="J32" s="5"/>
      <c r="K32" s="12">
        <v>3.5720141037787825E-2</v>
      </c>
      <c r="L32" s="5"/>
      <c r="M32" s="5">
        <v>0</v>
      </c>
      <c r="N32" s="5"/>
      <c r="O32" s="5">
        <v>390949621333</v>
      </c>
      <c r="Q32" s="5">
        <v>0</v>
      </c>
      <c r="S32" s="16">
        <f t="shared" si="1"/>
        <v>390949621333</v>
      </c>
      <c r="U32" s="6">
        <v>3.5854105990302705E-2</v>
      </c>
    </row>
    <row r="33" spans="1:21" s="4" customFormat="1" ht="24">
      <c r="A33" s="4" t="s">
        <v>50</v>
      </c>
      <c r="B33" s="5"/>
      <c r="C33" s="5">
        <v>0</v>
      </c>
      <c r="D33" s="5"/>
      <c r="E33" s="5">
        <v>10074902211</v>
      </c>
      <c r="F33" s="5"/>
      <c r="G33" s="5">
        <v>0</v>
      </c>
      <c r="H33" s="5"/>
      <c r="I33" s="5">
        <f t="shared" si="0"/>
        <v>10074902211</v>
      </c>
      <c r="J33" s="5"/>
      <c r="K33" s="12">
        <v>1.059813872348325E-3</v>
      </c>
      <c r="L33" s="5"/>
      <c r="M33" s="5">
        <v>0</v>
      </c>
      <c r="N33" s="5"/>
      <c r="O33" s="5">
        <v>50880662491</v>
      </c>
      <c r="Q33" s="5">
        <v>0</v>
      </c>
      <c r="S33" s="16">
        <f t="shared" si="1"/>
        <v>50880662491</v>
      </c>
      <c r="U33" s="6">
        <v>4.6662806823779008E-3</v>
      </c>
    </row>
    <row r="34" spans="1:21" s="4" customFormat="1" ht="24">
      <c r="A34" s="4" t="s">
        <v>47</v>
      </c>
      <c r="B34" s="5"/>
      <c r="C34" s="5">
        <v>0</v>
      </c>
      <c r="D34" s="5"/>
      <c r="E34" s="5">
        <v>204635459654</v>
      </c>
      <c r="F34" s="5"/>
      <c r="G34" s="5">
        <v>0</v>
      </c>
      <c r="H34" s="5"/>
      <c r="I34" s="5">
        <f t="shared" si="0"/>
        <v>204635459654</v>
      </c>
      <c r="J34" s="5"/>
      <c r="K34" s="12">
        <v>2.1526313047375858E-2</v>
      </c>
      <c r="L34" s="5"/>
      <c r="M34" s="5">
        <v>0</v>
      </c>
      <c r="N34" s="5"/>
      <c r="O34" s="5">
        <v>234414275488</v>
      </c>
      <c r="Q34" s="5">
        <v>0</v>
      </c>
      <c r="S34" s="16">
        <f t="shared" si="1"/>
        <v>234414275488</v>
      </c>
      <c r="U34" s="6">
        <v>2.1498202889491655E-2</v>
      </c>
    </row>
    <row r="35" spans="1:21" s="4" customFormat="1" ht="24">
      <c r="A35" s="4" t="s">
        <v>23</v>
      </c>
      <c r="B35" s="5"/>
      <c r="C35" s="5">
        <v>0</v>
      </c>
      <c r="D35" s="5"/>
      <c r="E35" s="5">
        <v>161763584170</v>
      </c>
      <c r="F35" s="5"/>
      <c r="G35" s="5">
        <v>0</v>
      </c>
      <c r="H35" s="5"/>
      <c r="I35" s="5">
        <f t="shared" si="0"/>
        <v>161763584170</v>
      </c>
      <c r="J35" s="5"/>
      <c r="K35" s="12">
        <v>1.7016471917411836E-2</v>
      </c>
      <c r="L35" s="5"/>
      <c r="M35" s="5">
        <v>0</v>
      </c>
      <c r="N35" s="5"/>
      <c r="O35" s="5">
        <v>175865664729</v>
      </c>
      <c r="Q35" s="5">
        <v>0</v>
      </c>
      <c r="S35" s="16">
        <f t="shared" si="1"/>
        <v>175865664729</v>
      </c>
      <c r="U35" s="6">
        <v>1.6128692391999405E-2</v>
      </c>
    </row>
    <row r="36" spans="1:21" s="4" customFormat="1" ht="24">
      <c r="A36" s="4" t="s">
        <v>30</v>
      </c>
      <c r="B36" s="5"/>
      <c r="C36" s="5">
        <v>0</v>
      </c>
      <c r="D36" s="5"/>
      <c r="E36" s="5">
        <v>120278568375</v>
      </c>
      <c r="F36" s="5"/>
      <c r="G36" s="5">
        <v>0</v>
      </c>
      <c r="H36" s="5"/>
      <c r="I36" s="5">
        <f t="shared" si="0"/>
        <v>120278568375</v>
      </c>
      <c r="J36" s="5"/>
      <c r="K36" s="12">
        <v>1.2652519363497526E-2</v>
      </c>
      <c r="L36" s="5"/>
      <c r="M36" s="5">
        <v>0</v>
      </c>
      <c r="N36" s="5"/>
      <c r="O36" s="5">
        <v>104102817303</v>
      </c>
      <c r="Q36" s="5">
        <v>0</v>
      </c>
      <c r="S36" s="16">
        <f t="shared" si="1"/>
        <v>104102817303</v>
      </c>
      <c r="U36" s="6">
        <v>9.5473003215716876E-3</v>
      </c>
    </row>
    <row r="37" spans="1:21" s="4" customFormat="1" ht="24">
      <c r="A37" s="4" t="s">
        <v>72</v>
      </c>
      <c r="B37" s="5"/>
      <c r="C37" s="5">
        <v>0</v>
      </c>
      <c r="D37" s="5"/>
      <c r="E37" s="5">
        <v>9574502064</v>
      </c>
      <c r="F37" s="5"/>
      <c r="G37" s="5">
        <v>0</v>
      </c>
      <c r="H37" s="5"/>
      <c r="I37" s="5">
        <f t="shared" si="0"/>
        <v>9574502064</v>
      </c>
      <c r="J37" s="5"/>
      <c r="K37" s="12">
        <v>1.0071750470367787E-3</v>
      </c>
      <c r="L37" s="5"/>
      <c r="M37" s="5">
        <v>0</v>
      </c>
      <c r="N37" s="5"/>
      <c r="O37" s="5">
        <v>-17812786145</v>
      </c>
      <c r="Q37" s="5">
        <v>0</v>
      </c>
      <c r="S37" s="16">
        <f t="shared" si="1"/>
        <v>-17812786145</v>
      </c>
      <c r="U37" s="6">
        <v>-1.6336159125767036E-3</v>
      </c>
    </row>
    <row r="38" spans="1:21" s="4" customFormat="1" ht="24">
      <c r="A38" s="4" t="s">
        <v>34</v>
      </c>
      <c r="B38" s="5"/>
      <c r="C38" s="5">
        <v>0</v>
      </c>
      <c r="D38" s="5"/>
      <c r="E38" s="5">
        <v>1054185989</v>
      </c>
      <c r="F38" s="5"/>
      <c r="G38" s="5">
        <v>0</v>
      </c>
      <c r="H38" s="5"/>
      <c r="I38" s="5">
        <f t="shared" si="0"/>
        <v>1054185989</v>
      </c>
      <c r="J38" s="5"/>
      <c r="K38" s="12">
        <v>1.1089347685753322E-4</v>
      </c>
      <c r="L38" s="5"/>
      <c r="M38" s="5">
        <v>0</v>
      </c>
      <c r="N38" s="5"/>
      <c r="O38" s="5">
        <v>2117647202</v>
      </c>
      <c r="Q38" s="5">
        <v>0</v>
      </c>
      <c r="S38" s="16">
        <f t="shared" si="1"/>
        <v>2117647202</v>
      </c>
      <c r="U38" s="6">
        <v>1.942100544098085E-4</v>
      </c>
    </row>
    <row r="39" spans="1:21" s="4" customFormat="1" ht="24">
      <c r="A39" s="4" t="s">
        <v>80</v>
      </c>
      <c r="B39" s="5"/>
      <c r="C39" s="5">
        <v>0</v>
      </c>
      <c r="D39" s="5"/>
      <c r="E39" s="5">
        <v>7541192380</v>
      </c>
      <c r="F39" s="5"/>
      <c r="G39" s="5">
        <v>0</v>
      </c>
      <c r="H39" s="5"/>
      <c r="I39" s="5">
        <f t="shared" si="0"/>
        <v>7541192380</v>
      </c>
      <c r="J39" s="5"/>
      <c r="K39" s="12">
        <v>7.9328415611273689E-4</v>
      </c>
      <c r="L39" s="5"/>
      <c r="M39" s="5">
        <v>0</v>
      </c>
      <c r="N39" s="5"/>
      <c r="O39" s="5">
        <v>-12527884620</v>
      </c>
      <c r="Q39" s="5">
        <v>0</v>
      </c>
      <c r="S39" s="16">
        <f t="shared" si="1"/>
        <v>-12527884620</v>
      </c>
      <c r="U39" s="6">
        <v>-1.1489360226727716E-3</v>
      </c>
    </row>
    <row r="40" spans="1:21" s="4" customFormat="1" ht="24">
      <c r="A40" s="4" t="s">
        <v>85</v>
      </c>
      <c r="B40" s="5"/>
      <c r="C40" s="5">
        <v>0</v>
      </c>
      <c r="D40" s="5"/>
      <c r="E40" s="5">
        <v>45500973999</v>
      </c>
      <c r="F40" s="5"/>
      <c r="G40" s="5">
        <v>0</v>
      </c>
      <c r="H40" s="5"/>
      <c r="I40" s="5">
        <f t="shared" si="0"/>
        <v>45500973999</v>
      </c>
      <c r="J40" s="5"/>
      <c r="K40" s="12">
        <v>4.7864051123841364E-3</v>
      </c>
      <c r="L40" s="5"/>
      <c r="M40" s="5">
        <v>0</v>
      </c>
      <c r="N40" s="5"/>
      <c r="O40" s="5">
        <v>44290388440</v>
      </c>
      <c r="Q40" s="5">
        <v>0</v>
      </c>
      <c r="S40" s="16">
        <f t="shared" si="1"/>
        <v>44290388440</v>
      </c>
      <c r="U40" s="6">
        <v>4.0618846900655524E-3</v>
      </c>
    </row>
    <row r="41" spans="1:21" s="4" customFormat="1" ht="24">
      <c r="A41" s="4" t="s">
        <v>69</v>
      </c>
      <c r="B41" s="5"/>
      <c r="C41" s="5">
        <v>0</v>
      </c>
      <c r="D41" s="5"/>
      <c r="E41" s="5">
        <v>23149141882</v>
      </c>
      <c r="F41" s="5"/>
      <c r="G41" s="5">
        <v>0</v>
      </c>
      <c r="H41" s="5"/>
      <c r="I41" s="5">
        <f t="shared" si="0"/>
        <v>23149141882</v>
      </c>
      <c r="J41" s="5"/>
      <c r="K41" s="12">
        <v>2.4351384445912231E-3</v>
      </c>
      <c r="L41" s="5"/>
      <c r="M41" s="5">
        <v>0</v>
      </c>
      <c r="N41" s="5"/>
      <c r="O41" s="5">
        <v>40567116853</v>
      </c>
      <c r="Q41" s="5">
        <v>0</v>
      </c>
      <c r="S41" s="16">
        <f t="shared" si="1"/>
        <v>40567116853</v>
      </c>
      <c r="U41" s="6">
        <v>3.7204223460023675E-3</v>
      </c>
    </row>
    <row r="42" spans="1:21" s="4" customFormat="1" ht="24">
      <c r="A42" s="4" t="s">
        <v>19</v>
      </c>
      <c r="B42" s="5"/>
      <c r="C42" s="5">
        <v>0</v>
      </c>
      <c r="D42" s="5"/>
      <c r="E42" s="5">
        <v>160756899106</v>
      </c>
      <c r="F42" s="5"/>
      <c r="G42" s="5">
        <v>0</v>
      </c>
      <c r="H42" s="5"/>
      <c r="I42" s="5">
        <f t="shared" si="0"/>
        <v>160756899106</v>
      </c>
      <c r="J42" s="5"/>
      <c r="K42" s="12">
        <v>1.6910575227442159E-2</v>
      </c>
      <c r="L42" s="5"/>
      <c r="M42" s="5">
        <v>0</v>
      </c>
      <c r="N42" s="5"/>
      <c r="O42" s="5">
        <v>133682575170</v>
      </c>
      <c r="Q42" s="5">
        <v>0</v>
      </c>
      <c r="S42" s="16">
        <f t="shared" si="1"/>
        <v>133682575170</v>
      </c>
      <c r="U42" s="6">
        <v>1.2260068708748502E-2</v>
      </c>
    </row>
    <row r="43" spans="1:21" s="4" customFormat="1" ht="24">
      <c r="A43" s="4" t="s">
        <v>75</v>
      </c>
      <c r="B43" s="5"/>
      <c r="C43" s="5">
        <v>0</v>
      </c>
      <c r="D43" s="5"/>
      <c r="E43" s="5">
        <v>32587778103</v>
      </c>
      <c r="F43" s="5"/>
      <c r="G43" s="5">
        <v>0</v>
      </c>
      <c r="H43" s="5"/>
      <c r="I43" s="5">
        <f t="shared" si="0"/>
        <v>32587778103</v>
      </c>
      <c r="J43" s="5"/>
      <c r="K43" s="12">
        <v>3.4280212928379742E-3</v>
      </c>
      <c r="L43" s="5"/>
      <c r="M43" s="5">
        <v>0</v>
      </c>
      <c r="N43" s="5"/>
      <c r="O43" s="5">
        <v>14374834275</v>
      </c>
      <c r="Q43" s="5">
        <v>0</v>
      </c>
      <c r="S43" s="16">
        <f t="shared" si="1"/>
        <v>14374834275</v>
      </c>
      <c r="U43" s="6">
        <v>1.3183203245767706E-3</v>
      </c>
    </row>
    <row r="44" spans="1:21" s="4" customFormat="1" ht="24">
      <c r="A44" s="4" t="s">
        <v>40</v>
      </c>
      <c r="B44" s="5"/>
      <c r="C44" s="5">
        <v>0</v>
      </c>
      <c r="D44" s="5"/>
      <c r="E44" s="5">
        <v>42021148813</v>
      </c>
      <c r="F44" s="5"/>
      <c r="G44" s="5">
        <v>0</v>
      </c>
      <c r="H44" s="5"/>
      <c r="I44" s="5">
        <f t="shared" si="0"/>
        <v>42021148813</v>
      </c>
      <c r="J44" s="5"/>
      <c r="K44" s="12">
        <v>4.4203502437380384E-3</v>
      </c>
      <c r="L44" s="5"/>
      <c r="M44" s="5">
        <v>0</v>
      </c>
      <c r="N44" s="5"/>
      <c r="O44" s="5">
        <v>95319326509</v>
      </c>
      <c r="Q44" s="5">
        <v>0</v>
      </c>
      <c r="S44" s="16">
        <f t="shared" si="1"/>
        <v>95319326509</v>
      </c>
      <c r="U44" s="6">
        <v>8.7417637697798124E-3</v>
      </c>
    </row>
    <row r="45" spans="1:21" s="4" customFormat="1" ht="24">
      <c r="A45" s="4" t="s">
        <v>81</v>
      </c>
      <c r="B45" s="5"/>
      <c r="C45" s="5">
        <v>0</v>
      </c>
      <c r="D45" s="5"/>
      <c r="E45" s="5">
        <v>67874239942</v>
      </c>
      <c r="F45" s="5"/>
      <c r="G45" s="5">
        <v>0</v>
      </c>
      <c r="H45" s="5"/>
      <c r="I45" s="5">
        <f t="shared" si="0"/>
        <v>67874239942</v>
      </c>
      <c r="J45" s="5"/>
      <c r="K45" s="12">
        <v>7.1399264786005745E-3</v>
      </c>
      <c r="L45" s="5"/>
      <c r="M45" s="5">
        <v>0</v>
      </c>
      <c r="N45" s="5"/>
      <c r="O45" s="5">
        <v>49011869452</v>
      </c>
      <c r="Q45" s="5">
        <v>0</v>
      </c>
      <c r="S45" s="16">
        <f t="shared" si="1"/>
        <v>49011869452</v>
      </c>
      <c r="U45" s="6">
        <v>4.4948931172338648E-3</v>
      </c>
    </row>
    <row r="46" spans="1:21" s="4" customFormat="1" ht="24">
      <c r="A46" s="4" t="s">
        <v>42</v>
      </c>
      <c r="B46" s="5"/>
      <c r="C46" s="5">
        <v>0</v>
      </c>
      <c r="D46" s="5"/>
      <c r="E46" s="5">
        <v>232459492674</v>
      </c>
      <c r="F46" s="5"/>
      <c r="G46" s="5">
        <v>0</v>
      </c>
      <c r="H46" s="5"/>
      <c r="I46" s="5">
        <f t="shared" si="0"/>
        <v>232459492674</v>
      </c>
      <c r="J46" s="5"/>
      <c r="K46" s="12">
        <v>2.4453219488917086E-2</v>
      </c>
      <c r="L46" s="5"/>
      <c r="M46" s="5">
        <v>0</v>
      </c>
      <c r="N46" s="5"/>
      <c r="O46" s="5">
        <v>416220308121</v>
      </c>
      <c r="Q46" s="5">
        <v>0</v>
      </c>
      <c r="S46" s="16">
        <f t="shared" si="1"/>
        <v>416220308121</v>
      </c>
      <c r="U46" s="6">
        <v>3.8171688187864011E-2</v>
      </c>
    </row>
    <row r="47" spans="1:21" s="4" customFormat="1" ht="24">
      <c r="A47" s="4" t="s">
        <v>27</v>
      </c>
      <c r="B47" s="5"/>
      <c r="C47" s="5">
        <v>0</v>
      </c>
      <c r="D47" s="5"/>
      <c r="E47" s="5">
        <v>150680885299</v>
      </c>
      <c r="F47" s="5"/>
      <c r="G47" s="5">
        <v>0</v>
      </c>
      <c r="H47" s="5"/>
      <c r="I47" s="5">
        <f t="shared" si="0"/>
        <v>150680885299</v>
      </c>
      <c r="J47" s="5"/>
      <c r="K47" s="12">
        <v>1.5850644422458999E-2</v>
      </c>
      <c r="L47" s="5"/>
      <c r="M47" s="5">
        <v>0</v>
      </c>
      <c r="N47" s="5"/>
      <c r="O47" s="5">
        <v>112463609962</v>
      </c>
      <c r="Q47" s="5">
        <v>0</v>
      </c>
      <c r="S47" s="16">
        <f t="shared" si="1"/>
        <v>112463609962</v>
      </c>
      <c r="U47" s="6">
        <v>1.0314071101746957E-2</v>
      </c>
    </row>
    <row r="48" spans="1:21" s="4" customFormat="1" ht="24">
      <c r="A48" s="4" t="s">
        <v>52</v>
      </c>
      <c r="B48" s="5"/>
      <c r="C48" s="5">
        <v>0</v>
      </c>
      <c r="D48" s="5"/>
      <c r="E48" s="5">
        <v>29919183630</v>
      </c>
      <c r="F48" s="5"/>
      <c r="G48" s="5">
        <v>0</v>
      </c>
      <c r="H48" s="5"/>
      <c r="I48" s="5">
        <f t="shared" si="0"/>
        <v>29919183630</v>
      </c>
      <c r="J48" s="5"/>
      <c r="K48" s="12">
        <v>3.1473025937453357E-3</v>
      </c>
      <c r="L48" s="5"/>
      <c r="M48" s="5">
        <v>0</v>
      </c>
      <c r="N48" s="5"/>
      <c r="O48" s="5">
        <v>68266578938</v>
      </c>
      <c r="Q48" s="5">
        <v>0</v>
      </c>
      <c r="S48" s="16">
        <f t="shared" si="1"/>
        <v>68266578938</v>
      </c>
      <c r="U48" s="6">
        <v>6.2607482480551866E-3</v>
      </c>
    </row>
    <row r="49" spans="1:21" s="4" customFormat="1" ht="24">
      <c r="A49" s="4" t="s">
        <v>36</v>
      </c>
      <c r="B49" s="5"/>
      <c r="C49" s="5">
        <v>0</v>
      </c>
      <c r="D49" s="5"/>
      <c r="E49" s="5">
        <v>52000482465</v>
      </c>
      <c r="F49" s="5"/>
      <c r="G49" s="5">
        <v>0</v>
      </c>
      <c r="H49" s="5"/>
      <c r="I49" s="5">
        <f t="shared" si="0"/>
        <v>52000482465</v>
      </c>
      <c r="J49" s="5"/>
      <c r="K49" s="12">
        <v>5.4701109282273338E-3</v>
      </c>
      <c r="L49" s="5"/>
      <c r="M49" s="5">
        <v>0</v>
      </c>
      <c r="N49" s="5"/>
      <c r="O49" s="5">
        <v>47583755624</v>
      </c>
      <c r="Q49" s="5">
        <v>0</v>
      </c>
      <c r="S49" s="16">
        <f t="shared" si="1"/>
        <v>47583755624</v>
      </c>
      <c r="U49" s="6">
        <v>4.3639203735316399E-3</v>
      </c>
    </row>
    <row r="50" spans="1:21" s="4" customFormat="1" ht="24">
      <c r="A50" s="4" t="s">
        <v>16</v>
      </c>
      <c r="B50" s="5"/>
      <c r="C50" s="5">
        <v>0</v>
      </c>
      <c r="D50" s="5"/>
      <c r="E50" s="5">
        <v>14995148945</v>
      </c>
      <c r="F50" s="5"/>
      <c r="G50" s="5">
        <v>0</v>
      </c>
      <c r="H50" s="5"/>
      <c r="I50" s="5">
        <f t="shared" si="0"/>
        <v>14995148945</v>
      </c>
      <c r="J50" s="5"/>
      <c r="K50" s="12">
        <v>1.5773916745801307E-3</v>
      </c>
      <c r="L50" s="5"/>
      <c r="M50" s="5">
        <v>0</v>
      </c>
      <c r="N50" s="5"/>
      <c r="O50" s="5">
        <v>110636931118</v>
      </c>
      <c r="Q50" s="5">
        <v>0</v>
      </c>
      <c r="S50" s="16">
        <f t="shared" si="1"/>
        <v>110636931118</v>
      </c>
      <c r="U50" s="6">
        <v>1.0146545841945687E-2</v>
      </c>
    </row>
    <row r="51" spans="1:21" s="4" customFormat="1" ht="24">
      <c r="A51" s="4" t="s">
        <v>87</v>
      </c>
      <c r="B51" s="5"/>
      <c r="C51" s="5">
        <v>0</v>
      </c>
      <c r="D51" s="5"/>
      <c r="E51" s="5">
        <v>34219791904</v>
      </c>
      <c r="F51" s="5"/>
      <c r="G51" s="5">
        <v>0</v>
      </c>
      <c r="H51" s="5"/>
      <c r="I51" s="5">
        <f t="shared" si="0"/>
        <v>34219791904</v>
      </c>
      <c r="J51" s="5"/>
      <c r="K51" s="12">
        <v>3.5996984793693998E-3</v>
      </c>
      <c r="L51" s="5"/>
      <c r="M51" s="5">
        <v>0</v>
      </c>
      <c r="N51" s="5"/>
      <c r="O51" s="5">
        <v>13651659113</v>
      </c>
      <c r="Q51" s="5">
        <v>0</v>
      </c>
      <c r="S51" s="16">
        <f t="shared" si="1"/>
        <v>13651659113</v>
      </c>
      <c r="U51" s="6">
        <v>1.2519977154909906E-3</v>
      </c>
    </row>
    <row r="52" spans="1:21" s="4" customFormat="1" ht="24">
      <c r="A52" s="4" t="s">
        <v>74</v>
      </c>
      <c r="B52" s="5"/>
      <c r="C52" s="5">
        <v>0</v>
      </c>
      <c r="D52" s="5"/>
      <c r="E52" s="5">
        <v>690169443503</v>
      </c>
      <c r="F52" s="5"/>
      <c r="G52" s="5">
        <v>0</v>
      </c>
      <c r="H52" s="5"/>
      <c r="I52" s="5">
        <f t="shared" si="0"/>
        <v>690169443503</v>
      </c>
      <c r="J52" s="5"/>
      <c r="K52" s="12">
        <v>7.2601315146938947E-2</v>
      </c>
      <c r="L52" s="5"/>
      <c r="M52" s="5">
        <v>0</v>
      </c>
      <c r="N52" s="5"/>
      <c r="O52" s="5">
        <v>613852327405</v>
      </c>
      <c r="Q52" s="5">
        <v>0</v>
      </c>
      <c r="S52" s="16">
        <f t="shared" si="1"/>
        <v>613852327405</v>
      </c>
      <c r="U52" s="6">
        <v>5.6296579426601122E-2</v>
      </c>
    </row>
    <row r="53" spans="1:21" s="4" customFormat="1" ht="24">
      <c r="A53" s="4" t="s">
        <v>51</v>
      </c>
      <c r="B53" s="5"/>
      <c r="C53" s="5">
        <v>0</v>
      </c>
      <c r="D53" s="5"/>
      <c r="E53" s="5">
        <v>61394154859</v>
      </c>
      <c r="F53" s="5"/>
      <c r="G53" s="5">
        <v>0</v>
      </c>
      <c r="H53" s="5"/>
      <c r="I53" s="5">
        <f t="shared" si="0"/>
        <v>61394154859</v>
      </c>
      <c r="J53" s="5"/>
      <c r="K53" s="12">
        <v>6.4582638757156993E-3</v>
      </c>
      <c r="L53" s="5"/>
      <c r="M53" s="5">
        <v>0</v>
      </c>
      <c r="N53" s="5"/>
      <c r="O53" s="5">
        <v>12610045750</v>
      </c>
      <c r="Q53" s="5">
        <v>0</v>
      </c>
      <c r="S53" s="16">
        <f t="shared" si="1"/>
        <v>12610045750</v>
      </c>
      <c r="U53" s="6">
        <v>1.1564710443291652E-3</v>
      </c>
    </row>
    <row r="54" spans="1:21" s="4" customFormat="1" ht="24">
      <c r="A54" s="4" t="s">
        <v>60</v>
      </c>
      <c r="B54" s="5"/>
      <c r="C54" s="5">
        <v>0</v>
      </c>
      <c r="D54" s="5"/>
      <c r="E54" s="5">
        <v>157294232675</v>
      </c>
      <c r="F54" s="5"/>
      <c r="G54" s="5">
        <v>0</v>
      </c>
      <c r="H54" s="5"/>
      <c r="I54" s="5">
        <f t="shared" si="0"/>
        <v>157294232675</v>
      </c>
      <c r="J54" s="5"/>
      <c r="K54" s="12">
        <v>1.6546325347688299E-2</v>
      </c>
      <c r="L54" s="5"/>
      <c r="M54" s="5">
        <v>0</v>
      </c>
      <c r="N54" s="5"/>
      <c r="O54" s="5">
        <v>132683618503</v>
      </c>
      <c r="Q54" s="5">
        <v>0</v>
      </c>
      <c r="S54" s="16">
        <f t="shared" si="1"/>
        <v>132683618503</v>
      </c>
      <c r="U54" s="6">
        <v>1.216845409585742E-2</v>
      </c>
    </row>
    <row r="55" spans="1:21" s="4" customFormat="1" ht="24">
      <c r="A55" s="4" t="s">
        <v>65</v>
      </c>
      <c r="B55" s="5"/>
      <c r="C55" s="5">
        <v>0</v>
      </c>
      <c r="D55" s="5"/>
      <c r="E55" s="5">
        <v>39356708203</v>
      </c>
      <c r="F55" s="5"/>
      <c r="G55" s="5">
        <v>0</v>
      </c>
      <c r="H55" s="5"/>
      <c r="I55" s="5">
        <f t="shared" si="0"/>
        <v>39356708203</v>
      </c>
      <c r="J55" s="5"/>
      <c r="K55" s="12">
        <v>4.1400685038871909E-3</v>
      </c>
      <c r="L55" s="5"/>
      <c r="M55" s="5">
        <v>0</v>
      </c>
      <c r="N55" s="5"/>
      <c r="O55" s="5">
        <v>15740292730</v>
      </c>
      <c r="Q55" s="5">
        <v>0</v>
      </c>
      <c r="S55" s="16">
        <f t="shared" si="1"/>
        <v>15740292730</v>
      </c>
      <c r="U55" s="6">
        <v>1.4435469253955614E-3</v>
      </c>
    </row>
    <row r="56" spans="1:21" s="4" customFormat="1" ht="24">
      <c r="A56" s="4" t="s">
        <v>38</v>
      </c>
      <c r="B56" s="5"/>
      <c r="C56" s="5">
        <v>0</v>
      </c>
      <c r="D56" s="5"/>
      <c r="E56" s="5">
        <v>55877925841</v>
      </c>
      <c r="F56" s="5"/>
      <c r="G56" s="5">
        <v>0</v>
      </c>
      <c r="H56" s="5"/>
      <c r="I56" s="5">
        <f t="shared" si="0"/>
        <v>55877925841</v>
      </c>
      <c r="J56" s="5"/>
      <c r="K56" s="12">
        <v>5.8779926319964503E-3</v>
      </c>
      <c r="L56" s="5"/>
      <c r="M56" s="5">
        <v>0</v>
      </c>
      <c r="N56" s="5"/>
      <c r="O56" s="5">
        <v>86966233283</v>
      </c>
      <c r="Q56" s="5">
        <v>0</v>
      </c>
      <c r="S56" s="16">
        <f t="shared" si="1"/>
        <v>86966233283</v>
      </c>
      <c r="U56" s="6">
        <v>7.9756991068937882E-3</v>
      </c>
    </row>
    <row r="57" spans="1:21" s="4" customFormat="1" ht="24">
      <c r="A57" s="4" t="s">
        <v>54</v>
      </c>
      <c r="B57" s="5"/>
      <c r="C57" s="5">
        <v>0</v>
      </c>
      <c r="D57" s="5"/>
      <c r="E57" s="5">
        <v>29066962546</v>
      </c>
      <c r="F57" s="5"/>
      <c r="G57" s="5">
        <v>0</v>
      </c>
      <c r="H57" s="5"/>
      <c r="I57" s="5">
        <f t="shared" si="0"/>
        <v>29066962546</v>
      </c>
      <c r="J57" s="5"/>
      <c r="K57" s="12">
        <v>3.0576545050378543E-3</v>
      </c>
      <c r="L57" s="5"/>
      <c r="M57" s="5">
        <v>0</v>
      </c>
      <c r="N57" s="5"/>
      <c r="O57" s="5">
        <v>33864382338</v>
      </c>
      <c r="Q57" s="5">
        <v>0</v>
      </c>
      <c r="S57" s="16">
        <f t="shared" si="1"/>
        <v>33864382338</v>
      </c>
      <c r="U57" s="6">
        <v>3.1057125711053822E-3</v>
      </c>
    </row>
    <row r="58" spans="1:21" s="4" customFormat="1" ht="24">
      <c r="A58" s="4" t="s">
        <v>26</v>
      </c>
      <c r="B58" s="5"/>
      <c r="C58" s="5">
        <v>0</v>
      </c>
      <c r="D58" s="5"/>
      <c r="E58" s="5">
        <v>14199589000</v>
      </c>
      <c r="F58" s="5"/>
      <c r="G58" s="5">
        <v>0</v>
      </c>
      <c r="H58" s="5"/>
      <c r="I58" s="5">
        <f t="shared" si="0"/>
        <v>14199589000</v>
      </c>
      <c r="J58" s="5"/>
      <c r="K58" s="12">
        <v>1.4937039674106152E-3</v>
      </c>
      <c r="L58" s="5"/>
      <c r="M58" s="5">
        <v>0</v>
      </c>
      <c r="N58" s="5"/>
      <c r="O58" s="5">
        <v>101754589000</v>
      </c>
      <c r="Q58" s="5">
        <v>0</v>
      </c>
      <c r="S58" s="16">
        <f t="shared" si="1"/>
        <v>101754589000</v>
      </c>
      <c r="U58" s="6">
        <v>9.3319436058441722E-3</v>
      </c>
    </row>
    <row r="59" spans="1:21" s="4" customFormat="1" ht="24">
      <c r="A59" s="4" t="s">
        <v>68</v>
      </c>
      <c r="B59" s="5"/>
      <c r="C59" s="5">
        <v>0</v>
      </c>
      <c r="D59" s="5"/>
      <c r="E59" s="5">
        <v>19928843339</v>
      </c>
      <c r="F59" s="5"/>
      <c r="G59" s="5">
        <v>0</v>
      </c>
      <c r="H59" s="5"/>
      <c r="I59" s="5">
        <f t="shared" si="0"/>
        <v>19928843339</v>
      </c>
      <c r="J59" s="5"/>
      <c r="K59" s="12">
        <v>2.0963840827624598E-3</v>
      </c>
      <c r="L59" s="5"/>
      <c r="M59" s="5">
        <v>0</v>
      </c>
      <c r="N59" s="5"/>
      <c r="O59" s="5">
        <v>16235695775</v>
      </c>
      <c r="Q59" s="5">
        <v>0</v>
      </c>
      <c r="S59" s="16">
        <f t="shared" si="1"/>
        <v>16235695775</v>
      </c>
      <c r="U59" s="6">
        <v>1.4889804859213032E-3</v>
      </c>
    </row>
    <row r="60" spans="1:21" s="4" customFormat="1" ht="24">
      <c r="A60" s="4" t="s">
        <v>48</v>
      </c>
      <c r="B60" s="5"/>
      <c r="C60" s="5">
        <v>0</v>
      </c>
      <c r="D60" s="5"/>
      <c r="E60" s="5">
        <v>326123584851</v>
      </c>
      <c r="F60" s="5"/>
      <c r="G60" s="5">
        <v>0</v>
      </c>
      <c r="H60" s="5"/>
      <c r="I60" s="5">
        <f t="shared" si="0"/>
        <v>326123584851</v>
      </c>
      <c r="J60" s="5"/>
      <c r="K60" s="12">
        <v>3.4306069884002359E-2</v>
      </c>
      <c r="L60" s="5"/>
      <c r="M60" s="5">
        <v>0</v>
      </c>
      <c r="N60" s="5"/>
      <c r="O60" s="5">
        <v>451729090226</v>
      </c>
      <c r="Q60" s="5">
        <v>0</v>
      </c>
      <c r="S60" s="16">
        <f t="shared" si="1"/>
        <v>451729090226</v>
      </c>
      <c r="U60" s="6">
        <v>4.1428209150432771E-2</v>
      </c>
    </row>
    <row r="61" spans="1:21" s="4" customFormat="1" ht="24">
      <c r="A61" s="4" t="s">
        <v>93</v>
      </c>
      <c r="B61" s="5"/>
      <c r="C61" s="5">
        <v>0</v>
      </c>
      <c r="D61" s="5"/>
      <c r="E61" s="5">
        <v>-171755560</v>
      </c>
      <c r="F61" s="5"/>
      <c r="G61" s="5">
        <v>0</v>
      </c>
      <c r="H61" s="5"/>
      <c r="I61" s="5">
        <f t="shared" si="0"/>
        <v>-171755560</v>
      </c>
      <c r="J61" s="5"/>
      <c r="K61" s="12">
        <v>-1.806756247640914E-5</v>
      </c>
      <c r="L61" s="5"/>
      <c r="M61" s="5">
        <v>0</v>
      </c>
      <c r="N61" s="5"/>
      <c r="O61" s="5">
        <v>-171755560</v>
      </c>
      <c r="Q61" s="5">
        <v>0</v>
      </c>
      <c r="S61" s="16">
        <f t="shared" si="1"/>
        <v>-171755560</v>
      </c>
      <c r="U61" s="6">
        <v>-1.5751753465489259E-5</v>
      </c>
    </row>
    <row r="62" spans="1:21" s="4" customFormat="1" ht="24">
      <c r="A62" s="4" t="s">
        <v>83</v>
      </c>
      <c r="B62" s="5"/>
      <c r="C62" s="5">
        <v>0</v>
      </c>
      <c r="D62" s="5"/>
      <c r="E62" s="5">
        <v>105653145106</v>
      </c>
      <c r="F62" s="5"/>
      <c r="G62" s="5">
        <v>0</v>
      </c>
      <c r="H62" s="5"/>
      <c r="I62" s="5">
        <f t="shared" si="0"/>
        <v>105653145106</v>
      </c>
      <c r="J62" s="5"/>
      <c r="K62" s="12">
        <v>1.1114020413847304E-2</v>
      </c>
      <c r="L62" s="5"/>
      <c r="M62" s="5">
        <v>0</v>
      </c>
      <c r="N62" s="5"/>
      <c r="O62" s="5">
        <v>169720989741</v>
      </c>
      <c r="Q62" s="5">
        <v>0</v>
      </c>
      <c r="S62" s="16">
        <f t="shared" si="1"/>
        <v>169720989741</v>
      </c>
      <c r="U62" s="6">
        <v>1.5565162422218316E-2</v>
      </c>
    </row>
    <row r="63" spans="1:21" s="4" customFormat="1" ht="24">
      <c r="A63" s="4" t="s">
        <v>43</v>
      </c>
      <c r="B63" s="5"/>
      <c r="C63" s="5">
        <v>0</v>
      </c>
      <c r="D63" s="5"/>
      <c r="E63" s="5">
        <v>2849610594</v>
      </c>
      <c r="F63" s="5"/>
      <c r="G63" s="5">
        <v>0</v>
      </c>
      <c r="H63" s="5"/>
      <c r="I63" s="5">
        <f t="shared" si="0"/>
        <v>2849610594</v>
      </c>
      <c r="J63" s="5"/>
      <c r="K63" s="12">
        <v>2.9976041206778028E-4</v>
      </c>
      <c r="L63" s="5"/>
      <c r="M63" s="5">
        <v>0</v>
      </c>
      <c r="N63" s="5"/>
      <c r="O63" s="5">
        <v>11336575325</v>
      </c>
      <c r="Q63" s="5">
        <v>0</v>
      </c>
      <c r="S63" s="16">
        <f t="shared" si="1"/>
        <v>11336575325</v>
      </c>
      <c r="U63" s="6">
        <v>1.0396806930870171E-3</v>
      </c>
    </row>
    <row r="64" spans="1:21" s="4" customFormat="1" ht="24">
      <c r="A64" s="4" t="s">
        <v>57</v>
      </c>
      <c r="B64" s="5"/>
      <c r="C64" s="5">
        <v>0</v>
      </c>
      <c r="D64" s="5"/>
      <c r="E64" s="5">
        <v>29196190380</v>
      </c>
      <c r="F64" s="5"/>
      <c r="G64" s="5">
        <v>0</v>
      </c>
      <c r="H64" s="5"/>
      <c r="I64" s="5">
        <f t="shared" si="0"/>
        <v>29196190380</v>
      </c>
      <c r="J64" s="5"/>
      <c r="K64" s="12">
        <v>3.0712484286609734E-3</v>
      </c>
      <c r="L64" s="5"/>
      <c r="M64" s="5">
        <v>0</v>
      </c>
      <c r="N64" s="5"/>
      <c r="O64" s="5">
        <v>-41974136492</v>
      </c>
      <c r="Q64" s="5">
        <v>0</v>
      </c>
      <c r="S64" s="16">
        <f t="shared" si="1"/>
        <v>-41974136492</v>
      </c>
      <c r="U64" s="6">
        <v>-3.8494605353607192E-3</v>
      </c>
    </row>
    <row r="65" spans="1:21" s="4" customFormat="1" ht="24">
      <c r="A65" s="4" t="s">
        <v>67</v>
      </c>
      <c r="B65" s="5"/>
      <c r="C65" s="5">
        <v>0</v>
      </c>
      <c r="D65" s="5"/>
      <c r="E65" s="5">
        <v>112675075180</v>
      </c>
      <c r="F65" s="5"/>
      <c r="G65" s="5">
        <v>0</v>
      </c>
      <c r="H65" s="5"/>
      <c r="I65" s="5">
        <f t="shared" si="0"/>
        <v>112675075180</v>
      </c>
      <c r="J65" s="5"/>
      <c r="K65" s="12">
        <v>1.1852681568787334E-2</v>
      </c>
      <c r="L65" s="5"/>
      <c r="M65" s="5">
        <v>0</v>
      </c>
      <c r="N65" s="5"/>
      <c r="O65" s="5">
        <v>111029374667</v>
      </c>
      <c r="Q65" s="5">
        <v>0</v>
      </c>
      <c r="S65" s="16">
        <f t="shared" si="1"/>
        <v>111029374667</v>
      </c>
      <c r="U65" s="6">
        <v>1.0182536956486431E-2</v>
      </c>
    </row>
    <row r="66" spans="1:21" s="4" customFormat="1" ht="24">
      <c r="A66" s="4" t="s">
        <v>97</v>
      </c>
      <c r="B66" s="5"/>
      <c r="C66" s="5">
        <v>0</v>
      </c>
      <c r="D66" s="5"/>
      <c r="E66" s="5">
        <v>47938849566</v>
      </c>
      <c r="F66" s="5"/>
      <c r="G66" s="5">
        <v>0</v>
      </c>
      <c r="H66" s="5"/>
      <c r="I66" s="5">
        <f t="shared" si="0"/>
        <v>47938849566</v>
      </c>
      <c r="J66" s="5"/>
      <c r="K66" s="12">
        <v>5.0428536903310969E-3</v>
      </c>
      <c r="L66" s="5"/>
      <c r="M66" s="5">
        <v>0</v>
      </c>
      <c r="N66" s="5"/>
      <c r="O66" s="5">
        <v>47938849566</v>
      </c>
      <c r="Q66" s="5">
        <v>0</v>
      </c>
      <c r="S66" s="16">
        <f t="shared" si="1"/>
        <v>47938849566</v>
      </c>
      <c r="U66" s="6">
        <v>4.3964861445114712E-3</v>
      </c>
    </row>
    <row r="67" spans="1:21" s="4" customFormat="1" ht="24">
      <c r="A67" s="4" t="s">
        <v>86</v>
      </c>
      <c r="B67" s="5"/>
      <c r="C67" s="5">
        <v>0</v>
      </c>
      <c r="D67" s="5"/>
      <c r="E67" s="5">
        <v>153702356028</v>
      </c>
      <c r="F67" s="5"/>
      <c r="G67" s="5">
        <v>0</v>
      </c>
      <c r="H67" s="5"/>
      <c r="I67" s="5">
        <f t="shared" si="0"/>
        <v>153702356028</v>
      </c>
      <c r="J67" s="5"/>
      <c r="K67" s="12">
        <v>1.6168483397609783E-2</v>
      </c>
      <c r="L67" s="5"/>
      <c r="M67" s="5">
        <v>0</v>
      </c>
      <c r="N67" s="5"/>
      <c r="O67" s="5">
        <v>164511151235</v>
      </c>
      <c r="Q67" s="5">
        <v>0</v>
      </c>
      <c r="S67" s="16">
        <f t="shared" si="1"/>
        <v>164511151235</v>
      </c>
      <c r="U67" s="6">
        <v>1.5087366584100908E-2</v>
      </c>
    </row>
    <row r="68" spans="1:21" s="4" customFormat="1" ht="24">
      <c r="A68" s="4" t="s">
        <v>21</v>
      </c>
      <c r="B68" s="5"/>
      <c r="C68" s="5">
        <v>0</v>
      </c>
      <c r="D68" s="5"/>
      <c r="E68" s="5">
        <v>33808012973</v>
      </c>
      <c r="F68" s="5"/>
      <c r="G68" s="5">
        <v>0</v>
      </c>
      <c r="H68" s="5"/>
      <c r="I68" s="5">
        <f t="shared" si="0"/>
        <v>33808012973</v>
      </c>
      <c r="J68" s="5"/>
      <c r="K68" s="12">
        <v>3.5563820268346958E-3</v>
      </c>
      <c r="L68" s="5"/>
      <c r="M68" s="5">
        <v>0</v>
      </c>
      <c r="N68" s="5"/>
      <c r="O68" s="5">
        <v>43489258365</v>
      </c>
      <c r="Q68" s="5">
        <v>0</v>
      </c>
      <c r="S68" s="16">
        <f t="shared" si="1"/>
        <v>43489258365</v>
      </c>
      <c r="U68" s="6">
        <v>3.9884128127348336E-3</v>
      </c>
    </row>
    <row r="69" spans="1:21" s="4" customFormat="1" ht="24">
      <c r="A69" s="4" t="s">
        <v>90</v>
      </c>
      <c r="B69" s="5"/>
      <c r="C69" s="5">
        <v>0</v>
      </c>
      <c r="D69" s="5"/>
      <c r="E69" s="5">
        <v>17449148140</v>
      </c>
      <c r="F69" s="5"/>
      <c r="G69" s="5">
        <v>0</v>
      </c>
      <c r="H69" s="5"/>
      <c r="I69" s="5">
        <f t="shared" si="0"/>
        <v>17449148140</v>
      </c>
      <c r="J69" s="5"/>
      <c r="K69" s="12">
        <v>1.8355363528235612E-3</v>
      </c>
      <c r="L69" s="5"/>
      <c r="M69" s="5">
        <v>0</v>
      </c>
      <c r="N69" s="5"/>
      <c r="O69" s="5">
        <v>25092650923</v>
      </c>
      <c r="Q69" s="5">
        <v>0</v>
      </c>
      <c r="S69" s="16">
        <f t="shared" si="1"/>
        <v>25092650923</v>
      </c>
      <c r="U69" s="6">
        <v>2.3012544754573154E-3</v>
      </c>
    </row>
    <row r="70" spans="1:21" s="4" customFormat="1" ht="24">
      <c r="A70" s="4" t="s">
        <v>55</v>
      </c>
      <c r="B70" s="5"/>
      <c r="C70" s="5">
        <v>0</v>
      </c>
      <c r="D70" s="5"/>
      <c r="E70" s="5">
        <v>1306799349</v>
      </c>
      <c r="F70" s="5"/>
      <c r="G70" s="5">
        <v>0</v>
      </c>
      <c r="H70" s="5"/>
      <c r="I70" s="5">
        <f t="shared" si="0"/>
        <v>1306799349</v>
      </c>
      <c r="J70" s="5"/>
      <c r="K70" s="12">
        <v>1.3746675148209637E-4</v>
      </c>
      <c r="L70" s="5"/>
      <c r="M70" s="5">
        <v>0</v>
      </c>
      <c r="N70" s="5"/>
      <c r="O70" s="5">
        <v>-72357298578</v>
      </c>
      <c r="Q70" s="5">
        <v>0</v>
      </c>
      <c r="S70" s="16">
        <f t="shared" si="1"/>
        <v>-72357298578</v>
      </c>
      <c r="U70" s="6">
        <v>-6.6359093622905272E-3</v>
      </c>
    </row>
    <row r="71" spans="1:21" s="4" customFormat="1" ht="24">
      <c r="A71" s="4" t="s">
        <v>64</v>
      </c>
      <c r="B71" s="5"/>
      <c r="C71" s="5">
        <v>0</v>
      </c>
      <c r="D71" s="5"/>
      <c r="E71" s="5">
        <v>28486508422</v>
      </c>
      <c r="F71" s="5"/>
      <c r="G71" s="5">
        <v>0</v>
      </c>
      <c r="H71" s="5"/>
      <c r="I71" s="5">
        <f t="shared" si="0"/>
        <v>28486508422</v>
      </c>
      <c r="J71" s="5"/>
      <c r="K71" s="12">
        <v>2.9965945245047096E-3</v>
      </c>
      <c r="L71" s="5"/>
      <c r="M71" s="5">
        <v>0</v>
      </c>
      <c r="N71" s="5"/>
      <c r="O71" s="5">
        <v>45182007764</v>
      </c>
      <c r="Q71" s="5">
        <v>0</v>
      </c>
      <c r="S71" s="16">
        <f t="shared" si="1"/>
        <v>45182007764</v>
      </c>
      <c r="U71" s="6">
        <v>4.14365536332186E-3</v>
      </c>
    </row>
    <row r="72" spans="1:21" s="4" customFormat="1" ht="24">
      <c r="A72" s="4" t="s">
        <v>49</v>
      </c>
      <c r="B72" s="5"/>
      <c r="C72" s="5">
        <v>0</v>
      </c>
      <c r="D72" s="5"/>
      <c r="E72" s="5">
        <v>38755593476</v>
      </c>
      <c r="F72" s="5"/>
      <c r="G72" s="5">
        <v>0</v>
      </c>
      <c r="H72" s="5"/>
      <c r="I72" s="5">
        <f t="shared" si="0"/>
        <v>38755593476</v>
      </c>
      <c r="J72" s="5"/>
      <c r="K72" s="12">
        <v>4.076835162937051E-3</v>
      </c>
      <c r="L72" s="5"/>
      <c r="M72" s="5">
        <v>0</v>
      </c>
      <c r="N72" s="5"/>
      <c r="O72" s="5">
        <v>42721612274</v>
      </c>
      <c r="Q72" s="5">
        <v>0</v>
      </c>
      <c r="S72" s="16">
        <f t="shared" si="1"/>
        <v>42721612274</v>
      </c>
      <c r="U72" s="6">
        <v>3.9180117615305607E-3</v>
      </c>
    </row>
    <row r="73" spans="1:21" s="4" customFormat="1" ht="24">
      <c r="A73" s="4" t="s">
        <v>20</v>
      </c>
      <c r="B73" s="5"/>
      <c r="C73" s="5">
        <v>0</v>
      </c>
      <c r="D73" s="5"/>
      <c r="E73" s="5">
        <v>89804506000</v>
      </c>
      <c r="F73" s="5"/>
      <c r="G73" s="5">
        <v>0</v>
      </c>
      <c r="H73" s="5"/>
      <c r="I73" s="5">
        <f t="shared" ref="I73:I99" si="2">+G73+E73+C73</f>
        <v>89804506000</v>
      </c>
      <c r="J73" s="5"/>
      <c r="K73" s="12">
        <v>9.4468471519528075E-3</v>
      </c>
      <c r="L73" s="5"/>
      <c r="M73" s="5">
        <v>0</v>
      </c>
      <c r="N73" s="5"/>
      <c r="O73" s="5">
        <v>122764080500</v>
      </c>
      <c r="Q73" s="5">
        <v>0</v>
      </c>
      <c r="S73" s="16">
        <f t="shared" ref="S73:S97" si="3">M73+O73+Q73</f>
        <v>122764080500</v>
      </c>
      <c r="U73" s="6">
        <v>1.1258730316814647E-2</v>
      </c>
    </row>
    <row r="74" spans="1:21" s="4" customFormat="1" ht="24">
      <c r="A74" s="4" t="s">
        <v>14</v>
      </c>
      <c r="B74" s="5"/>
      <c r="C74" s="5">
        <v>0</v>
      </c>
      <c r="D74" s="5"/>
      <c r="E74" s="5">
        <v>76371596211</v>
      </c>
      <c r="F74" s="5"/>
      <c r="G74" s="5">
        <v>0</v>
      </c>
      <c r="H74" s="5"/>
      <c r="I74" s="5">
        <f t="shared" si="2"/>
        <v>76371596211</v>
      </c>
      <c r="J74" s="5"/>
      <c r="K74" s="12">
        <v>8.0337928272326917E-3</v>
      </c>
      <c r="L74" s="5"/>
      <c r="M74" s="5">
        <v>0</v>
      </c>
      <c r="N74" s="5"/>
      <c r="O74" s="5">
        <v>85437934087</v>
      </c>
      <c r="Q74" s="5">
        <v>0</v>
      </c>
      <c r="S74" s="16">
        <f t="shared" si="3"/>
        <v>85437934087</v>
      </c>
      <c r="U74" s="6">
        <v>7.8355383333101117E-3</v>
      </c>
    </row>
    <row r="75" spans="1:21" s="4" customFormat="1" ht="24">
      <c r="A75" s="27" t="s">
        <v>148</v>
      </c>
      <c r="B75" s="5"/>
      <c r="C75" s="5">
        <v>0</v>
      </c>
      <c r="D75" s="5"/>
      <c r="E75" s="5">
        <v>296870500360</v>
      </c>
      <c r="F75" s="5"/>
      <c r="G75" s="5">
        <v>0</v>
      </c>
      <c r="H75" s="5"/>
      <c r="I75" s="5">
        <f t="shared" si="2"/>
        <v>296870500360</v>
      </c>
      <c r="J75" s="5"/>
      <c r="K75" s="12">
        <v>3.1228836566671508E-2</v>
      </c>
      <c r="L75" s="5"/>
      <c r="M75" s="5">
        <v>0</v>
      </c>
      <c r="N75" s="5"/>
      <c r="O75" s="5">
        <v>356476954641</v>
      </c>
      <c r="Q75" s="5">
        <v>0</v>
      </c>
      <c r="S75" s="16">
        <f t="shared" si="3"/>
        <v>356476954641</v>
      </c>
      <c r="U75" s="6">
        <v>3.2692607480266887E-2</v>
      </c>
    </row>
    <row r="76" spans="1:21" s="4" customFormat="1" ht="24">
      <c r="A76" s="4" t="s">
        <v>25</v>
      </c>
      <c r="B76" s="5"/>
      <c r="C76" s="5">
        <v>0</v>
      </c>
      <c r="D76" s="5"/>
      <c r="E76" s="5">
        <v>29065602819</v>
      </c>
      <c r="F76" s="5"/>
      <c r="G76" s="5">
        <v>0</v>
      </c>
      <c r="H76" s="5"/>
      <c r="I76" s="5">
        <f t="shared" si="2"/>
        <v>29065602819</v>
      </c>
      <c r="J76" s="5"/>
      <c r="K76" s="12">
        <v>3.0575114706433734E-3</v>
      </c>
      <c r="L76" s="5"/>
      <c r="M76" s="5">
        <v>0</v>
      </c>
      <c r="N76" s="5"/>
      <c r="O76" s="5">
        <v>73431670138</v>
      </c>
      <c r="Q76" s="5">
        <v>0</v>
      </c>
      <c r="S76" s="16">
        <f t="shared" si="3"/>
        <v>73431670138</v>
      </c>
      <c r="U76" s="6">
        <v>6.734440297437274E-3</v>
      </c>
    </row>
    <row r="77" spans="1:21" s="4" customFormat="1" ht="24">
      <c r="A77" s="4" t="s">
        <v>37</v>
      </c>
      <c r="B77" s="5"/>
      <c r="C77" s="5">
        <v>0</v>
      </c>
      <c r="D77" s="5"/>
      <c r="E77" s="5">
        <v>25418648000</v>
      </c>
      <c r="F77" s="5"/>
      <c r="G77" s="5">
        <v>0</v>
      </c>
      <c r="H77" s="5"/>
      <c r="I77" s="5">
        <f t="shared" si="2"/>
        <v>25418648000</v>
      </c>
      <c r="J77" s="5"/>
      <c r="K77" s="12">
        <v>2.6738756568104823E-3</v>
      </c>
      <c r="L77" s="5"/>
      <c r="M77" s="5">
        <v>0</v>
      </c>
      <c r="N77" s="5"/>
      <c r="O77" s="5">
        <v>16284234624</v>
      </c>
      <c r="Q77" s="5">
        <v>0</v>
      </c>
      <c r="S77" s="16">
        <f t="shared" si="3"/>
        <v>16284234624</v>
      </c>
      <c r="U77" s="6">
        <v>1.493431998192269E-3</v>
      </c>
    </row>
    <row r="78" spans="1:21" s="4" customFormat="1" ht="24">
      <c r="A78" s="4" t="s">
        <v>92</v>
      </c>
      <c r="B78" s="5"/>
      <c r="C78" s="5">
        <v>0</v>
      </c>
      <c r="D78" s="5"/>
      <c r="E78" s="5">
        <v>7215489595</v>
      </c>
      <c r="F78" s="5"/>
      <c r="G78" s="5">
        <v>0</v>
      </c>
      <c r="H78" s="5"/>
      <c r="I78" s="5">
        <f t="shared" si="2"/>
        <v>7215489595</v>
      </c>
      <c r="J78" s="5"/>
      <c r="K78" s="12">
        <v>7.5902235162310079E-4</v>
      </c>
      <c r="L78" s="5"/>
      <c r="M78" s="5">
        <v>0</v>
      </c>
      <c r="N78" s="5"/>
      <c r="O78" s="5">
        <v>61089551039</v>
      </c>
      <c r="Q78" s="5">
        <v>0</v>
      </c>
      <c r="S78" s="16">
        <f t="shared" si="3"/>
        <v>61089551039</v>
      </c>
      <c r="U78" s="6">
        <v>5.6025408859180521E-3</v>
      </c>
    </row>
    <row r="79" spans="1:21" s="4" customFormat="1" ht="24">
      <c r="A79" s="4" t="s">
        <v>98</v>
      </c>
      <c r="B79" s="5"/>
      <c r="C79" s="5">
        <v>0</v>
      </c>
      <c r="D79" s="5"/>
      <c r="E79" s="5">
        <v>128529569687</v>
      </c>
      <c r="F79" s="5"/>
      <c r="G79" s="5">
        <v>0</v>
      </c>
      <c r="H79" s="5"/>
      <c r="I79" s="5">
        <f t="shared" si="2"/>
        <v>128529569687</v>
      </c>
      <c r="J79" s="5"/>
      <c r="K79" s="12">
        <v>1.3520470780601541E-2</v>
      </c>
      <c r="L79" s="5"/>
      <c r="M79" s="5">
        <v>0</v>
      </c>
      <c r="N79" s="5"/>
      <c r="O79" s="5">
        <v>128529569687</v>
      </c>
      <c r="Q79" s="5">
        <v>0</v>
      </c>
      <c r="S79" s="16">
        <f t="shared" si="3"/>
        <v>128529569687</v>
      </c>
      <c r="U79" s="6">
        <v>1.1787485044065212E-2</v>
      </c>
    </row>
    <row r="80" spans="1:21" s="4" customFormat="1" ht="24">
      <c r="A80" s="4" t="s">
        <v>59</v>
      </c>
      <c r="B80" s="5"/>
      <c r="C80" s="5">
        <v>0</v>
      </c>
      <c r="D80" s="5"/>
      <c r="E80" s="5">
        <v>67937736549</v>
      </c>
      <c r="F80" s="5"/>
      <c r="G80" s="5">
        <v>0</v>
      </c>
      <c r="H80" s="5"/>
      <c r="I80" s="5">
        <f t="shared" si="2"/>
        <v>67937736549</v>
      </c>
      <c r="J80" s="5"/>
      <c r="K80" s="12">
        <v>7.1466059067018398E-3</v>
      </c>
      <c r="L80" s="5"/>
      <c r="M80" s="5">
        <v>0</v>
      </c>
      <c r="N80" s="5"/>
      <c r="O80" s="5">
        <v>165802181666</v>
      </c>
      <c r="Q80" s="5">
        <v>0</v>
      </c>
      <c r="S80" s="16">
        <f t="shared" si="3"/>
        <v>165802181666</v>
      </c>
      <c r="U80" s="6">
        <v>1.5205767368713392E-2</v>
      </c>
    </row>
    <row r="81" spans="1:21" s="4" customFormat="1" ht="24">
      <c r="A81" s="4" t="s">
        <v>73</v>
      </c>
      <c r="B81" s="5"/>
      <c r="C81" s="5">
        <v>0</v>
      </c>
      <c r="D81" s="5"/>
      <c r="E81" s="5">
        <v>120219513655</v>
      </c>
      <c r="F81" s="5"/>
      <c r="G81" s="5">
        <v>0</v>
      </c>
      <c r="H81" s="5"/>
      <c r="I81" s="5">
        <f t="shared" si="2"/>
        <v>120219513655</v>
      </c>
      <c r="J81" s="5"/>
      <c r="K81" s="12">
        <v>1.2646307192880592E-2</v>
      </c>
      <c r="L81" s="5"/>
      <c r="M81" s="5">
        <v>0</v>
      </c>
      <c r="N81" s="5"/>
      <c r="O81" s="5">
        <v>197829370445</v>
      </c>
      <c r="Q81" s="5">
        <v>0</v>
      </c>
      <c r="S81" s="16">
        <f t="shared" si="3"/>
        <v>197829370445</v>
      </c>
      <c r="U81" s="6">
        <v>1.8142990372379136E-2</v>
      </c>
    </row>
    <row r="82" spans="1:21" s="4" customFormat="1" ht="24">
      <c r="A82" s="4" t="s">
        <v>78</v>
      </c>
      <c r="B82" s="5"/>
      <c r="C82" s="5">
        <v>0</v>
      </c>
      <c r="D82" s="5"/>
      <c r="E82" s="5">
        <v>84439327585</v>
      </c>
      <c r="F82" s="5"/>
      <c r="G82" s="5">
        <v>0</v>
      </c>
      <c r="H82" s="5"/>
      <c r="I82" s="5">
        <f t="shared" si="2"/>
        <v>84439327585</v>
      </c>
      <c r="J82" s="5"/>
      <c r="K82" s="12">
        <v>8.882465444542029E-3</v>
      </c>
      <c r="L82" s="5"/>
      <c r="M82" s="5">
        <v>0</v>
      </c>
      <c r="N82" s="5"/>
      <c r="O82" s="5">
        <v>91956282441</v>
      </c>
      <c r="Q82" s="5">
        <v>0</v>
      </c>
      <c r="S82" s="16">
        <f t="shared" si="3"/>
        <v>91956282441</v>
      </c>
      <c r="U82" s="6">
        <v>8.4333379985691917E-3</v>
      </c>
    </row>
    <row r="83" spans="1:21" s="4" customFormat="1" ht="24">
      <c r="A83" s="4" t="s">
        <v>91</v>
      </c>
      <c r="B83" s="5"/>
      <c r="C83" s="5">
        <v>0</v>
      </c>
      <c r="D83" s="5"/>
      <c r="E83" s="5">
        <v>1346710511</v>
      </c>
      <c r="F83" s="5"/>
      <c r="G83" s="5">
        <v>0</v>
      </c>
      <c r="H83" s="5"/>
      <c r="I83" s="5">
        <f t="shared" si="2"/>
        <v>1346710511</v>
      </c>
      <c r="J83" s="5"/>
      <c r="K83" s="12">
        <v>1.4166514490203042E-4</v>
      </c>
      <c r="L83" s="5"/>
      <c r="M83" s="5">
        <v>0</v>
      </c>
      <c r="N83" s="5"/>
      <c r="O83" s="5">
        <v>31947976663</v>
      </c>
      <c r="Q83" s="5">
        <v>0</v>
      </c>
      <c r="S83" s="16">
        <f t="shared" si="3"/>
        <v>31947976663</v>
      </c>
      <c r="U83" s="6">
        <v>2.9299584369599455E-3</v>
      </c>
    </row>
    <row r="84" spans="1:21" s="4" customFormat="1" ht="24">
      <c r="A84" s="4" t="s">
        <v>94</v>
      </c>
      <c r="B84" s="5"/>
      <c r="C84" s="5">
        <v>0</v>
      </c>
      <c r="D84" s="5"/>
      <c r="E84" s="5">
        <v>80658081651</v>
      </c>
      <c r="F84" s="5"/>
      <c r="G84" s="5">
        <v>0</v>
      </c>
      <c r="H84" s="5"/>
      <c r="I84" s="5">
        <f t="shared" si="2"/>
        <v>80658081651</v>
      </c>
      <c r="J84" s="5"/>
      <c r="K84" s="12">
        <v>8.4847030830137449E-3</v>
      </c>
      <c r="L84" s="5"/>
      <c r="M84" s="5">
        <v>0</v>
      </c>
      <c r="N84" s="5"/>
      <c r="O84" s="5">
        <v>80658081651</v>
      </c>
      <c r="Q84" s="5">
        <v>0</v>
      </c>
      <c r="S84" s="16">
        <f t="shared" si="3"/>
        <v>80658081651</v>
      </c>
      <c r="U84" s="6">
        <v>7.3971766454946483E-3</v>
      </c>
    </row>
    <row r="85" spans="1:21" s="4" customFormat="1" ht="24">
      <c r="A85" s="4" t="s">
        <v>77</v>
      </c>
      <c r="B85" s="5"/>
      <c r="C85" s="5">
        <v>0</v>
      </c>
      <c r="D85" s="5"/>
      <c r="E85" s="5">
        <v>116866943733</v>
      </c>
      <c r="F85" s="5"/>
      <c r="G85" s="5">
        <v>0</v>
      </c>
      <c r="H85" s="5"/>
      <c r="I85" s="5">
        <f t="shared" si="2"/>
        <v>116866943733</v>
      </c>
      <c r="J85" s="5"/>
      <c r="K85" s="12">
        <v>1.2293638746384507E-2</v>
      </c>
      <c r="L85" s="5"/>
      <c r="M85" s="5">
        <v>0</v>
      </c>
      <c r="N85" s="5"/>
      <c r="O85" s="5">
        <v>108704098813</v>
      </c>
      <c r="Q85" s="5">
        <v>0</v>
      </c>
      <c r="S85" s="16">
        <f t="shared" si="3"/>
        <v>108704098813</v>
      </c>
      <c r="U85" s="6">
        <v>9.9692852166797952E-3</v>
      </c>
    </row>
    <row r="86" spans="1:21" s="4" customFormat="1" ht="24">
      <c r="A86" s="4" t="s">
        <v>76</v>
      </c>
      <c r="B86" s="5"/>
      <c r="C86" s="5">
        <v>0</v>
      </c>
      <c r="D86" s="5"/>
      <c r="E86" s="5">
        <v>299537517319</v>
      </c>
      <c r="F86" s="5"/>
      <c r="G86" s="5">
        <v>0</v>
      </c>
      <c r="H86" s="5"/>
      <c r="I86" s="5">
        <f t="shared" si="2"/>
        <v>299537517319</v>
      </c>
      <c r="J86" s="5"/>
      <c r="K86" s="12">
        <v>3.1509389321600523E-2</v>
      </c>
      <c r="L86" s="5"/>
      <c r="M86" s="5">
        <v>0</v>
      </c>
      <c r="N86" s="5"/>
      <c r="O86" s="5">
        <v>235354436810</v>
      </c>
      <c r="Q86" s="5">
        <v>0</v>
      </c>
      <c r="S86" s="16">
        <f t="shared" si="3"/>
        <v>235354436810</v>
      </c>
      <c r="U86" s="6">
        <v>2.1584425363814656E-2</v>
      </c>
    </row>
    <row r="87" spans="1:21" s="4" customFormat="1" ht="24">
      <c r="A87" s="4" t="s">
        <v>45</v>
      </c>
      <c r="B87" s="5"/>
      <c r="C87" s="5">
        <v>0</v>
      </c>
      <c r="D87" s="5"/>
      <c r="E87" s="5">
        <v>43913871191</v>
      </c>
      <c r="F87" s="5"/>
      <c r="G87" s="5">
        <v>0</v>
      </c>
      <c r="H87" s="5"/>
      <c r="I87" s="5">
        <f t="shared" si="2"/>
        <v>43913871191</v>
      </c>
      <c r="J87" s="5"/>
      <c r="K87" s="12">
        <v>4.6194522688195712E-3</v>
      </c>
      <c r="L87" s="5"/>
      <c r="M87" s="5">
        <v>0</v>
      </c>
      <c r="N87" s="5"/>
      <c r="O87" s="5">
        <v>28017616905</v>
      </c>
      <c r="Q87" s="5">
        <v>0</v>
      </c>
      <c r="S87" s="16">
        <f t="shared" si="3"/>
        <v>28017616905</v>
      </c>
      <c r="U87" s="6">
        <v>2.5695039751731132E-3</v>
      </c>
    </row>
    <row r="88" spans="1:21" s="4" customFormat="1" ht="24">
      <c r="A88" s="4" t="s">
        <v>82</v>
      </c>
      <c r="B88" s="5"/>
      <c r="C88" s="5">
        <v>0</v>
      </c>
      <c r="D88" s="5"/>
      <c r="E88" s="5">
        <v>125836546668</v>
      </c>
      <c r="F88" s="5"/>
      <c r="G88" s="5">
        <v>0</v>
      </c>
      <c r="H88" s="5"/>
      <c r="I88" s="5">
        <f t="shared" si="2"/>
        <v>125836546668</v>
      </c>
      <c r="J88" s="5"/>
      <c r="K88" s="12">
        <v>1.3237182358112101E-2</v>
      </c>
      <c r="L88" s="5"/>
      <c r="M88" s="5">
        <v>0</v>
      </c>
      <c r="N88" s="5"/>
      <c r="O88" s="5">
        <v>176687367192</v>
      </c>
      <c r="Q88" s="5">
        <v>0</v>
      </c>
      <c r="S88" s="16">
        <f t="shared" si="3"/>
        <v>176687367192</v>
      </c>
      <c r="U88" s="6">
        <v>1.6204050969149172E-2</v>
      </c>
    </row>
    <row r="89" spans="1:21" s="4" customFormat="1" ht="24">
      <c r="A89" s="4" t="s">
        <v>71</v>
      </c>
      <c r="B89" s="5"/>
      <c r="C89" s="5">
        <v>0</v>
      </c>
      <c r="D89" s="5"/>
      <c r="E89" s="5">
        <v>16155468862</v>
      </c>
      <c r="F89" s="5"/>
      <c r="G89" s="5">
        <v>0</v>
      </c>
      <c r="H89" s="5"/>
      <c r="I89" s="5">
        <f t="shared" si="2"/>
        <v>16155468862</v>
      </c>
      <c r="J89" s="5"/>
      <c r="K89" s="12">
        <v>1.6994497470700074E-3</v>
      </c>
      <c r="L89" s="5"/>
      <c r="M89" s="5">
        <v>0</v>
      </c>
      <c r="N89" s="5"/>
      <c r="O89" s="5">
        <v>-22203544019</v>
      </c>
      <c r="Q89" s="5">
        <v>0</v>
      </c>
      <c r="S89" s="16">
        <f t="shared" si="3"/>
        <v>-22203544019</v>
      </c>
      <c r="U89" s="6">
        <v>-2.0362936224447496E-3</v>
      </c>
    </row>
    <row r="90" spans="1:21" s="4" customFormat="1" ht="24">
      <c r="A90" s="4" t="s">
        <v>24</v>
      </c>
      <c r="B90" s="5"/>
      <c r="C90" s="5">
        <v>0</v>
      </c>
      <c r="D90" s="5"/>
      <c r="E90" s="5">
        <v>134075359642</v>
      </c>
      <c r="F90" s="5"/>
      <c r="G90" s="5">
        <v>0</v>
      </c>
      <c r="H90" s="5"/>
      <c r="I90" s="5">
        <f t="shared" si="2"/>
        <v>134075359642</v>
      </c>
      <c r="J90" s="5"/>
      <c r="K90" s="12">
        <v>1.4103851641710229E-2</v>
      </c>
      <c r="L90" s="5"/>
      <c r="M90" s="5">
        <v>0</v>
      </c>
      <c r="N90" s="5"/>
      <c r="O90" s="5">
        <v>131587179723</v>
      </c>
      <c r="Q90" s="5">
        <v>0</v>
      </c>
      <c r="S90" s="16">
        <f t="shared" si="3"/>
        <v>131587179723</v>
      </c>
      <c r="U90" s="6">
        <v>1.2067899369404536E-2</v>
      </c>
    </row>
    <row r="91" spans="1:21" s="4" customFormat="1" ht="24">
      <c r="A91" s="4" t="s">
        <v>62</v>
      </c>
      <c r="B91" s="5"/>
      <c r="C91" s="5">
        <v>0</v>
      </c>
      <c r="D91" s="5"/>
      <c r="E91" s="5">
        <v>4419290</v>
      </c>
      <c r="F91" s="5"/>
      <c r="G91" s="5">
        <v>0</v>
      </c>
      <c r="H91" s="5"/>
      <c r="I91" s="5">
        <f t="shared" si="2"/>
        <v>4419290</v>
      </c>
      <c r="J91" s="5"/>
      <c r="K91" s="12">
        <v>4.6488042760519745E-7</v>
      </c>
      <c r="L91" s="5"/>
      <c r="M91" s="5">
        <v>0</v>
      </c>
      <c r="N91" s="5"/>
      <c r="O91" s="5">
        <v>-65552801</v>
      </c>
      <c r="Q91" s="5">
        <v>0</v>
      </c>
      <c r="S91" s="16">
        <f t="shared" si="3"/>
        <v>-65552801</v>
      </c>
      <c r="U91" s="6">
        <v>-6.0118668666346384E-6</v>
      </c>
    </row>
    <row r="92" spans="1:21" s="4" customFormat="1" ht="24">
      <c r="A92" s="4" t="s">
        <v>99</v>
      </c>
      <c r="B92" s="5"/>
      <c r="C92" s="5">
        <v>0</v>
      </c>
      <c r="D92" s="5"/>
      <c r="E92" s="5">
        <v>6781838367</v>
      </c>
      <c r="F92" s="5"/>
      <c r="G92" s="5">
        <v>0</v>
      </c>
      <c r="H92" s="5"/>
      <c r="I92" s="5">
        <f t="shared" si="2"/>
        <v>6781838367</v>
      </c>
      <c r="J92" s="5"/>
      <c r="K92" s="12">
        <v>7.1340507638111418E-4</v>
      </c>
      <c r="L92" s="5"/>
      <c r="M92" s="5">
        <v>0</v>
      </c>
      <c r="N92" s="5"/>
      <c r="O92" s="5">
        <v>6781838367</v>
      </c>
      <c r="Q92" s="5">
        <v>0</v>
      </c>
      <c r="S92" s="16">
        <f t="shared" si="3"/>
        <v>6781838367</v>
      </c>
      <c r="U92" s="6">
        <v>6.2196441267916018E-4</v>
      </c>
    </row>
    <row r="93" spans="1:21" s="4" customFormat="1" ht="24">
      <c r="A93" s="4" t="s">
        <v>58</v>
      </c>
      <c r="B93" s="5"/>
      <c r="C93" s="5">
        <v>0</v>
      </c>
      <c r="D93" s="5"/>
      <c r="E93" s="5">
        <v>24519250134</v>
      </c>
      <c r="F93" s="5"/>
      <c r="G93" s="5">
        <v>0</v>
      </c>
      <c r="H93" s="5"/>
      <c r="I93" s="5">
        <f t="shared" si="2"/>
        <v>24519250134</v>
      </c>
      <c r="J93" s="5"/>
      <c r="K93" s="12">
        <v>2.5792648789404442E-3</v>
      </c>
      <c r="L93" s="5"/>
      <c r="M93" s="5">
        <v>0</v>
      </c>
      <c r="N93" s="5"/>
      <c r="O93" s="5">
        <v>7437145500</v>
      </c>
      <c r="Q93" s="5">
        <v>0</v>
      </c>
      <c r="S93" s="16">
        <f t="shared" si="3"/>
        <v>7437145500</v>
      </c>
      <c r="U93" s="6">
        <v>6.8206282465017637E-4</v>
      </c>
    </row>
    <row r="94" spans="1:21" s="4" customFormat="1" ht="24">
      <c r="A94" s="4" t="s">
        <v>66</v>
      </c>
      <c r="B94" s="5"/>
      <c r="C94" s="5">
        <v>0</v>
      </c>
      <c r="D94" s="5"/>
      <c r="E94" s="5">
        <v>138764807149</v>
      </c>
      <c r="F94" s="5"/>
      <c r="G94" s="5">
        <v>0</v>
      </c>
      <c r="H94" s="5"/>
      <c r="I94" s="5">
        <f t="shared" si="2"/>
        <v>138764807149</v>
      </c>
      <c r="J94" s="5"/>
      <c r="K94" s="12">
        <v>1.459715087355206E-2</v>
      </c>
      <c r="L94" s="5"/>
      <c r="M94" s="5">
        <v>0</v>
      </c>
      <c r="N94" s="5"/>
      <c r="O94" s="5">
        <v>188515111485</v>
      </c>
      <c r="Q94" s="5">
        <v>0</v>
      </c>
      <c r="S94" s="16">
        <f t="shared" si="3"/>
        <v>188515111485</v>
      </c>
      <c r="U94" s="6">
        <v>1.7288776914301595E-2</v>
      </c>
    </row>
    <row r="95" spans="1:21" s="4" customFormat="1" ht="24">
      <c r="A95" s="4" t="s">
        <v>53</v>
      </c>
      <c r="B95" s="5"/>
      <c r="C95" s="5">
        <v>0</v>
      </c>
      <c r="D95" s="5"/>
      <c r="E95" s="5">
        <v>27106512758</v>
      </c>
      <c r="F95" s="5"/>
      <c r="G95" s="5">
        <v>0</v>
      </c>
      <c r="H95" s="5"/>
      <c r="I95" s="5">
        <f t="shared" si="2"/>
        <v>27106512758</v>
      </c>
      <c r="J95" s="5"/>
      <c r="K95" s="12">
        <v>2.8514279990280748E-3</v>
      </c>
      <c r="L95" s="5"/>
      <c r="M95" s="5">
        <v>0</v>
      </c>
      <c r="N95" s="5"/>
      <c r="O95" s="5">
        <v>30639677516</v>
      </c>
      <c r="Q95" s="5">
        <v>0</v>
      </c>
      <c r="S95" s="16">
        <f t="shared" si="3"/>
        <v>30639677516</v>
      </c>
      <c r="U95" s="6">
        <v>2.8099739332696203E-3</v>
      </c>
    </row>
    <row r="96" spans="1:21" s="4" customFormat="1" ht="24">
      <c r="A96" s="4" t="s">
        <v>44</v>
      </c>
      <c r="B96" s="5"/>
      <c r="C96" s="5">
        <v>0</v>
      </c>
      <c r="D96" s="5"/>
      <c r="E96" s="5">
        <v>438264258988</v>
      </c>
      <c r="F96" s="5"/>
      <c r="G96" s="5">
        <v>0</v>
      </c>
      <c r="H96" s="5"/>
      <c r="I96" s="5">
        <f t="shared" si="2"/>
        <v>438264258988</v>
      </c>
      <c r="J96" s="5"/>
      <c r="K96" s="12">
        <v>4.6102535955417377E-2</v>
      </c>
      <c r="L96" s="5"/>
      <c r="M96" s="5">
        <v>0</v>
      </c>
      <c r="N96" s="5"/>
      <c r="O96" s="5">
        <v>560593630346</v>
      </c>
      <c r="Q96" s="5">
        <v>0</v>
      </c>
      <c r="S96" s="16">
        <f t="shared" si="3"/>
        <v>560593630346</v>
      </c>
      <c r="U96" s="6">
        <v>5.1412208487072029E-2</v>
      </c>
    </row>
    <row r="97" spans="1:21" s="4" customFormat="1" ht="24">
      <c r="A97" s="4" t="s">
        <v>61</v>
      </c>
      <c r="B97" s="5"/>
      <c r="C97" s="5">
        <v>0</v>
      </c>
      <c r="D97" s="5"/>
      <c r="E97" s="5">
        <v>42004413000</v>
      </c>
      <c r="F97" s="5"/>
      <c r="G97" s="5">
        <v>0</v>
      </c>
      <c r="H97" s="5"/>
      <c r="I97" s="5">
        <f t="shared" si="2"/>
        <v>42004413000</v>
      </c>
      <c r="J97" s="5"/>
      <c r="K97" s="12">
        <v>4.4185897455802439E-3</v>
      </c>
      <c r="L97" s="5"/>
      <c r="M97" s="5">
        <v>0</v>
      </c>
      <c r="N97" s="5"/>
      <c r="O97" s="5">
        <v>46875243000</v>
      </c>
      <c r="Q97" s="5">
        <v>0</v>
      </c>
      <c r="S97" s="16">
        <f t="shared" si="3"/>
        <v>46875243000</v>
      </c>
      <c r="U97" s="6">
        <v>4.2989424701645818E-3</v>
      </c>
    </row>
    <row r="98" spans="1:21" s="4" customFormat="1" ht="24">
      <c r="A98" s="4" t="s">
        <v>150</v>
      </c>
      <c r="B98" s="5"/>
      <c r="C98" s="5">
        <v>0</v>
      </c>
      <c r="D98" s="5"/>
      <c r="E98" s="5">
        <v>131578134</v>
      </c>
      <c r="F98" s="5"/>
      <c r="G98" s="5">
        <v>0</v>
      </c>
      <c r="H98" s="5"/>
      <c r="I98" s="5">
        <f t="shared" si="2"/>
        <v>131578134</v>
      </c>
      <c r="J98" s="5"/>
      <c r="K98" s="12">
        <v>1.3841160244504362E-5</v>
      </c>
      <c r="L98" s="5"/>
      <c r="M98" s="5">
        <v>0</v>
      </c>
      <c r="N98" s="5"/>
      <c r="O98" s="5">
        <v>131578131</v>
      </c>
      <c r="Q98" s="5">
        <v>0</v>
      </c>
      <c r="S98" s="16">
        <f>M98+O98+Q98</f>
        <v>131578131</v>
      </c>
      <c r="U98" s="6">
        <v>1.2067070150300367E-5</v>
      </c>
    </row>
    <row r="99" spans="1:21" s="4" customFormat="1" ht="24">
      <c r="A99" s="4" t="s">
        <v>151</v>
      </c>
      <c r="B99" s="5"/>
      <c r="C99" s="5">
        <v>0</v>
      </c>
      <c r="D99" s="5"/>
      <c r="E99" s="5">
        <v>-7281422777</v>
      </c>
      <c r="F99" s="5"/>
      <c r="G99" s="5">
        <v>0</v>
      </c>
      <c r="H99" s="5"/>
      <c r="I99" s="5">
        <f t="shared" si="2"/>
        <v>-7281422777</v>
      </c>
      <c r="J99" s="5"/>
      <c r="K99" s="12">
        <v>-7.6595809149116356E-4</v>
      </c>
      <c r="L99" s="5"/>
      <c r="M99" s="5">
        <v>0</v>
      </c>
      <c r="N99" s="5"/>
      <c r="O99" s="5">
        <v>-7281422777</v>
      </c>
      <c r="Q99" s="5">
        <v>0</v>
      </c>
      <c r="S99" s="5">
        <f>M99+O99+Q99</f>
        <v>-7281422777</v>
      </c>
      <c r="U99" s="6">
        <v>-6.677814474320492E-4</v>
      </c>
    </row>
    <row r="100" spans="1:21" ht="24.75" thickBot="1">
      <c r="A100" s="2" t="s">
        <v>100</v>
      </c>
      <c r="C100" s="7">
        <f>SUM(C8:C99)</f>
        <v>141925611883</v>
      </c>
      <c r="E100" s="7">
        <f>SUM(E8:E99)</f>
        <v>9028555460013</v>
      </c>
      <c r="G100" s="7">
        <f>SUM(G8:G99)</f>
        <v>338875467939</v>
      </c>
      <c r="I100" s="7">
        <f>SUM(I8:I99)</f>
        <v>9509356539835</v>
      </c>
      <c r="K100" s="13">
        <f>SUM(K8:K99)</f>
        <v>1</v>
      </c>
      <c r="M100" s="7">
        <f t="shared" ref="M100:S100" si="4">SUM(M8:M99)</f>
        <v>141925611883</v>
      </c>
      <c r="N100" s="1">
        <f t="shared" si="4"/>
        <v>0</v>
      </c>
      <c r="O100" s="7">
        <f t="shared" si="4"/>
        <v>10237311493159</v>
      </c>
      <c r="P100" s="1">
        <f t="shared" si="4"/>
        <v>0</v>
      </c>
      <c r="Q100" s="7">
        <f t="shared" si="4"/>
        <v>527726453967</v>
      </c>
      <c r="R100" s="1">
        <f t="shared" si="4"/>
        <v>0</v>
      </c>
      <c r="S100" s="7">
        <f t="shared" si="4"/>
        <v>10906963559009</v>
      </c>
      <c r="U100" s="13">
        <f>SUM(U8:U99)</f>
        <v>1.0000000000000004</v>
      </c>
    </row>
    <row r="101" spans="1:21" ht="15.75" thickTop="1">
      <c r="C101" s="11"/>
      <c r="E101" s="3"/>
      <c r="G101" s="11"/>
      <c r="M101" s="11"/>
      <c r="O101" s="11"/>
      <c r="Q101" s="11"/>
    </row>
    <row r="102" spans="1:21">
      <c r="C102" s="3"/>
      <c r="E102" s="3"/>
      <c r="G102" s="3"/>
      <c r="M102" s="3"/>
      <c r="N102" s="3"/>
      <c r="O102" s="3"/>
      <c r="P102" s="3"/>
      <c r="Q102" s="3"/>
      <c r="R102" s="3"/>
      <c r="S102" s="3"/>
      <c r="T102" s="3"/>
    </row>
    <row r="103" spans="1:21">
      <c r="C103" s="11"/>
      <c r="E103" s="11"/>
      <c r="G103" s="11"/>
      <c r="M103" s="11"/>
      <c r="O103" s="11"/>
      <c r="Q103" s="11"/>
    </row>
    <row r="106" spans="1:21">
      <c r="E106" s="11"/>
    </row>
    <row r="107" spans="1:21">
      <c r="E107" s="11"/>
    </row>
    <row r="108" spans="1:21">
      <c r="E108" s="11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2"/>
  <sheetViews>
    <sheetView rightToLeft="1" topLeftCell="A3" workbookViewId="0">
      <selection activeCell="G27" sqref="G27"/>
    </sheetView>
  </sheetViews>
  <sheetFormatPr defaultRowHeight="15"/>
  <cols>
    <col min="1" max="1" width="26.710937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10" customFormat="1" ht="18.75"/>
    <row r="2" spans="1:19" s="10" customFormat="1" ht="26.2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 t="s">
        <v>0</v>
      </c>
      <c r="J2" s="37" t="s">
        <v>0</v>
      </c>
      <c r="K2" s="37" t="s">
        <v>0</v>
      </c>
      <c r="L2" s="37" t="s">
        <v>0</v>
      </c>
      <c r="M2" s="37" t="s">
        <v>0</v>
      </c>
      <c r="N2" s="37" t="s">
        <v>0</v>
      </c>
      <c r="O2" s="37" t="s">
        <v>0</v>
      </c>
      <c r="P2" s="37" t="s">
        <v>0</v>
      </c>
      <c r="Q2" s="37" t="s">
        <v>0</v>
      </c>
      <c r="R2" s="37" t="s">
        <v>0</v>
      </c>
      <c r="S2" s="37" t="s">
        <v>0</v>
      </c>
    </row>
    <row r="3" spans="1:19" s="10" customFormat="1" ht="26.25">
      <c r="A3" s="37" t="s">
        <v>111</v>
      </c>
      <c r="B3" s="37" t="s">
        <v>111</v>
      </c>
      <c r="C3" s="37" t="s">
        <v>111</v>
      </c>
      <c r="D3" s="37" t="s">
        <v>111</v>
      </c>
      <c r="E3" s="37" t="s">
        <v>111</v>
      </c>
      <c r="F3" s="37" t="s">
        <v>111</v>
      </c>
      <c r="G3" s="37" t="s">
        <v>111</v>
      </c>
      <c r="H3" s="37" t="s">
        <v>111</v>
      </c>
      <c r="I3" s="37" t="s">
        <v>111</v>
      </c>
      <c r="J3" s="37" t="s">
        <v>111</v>
      </c>
      <c r="K3" s="37" t="s">
        <v>111</v>
      </c>
      <c r="L3" s="37" t="s">
        <v>111</v>
      </c>
      <c r="M3" s="37" t="s">
        <v>111</v>
      </c>
      <c r="N3" s="37" t="s">
        <v>111</v>
      </c>
      <c r="O3" s="37" t="s">
        <v>111</v>
      </c>
      <c r="P3" s="37" t="s">
        <v>111</v>
      </c>
      <c r="Q3" s="37" t="s">
        <v>111</v>
      </c>
      <c r="R3" s="37" t="s">
        <v>111</v>
      </c>
      <c r="S3" s="37" t="s">
        <v>111</v>
      </c>
    </row>
    <row r="4" spans="1:19" s="10" customFormat="1" ht="26.25">
      <c r="A4" s="37" t="s">
        <v>2</v>
      </c>
      <c r="B4" s="37" t="s">
        <v>2</v>
      </c>
      <c r="C4" s="37" t="s">
        <v>2</v>
      </c>
      <c r="D4" s="37" t="s">
        <v>2</v>
      </c>
      <c r="E4" s="37" t="s">
        <v>2</v>
      </c>
      <c r="F4" s="37" t="s">
        <v>2</v>
      </c>
      <c r="G4" s="37" t="s">
        <v>2</v>
      </c>
      <c r="H4" s="37" t="s">
        <v>2</v>
      </c>
      <c r="I4" s="37" t="s">
        <v>2</v>
      </c>
      <c r="J4" s="37" t="s">
        <v>2</v>
      </c>
      <c r="K4" s="37" t="s">
        <v>2</v>
      </c>
      <c r="L4" s="37" t="s">
        <v>2</v>
      </c>
      <c r="M4" s="37" t="s">
        <v>2</v>
      </c>
      <c r="N4" s="37" t="s">
        <v>2</v>
      </c>
      <c r="O4" s="37" t="s">
        <v>2</v>
      </c>
      <c r="P4" s="37" t="s">
        <v>2</v>
      </c>
      <c r="Q4" s="37" t="s">
        <v>2</v>
      </c>
      <c r="R4" s="37" t="s">
        <v>2</v>
      </c>
      <c r="S4" s="37" t="s">
        <v>2</v>
      </c>
    </row>
    <row r="5" spans="1:19" s="10" customFormat="1" ht="18.75"/>
    <row r="6" spans="1:19" s="10" customFormat="1" ht="26.25">
      <c r="A6" s="39" t="s">
        <v>3</v>
      </c>
      <c r="C6" s="39" t="s">
        <v>119</v>
      </c>
      <c r="D6" s="39" t="s">
        <v>119</v>
      </c>
      <c r="E6" s="39" t="s">
        <v>119</v>
      </c>
      <c r="F6" s="39" t="s">
        <v>119</v>
      </c>
      <c r="G6" s="39" t="s">
        <v>119</v>
      </c>
      <c r="I6" s="39" t="s">
        <v>113</v>
      </c>
      <c r="J6" s="39" t="s">
        <v>113</v>
      </c>
      <c r="K6" s="39" t="s">
        <v>113</v>
      </c>
      <c r="L6" s="39" t="s">
        <v>113</v>
      </c>
      <c r="M6" s="39" t="s">
        <v>113</v>
      </c>
      <c r="O6" s="39" t="s">
        <v>114</v>
      </c>
      <c r="P6" s="39" t="s">
        <v>114</v>
      </c>
      <c r="Q6" s="39" t="s">
        <v>114</v>
      </c>
      <c r="R6" s="39" t="s">
        <v>114</v>
      </c>
      <c r="S6" s="39" t="s">
        <v>114</v>
      </c>
    </row>
    <row r="7" spans="1:19" s="10" customFormat="1" ht="26.25">
      <c r="A7" s="39" t="s">
        <v>3</v>
      </c>
      <c r="C7" s="39" t="s">
        <v>120</v>
      </c>
      <c r="E7" s="39" t="s">
        <v>121</v>
      </c>
      <c r="G7" s="39" t="s">
        <v>122</v>
      </c>
      <c r="I7" s="39" t="s">
        <v>123</v>
      </c>
      <c r="K7" s="39" t="s">
        <v>117</v>
      </c>
      <c r="M7" s="39" t="s">
        <v>124</v>
      </c>
      <c r="O7" s="39" t="s">
        <v>123</v>
      </c>
      <c r="Q7" s="39" t="s">
        <v>117</v>
      </c>
      <c r="S7" s="39" t="s">
        <v>124</v>
      </c>
    </row>
    <row r="8" spans="1:19" s="4" customFormat="1" ht="24">
      <c r="A8" s="4" t="s">
        <v>56</v>
      </c>
      <c r="B8" s="5"/>
      <c r="C8" s="5" t="s">
        <v>125</v>
      </c>
      <c r="D8" s="5"/>
      <c r="E8" s="5">
        <v>5250407</v>
      </c>
      <c r="F8" s="5"/>
      <c r="G8" s="5">
        <v>1740</v>
      </c>
      <c r="H8" s="5"/>
      <c r="I8" s="5">
        <v>9135708180</v>
      </c>
      <c r="J8" s="5"/>
      <c r="K8" s="15">
        <v>1233970062</v>
      </c>
      <c r="L8" s="5"/>
      <c r="M8" s="5">
        <v>7901738118</v>
      </c>
      <c r="N8" s="5"/>
      <c r="O8" s="5">
        <v>9135708180</v>
      </c>
      <c r="Q8" s="15">
        <v>1233970062</v>
      </c>
      <c r="S8" s="16">
        <v>7901738118</v>
      </c>
    </row>
    <row r="9" spans="1:19" s="4" customFormat="1" ht="24">
      <c r="A9" s="4" t="s">
        <v>22</v>
      </c>
      <c r="B9" s="5"/>
      <c r="C9" s="5" t="s">
        <v>126</v>
      </c>
      <c r="D9" s="5"/>
      <c r="E9" s="5">
        <v>7264633</v>
      </c>
      <c r="F9" s="5"/>
      <c r="G9" s="5">
        <v>11000</v>
      </c>
      <c r="H9" s="5"/>
      <c r="I9" s="5">
        <v>79910963000</v>
      </c>
      <c r="J9" s="5"/>
      <c r="K9" s="15">
        <v>5361438412</v>
      </c>
      <c r="L9" s="5"/>
      <c r="M9" s="5">
        <v>74549524588</v>
      </c>
      <c r="N9" s="5"/>
      <c r="O9" s="5">
        <v>79910963000</v>
      </c>
      <c r="Q9" s="15">
        <v>5361438412</v>
      </c>
      <c r="S9" s="16">
        <v>74549524588</v>
      </c>
    </row>
    <row r="10" spans="1:19" s="4" customFormat="1" ht="24">
      <c r="A10" s="4" t="s">
        <v>29</v>
      </c>
      <c r="B10" s="5"/>
      <c r="C10" s="5" t="s">
        <v>127</v>
      </c>
      <c r="D10" s="5"/>
      <c r="E10" s="5">
        <v>65602103</v>
      </c>
      <c r="F10" s="5"/>
      <c r="G10" s="5">
        <v>1055</v>
      </c>
      <c r="H10" s="5"/>
      <c r="I10" s="5">
        <v>69210218665</v>
      </c>
      <c r="J10" s="5"/>
      <c r="K10" s="15">
        <v>9735869488</v>
      </c>
      <c r="L10" s="5"/>
      <c r="M10" s="5">
        <v>59474349177</v>
      </c>
      <c r="N10" s="5"/>
      <c r="O10" s="5">
        <v>69210218665</v>
      </c>
      <c r="Q10" s="15">
        <v>9735869488</v>
      </c>
      <c r="S10" s="16">
        <v>59474349177</v>
      </c>
    </row>
    <row r="11" spans="1:19" ht="24.75" thickBot="1">
      <c r="A11" s="2" t="s">
        <v>100</v>
      </c>
      <c r="C11" s="1" t="s">
        <v>100</v>
      </c>
      <c r="E11" s="1" t="s">
        <v>100</v>
      </c>
      <c r="G11" s="1" t="s">
        <v>100</v>
      </c>
      <c r="I11" s="7">
        <f>SUM(I8:I10)</f>
        <v>158256889845</v>
      </c>
      <c r="K11" s="7">
        <f>SUM(K8:K10)</f>
        <v>16331277962</v>
      </c>
      <c r="M11" s="7">
        <f>SUM(M8:M10)</f>
        <v>141925611883</v>
      </c>
      <c r="O11" s="7">
        <f>SUM(O8:O10)</f>
        <v>158256889845</v>
      </c>
      <c r="Q11" s="7">
        <f>SUM(Q8:Q10)</f>
        <v>16331277962</v>
      </c>
      <c r="S11" s="7">
        <f>SUM(S8:S10)</f>
        <v>141925611883</v>
      </c>
    </row>
    <row r="12" spans="1:19" ht="15.75" thickTop="1"/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workbookViewId="0">
      <selection activeCell="I19" sqref="I19"/>
    </sheetView>
  </sheetViews>
  <sheetFormatPr defaultRowHeight="18.75"/>
  <cols>
    <col min="1" max="1" width="26.28515625" style="10" bestFit="1" customWidth="1"/>
    <col min="2" max="2" width="1" style="10" customWidth="1"/>
    <col min="3" max="3" width="22" style="10" customWidth="1"/>
    <col min="4" max="4" width="1" style="10" customWidth="1"/>
    <col min="5" max="5" width="22" style="10" customWidth="1"/>
    <col min="6" max="6" width="1" style="10" customWidth="1"/>
    <col min="7" max="7" width="22" style="10" customWidth="1"/>
    <col min="8" max="8" width="1" style="10" customWidth="1"/>
    <col min="9" max="9" width="22" style="10" customWidth="1"/>
    <col min="10" max="10" width="1" style="10" customWidth="1"/>
    <col min="11" max="11" width="22" style="10" customWidth="1"/>
    <col min="12" max="12" width="1" style="10" customWidth="1"/>
    <col min="13" max="13" width="22" style="10" customWidth="1"/>
    <col min="14" max="14" width="1" style="10" customWidth="1"/>
    <col min="15" max="15" width="9.140625" style="10" customWidth="1"/>
    <col min="16" max="16384" width="9.140625" style="10"/>
  </cols>
  <sheetData>
    <row r="2" spans="1:13" ht="26.2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 t="s">
        <v>0</v>
      </c>
      <c r="J2" s="37" t="s">
        <v>0</v>
      </c>
      <c r="K2" s="37" t="s">
        <v>0</v>
      </c>
      <c r="L2" s="37" t="s">
        <v>0</v>
      </c>
      <c r="M2" s="37" t="s">
        <v>0</v>
      </c>
    </row>
    <row r="3" spans="1:13" ht="26.25">
      <c r="A3" s="37" t="s">
        <v>111</v>
      </c>
      <c r="B3" s="37" t="s">
        <v>111</v>
      </c>
      <c r="C3" s="37" t="s">
        <v>111</v>
      </c>
      <c r="D3" s="37" t="s">
        <v>111</v>
      </c>
      <c r="E3" s="37" t="s">
        <v>111</v>
      </c>
      <c r="F3" s="37" t="s">
        <v>111</v>
      </c>
      <c r="G3" s="37" t="s">
        <v>111</v>
      </c>
      <c r="H3" s="37" t="s">
        <v>111</v>
      </c>
      <c r="I3" s="37" t="s">
        <v>111</v>
      </c>
      <c r="J3" s="37" t="s">
        <v>111</v>
      </c>
      <c r="K3" s="37" t="s">
        <v>111</v>
      </c>
      <c r="L3" s="37" t="s">
        <v>111</v>
      </c>
      <c r="M3" s="37" t="s">
        <v>111</v>
      </c>
    </row>
    <row r="4" spans="1:13" ht="26.25">
      <c r="A4" s="37" t="s">
        <v>2</v>
      </c>
      <c r="B4" s="37" t="s">
        <v>2</v>
      </c>
      <c r="C4" s="37" t="s">
        <v>2</v>
      </c>
      <c r="D4" s="37" t="s">
        <v>2</v>
      </c>
      <c r="E4" s="37" t="s">
        <v>2</v>
      </c>
      <c r="F4" s="37" t="s">
        <v>2</v>
      </c>
      <c r="G4" s="37" t="s">
        <v>2</v>
      </c>
      <c r="H4" s="37" t="s">
        <v>2</v>
      </c>
      <c r="I4" s="37" t="s">
        <v>2</v>
      </c>
      <c r="J4" s="37" t="s">
        <v>2</v>
      </c>
      <c r="K4" s="37" t="s">
        <v>2</v>
      </c>
      <c r="L4" s="37" t="s">
        <v>2</v>
      </c>
      <c r="M4" s="37" t="s">
        <v>2</v>
      </c>
    </row>
    <row r="6" spans="1:13" ht="27" thickBot="1">
      <c r="A6" s="28" t="s">
        <v>112</v>
      </c>
      <c r="C6" s="39" t="s">
        <v>113</v>
      </c>
      <c r="D6" s="39" t="s">
        <v>113</v>
      </c>
      <c r="E6" s="39" t="s">
        <v>113</v>
      </c>
      <c r="F6" s="39" t="s">
        <v>113</v>
      </c>
      <c r="G6" s="39" t="s">
        <v>113</v>
      </c>
      <c r="I6" s="39" t="s">
        <v>114</v>
      </c>
      <c r="J6" s="39" t="s">
        <v>114</v>
      </c>
      <c r="K6" s="39" t="s">
        <v>114</v>
      </c>
      <c r="L6" s="39" t="s">
        <v>114</v>
      </c>
      <c r="M6" s="39" t="s">
        <v>114</v>
      </c>
    </row>
    <row r="7" spans="1:13" ht="27" thickBot="1">
      <c r="A7" s="39" t="s">
        <v>115</v>
      </c>
      <c r="C7" s="39" t="s">
        <v>116</v>
      </c>
      <c r="E7" s="39" t="s">
        <v>117</v>
      </c>
      <c r="G7" s="39" t="s">
        <v>118</v>
      </c>
      <c r="I7" s="39" t="s">
        <v>116</v>
      </c>
      <c r="K7" s="39" t="s">
        <v>117</v>
      </c>
      <c r="M7" s="39" t="s">
        <v>118</v>
      </c>
    </row>
    <row r="8" spans="1:13" s="4" customFormat="1" ht="24">
      <c r="A8" s="4" t="s">
        <v>106</v>
      </c>
      <c r="B8" s="5"/>
      <c r="C8" s="5">
        <v>13560</v>
      </c>
      <c r="D8" s="5"/>
      <c r="E8" s="15">
        <v>0</v>
      </c>
      <c r="F8" s="5"/>
      <c r="G8" s="5">
        <v>13560</v>
      </c>
      <c r="H8" s="5"/>
      <c r="I8" s="5">
        <v>27066</v>
      </c>
      <c r="K8" s="15">
        <v>0</v>
      </c>
      <c r="M8" s="16">
        <v>27066</v>
      </c>
    </row>
    <row r="9" spans="1:13" s="4" customFormat="1" ht="24">
      <c r="A9" s="4" t="s">
        <v>108</v>
      </c>
      <c r="B9" s="5"/>
      <c r="C9" s="5">
        <v>21816162595</v>
      </c>
      <c r="D9" s="5"/>
      <c r="E9" s="15">
        <v>0</v>
      </c>
      <c r="F9" s="5"/>
      <c r="G9" s="5">
        <v>21816162595</v>
      </c>
      <c r="H9" s="5"/>
      <c r="I9" s="5">
        <v>55868390374</v>
      </c>
      <c r="K9" s="15">
        <v>0</v>
      </c>
      <c r="M9" s="16">
        <v>55868390374</v>
      </c>
    </row>
    <row r="10" spans="1:13" s="4" customFormat="1" ht="24">
      <c r="A10" s="4" t="s">
        <v>110</v>
      </c>
      <c r="B10" s="5"/>
      <c r="C10" s="5">
        <v>37780821909</v>
      </c>
      <c r="D10" s="5"/>
      <c r="E10" s="15">
        <v>169234520</v>
      </c>
      <c r="F10" s="5"/>
      <c r="G10" s="5">
        <v>37611587389</v>
      </c>
      <c r="H10" s="5"/>
      <c r="I10" s="5">
        <v>37780821909</v>
      </c>
      <c r="K10" s="15">
        <v>169234520</v>
      </c>
      <c r="M10" s="16">
        <v>37611587389</v>
      </c>
    </row>
    <row r="11" spans="1:13" ht="24.75" thickBot="1">
      <c r="A11" s="14" t="s">
        <v>100</v>
      </c>
      <c r="C11" s="7">
        <f>SUM(C8:C10)</f>
        <v>59596998064</v>
      </c>
      <c r="E11" s="7">
        <f>SUM(E8:E10)</f>
        <v>169234520</v>
      </c>
      <c r="G11" s="7">
        <f>SUM(G8:G10)</f>
        <v>59427763544</v>
      </c>
      <c r="I11" s="7">
        <f>SUM(I8:I10)</f>
        <v>93649239349</v>
      </c>
      <c r="K11" s="7">
        <f>SUM(K8:K10)</f>
        <v>169234520</v>
      </c>
      <c r="M11" s="7">
        <f>SUM(M8:M10)</f>
        <v>93480004829</v>
      </c>
    </row>
    <row r="12" spans="1:13" ht="19.5" thickTop="1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2"/>
  <sheetViews>
    <sheetView rightToLeft="1" workbookViewId="0">
      <selection activeCell="C16" sqref="C16"/>
    </sheetView>
  </sheetViews>
  <sheetFormatPr defaultRowHeight="15"/>
  <cols>
    <col min="1" max="1" width="26.28515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1" spans="1:19" s="10" customFormat="1" ht="18.75"/>
    <row r="2" spans="1:19" s="10" customFormat="1" ht="26.2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 t="s">
        <v>0</v>
      </c>
    </row>
    <row r="3" spans="1:19" s="10" customFormat="1" ht="26.25">
      <c r="A3" s="37" t="s">
        <v>111</v>
      </c>
      <c r="B3" s="37" t="s">
        <v>111</v>
      </c>
      <c r="C3" s="37" t="s">
        <v>111</v>
      </c>
      <c r="D3" s="37" t="s">
        <v>111</v>
      </c>
      <c r="E3" s="37" t="s">
        <v>111</v>
      </c>
      <c r="F3" s="37" t="s">
        <v>111</v>
      </c>
      <c r="G3" s="37" t="s">
        <v>111</v>
      </c>
      <c r="H3" s="37" t="s">
        <v>111</v>
      </c>
      <c r="I3" s="37" t="s">
        <v>111</v>
      </c>
    </row>
    <row r="4" spans="1:19" s="10" customFormat="1" ht="26.25">
      <c r="A4" s="37" t="s">
        <v>2</v>
      </c>
      <c r="B4" s="37" t="s">
        <v>2</v>
      </c>
      <c r="C4" s="37" t="s">
        <v>2</v>
      </c>
      <c r="D4" s="37" t="s">
        <v>2</v>
      </c>
      <c r="E4" s="37" t="s">
        <v>2</v>
      </c>
      <c r="F4" s="37" t="s">
        <v>2</v>
      </c>
      <c r="G4" s="37" t="s">
        <v>2</v>
      </c>
      <c r="H4" s="37" t="s">
        <v>2</v>
      </c>
      <c r="I4" s="37" t="s">
        <v>2</v>
      </c>
    </row>
    <row r="5" spans="1:19" s="10" customFormat="1" ht="18.75"/>
    <row r="6" spans="1:19" s="10" customFormat="1" ht="27" thickBot="1">
      <c r="A6" s="39" t="s">
        <v>139</v>
      </c>
      <c r="B6" s="39" t="s">
        <v>139</v>
      </c>
      <c r="C6" s="39" t="s">
        <v>113</v>
      </c>
      <c r="D6" s="39" t="s">
        <v>113</v>
      </c>
      <c r="E6" s="39" t="s">
        <v>113</v>
      </c>
      <c r="G6" s="39" t="s">
        <v>114</v>
      </c>
      <c r="H6" s="39" t="s">
        <v>114</v>
      </c>
      <c r="I6" s="39" t="s">
        <v>114</v>
      </c>
    </row>
    <row r="7" spans="1:19" s="10" customFormat="1" ht="27" thickBot="1">
      <c r="A7" s="39" t="s">
        <v>140</v>
      </c>
      <c r="C7" s="39" t="s">
        <v>141</v>
      </c>
      <c r="E7" s="39" t="s">
        <v>142</v>
      </c>
      <c r="G7" s="39" t="s">
        <v>141</v>
      </c>
      <c r="I7" s="39" t="s">
        <v>142</v>
      </c>
    </row>
    <row r="8" spans="1:19" s="4" customFormat="1" ht="24">
      <c r="A8" s="4" t="s">
        <v>106</v>
      </c>
      <c r="B8" s="5"/>
      <c r="C8" s="5">
        <v>13560</v>
      </c>
      <c r="D8" s="5"/>
      <c r="E8" s="12">
        <v>2.2752823867803194E-7</v>
      </c>
      <c r="F8" s="5"/>
      <c r="G8" s="5">
        <v>27066</v>
      </c>
      <c r="H8" s="5"/>
      <c r="I8" s="12">
        <f>G8/$G$11</f>
        <v>2.8901462722119818E-7</v>
      </c>
      <c r="J8" s="5"/>
      <c r="K8" s="5"/>
      <c r="L8" s="5"/>
      <c r="M8" s="5"/>
      <c r="O8" s="5"/>
      <c r="Q8" s="16"/>
      <c r="S8" s="6"/>
    </row>
    <row r="9" spans="1:19" s="4" customFormat="1" ht="24">
      <c r="A9" s="4" t="s">
        <v>108</v>
      </c>
      <c r="B9" s="5"/>
      <c r="C9" s="5">
        <v>21816162595</v>
      </c>
      <c r="D9" s="5"/>
      <c r="E9" s="12">
        <v>0.36606143436238298</v>
      </c>
      <c r="F9" s="5"/>
      <c r="G9" s="5">
        <v>55868390374</v>
      </c>
      <c r="H9" s="5"/>
      <c r="I9" s="12">
        <f t="shared" ref="I9:I10" si="0">G9/$G$11</f>
        <v>0.5965706797232686</v>
      </c>
      <c r="J9" s="5"/>
      <c r="K9" s="5"/>
      <c r="L9" s="5"/>
      <c r="M9" s="5"/>
      <c r="O9" s="5"/>
      <c r="Q9" s="16"/>
      <c r="S9" s="6"/>
    </row>
    <row r="10" spans="1:19" s="4" customFormat="1" ht="24">
      <c r="A10" s="4" t="s">
        <v>110</v>
      </c>
      <c r="B10" s="5"/>
      <c r="C10" s="5">
        <v>37780821909</v>
      </c>
      <c r="D10" s="5"/>
      <c r="E10" s="12">
        <v>0.63393833810937839</v>
      </c>
      <c r="F10" s="5"/>
      <c r="G10" s="5">
        <v>37780821909</v>
      </c>
      <c r="H10" s="5"/>
      <c r="I10" s="12">
        <f t="shared" si="0"/>
        <v>0.40342903126210422</v>
      </c>
      <c r="J10" s="5"/>
      <c r="K10" s="5"/>
      <c r="L10" s="5"/>
      <c r="M10" s="5"/>
      <c r="O10" s="5"/>
      <c r="Q10" s="16"/>
      <c r="S10" s="6"/>
    </row>
    <row r="11" spans="1:19" ht="24.75" thickBot="1">
      <c r="A11" s="2" t="s">
        <v>100</v>
      </c>
      <c r="C11" s="7">
        <f>SUM(C8:C10)</f>
        <v>59596998064</v>
      </c>
      <c r="E11" s="13">
        <f>SUM(E8:E10)</f>
        <v>1</v>
      </c>
      <c r="G11" s="7">
        <f>SUM(G8:G10)</f>
        <v>93649239349</v>
      </c>
      <c r="I11" s="13">
        <f>SUM(I8:I10)</f>
        <v>1</v>
      </c>
    </row>
    <row r="12" spans="1:19" ht="15.75" thickTop="1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9"/>
  <sheetViews>
    <sheetView rightToLeft="1" topLeftCell="A19" workbookViewId="0">
      <selection activeCell="I13" sqref="I13"/>
    </sheetView>
  </sheetViews>
  <sheetFormatPr defaultRowHeight="15"/>
  <cols>
    <col min="1" max="1" width="31.2851562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4.28515625" style="1" bestFit="1" customWidth="1"/>
    <col min="20" max="20" width="15.7109375" style="1" bestFit="1" customWidth="1"/>
    <col min="21" max="16384" width="9.140625" style="1"/>
  </cols>
  <sheetData>
    <row r="1" spans="1:17" s="10" customFormat="1" ht="18.75"/>
    <row r="2" spans="1:17" s="10" customFormat="1" ht="26.25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 t="s">
        <v>0</v>
      </c>
      <c r="J2" s="37" t="s">
        <v>0</v>
      </c>
      <c r="K2" s="37" t="s">
        <v>0</v>
      </c>
      <c r="L2" s="37" t="s">
        <v>0</v>
      </c>
      <c r="M2" s="37" t="s">
        <v>0</v>
      </c>
      <c r="N2" s="37" t="s">
        <v>0</v>
      </c>
      <c r="O2" s="37" t="s">
        <v>0</v>
      </c>
      <c r="P2" s="37" t="s">
        <v>0</v>
      </c>
      <c r="Q2" s="37" t="s">
        <v>0</v>
      </c>
    </row>
    <row r="3" spans="1:17" s="10" customFormat="1" ht="26.25">
      <c r="A3" s="37" t="s">
        <v>111</v>
      </c>
      <c r="B3" s="37" t="s">
        <v>111</v>
      </c>
      <c r="C3" s="37" t="s">
        <v>111</v>
      </c>
      <c r="D3" s="37" t="s">
        <v>111</v>
      </c>
      <c r="E3" s="37" t="s">
        <v>111</v>
      </c>
      <c r="F3" s="37" t="s">
        <v>111</v>
      </c>
      <c r="G3" s="37" t="s">
        <v>111</v>
      </c>
      <c r="H3" s="37" t="s">
        <v>111</v>
      </c>
      <c r="I3" s="37" t="s">
        <v>111</v>
      </c>
      <c r="J3" s="37" t="s">
        <v>111</v>
      </c>
      <c r="K3" s="37" t="s">
        <v>111</v>
      </c>
      <c r="L3" s="37" t="s">
        <v>111</v>
      </c>
      <c r="M3" s="37" t="s">
        <v>111</v>
      </c>
      <c r="N3" s="37" t="s">
        <v>111</v>
      </c>
      <c r="O3" s="37" t="s">
        <v>111</v>
      </c>
      <c r="P3" s="37" t="s">
        <v>111</v>
      </c>
      <c r="Q3" s="37" t="s">
        <v>111</v>
      </c>
    </row>
    <row r="4" spans="1:17" s="10" customFormat="1" ht="26.25">
      <c r="A4" s="37" t="s">
        <v>2</v>
      </c>
      <c r="B4" s="37" t="s">
        <v>2</v>
      </c>
      <c r="C4" s="37" t="s">
        <v>2</v>
      </c>
      <c r="D4" s="37" t="s">
        <v>2</v>
      </c>
      <c r="E4" s="37" t="s">
        <v>2</v>
      </c>
      <c r="F4" s="37" t="s">
        <v>2</v>
      </c>
      <c r="G4" s="37" t="s">
        <v>2</v>
      </c>
      <c r="H4" s="37" t="s">
        <v>2</v>
      </c>
      <c r="I4" s="37" t="s">
        <v>2</v>
      </c>
      <c r="J4" s="37" t="s">
        <v>2</v>
      </c>
      <c r="K4" s="37" t="s">
        <v>2</v>
      </c>
      <c r="L4" s="37" t="s">
        <v>2</v>
      </c>
      <c r="M4" s="37" t="s">
        <v>2</v>
      </c>
      <c r="N4" s="37" t="s">
        <v>2</v>
      </c>
      <c r="O4" s="37" t="s">
        <v>2</v>
      </c>
      <c r="P4" s="37" t="s">
        <v>2</v>
      </c>
      <c r="Q4" s="37" t="s">
        <v>2</v>
      </c>
    </row>
    <row r="5" spans="1:17" s="10" customFormat="1" ht="18.75"/>
    <row r="6" spans="1:17" s="10" customFormat="1" ht="27" thickBot="1">
      <c r="A6" s="39" t="s">
        <v>3</v>
      </c>
      <c r="C6" s="39" t="s">
        <v>113</v>
      </c>
      <c r="D6" s="39" t="s">
        <v>113</v>
      </c>
      <c r="E6" s="39" t="s">
        <v>113</v>
      </c>
      <c r="F6" s="39" t="s">
        <v>113</v>
      </c>
      <c r="G6" s="39" t="s">
        <v>113</v>
      </c>
      <c r="H6" s="39" t="s">
        <v>113</v>
      </c>
      <c r="I6" s="39" t="s">
        <v>113</v>
      </c>
      <c r="K6" s="39" t="s">
        <v>114</v>
      </c>
      <c r="L6" s="39" t="s">
        <v>114</v>
      </c>
      <c r="M6" s="39" t="s">
        <v>114</v>
      </c>
      <c r="N6" s="39" t="s">
        <v>114</v>
      </c>
      <c r="O6" s="39" t="s">
        <v>114</v>
      </c>
      <c r="P6" s="39" t="s">
        <v>114</v>
      </c>
      <c r="Q6" s="39" t="s">
        <v>114</v>
      </c>
    </row>
    <row r="7" spans="1:17" s="10" customFormat="1" ht="27" thickBot="1">
      <c r="A7" s="39" t="s">
        <v>3</v>
      </c>
      <c r="C7" s="39" t="s">
        <v>6</v>
      </c>
      <c r="E7" s="39" t="s">
        <v>128</v>
      </c>
      <c r="G7" s="39" t="s">
        <v>129</v>
      </c>
      <c r="I7" s="39" t="s">
        <v>131</v>
      </c>
      <c r="K7" s="39" t="s">
        <v>6</v>
      </c>
      <c r="M7" s="39" t="s">
        <v>128</v>
      </c>
      <c r="O7" s="39" t="s">
        <v>129</v>
      </c>
      <c r="Q7" s="39" t="s">
        <v>131</v>
      </c>
    </row>
    <row r="8" spans="1:17" s="4" customFormat="1" ht="24">
      <c r="A8" s="4" t="s">
        <v>28</v>
      </c>
      <c r="B8" s="5"/>
      <c r="C8" s="5">
        <v>532000</v>
      </c>
      <c r="D8" s="5"/>
      <c r="E8" s="5">
        <v>660207336620</v>
      </c>
      <c r="F8" s="5"/>
      <c r="G8" s="5">
        <v>600328849750</v>
      </c>
      <c r="H8" s="5"/>
      <c r="I8" s="5">
        <f>E8-G8</f>
        <v>59878486870</v>
      </c>
      <c r="J8" s="5"/>
      <c r="K8" s="15">
        <v>532000</v>
      </c>
      <c r="L8" s="5"/>
      <c r="M8" s="5">
        <v>660207336620</v>
      </c>
      <c r="N8" s="5"/>
      <c r="O8" s="5">
        <v>600328849750</v>
      </c>
      <c r="Q8" s="19">
        <f>M8-O8</f>
        <v>59878486870</v>
      </c>
    </row>
    <row r="9" spans="1:17" s="4" customFormat="1" ht="24">
      <c r="A9" s="4" t="s">
        <v>33</v>
      </c>
      <c r="B9" s="5"/>
      <c r="C9" s="5">
        <v>1</v>
      </c>
      <c r="D9" s="5"/>
      <c r="E9" s="5">
        <v>1</v>
      </c>
      <c r="F9" s="5"/>
      <c r="G9" s="5">
        <v>1122</v>
      </c>
      <c r="H9" s="5"/>
      <c r="I9" s="5">
        <f>E9-G9</f>
        <v>-1121</v>
      </c>
      <c r="J9" s="5"/>
      <c r="K9" s="15">
        <v>1</v>
      </c>
      <c r="L9" s="5"/>
      <c r="M9" s="5">
        <v>1</v>
      </c>
      <c r="N9" s="5"/>
      <c r="O9" s="5">
        <v>1122</v>
      </c>
      <c r="Q9" s="19">
        <f t="shared" ref="Q9:Q27" si="0">M9-O9</f>
        <v>-1121</v>
      </c>
    </row>
    <row r="10" spans="1:17" s="4" customFormat="1" ht="24">
      <c r="A10" s="4" t="s">
        <v>18</v>
      </c>
      <c r="B10" s="5"/>
      <c r="C10" s="5">
        <v>181550860</v>
      </c>
      <c r="D10" s="5"/>
      <c r="E10" s="5">
        <v>884780325210</v>
      </c>
      <c r="F10" s="5"/>
      <c r="G10" s="5">
        <v>745524182391</v>
      </c>
      <c r="H10" s="5"/>
      <c r="I10" s="5">
        <f t="shared" ref="I10:I22" si="1">E10-G10</f>
        <v>139256142819</v>
      </c>
      <c r="J10" s="5"/>
      <c r="K10" s="15">
        <v>181550861</v>
      </c>
      <c r="L10" s="5"/>
      <c r="M10" s="5">
        <v>884780325211</v>
      </c>
      <c r="N10" s="5"/>
      <c r="O10" s="5">
        <v>745524186496</v>
      </c>
      <c r="Q10" s="19">
        <f t="shared" si="0"/>
        <v>139256138715</v>
      </c>
    </row>
    <row r="11" spans="1:17" s="4" customFormat="1" ht="24">
      <c r="A11" s="4" t="s">
        <v>96</v>
      </c>
      <c r="B11" s="5"/>
      <c r="C11" s="5">
        <v>9565431</v>
      </c>
      <c r="D11" s="5"/>
      <c r="E11" s="5">
        <v>94653508327</v>
      </c>
      <c r="F11" s="5"/>
      <c r="G11" s="5">
        <v>70962157194</v>
      </c>
      <c r="H11" s="5"/>
      <c r="I11" s="5">
        <f t="shared" si="1"/>
        <v>23691351133</v>
      </c>
      <c r="J11" s="5"/>
      <c r="K11" s="15">
        <v>9565431</v>
      </c>
      <c r="L11" s="5"/>
      <c r="M11" s="5">
        <v>94653508327</v>
      </c>
      <c r="N11" s="5"/>
      <c r="O11" s="5">
        <v>70962157194</v>
      </c>
      <c r="Q11" s="19">
        <f t="shared" si="0"/>
        <v>23691351133</v>
      </c>
    </row>
    <row r="12" spans="1:17" s="4" customFormat="1" ht="24">
      <c r="A12" s="4" t="s">
        <v>15</v>
      </c>
      <c r="B12" s="5"/>
      <c r="C12" s="5">
        <v>119639</v>
      </c>
      <c r="D12" s="5"/>
      <c r="E12" s="5">
        <v>142338324</v>
      </c>
      <c r="F12" s="5"/>
      <c r="G12" s="5">
        <v>145566829</v>
      </c>
      <c r="H12" s="5"/>
      <c r="I12" s="5">
        <f t="shared" si="1"/>
        <v>-3228505</v>
      </c>
      <c r="J12" s="5"/>
      <c r="K12" s="15">
        <v>119639</v>
      </c>
      <c r="L12" s="5"/>
      <c r="M12" s="5">
        <v>142338324</v>
      </c>
      <c r="N12" s="5"/>
      <c r="O12" s="5">
        <v>145566829</v>
      </c>
      <c r="Q12" s="19">
        <f t="shared" si="0"/>
        <v>-3228505</v>
      </c>
    </row>
    <row r="13" spans="1:17" s="4" customFormat="1" ht="24">
      <c r="A13" s="18" t="s">
        <v>95</v>
      </c>
      <c r="B13" s="19"/>
      <c r="C13" s="19">
        <v>1150000</v>
      </c>
      <c r="D13" s="19"/>
      <c r="E13" s="19">
        <v>3138675869</v>
      </c>
      <c r="F13" s="19"/>
      <c r="G13" s="19">
        <v>0</v>
      </c>
      <c r="H13" s="19"/>
      <c r="I13" s="19">
        <v>3138675869</v>
      </c>
      <c r="J13" s="19"/>
      <c r="K13" s="20">
        <v>1150000</v>
      </c>
      <c r="L13" s="19"/>
      <c r="M13" s="19">
        <v>3138675869</v>
      </c>
      <c r="N13" s="19"/>
      <c r="O13" s="19">
        <v>0</v>
      </c>
      <c r="P13" s="18"/>
      <c r="Q13" s="19">
        <f t="shared" si="0"/>
        <v>3138675869</v>
      </c>
    </row>
    <row r="14" spans="1:17" s="4" customFormat="1" ht="24">
      <c r="A14" s="4" t="s">
        <v>70</v>
      </c>
      <c r="B14" s="5"/>
      <c r="C14" s="5">
        <v>2</v>
      </c>
      <c r="D14" s="5"/>
      <c r="E14" s="5">
        <v>2</v>
      </c>
      <c r="F14" s="5"/>
      <c r="G14" s="5">
        <v>4671</v>
      </c>
      <c r="H14" s="5"/>
      <c r="I14" s="5">
        <f t="shared" si="1"/>
        <v>-4669</v>
      </c>
      <c r="J14" s="5"/>
      <c r="K14" s="15">
        <v>2</v>
      </c>
      <c r="L14" s="5"/>
      <c r="M14" s="5">
        <v>2</v>
      </c>
      <c r="N14" s="5"/>
      <c r="O14" s="5">
        <v>4671</v>
      </c>
      <c r="Q14" s="19">
        <f t="shared" si="0"/>
        <v>-4669</v>
      </c>
    </row>
    <row r="15" spans="1:17" s="21" customFormat="1" ht="24">
      <c r="A15" s="22" t="s">
        <v>63</v>
      </c>
      <c r="B15" s="23"/>
      <c r="C15" s="23">
        <v>27626</v>
      </c>
      <c r="D15" s="23"/>
      <c r="E15" s="23">
        <v>413164305463</v>
      </c>
      <c r="F15" s="23"/>
      <c r="G15" s="23">
        <v>388591736191</v>
      </c>
      <c r="H15" s="23"/>
      <c r="I15" s="23">
        <f t="shared" si="1"/>
        <v>24572569272</v>
      </c>
      <c r="J15" s="23"/>
      <c r="K15" s="24">
        <v>84728</v>
      </c>
      <c r="L15" s="23"/>
      <c r="M15" s="23">
        <v>1264796276068</v>
      </c>
      <c r="N15" s="23"/>
      <c r="O15" s="23">
        <v>1191797604480</v>
      </c>
      <c r="P15" s="22"/>
      <c r="Q15" s="25">
        <f>M15-O15</f>
        <v>72998671588</v>
      </c>
    </row>
    <row r="16" spans="1:17" s="4" customFormat="1" ht="24">
      <c r="A16" s="4" t="s">
        <v>79</v>
      </c>
      <c r="B16" s="5"/>
      <c r="C16" s="5">
        <v>62646585</v>
      </c>
      <c r="D16" s="5"/>
      <c r="E16" s="5">
        <v>137876042564</v>
      </c>
      <c r="F16" s="5"/>
      <c r="G16" s="5">
        <v>126478164872</v>
      </c>
      <c r="H16" s="5"/>
      <c r="I16" s="5">
        <f t="shared" si="1"/>
        <v>11397877692</v>
      </c>
      <c r="J16" s="5"/>
      <c r="K16" s="15">
        <v>115022938</v>
      </c>
      <c r="L16" s="5"/>
      <c r="M16" s="5">
        <v>245582597254</v>
      </c>
      <c r="N16" s="5"/>
      <c r="O16" s="5">
        <v>232221598854</v>
      </c>
      <c r="Q16" s="19">
        <f t="shared" si="0"/>
        <v>13360998400</v>
      </c>
    </row>
    <row r="17" spans="1:20" s="4" customFormat="1" ht="24">
      <c r="A17" s="4" t="s">
        <v>89</v>
      </c>
      <c r="B17" s="5"/>
      <c r="C17" s="5">
        <v>4214405</v>
      </c>
      <c r="D17" s="5"/>
      <c r="E17" s="5">
        <v>31478651804</v>
      </c>
      <c r="F17" s="5"/>
      <c r="G17" s="5">
        <v>30833463786</v>
      </c>
      <c r="H17" s="5"/>
      <c r="I17" s="5">
        <f t="shared" si="1"/>
        <v>645188018</v>
      </c>
      <c r="J17" s="5"/>
      <c r="K17" s="15">
        <v>4214405</v>
      </c>
      <c r="L17" s="5"/>
      <c r="M17" s="5">
        <v>31478651804</v>
      </c>
      <c r="N17" s="5"/>
      <c r="O17" s="5">
        <v>30833463786</v>
      </c>
      <c r="Q17" s="19">
        <f t="shared" si="0"/>
        <v>645188018</v>
      </c>
    </row>
    <row r="18" spans="1:20" s="4" customFormat="1" ht="24">
      <c r="A18" s="4" t="s">
        <v>31</v>
      </c>
      <c r="B18" s="5"/>
      <c r="C18" s="5">
        <v>10967732</v>
      </c>
      <c r="D18" s="5"/>
      <c r="E18" s="5">
        <v>589022080175</v>
      </c>
      <c r="F18" s="5"/>
      <c r="G18" s="5">
        <v>556026173671</v>
      </c>
      <c r="H18" s="5"/>
      <c r="I18" s="5">
        <f t="shared" si="1"/>
        <v>32995906504</v>
      </c>
      <c r="J18" s="5"/>
      <c r="K18" s="15">
        <v>26869217</v>
      </c>
      <c r="L18" s="5"/>
      <c r="M18" s="5">
        <v>1480898149358</v>
      </c>
      <c r="N18" s="5"/>
      <c r="O18" s="5">
        <v>1362176603101</v>
      </c>
      <c r="Q18" s="19">
        <f t="shared" si="0"/>
        <v>118721546257</v>
      </c>
    </row>
    <row r="19" spans="1:20" s="4" customFormat="1" ht="24">
      <c r="A19" s="4" t="s">
        <v>39</v>
      </c>
      <c r="B19" s="5"/>
      <c r="C19" s="5">
        <v>5982936</v>
      </c>
      <c r="D19" s="5"/>
      <c r="E19" s="5">
        <v>271644252745</v>
      </c>
      <c r="F19" s="5"/>
      <c r="G19" s="5">
        <v>228905608360</v>
      </c>
      <c r="H19" s="5"/>
      <c r="I19" s="5">
        <f t="shared" si="1"/>
        <v>42738644385</v>
      </c>
      <c r="J19" s="5"/>
      <c r="K19" s="15">
        <v>5982936</v>
      </c>
      <c r="L19" s="5"/>
      <c r="M19" s="5">
        <v>271644252745</v>
      </c>
      <c r="N19" s="5"/>
      <c r="O19" s="5">
        <v>228905608360</v>
      </c>
      <c r="Q19" s="19">
        <f t="shared" si="0"/>
        <v>42738644385</v>
      </c>
    </row>
    <row r="20" spans="1:20" s="4" customFormat="1" ht="24">
      <c r="A20" s="4" t="s">
        <v>46</v>
      </c>
      <c r="B20" s="5"/>
      <c r="C20" s="5">
        <v>1</v>
      </c>
      <c r="D20" s="5"/>
      <c r="E20" s="5">
        <v>1</v>
      </c>
      <c r="F20" s="5"/>
      <c r="G20" s="5">
        <v>5753</v>
      </c>
      <c r="H20" s="5"/>
      <c r="I20" s="5">
        <f t="shared" si="1"/>
        <v>-5752</v>
      </c>
      <c r="J20" s="5"/>
      <c r="K20" s="15">
        <v>1</v>
      </c>
      <c r="L20" s="5"/>
      <c r="M20" s="5">
        <v>1</v>
      </c>
      <c r="N20" s="5"/>
      <c r="O20" s="5">
        <v>5753</v>
      </c>
      <c r="Q20" s="19">
        <f t="shared" si="0"/>
        <v>-5752</v>
      </c>
    </row>
    <row r="21" spans="1:20" s="4" customFormat="1" ht="24">
      <c r="A21" s="4" t="s">
        <v>32</v>
      </c>
      <c r="B21" s="5"/>
      <c r="C21" s="5">
        <v>815392</v>
      </c>
      <c r="D21" s="5"/>
      <c r="E21" s="5">
        <v>102824538324</v>
      </c>
      <c r="F21" s="5"/>
      <c r="G21" s="5">
        <v>96819052877</v>
      </c>
      <c r="H21" s="5"/>
      <c r="I21" s="5">
        <f t="shared" si="1"/>
        <v>6005485447</v>
      </c>
      <c r="J21" s="5"/>
      <c r="K21" s="15">
        <v>1838965</v>
      </c>
      <c r="L21" s="5"/>
      <c r="M21" s="5">
        <v>232573579652</v>
      </c>
      <c r="N21" s="5"/>
      <c r="O21" s="5">
        <v>218357366244</v>
      </c>
      <c r="Q21" s="19">
        <f t="shared" si="0"/>
        <v>14216213408</v>
      </c>
    </row>
    <row r="22" spans="1:20" s="4" customFormat="1" ht="24">
      <c r="A22" s="4" t="s">
        <v>41</v>
      </c>
      <c r="B22" s="5"/>
      <c r="C22" s="5">
        <v>23819672</v>
      </c>
      <c r="D22" s="5"/>
      <c r="E22" s="5">
        <v>111038180109</v>
      </c>
      <c r="F22" s="5"/>
      <c r="G22" s="5">
        <v>116479800132</v>
      </c>
      <c r="H22" s="5"/>
      <c r="I22" s="5">
        <f t="shared" si="1"/>
        <v>-5441620023</v>
      </c>
      <c r="J22" s="5"/>
      <c r="K22" s="15">
        <v>42287571</v>
      </c>
      <c r="L22" s="5"/>
      <c r="M22" s="5">
        <v>195782279974</v>
      </c>
      <c r="N22" s="5"/>
      <c r="O22" s="5">
        <v>207021254988</v>
      </c>
      <c r="Q22" s="19">
        <f>M22-O22</f>
        <v>-11238975014</v>
      </c>
      <c r="S22" s="26"/>
      <c r="T22" s="26"/>
    </row>
    <row r="23" spans="1:20" s="4" customFormat="1" ht="24">
      <c r="A23" s="4" t="s">
        <v>132</v>
      </c>
      <c r="B23" s="5"/>
      <c r="C23" s="5">
        <v>0</v>
      </c>
      <c r="D23" s="5"/>
      <c r="E23" s="5">
        <v>0</v>
      </c>
      <c r="F23" s="5"/>
      <c r="G23" s="5">
        <v>0</v>
      </c>
      <c r="H23" s="5"/>
      <c r="I23" s="5">
        <f>E23-G23</f>
        <v>0</v>
      </c>
      <c r="J23" s="5"/>
      <c r="K23" s="15">
        <v>9143022</v>
      </c>
      <c r="L23" s="5"/>
      <c r="M23" s="5">
        <v>129189221448</v>
      </c>
      <c r="N23" s="5"/>
      <c r="O23" s="5">
        <v>121878407866</v>
      </c>
      <c r="Q23" s="19">
        <f t="shared" si="0"/>
        <v>7310813582</v>
      </c>
    </row>
    <row r="24" spans="1:20" s="4" customFormat="1" ht="24">
      <c r="A24" s="4" t="s">
        <v>17</v>
      </c>
      <c r="B24" s="5"/>
      <c r="C24" s="5">
        <v>0</v>
      </c>
      <c r="D24" s="5"/>
      <c r="E24" s="5">
        <v>0</v>
      </c>
      <c r="F24" s="5"/>
      <c r="G24" s="5">
        <v>0</v>
      </c>
      <c r="H24" s="5"/>
      <c r="I24" s="5">
        <f>E24-G24</f>
        <v>0</v>
      </c>
      <c r="J24" s="5"/>
      <c r="K24" s="15">
        <v>30000000</v>
      </c>
      <c r="L24" s="5"/>
      <c r="M24" s="5">
        <v>157334776544</v>
      </c>
      <c r="N24" s="5"/>
      <c r="O24" s="5">
        <v>146125350031</v>
      </c>
      <c r="Q24" s="19">
        <f t="shared" si="0"/>
        <v>11209426513</v>
      </c>
    </row>
    <row r="25" spans="1:20" s="4" customFormat="1" ht="24">
      <c r="A25" s="4" t="s">
        <v>133</v>
      </c>
      <c r="B25" s="5"/>
      <c r="C25" s="5">
        <v>0</v>
      </c>
      <c r="D25" s="5"/>
      <c r="E25" s="5">
        <v>0</v>
      </c>
      <c r="F25" s="5"/>
      <c r="G25" s="5">
        <v>0</v>
      </c>
      <c r="H25" s="5"/>
      <c r="I25" s="5">
        <f t="shared" ref="I25:I27" si="2">E25-G25</f>
        <v>0</v>
      </c>
      <c r="J25" s="5"/>
      <c r="K25" s="15">
        <v>182500831</v>
      </c>
      <c r="L25" s="5"/>
      <c r="M25" s="5">
        <v>283761146291</v>
      </c>
      <c r="N25" s="5"/>
      <c r="O25" s="5">
        <v>252529611869</v>
      </c>
      <c r="Q25" s="19">
        <f t="shared" si="0"/>
        <v>31231534422</v>
      </c>
    </row>
    <row r="26" spans="1:20" s="4" customFormat="1" ht="24">
      <c r="A26" s="4" t="s">
        <v>56</v>
      </c>
      <c r="B26" s="5"/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2"/>
        <v>0</v>
      </c>
      <c r="J26" s="5"/>
      <c r="K26" s="15">
        <v>1</v>
      </c>
      <c r="L26" s="5"/>
      <c r="M26" s="5">
        <v>1</v>
      </c>
      <c r="N26" s="5"/>
      <c r="O26" s="5">
        <v>13953</v>
      </c>
      <c r="Q26" s="19">
        <f t="shared" si="0"/>
        <v>-13952</v>
      </c>
    </row>
    <row r="27" spans="1:20" s="4" customFormat="1" ht="24">
      <c r="A27" s="4" t="s">
        <v>134</v>
      </c>
      <c r="B27" s="5"/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2"/>
        <v>0</v>
      </c>
      <c r="J27" s="5"/>
      <c r="K27" s="15">
        <v>16395148</v>
      </c>
      <c r="L27" s="5"/>
      <c r="M27" s="5">
        <v>43922601492</v>
      </c>
      <c r="N27" s="5"/>
      <c r="O27" s="5">
        <v>43351607672</v>
      </c>
      <c r="Q27" s="5">
        <f t="shared" si="0"/>
        <v>570993820</v>
      </c>
    </row>
    <row r="28" spans="1:20" ht="24.75" thickBot="1">
      <c r="A28" s="2" t="s">
        <v>100</v>
      </c>
      <c r="C28" s="1" t="s">
        <v>100</v>
      </c>
      <c r="E28" s="7">
        <f>SUM(E8:E27)</f>
        <v>3299970235538</v>
      </c>
      <c r="G28" s="7">
        <f>SUM(G8:G27)</f>
        <v>2961094767599</v>
      </c>
      <c r="I28" s="7">
        <f>SUM(I8:I27)</f>
        <v>338875467939</v>
      </c>
      <c r="K28" s="1" t="s">
        <v>100</v>
      </c>
      <c r="M28" s="7">
        <f>SUM(M8:M27)</f>
        <v>5979885716986</v>
      </c>
      <c r="O28" s="7">
        <f>SUM(O8:O27)</f>
        <v>5452159263019</v>
      </c>
      <c r="Q28" s="7">
        <f>SUM(Q8:Q27)</f>
        <v>527726453967</v>
      </c>
    </row>
    <row r="29" spans="1:20" ht="15.75" thickTop="1"/>
    <row r="30" spans="1:20">
      <c r="O30" s="3"/>
      <c r="Q30" s="3"/>
    </row>
    <row r="31" spans="1:20">
      <c r="I31" s="3"/>
      <c r="O31" s="3"/>
      <c r="Q31" s="3"/>
    </row>
    <row r="32" spans="1:20">
      <c r="I32" s="3"/>
      <c r="O32" s="3"/>
      <c r="Q32" s="3"/>
    </row>
    <row r="33" spans="9:17" ht="21">
      <c r="I33" s="48"/>
      <c r="O33" s="3"/>
      <c r="Q33" s="3"/>
    </row>
    <row r="34" spans="9:17">
      <c r="I34" s="3"/>
      <c r="O34" s="3"/>
      <c r="Q34" s="3"/>
    </row>
    <row r="35" spans="9:17">
      <c r="Q35" s="3"/>
    </row>
    <row r="36" spans="9:17">
      <c r="Q36" s="3"/>
    </row>
    <row r="37" spans="9:17">
      <c r="Q37" s="3"/>
    </row>
    <row r="38" spans="9:17">
      <c r="Q38" s="3"/>
    </row>
    <row r="39" spans="9:17">
      <c r="Q39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سود سپرده بانکی</vt:lpstr>
      <vt:lpstr>درآمد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2026-01-04T10:37:11Z</dcterms:created>
  <dcterms:modified xsi:type="dcterms:W3CDTF">2026-01-04T10:37:11Z</dcterms:modified>
</cp:coreProperties>
</file>