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1DD5E169-26B6-4C6C-B99B-81A5A36436E2}" xr6:coauthVersionLast="47" xr6:coauthVersionMax="47" xr10:uidLastSave="{00000000-0000-0000-0000-000000000000}"/>
  <bookViews>
    <workbookView xWindow="-120" yWindow="-120" windowWidth="29040" windowHeight="15720" tabRatio="926" xr2:uid="{00000000-000D-0000-FFFF-FFFF00000000}"/>
  </bookViews>
  <sheets>
    <sheet name="سهام" sheetId="1" r:id="rId1"/>
    <sheet name="اوراق " sheetId="3" r:id="rId2"/>
    <sheet name="تعدیل قیمت" sheetId="4" r:id="rId3"/>
    <sheet name="سپرده" sheetId="6" r:id="rId4"/>
    <sheet name=" درآمدها" sheetId="15" r:id="rId5"/>
    <sheet name="سرمایه‌گذاری در سهام" sheetId="11" r:id="rId6"/>
    <sheet name="درآمدسرمایه‌گذاری در اوراق بها" sheetId="12" r:id="rId7"/>
    <sheet name=" درآمد سپرده بانکی" sheetId="7" r:id="rId8"/>
    <sheet name="سایر درآمدها" sheetId="14" r:id="rId9"/>
    <sheet name="درآمد سود سهام" sheetId="8" r:id="rId10"/>
    <sheet name="سود اوراق بهادار" sheetId="16" r:id="rId11"/>
    <sheet name=" سپرده بانکی" sheetId="13" r:id="rId12"/>
    <sheet name="درآمد ناشی از فروش" sheetId="10" r:id="rId13"/>
    <sheet name="درآمد ناشی از تغییر قیمت اوراق" sheetId="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9" i="15"/>
  <c r="E10" i="15"/>
  <c r="C11" i="15"/>
  <c r="C10" i="15"/>
  <c r="C9" i="15"/>
  <c r="C8" i="15"/>
  <c r="C7" i="15"/>
  <c r="E11" i="14"/>
  <c r="C11" i="14"/>
  <c r="K13" i="13"/>
  <c r="K9" i="13"/>
  <c r="K10" i="13"/>
  <c r="K11" i="13"/>
  <c r="K12" i="13"/>
  <c r="K8" i="13"/>
  <c r="G13" i="13"/>
  <c r="G9" i="13"/>
  <c r="G10" i="13"/>
  <c r="G11" i="13"/>
  <c r="G12" i="13"/>
  <c r="G8" i="13"/>
  <c r="Q133" i="11"/>
  <c r="S133" i="11"/>
  <c r="U114" i="11" s="1"/>
  <c r="U113" i="11"/>
  <c r="U116" i="11"/>
  <c r="U117" i="11"/>
  <c r="U119" i="11"/>
  <c r="U120" i="11"/>
  <c r="U121" i="11"/>
  <c r="U124" i="11"/>
  <c r="U125" i="11"/>
  <c r="U127" i="11"/>
  <c r="U128" i="11"/>
  <c r="U129" i="11"/>
  <c r="U132" i="11"/>
  <c r="U9" i="11"/>
  <c r="U11" i="11"/>
  <c r="U12" i="11"/>
  <c r="U13" i="11"/>
  <c r="U16" i="11"/>
  <c r="U17" i="11"/>
  <c r="U19" i="11"/>
  <c r="U20" i="11"/>
  <c r="U21" i="11"/>
  <c r="U24" i="11"/>
  <c r="U25" i="11"/>
  <c r="U27" i="11"/>
  <c r="U28" i="11"/>
  <c r="U29" i="11"/>
  <c r="U32" i="11"/>
  <c r="U33" i="11"/>
  <c r="U35" i="11"/>
  <c r="U36" i="11"/>
  <c r="U37" i="11"/>
  <c r="U40" i="11"/>
  <c r="U41" i="11"/>
  <c r="U43" i="11"/>
  <c r="U44" i="11"/>
  <c r="U45" i="11"/>
  <c r="U48" i="11"/>
  <c r="U49" i="11"/>
  <c r="U51" i="11"/>
  <c r="U52" i="11"/>
  <c r="U53" i="11"/>
  <c r="U56" i="11"/>
  <c r="U57" i="11"/>
  <c r="U59" i="11"/>
  <c r="U60" i="11"/>
  <c r="U61" i="11"/>
  <c r="U64" i="11"/>
  <c r="U65" i="11"/>
  <c r="U67" i="11"/>
  <c r="U68" i="11"/>
  <c r="U69" i="11"/>
  <c r="U72" i="11"/>
  <c r="U73" i="11"/>
  <c r="U75" i="11"/>
  <c r="U76" i="11"/>
  <c r="U77" i="11"/>
  <c r="U80" i="11"/>
  <c r="U81" i="11"/>
  <c r="U83" i="11"/>
  <c r="U84" i="11"/>
  <c r="U85" i="11"/>
  <c r="U88" i="11"/>
  <c r="U89" i="11"/>
  <c r="U91" i="11"/>
  <c r="U92" i="11"/>
  <c r="U93" i="11"/>
  <c r="U96" i="11"/>
  <c r="U97" i="11"/>
  <c r="U99" i="11"/>
  <c r="U100" i="11"/>
  <c r="U101" i="11"/>
  <c r="U104" i="11"/>
  <c r="U105" i="11"/>
  <c r="U107" i="11"/>
  <c r="U108" i="11"/>
  <c r="U109" i="11"/>
  <c r="U112" i="11"/>
  <c r="U8" i="11"/>
  <c r="M133" i="11"/>
  <c r="K133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8" i="11"/>
  <c r="O133" i="11"/>
  <c r="I133" i="11"/>
  <c r="G133" i="11"/>
  <c r="E133" i="11"/>
  <c r="C133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09" i="11"/>
  <c r="S110" i="11"/>
  <c r="S111" i="11"/>
  <c r="S112" i="11"/>
  <c r="I13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12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8" i="11"/>
  <c r="Q39" i="10"/>
  <c r="I39" i="10"/>
  <c r="I120" i="9"/>
  <c r="O120" i="9"/>
  <c r="M120" i="9"/>
  <c r="E120" i="9"/>
  <c r="G120" i="9"/>
  <c r="Q120" i="9"/>
  <c r="Q9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9" i="9"/>
  <c r="Q100" i="9"/>
  <c r="Q10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8" i="9"/>
  <c r="Q13" i="8"/>
  <c r="S13" i="8"/>
  <c r="S9" i="8"/>
  <c r="S10" i="8"/>
  <c r="S11" i="8"/>
  <c r="S12" i="8"/>
  <c r="S8" i="8"/>
  <c r="O13" i="8"/>
  <c r="M9" i="16"/>
  <c r="K9" i="16"/>
  <c r="I9" i="16"/>
  <c r="G9" i="16"/>
  <c r="E9" i="16"/>
  <c r="C9" i="16"/>
  <c r="K14" i="6"/>
  <c r="I14" i="6"/>
  <c r="Y106" i="1"/>
  <c r="E8" i="15" l="1"/>
  <c r="U106" i="11"/>
  <c r="U98" i="11"/>
  <c r="U90" i="11"/>
  <c r="U82" i="11"/>
  <c r="U74" i="11"/>
  <c r="U66" i="11"/>
  <c r="U58" i="11"/>
  <c r="U50" i="11"/>
  <c r="U42" i="11"/>
  <c r="U34" i="11"/>
  <c r="U26" i="11"/>
  <c r="U18" i="11"/>
  <c r="U10" i="11"/>
  <c r="U126" i="11"/>
  <c r="U118" i="11"/>
  <c r="U111" i="11"/>
  <c r="U103" i="11"/>
  <c r="U95" i="11"/>
  <c r="U87" i="11"/>
  <c r="U79" i="11"/>
  <c r="U71" i="11"/>
  <c r="U63" i="11"/>
  <c r="U55" i="11"/>
  <c r="U47" i="11"/>
  <c r="U39" i="11"/>
  <c r="U31" i="11"/>
  <c r="U23" i="11"/>
  <c r="U15" i="11"/>
  <c r="U131" i="11"/>
  <c r="U123" i="11"/>
  <c r="U115" i="11"/>
  <c r="U110" i="11"/>
  <c r="U102" i="11"/>
  <c r="U94" i="11"/>
  <c r="U86" i="11"/>
  <c r="U78" i="11"/>
  <c r="U70" i="11"/>
  <c r="U62" i="11"/>
  <c r="U54" i="11"/>
  <c r="U46" i="11"/>
  <c r="U38" i="11"/>
  <c r="U30" i="11"/>
  <c r="U133" i="11" s="1"/>
  <c r="U22" i="11"/>
  <c r="U14" i="11"/>
  <c r="U130" i="11"/>
  <c r="U122" i="11"/>
  <c r="I13" i="13"/>
  <c r="E13" i="13"/>
  <c r="Q10" i="12"/>
  <c r="O10" i="12"/>
  <c r="M10" i="12"/>
  <c r="K10" i="12"/>
  <c r="I10" i="12"/>
  <c r="G10" i="12"/>
  <c r="E10" i="12"/>
  <c r="C10" i="12"/>
  <c r="O39" i="10"/>
  <c r="M39" i="10"/>
  <c r="G39" i="10"/>
  <c r="E39" i="10"/>
  <c r="M13" i="8"/>
  <c r="K13" i="8"/>
  <c r="I13" i="8"/>
  <c r="M13" i="7"/>
  <c r="K13" i="7"/>
  <c r="I13" i="7"/>
  <c r="G13" i="7"/>
  <c r="E13" i="7"/>
  <c r="C13" i="7"/>
  <c r="G14" i="6"/>
  <c r="E14" i="6"/>
  <c r="C14" i="6"/>
  <c r="AI10" i="3"/>
  <c r="AG10" i="3"/>
  <c r="AA10" i="3"/>
  <c r="W10" i="3"/>
  <c r="S10" i="3"/>
  <c r="Q10" i="3"/>
  <c r="W106" i="1"/>
  <c r="U106" i="1"/>
  <c r="O106" i="1"/>
  <c r="K106" i="1"/>
  <c r="G106" i="1"/>
  <c r="E106" i="1"/>
  <c r="E7" i="15" l="1"/>
</calcChain>
</file>

<file path=xl/sharedStrings.xml><?xml version="1.0" encoding="utf-8"?>
<sst xmlns="http://schemas.openxmlformats.org/spreadsheetml/2006/main" count="1476" uniqueCount="223">
  <si>
    <t>صندوق سرمایه‌گذاری توسعه اطلس مفید</t>
  </si>
  <si>
    <t>صورت وضعیت پورتفوی</t>
  </si>
  <si>
    <t>برای ماه منتهی به 1403/10/30</t>
  </si>
  <si>
    <t>نام شرکت</t>
  </si>
  <si>
    <t>1403/09/30</t>
  </si>
  <si>
    <t>تغییرات طی دوره</t>
  </si>
  <si>
    <t>1403/10/30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</si>
  <si>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</si>
  <si>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</si>
  <si>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</si>
  <si>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</si>
  <si>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</si>
  <si>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</si>
  <si>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</si>
  <si>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</si>
  <si>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</si>
  <si>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آهن و فولاد غدیر ایرانیان</t>
  </si>
  <si>
    <t>بانک خاورمیانه</t>
  </si>
  <si>
    <t>پالایش نفت اصفهان</t>
  </si>
  <si>
    <t>پالایش نفت تبریز</t>
  </si>
  <si>
    <t>پتروشیمی پردیس</t>
  </si>
  <si>
    <t>پتروشیمی تندگویان</t>
  </si>
  <si>
    <t>پتروشیمی جم</t>
  </si>
  <si>
    <t>پتروشیمی شازند</t>
  </si>
  <si>
    <t>پتروشیمی‌ خارک‌</t>
  </si>
  <si>
    <t>پتروشیمی‌شیراز</t>
  </si>
  <si>
    <t>پخش هجرت</t>
  </si>
  <si>
    <t>پست بانک ایران</t>
  </si>
  <si>
    <t>پویا زرکان آق دره</t>
  </si>
  <si>
    <t>تراکتورسازی‌ایران‌</t>
  </si>
  <si>
    <t>تمام سکه طرح جدید 0310 صادرات</t>
  </si>
  <si>
    <t>تمام سکه طرح جدید0312 رفاه</t>
  </si>
  <si>
    <t>توسعه حمل و نقل ریلی پارسیان</t>
  </si>
  <si>
    <t>توسعه معدنی و صنعتی صبانور</t>
  </si>
  <si>
    <t>تولید ژلاتین کپسول ایران</t>
  </si>
  <si>
    <t>تولیدی برنا باطری</t>
  </si>
  <si>
    <t>داروپخش‌ (هلدینگ‌</t>
  </si>
  <si>
    <t>داروسازی‌ ابوریحان‌</t>
  </si>
  <si>
    <t>داروسازی‌ فارابی‌</t>
  </si>
  <si>
    <t>دوده‌ صنعتی‌ پارس‌</t>
  </si>
  <si>
    <t>س.ص.بازنشستگی کارکنان بانکها</t>
  </si>
  <si>
    <t>سپید ماکیان</t>
  </si>
  <si>
    <t>سرمایه گذاری تامین اجتماعی</t>
  </si>
  <si>
    <t>0.06%</t>
  </si>
  <si>
    <t>سرمایه گذاری توسعه صنایع سیمان</t>
  </si>
  <si>
    <t>سرمایه گذاری دارویی تامین</t>
  </si>
  <si>
    <t>سرمایه گذاری سیمان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</si>
  <si>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</si>
  <si>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</si>
  <si>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</si>
  <si>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</si>
  <si>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</si>
  <si>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</si>
  <si>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</si>
  <si>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</si>
  <si>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</si>
  <si>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</si>
  <si>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</si>
  <si>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</si>
  <si>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</si>
  <si>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</si>
  <si>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</si>
  <si>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سیمان‌هگمتان‌</t>
  </si>
  <si>
    <t>سیمرغ</t>
  </si>
  <si>
    <t>شرکت آهن و فولاد ارفع</t>
  </si>
  <si>
    <t>شرکت س استان کردستان</t>
  </si>
  <si>
    <t>شمش طلا</t>
  </si>
  <si>
    <t>صنایع پتروشیمی کرمانشاه</t>
  </si>
  <si>
    <t>صنایع فروآلیاژ ایران</t>
  </si>
  <si>
    <t>صنایع‌ لاستیکی‌  سهند</t>
  </si>
  <si>
    <t>صنایع‌ کاشی‌ و سرامیک‌ سینا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</si>
  <si>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</si>
  <si>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</si>
  <si>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</si>
  <si>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</si>
  <si>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</si>
  <si>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</si>
  <si>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</si>
  <si>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مبارکه اصفهان</t>
  </si>
  <si>
    <t>قندهکمتان‌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</si>
  <si>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</si>
  <si>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</si>
  <si>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</si>
  <si>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</si>
  <si>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</si>
  <si>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</si>
  <si>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</si>
  <si>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</si>
  <si>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</si>
  <si>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</si>
  <si>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کارخانجات‌ قند قزوین‌</t>
  </si>
  <si>
    <t>کارخانجات‌داروپخش‌</t>
  </si>
  <si>
    <t>کاشی‌ الوند</t>
  </si>
  <si>
    <t>کاشی‌ پارس‌</t>
  </si>
  <si>
    <t>کانی کربن طبس</t>
  </si>
  <si>
    <t>صنعتی‌ آما</t>
  </si>
  <si>
    <t>بانک ملت</t>
  </si>
  <si>
    <t>پاکدیس</t>
  </si>
  <si>
    <t>بهار رز عالیس چناران</t>
  </si>
  <si>
    <t>نخریسی و نساجی خسروی خراسان</t>
  </si>
  <si>
    <t>توسعه نیشکر و  صنایع جانبی</t>
  </si>
  <si>
    <t>شیر و گوشت زاگرس شهرکرد</t>
  </si>
  <si>
    <t>پارس‌ مینو</t>
  </si>
  <si>
    <t>دامداری تلیسه نمونه</t>
  </si>
  <si>
    <t>کشت و دامداری فکا</t>
  </si>
  <si>
    <t>کشت وصنعت شریف آباد</t>
  </si>
  <si>
    <t>کشت و دام قیام اصفهان</t>
  </si>
  <si>
    <t>نساجی بابکان</t>
  </si>
  <si>
    <t>حمل و نقل گهرترابر سیرجان</t>
  </si>
  <si>
    <t>صنایع ارتباطی آوا</t>
  </si>
  <si>
    <t>دارویی و نهاده های زاگرس دارو</t>
  </si>
  <si>
    <t>ح . حمل و نقل گهرترابر سیرجان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</si>
  <si>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</si>
  <si>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</si>
  <si>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</si>
  <si>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</si>
  <si>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</si>
  <si>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</si>
  <si>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</si>
  <si>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</si>
  <si>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</si>
  <si>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</si>
  <si>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صکوک اجاره صملی404-6ماهه18%</t>
  </si>
  <si>
    <t>بله</t>
  </si>
  <si>
    <t>1400/05/05</t>
  </si>
  <si>
    <t>1404/05/04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</si>
  <si>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</si>
  <si>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</si>
  <si>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</si>
  <si>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</si>
  <si>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</si>
  <si>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-99.99%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</si>
  <si>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</si>
  <si>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</si>
  <si>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</si>
  <si>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</si>
  <si>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</si>
  <si>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</si>
  <si>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</si>
  <si>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5211835220</t>
  </si>
  <si>
    <t>بانک پاسارگاد هفت تیر</t>
  </si>
  <si>
    <t>207-8100-15522155-1</t>
  </si>
  <si>
    <t>بانک خاورمیانه آفریقا</t>
  </si>
  <si>
    <t>1009-10-810-707074689</t>
  </si>
  <si>
    <t>بانک صادرات بورس کالا</t>
  </si>
  <si>
    <t>0219097367001</t>
  </si>
  <si>
    <t>207303155221552</t>
  </si>
  <si>
    <t>بانک صادرات دکتر شریعتی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</si>
  <si>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</si>
  <si>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</si>
  <si>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</si>
  <si>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</si>
  <si>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</si>
  <si>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</si>
  <si>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</si>
  <si>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</si>
  <si>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</si>
  <si>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</si>
  <si>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</si>
  <si>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</si>
  <si>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</si>
  <si>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</si>
  <si>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1403/09/15</t>
  </si>
  <si>
    <t>1403/10/19</t>
  </si>
  <si>
    <t>1403/09/10</t>
  </si>
  <si>
    <t>1403/09/28</t>
  </si>
  <si>
    <t>بهای فروش</t>
  </si>
  <si>
    <t>ارزش دفتری</t>
  </si>
  <si>
    <t>سود و زیان ناشی از تغییر قیمت</t>
  </si>
  <si>
    <t>سود و زیان ناشی از فروش</t>
  </si>
  <si>
    <t>بانک سامان</t>
  </si>
  <si>
    <t>بانک سینا</t>
  </si>
  <si>
    <t>زغال سنگ پروده طبس</t>
  </si>
  <si>
    <t>سرمایه‌گذاری‌توکافولاد(هلدینگ</t>
  </si>
  <si>
    <t>سخت آژند</t>
  </si>
  <si>
    <t>بین المللی توسعه ص. معادن غدیر</t>
  </si>
  <si>
    <t>بیمه  ما</t>
  </si>
  <si>
    <t>ح. گسترش سوخت سبززاگرس(س. عام)</t>
  </si>
  <si>
    <t>ح.پست بانک ایران</t>
  </si>
  <si>
    <t>سپیدار سیستم آسیا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</si>
  <si>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</si>
  <si>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</si>
  <si>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</si>
  <si>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</si>
  <si>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</si>
  <si>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</si>
  <si>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</si>
  <si>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</si>
  <si>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</si>
  <si>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</si>
  <si>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</si>
  <si>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</si>
  <si>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</si>
  <si>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</si>
  <si>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</si>
  <si>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</si>
  <si>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</si>
  <si>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</si>
  <si>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گواهی سپرده تمام سکه بهار آزادی طرح جدید</t>
  </si>
  <si>
    <t>1403/10/01</t>
  </si>
  <si>
    <t>جلوگیری از نوسانات ناگهانی</t>
  </si>
  <si>
    <t>سود سهام شرکت س استان کردستان</t>
  </si>
  <si>
    <t>ارزشیابی اوراق اختیارخ فولاد-6500-1403/12/01</t>
  </si>
  <si>
    <t>ارزشیابی اوراق اختیارخ فولاد-6000-1403/12/01</t>
  </si>
  <si>
    <t>ارزشیابی اوراق اختیارخ شستا-1250-1403/11/10</t>
  </si>
  <si>
    <t>ارزشیابی اوراق اختیارخ شپنا-5500-1403/12/08</t>
  </si>
  <si>
    <t>ارزشیابی اوراق اختیارخ شستا-1150-1403/11/10</t>
  </si>
  <si>
    <t>ارزشیابی اوراق اختیارخ شستا-1150-1403/12/08</t>
  </si>
  <si>
    <t>ارزشیابی اوراق اختیارخ وبملت-2600-1403/11/24</t>
  </si>
  <si>
    <t>ارزشیابی اوراق اختیارخ وبملت-2200-1403/11/24</t>
  </si>
  <si>
    <t>ارزشیابی اوراق اختیارخ وبملت-2000-1403/11/24</t>
  </si>
  <si>
    <t>ارزشیابی اوراق اختیارخ فولاد-4500-1403/12/01</t>
  </si>
  <si>
    <t>ارزشیابی اوراق اختیارخ وبملت-2400-1403/11/24</t>
  </si>
  <si>
    <t>ارزشیابی اوراق اختیارخ شستا-1050-1403/11/10</t>
  </si>
  <si>
    <t>ارزشیابی اوراق اختیارخ شستا-1050-1403/12/08</t>
  </si>
  <si>
    <t>ارزشیابی اوراق اختیارخ شپنا-6000-1403/12/08</t>
  </si>
  <si>
    <t>ارزشیابی اوراق اختیارخ شپنا-5000-1403/12/08</t>
  </si>
  <si>
    <t>ارزشیابی اوراق اختیارخ شستا-1450-1403/10/12</t>
  </si>
  <si>
    <t>ارزشیابی اوراق اختیارخ شستا-1350-1403/10/12</t>
  </si>
  <si>
    <t>ارزشیابی اوراق اختیارخ فولاد-5500-1403/12/01</t>
  </si>
  <si>
    <t>اختیارخ شستا-1350-1403/10/12</t>
  </si>
  <si>
    <t>اختیارخ شستا-1450-1403/10/12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</si>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</sst>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7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164" fontId="5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0" xfId="0" applyNumberFormat="1" applyFont="1"/>
    <xf numFmtId="164" fontId="5" fillId="0" borderId="3" xfId="0" applyNumberFormat="1" applyFont="1" applyBorder="1" applyAlignment="1">
      <alignment horizontal="center" vertical="center" readingOrder="2"/>
    </xf>
    <xf numFmtId="0" fontId="6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0" fontId="3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9"/>
  <sheetViews>
    <sheetView rightToLeft="1" tabSelected="1" topLeftCell="D13" workbookViewId="0">
      <selection activeCell="M21" sqref="M21"/>
    </sheetView>
  </sheetViews>
  <sheetFormatPr defaultRowHeight="24" x14ac:dyDescent="0.55000000000000004"/>
  <cols>
    <col min="1" max="1" width="40.1406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2" style="3" customWidth="1"/>
    <col min="12" max="12" width="1" style="3" customWidth="1"/>
    <col min="13" max="13" width="19" style="3" customWidth="1"/>
    <col min="14" max="14" width="1" style="3" customWidth="1"/>
    <col min="15" max="15" width="22" style="3" customWidth="1"/>
    <col min="16" max="16" width="1" style="3" customWidth="1"/>
    <col min="17" max="17" width="19" style="3" customWidth="1"/>
    <col min="18" max="18" width="1" style="3" customWidth="1"/>
    <col min="19" max="19" width="19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 x14ac:dyDescent="0.55000000000000004">
      <c r="A6" s="2" t="s">
        <v>3</v>
      </c>
      <c r="C6" s="2" t="s">
        <v>199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 x14ac:dyDescent="0.55000000000000004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 x14ac:dyDescent="0.55000000000000004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x14ac:dyDescent="0.55000000000000004">
      <c r="A9" s="3" t="s">
        <v>198</v>
      </c>
      <c r="C9" s="7">
        <v>750</v>
      </c>
      <c r="D9" s="7"/>
      <c r="E9" s="7">
        <v>294075000000</v>
      </c>
      <c r="F9" s="7"/>
      <c r="G9" s="7">
        <v>402246562500</v>
      </c>
      <c r="H9" s="7"/>
      <c r="I9" s="7">
        <v>1043</v>
      </c>
      <c r="J9" s="7"/>
      <c r="K9" s="7">
        <v>588617050000</v>
      </c>
      <c r="L9" s="7"/>
      <c r="M9" s="7">
        <v>0</v>
      </c>
      <c r="N9" s="7"/>
      <c r="O9" s="7">
        <v>0</v>
      </c>
      <c r="P9" s="7"/>
      <c r="Q9" s="7">
        <v>1793</v>
      </c>
      <c r="R9" s="7"/>
      <c r="S9" s="7">
        <v>567945500</v>
      </c>
      <c r="T9" s="7"/>
      <c r="U9" s="7">
        <v>882692050000</v>
      </c>
      <c r="V9" s="7"/>
      <c r="W9" s="7">
        <v>1017053373648.13</v>
      </c>
      <c r="Y9" s="10">
        <v>2.5830702163231391E-2</v>
      </c>
    </row>
    <row r="10" spans="1:25" x14ac:dyDescent="0.55000000000000004">
      <c r="A10" s="3" t="s">
        <v>15</v>
      </c>
      <c r="C10" s="7">
        <v>8584852</v>
      </c>
      <c r="D10" s="7"/>
      <c r="E10" s="7">
        <v>61101565719</v>
      </c>
      <c r="F10" s="7"/>
      <c r="G10" s="7">
        <v>95748923305.332001</v>
      </c>
      <c r="H10" s="7"/>
      <c r="I10" s="7">
        <v>0</v>
      </c>
      <c r="J10" s="7"/>
      <c r="K10" s="7">
        <v>0</v>
      </c>
      <c r="L10" s="7"/>
      <c r="M10" s="7">
        <v>-1</v>
      </c>
      <c r="N10" s="7"/>
      <c r="O10" s="7">
        <v>1</v>
      </c>
      <c r="P10" s="7"/>
      <c r="Q10" s="7">
        <v>8584851</v>
      </c>
      <c r="R10" s="7"/>
      <c r="S10" s="7">
        <v>12240</v>
      </c>
      <c r="T10" s="7"/>
      <c r="U10" s="7">
        <v>61101558602</v>
      </c>
      <c r="V10" s="7"/>
      <c r="W10" s="7">
        <v>104453358711.37199</v>
      </c>
      <c r="Y10" s="10">
        <v>2.652863329231809E-3</v>
      </c>
    </row>
    <row r="11" spans="1:25" x14ac:dyDescent="0.55000000000000004">
      <c r="A11" s="3" t="s">
        <v>16</v>
      </c>
      <c r="C11" s="7">
        <v>40376068</v>
      </c>
      <c r="D11" s="7"/>
      <c r="E11" s="7">
        <v>274327366520</v>
      </c>
      <c r="F11" s="7"/>
      <c r="G11" s="7">
        <v>249644865059.388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40376068</v>
      </c>
      <c r="R11" s="7"/>
      <c r="S11" s="7">
        <v>6490</v>
      </c>
      <c r="T11" s="7"/>
      <c r="U11" s="7">
        <v>274327366520</v>
      </c>
      <c r="V11" s="7"/>
      <c r="W11" s="7">
        <v>260481539266.146</v>
      </c>
      <c r="Y11" s="10">
        <v>6.6156027148007984E-3</v>
      </c>
    </row>
    <row r="12" spans="1:25" x14ac:dyDescent="0.55000000000000004">
      <c r="A12" s="3" t="s">
        <v>17</v>
      </c>
      <c r="C12" s="7">
        <v>91096065</v>
      </c>
      <c r="D12" s="7"/>
      <c r="E12" s="7">
        <v>217071592829</v>
      </c>
      <c r="F12" s="7"/>
      <c r="G12" s="7">
        <v>297922802829.59198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91096065</v>
      </c>
      <c r="R12" s="7"/>
      <c r="S12" s="7">
        <v>3147</v>
      </c>
      <c r="T12" s="7"/>
      <c r="U12" s="7">
        <v>217071592829</v>
      </c>
      <c r="V12" s="7"/>
      <c r="W12" s="7">
        <v>284973574621.49799</v>
      </c>
      <c r="Y12" s="10">
        <v>7.2376413285326936E-3</v>
      </c>
    </row>
    <row r="13" spans="1:25" x14ac:dyDescent="0.55000000000000004">
      <c r="A13" s="3" t="s">
        <v>18</v>
      </c>
      <c r="C13" s="7">
        <v>189873533</v>
      </c>
      <c r="D13" s="7"/>
      <c r="E13" s="7">
        <v>690613792008</v>
      </c>
      <c r="F13" s="7"/>
      <c r="G13" s="7">
        <v>908423839508.74194</v>
      </c>
      <c r="H13" s="7"/>
      <c r="I13" s="7">
        <v>27441000</v>
      </c>
      <c r="J13" s="7"/>
      <c r="K13" s="7">
        <v>132849696801</v>
      </c>
      <c r="L13" s="7"/>
      <c r="M13" s="7">
        <v>0</v>
      </c>
      <c r="N13" s="7"/>
      <c r="O13" s="7">
        <v>0</v>
      </c>
      <c r="P13" s="7"/>
      <c r="Q13" s="7">
        <v>217314533</v>
      </c>
      <c r="R13" s="7"/>
      <c r="S13" s="7">
        <v>4778</v>
      </c>
      <c r="T13" s="7"/>
      <c r="U13" s="7">
        <v>823463488809</v>
      </c>
      <c r="V13" s="7"/>
      <c r="W13" s="7">
        <v>1032150782083.89</v>
      </c>
      <c r="Y13" s="10">
        <v>2.6214139916691609E-2</v>
      </c>
    </row>
    <row r="14" spans="1:25" x14ac:dyDescent="0.55000000000000004">
      <c r="A14" s="3" t="s">
        <v>19</v>
      </c>
      <c r="C14" s="7">
        <v>13776909</v>
      </c>
      <c r="D14" s="7"/>
      <c r="E14" s="7">
        <v>179781512329</v>
      </c>
      <c r="F14" s="7"/>
      <c r="G14" s="7">
        <v>228020690917.642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13776909</v>
      </c>
      <c r="R14" s="7"/>
      <c r="S14" s="7">
        <v>18730</v>
      </c>
      <c r="T14" s="7"/>
      <c r="U14" s="7">
        <v>179781512329</v>
      </c>
      <c r="V14" s="7"/>
      <c r="W14" s="7">
        <v>256506158611.858</v>
      </c>
      <c r="Y14" s="10">
        <v>6.5146376363427712E-3</v>
      </c>
    </row>
    <row r="15" spans="1:25" x14ac:dyDescent="0.55000000000000004">
      <c r="A15" s="3" t="s">
        <v>20</v>
      </c>
      <c r="C15" s="7">
        <v>8050000</v>
      </c>
      <c r="D15" s="7"/>
      <c r="E15" s="7">
        <v>1124505488548</v>
      </c>
      <c r="F15" s="7"/>
      <c r="G15" s="7">
        <v>1839683364750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8050000</v>
      </c>
      <c r="R15" s="7"/>
      <c r="S15" s="7">
        <v>250800</v>
      </c>
      <c r="T15" s="7"/>
      <c r="U15" s="7">
        <v>1124505488548</v>
      </c>
      <c r="V15" s="7"/>
      <c r="W15" s="7">
        <v>2006927307000</v>
      </c>
      <c r="Y15" s="10">
        <v>5.0971112110295459E-2</v>
      </c>
    </row>
    <row r="16" spans="1:25" x14ac:dyDescent="0.55000000000000004">
      <c r="A16" s="3" t="s">
        <v>21</v>
      </c>
      <c r="C16" s="7">
        <v>14546919</v>
      </c>
      <c r="D16" s="7"/>
      <c r="E16" s="7">
        <v>144071623064</v>
      </c>
      <c r="F16" s="7"/>
      <c r="G16" s="7">
        <v>162823708007.75699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14546919</v>
      </c>
      <c r="R16" s="7"/>
      <c r="S16" s="7">
        <v>11260</v>
      </c>
      <c r="T16" s="7"/>
      <c r="U16" s="7">
        <v>144071623064</v>
      </c>
      <c r="V16" s="7"/>
      <c r="W16" s="7">
        <v>162823708007.75699</v>
      </c>
      <c r="Y16" s="10">
        <v>4.135329389425361E-3</v>
      </c>
    </row>
    <row r="17" spans="1:25" x14ac:dyDescent="0.55000000000000004">
      <c r="A17" s="3" t="s">
        <v>22</v>
      </c>
      <c r="C17" s="7">
        <v>12494317</v>
      </c>
      <c r="D17" s="7"/>
      <c r="E17" s="7">
        <v>623090603726</v>
      </c>
      <c r="F17" s="7"/>
      <c r="G17" s="7">
        <v>700859235175.55603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12494317</v>
      </c>
      <c r="R17" s="7"/>
      <c r="S17" s="7">
        <v>61560</v>
      </c>
      <c r="T17" s="7"/>
      <c r="U17" s="7">
        <v>623090603726</v>
      </c>
      <c r="V17" s="7"/>
      <c r="W17" s="7">
        <v>764573711100.60596</v>
      </c>
      <c r="Y17" s="10">
        <v>1.9418327813451607E-2</v>
      </c>
    </row>
    <row r="18" spans="1:25" x14ac:dyDescent="0.55000000000000004">
      <c r="A18" s="3" t="s">
        <v>23</v>
      </c>
      <c r="C18" s="7">
        <v>7235790</v>
      </c>
      <c r="D18" s="7"/>
      <c r="E18" s="7">
        <v>254358801200</v>
      </c>
      <c r="F18" s="7"/>
      <c r="G18" s="7">
        <v>191182950775.70999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7235790</v>
      </c>
      <c r="R18" s="7"/>
      <c r="S18" s="7">
        <v>28620</v>
      </c>
      <c r="T18" s="7"/>
      <c r="U18" s="7">
        <v>254358801200</v>
      </c>
      <c r="V18" s="7"/>
      <c r="W18" s="7">
        <v>205856134356.69</v>
      </c>
      <c r="Y18" s="10">
        <v>5.2282492077760593E-3</v>
      </c>
    </row>
    <row r="19" spans="1:25" x14ac:dyDescent="0.55000000000000004">
      <c r="A19" s="3" t="s">
        <v>24</v>
      </c>
      <c r="C19" s="7">
        <v>3165331</v>
      </c>
      <c r="D19" s="7"/>
      <c r="E19" s="7">
        <v>166684725224</v>
      </c>
      <c r="F19" s="7"/>
      <c r="G19" s="7">
        <v>245175068100.45599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3165331</v>
      </c>
      <c r="R19" s="7"/>
      <c r="S19" s="7">
        <v>90920</v>
      </c>
      <c r="T19" s="7"/>
      <c r="U19" s="7">
        <v>166684725224</v>
      </c>
      <c r="V19" s="7"/>
      <c r="W19" s="7">
        <v>286079532747.60602</v>
      </c>
      <c r="Y19" s="10">
        <v>7.265729996935642E-3</v>
      </c>
    </row>
    <row r="20" spans="1:25" x14ac:dyDescent="0.55000000000000004">
      <c r="A20" s="3" t="s">
        <v>25</v>
      </c>
      <c r="C20" s="7">
        <v>5907825</v>
      </c>
      <c r="D20" s="7"/>
      <c r="E20" s="7">
        <v>47928680469</v>
      </c>
      <c r="F20" s="7"/>
      <c r="G20" s="7">
        <v>196852013750.70001</v>
      </c>
      <c r="H20" s="7"/>
      <c r="I20" s="7">
        <v>0</v>
      </c>
      <c r="J20" s="7"/>
      <c r="K20" s="7">
        <v>0</v>
      </c>
      <c r="L20" s="7"/>
      <c r="M20" s="7">
        <v>-1066576</v>
      </c>
      <c r="N20" s="7"/>
      <c r="O20" s="7">
        <v>41041498490</v>
      </c>
      <c r="P20" s="7"/>
      <c r="Q20" s="7">
        <v>4841249</v>
      </c>
      <c r="R20" s="7"/>
      <c r="S20" s="7">
        <v>38750</v>
      </c>
      <c r="T20" s="7"/>
      <c r="U20" s="7">
        <v>39275820864</v>
      </c>
      <c r="V20" s="7"/>
      <c r="W20" s="7">
        <v>186482188277.43799</v>
      </c>
      <c r="Y20" s="10">
        <v>4.7361977148395627E-3</v>
      </c>
    </row>
    <row r="21" spans="1:25" x14ac:dyDescent="0.55000000000000004">
      <c r="A21" s="3" t="s">
        <v>26</v>
      </c>
      <c r="C21" s="7">
        <v>5929047</v>
      </c>
      <c r="D21" s="7"/>
      <c r="E21" s="7">
        <v>134728029809</v>
      </c>
      <c r="F21" s="7"/>
      <c r="G21" s="7">
        <v>176518386651.98199</v>
      </c>
      <c r="H21" s="7"/>
      <c r="I21" s="7">
        <v>200000</v>
      </c>
      <c r="J21" s="7"/>
      <c r="K21" s="7">
        <v>7146483115</v>
      </c>
      <c r="L21" s="7"/>
      <c r="M21" s="7">
        <v>0</v>
      </c>
      <c r="N21" s="7"/>
      <c r="O21" s="7">
        <v>0</v>
      </c>
      <c r="P21" s="7"/>
      <c r="Q21" s="7">
        <v>6129047</v>
      </c>
      <c r="R21" s="7"/>
      <c r="S21" s="7">
        <v>38650</v>
      </c>
      <c r="T21" s="7"/>
      <c r="U21" s="7">
        <v>141874512924</v>
      </c>
      <c r="V21" s="7"/>
      <c r="W21" s="7">
        <v>235478184934.02701</v>
      </c>
      <c r="Y21" s="10">
        <v>5.9805778325588239E-3</v>
      </c>
    </row>
    <row r="22" spans="1:25" x14ac:dyDescent="0.55000000000000004">
      <c r="A22" s="3" t="s">
        <v>27</v>
      </c>
      <c r="C22" s="7">
        <v>65000000</v>
      </c>
      <c r="D22" s="7"/>
      <c r="E22" s="7">
        <v>279012397590</v>
      </c>
      <c r="F22" s="7"/>
      <c r="G22" s="7">
        <v>339219562500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65000000</v>
      </c>
      <c r="R22" s="7"/>
      <c r="S22" s="7">
        <v>6130</v>
      </c>
      <c r="T22" s="7"/>
      <c r="U22" s="7">
        <v>279012397590</v>
      </c>
      <c r="V22" s="7"/>
      <c r="W22" s="7">
        <v>396079222500</v>
      </c>
      <c r="Y22" s="10">
        <v>1.0059456754706542E-2</v>
      </c>
    </row>
    <row r="23" spans="1:25" x14ac:dyDescent="0.55000000000000004">
      <c r="A23" s="3" t="s">
        <v>28</v>
      </c>
      <c r="C23" s="7">
        <v>15212817</v>
      </c>
      <c r="D23" s="7"/>
      <c r="E23" s="7">
        <v>567188312045</v>
      </c>
      <c r="F23" s="7"/>
      <c r="G23" s="7">
        <v>573135198002.41504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15212817</v>
      </c>
      <c r="R23" s="7"/>
      <c r="S23" s="7">
        <v>40450</v>
      </c>
      <c r="T23" s="7"/>
      <c r="U23" s="7">
        <v>567188312045</v>
      </c>
      <c r="V23" s="7"/>
      <c r="W23" s="7">
        <v>611697064886.48303</v>
      </c>
      <c r="Y23" s="10">
        <v>1.5535629797411292E-2</v>
      </c>
    </row>
    <row r="24" spans="1:25" x14ac:dyDescent="0.55000000000000004">
      <c r="A24" s="3" t="s">
        <v>29</v>
      </c>
      <c r="C24" s="7">
        <v>19410754</v>
      </c>
      <c r="D24" s="7"/>
      <c r="E24" s="7">
        <v>164878276016</v>
      </c>
      <c r="F24" s="7"/>
      <c r="G24" s="7">
        <v>246593422975.086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19410754</v>
      </c>
      <c r="R24" s="7"/>
      <c r="S24" s="7">
        <v>14830</v>
      </c>
      <c r="T24" s="7"/>
      <c r="U24" s="7">
        <v>164878276016</v>
      </c>
      <c r="V24" s="7"/>
      <c r="W24" s="7">
        <v>286148706003.17102</v>
      </c>
      <c r="Y24" s="10">
        <v>7.2674868307542563E-3</v>
      </c>
    </row>
    <row r="25" spans="1:25" x14ac:dyDescent="0.55000000000000004">
      <c r="A25" s="3" t="s">
        <v>30</v>
      </c>
      <c r="C25" s="7">
        <v>104300</v>
      </c>
      <c r="D25" s="7"/>
      <c r="E25" s="7">
        <v>214551462300</v>
      </c>
      <c r="F25" s="7"/>
      <c r="G25" s="7">
        <v>566401502012.5</v>
      </c>
      <c r="H25" s="7"/>
      <c r="I25" s="7">
        <v>0</v>
      </c>
      <c r="J25" s="7"/>
      <c r="K25" s="7">
        <v>0</v>
      </c>
      <c r="L25" s="7"/>
      <c r="M25" s="7">
        <v>-104300</v>
      </c>
      <c r="N25" s="7"/>
      <c r="O25" s="7">
        <v>588617050000</v>
      </c>
      <c r="P25" s="7"/>
      <c r="Q25" s="7">
        <v>0</v>
      </c>
      <c r="R25" s="7"/>
      <c r="S25" s="7">
        <v>0</v>
      </c>
      <c r="T25" s="7"/>
      <c r="U25" s="7">
        <v>0</v>
      </c>
      <c r="V25" s="7"/>
      <c r="W25" s="7">
        <v>0</v>
      </c>
      <c r="Y25" s="10">
        <v>0</v>
      </c>
    </row>
    <row r="26" spans="1:25" x14ac:dyDescent="0.55000000000000004">
      <c r="A26" s="3" t="s">
        <v>31</v>
      </c>
      <c r="C26" s="7">
        <v>114900</v>
      </c>
      <c r="D26" s="7"/>
      <c r="E26" s="7">
        <v>146401433417</v>
      </c>
      <c r="F26" s="7"/>
      <c r="G26" s="7">
        <v>624848347118.625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114900</v>
      </c>
      <c r="R26" s="7"/>
      <c r="S26" s="7">
        <v>5596500</v>
      </c>
      <c r="T26" s="7"/>
      <c r="U26" s="7">
        <v>146401433417</v>
      </c>
      <c r="V26" s="7"/>
      <c r="W26" s="7">
        <v>642234052687.5</v>
      </c>
      <c r="Y26" s="10">
        <v>1.6311195620491881E-2</v>
      </c>
    </row>
    <row r="27" spans="1:25" x14ac:dyDescent="0.55000000000000004">
      <c r="A27" s="3" t="s">
        <v>32</v>
      </c>
      <c r="C27" s="7">
        <v>22832806</v>
      </c>
      <c r="D27" s="7"/>
      <c r="E27" s="7">
        <v>158958118773</v>
      </c>
      <c r="F27" s="7"/>
      <c r="G27" s="7">
        <v>158038868450.341</v>
      </c>
      <c r="H27" s="7"/>
      <c r="I27" s="7">
        <v>10616209</v>
      </c>
      <c r="J27" s="7"/>
      <c r="K27" s="7">
        <v>76936739917</v>
      </c>
      <c r="L27" s="7"/>
      <c r="M27" s="7">
        <v>0</v>
      </c>
      <c r="N27" s="7"/>
      <c r="O27" s="7">
        <v>0</v>
      </c>
      <c r="P27" s="7"/>
      <c r="Q27" s="7">
        <v>33449015</v>
      </c>
      <c r="R27" s="7"/>
      <c r="S27" s="7">
        <v>7250</v>
      </c>
      <c r="T27" s="7"/>
      <c r="U27" s="7">
        <v>235894858690</v>
      </c>
      <c r="V27" s="7"/>
      <c r="W27" s="7">
        <v>241062451865.43799</v>
      </c>
      <c r="Y27" s="10">
        <v>6.1224047411977045E-3</v>
      </c>
    </row>
    <row r="28" spans="1:25" x14ac:dyDescent="0.55000000000000004">
      <c r="A28" s="3" t="s">
        <v>33</v>
      </c>
      <c r="C28" s="7">
        <v>50655891</v>
      </c>
      <c r="D28" s="7"/>
      <c r="E28" s="7">
        <v>298284189930</v>
      </c>
      <c r="F28" s="7"/>
      <c r="G28" s="7">
        <v>348453060063.966</v>
      </c>
      <c r="H28" s="7"/>
      <c r="I28" s="7">
        <v>26419814</v>
      </c>
      <c r="J28" s="7"/>
      <c r="K28" s="7">
        <v>185255778754</v>
      </c>
      <c r="L28" s="7"/>
      <c r="M28" s="7">
        <v>0</v>
      </c>
      <c r="N28" s="7"/>
      <c r="O28" s="7">
        <v>0</v>
      </c>
      <c r="P28" s="7"/>
      <c r="Q28" s="7">
        <v>77075705</v>
      </c>
      <c r="R28" s="7"/>
      <c r="S28" s="7">
        <v>6640</v>
      </c>
      <c r="T28" s="7"/>
      <c r="U28" s="7">
        <v>483539968684</v>
      </c>
      <c r="V28" s="7"/>
      <c r="W28" s="7">
        <v>508737574246.85999</v>
      </c>
      <c r="Y28" s="10">
        <v>1.2920707113412384E-2</v>
      </c>
    </row>
    <row r="29" spans="1:25" x14ac:dyDescent="0.55000000000000004">
      <c r="A29" s="3" t="s">
        <v>34</v>
      </c>
      <c r="C29" s="7">
        <v>4415627</v>
      </c>
      <c r="D29" s="7"/>
      <c r="E29" s="7">
        <v>392466368654</v>
      </c>
      <c r="F29" s="7"/>
      <c r="G29" s="7">
        <v>443324755954.34998</v>
      </c>
      <c r="H29" s="7"/>
      <c r="I29" s="7">
        <v>1273241</v>
      </c>
      <c r="J29" s="7"/>
      <c r="K29" s="7">
        <v>150976388599</v>
      </c>
      <c r="L29" s="7"/>
      <c r="M29" s="7">
        <v>0</v>
      </c>
      <c r="N29" s="7"/>
      <c r="O29" s="7">
        <v>0</v>
      </c>
      <c r="P29" s="7"/>
      <c r="Q29" s="7">
        <v>5688868</v>
      </c>
      <c r="R29" s="7"/>
      <c r="S29" s="7">
        <v>141150</v>
      </c>
      <c r="T29" s="7"/>
      <c r="U29" s="7">
        <v>543442757253</v>
      </c>
      <c r="V29" s="7"/>
      <c r="W29" s="7">
        <v>798205965076.70996</v>
      </c>
      <c r="Y29" s="10">
        <v>2.0272505930396194E-2</v>
      </c>
    </row>
    <row r="30" spans="1:25" x14ac:dyDescent="0.55000000000000004">
      <c r="A30" s="3" t="s">
        <v>35</v>
      </c>
      <c r="C30" s="7">
        <v>2000000</v>
      </c>
      <c r="D30" s="7"/>
      <c r="E30" s="7">
        <v>11009988000</v>
      </c>
      <c r="F30" s="7"/>
      <c r="G30" s="7">
        <v>13081698000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2000000</v>
      </c>
      <c r="R30" s="7"/>
      <c r="S30" s="7">
        <v>7150</v>
      </c>
      <c r="T30" s="7"/>
      <c r="U30" s="7">
        <v>11009988000</v>
      </c>
      <c r="V30" s="7"/>
      <c r="W30" s="7">
        <v>14214915000</v>
      </c>
      <c r="Y30" s="10">
        <v>3.6102454910855452E-4</v>
      </c>
    </row>
    <row r="31" spans="1:25" x14ac:dyDescent="0.55000000000000004">
      <c r="A31" s="3" t="s">
        <v>36</v>
      </c>
      <c r="C31" s="7">
        <v>20436144</v>
      </c>
      <c r="D31" s="7"/>
      <c r="E31" s="7">
        <v>364202520363</v>
      </c>
      <c r="F31" s="7"/>
      <c r="G31" s="7">
        <v>273840119754.336</v>
      </c>
      <c r="H31" s="7"/>
      <c r="I31" s="7">
        <v>100000</v>
      </c>
      <c r="J31" s="7"/>
      <c r="K31" s="7">
        <v>1469362287</v>
      </c>
      <c r="L31" s="7"/>
      <c r="M31" s="7">
        <v>0</v>
      </c>
      <c r="N31" s="7"/>
      <c r="O31" s="7">
        <v>0</v>
      </c>
      <c r="P31" s="7"/>
      <c r="Q31" s="7">
        <v>20536144</v>
      </c>
      <c r="R31" s="7"/>
      <c r="S31" s="7">
        <v>15270</v>
      </c>
      <c r="T31" s="7"/>
      <c r="U31" s="7">
        <v>365671882650</v>
      </c>
      <c r="V31" s="7"/>
      <c r="W31" s="7">
        <v>311721076712.664</v>
      </c>
      <c r="Y31" s="10">
        <v>7.9169633562932076E-3</v>
      </c>
    </row>
    <row r="32" spans="1:25" x14ac:dyDescent="0.55000000000000004">
      <c r="A32" s="3" t="s">
        <v>37</v>
      </c>
      <c r="C32" s="7">
        <v>8288198</v>
      </c>
      <c r="D32" s="7"/>
      <c r="E32" s="7">
        <v>115216027029</v>
      </c>
      <c r="F32" s="7"/>
      <c r="G32" s="7">
        <v>123748025992.938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8288198</v>
      </c>
      <c r="R32" s="7"/>
      <c r="S32" s="7">
        <v>19390</v>
      </c>
      <c r="T32" s="7"/>
      <c r="U32" s="7">
        <v>115216027029</v>
      </c>
      <c r="V32" s="7"/>
      <c r="W32" s="7">
        <v>159751945672.64099</v>
      </c>
      <c r="Y32" s="10">
        <v>4.0573140363962439E-3</v>
      </c>
    </row>
    <row r="33" spans="1:25" x14ac:dyDescent="0.55000000000000004">
      <c r="A33" s="3" t="s">
        <v>38</v>
      </c>
      <c r="C33" s="7">
        <v>6114347</v>
      </c>
      <c r="D33" s="7"/>
      <c r="E33" s="7">
        <v>186504834907</v>
      </c>
      <c r="F33" s="7"/>
      <c r="G33" s="7">
        <v>177962863083.048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6114347</v>
      </c>
      <c r="R33" s="7"/>
      <c r="S33" s="7">
        <v>34500</v>
      </c>
      <c r="T33" s="7"/>
      <c r="U33" s="7">
        <v>186504834907</v>
      </c>
      <c r="V33" s="7"/>
      <c r="W33" s="7">
        <v>209689848919.57501</v>
      </c>
      <c r="Y33" s="10">
        <v>5.3256163092660408E-3</v>
      </c>
    </row>
    <row r="34" spans="1:25" x14ac:dyDescent="0.55000000000000004">
      <c r="A34" s="3" t="s">
        <v>39</v>
      </c>
      <c r="C34" s="7">
        <v>50044758</v>
      </c>
      <c r="D34" s="7"/>
      <c r="E34" s="7">
        <v>98113494656</v>
      </c>
      <c r="F34" s="7"/>
      <c r="G34" s="7">
        <v>382056896178.43201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50044758</v>
      </c>
      <c r="R34" s="7"/>
      <c r="S34" s="7">
        <v>8080</v>
      </c>
      <c r="T34" s="7"/>
      <c r="U34" s="7">
        <v>98113494656</v>
      </c>
      <c r="V34" s="7"/>
      <c r="W34" s="7">
        <v>401955692854.39203</v>
      </c>
      <c r="Y34" s="10">
        <v>1.0208704925381088E-2</v>
      </c>
    </row>
    <row r="35" spans="1:25" x14ac:dyDescent="0.55000000000000004">
      <c r="A35" s="3" t="s">
        <v>40</v>
      </c>
      <c r="C35" s="7">
        <v>173728614</v>
      </c>
      <c r="D35" s="7"/>
      <c r="E35" s="7">
        <v>309449441873</v>
      </c>
      <c r="F35" s="7"/>
      <c r="G35" s="7">
        <v>359032756864.38898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173728614</v>
      </c>
      <c r="R35" s="7"/>
      <c r="S35" s="7">
        <v>2150</v>
      </c>
      <c r="T35" s="7"/>
      <c r="U35" s="7">
        <v>309449441873</v>
      </c>
      <c r="V35" s="7"/>
      <c r="W35" s="7">
        <v>371294096805.40503</v>
      </c>
      <c r="Y35" s="10">
        <v>9.4299743534055139E-3</v>
      </c>
    </row>
    <row r="36" spans="1:25" x14ac:dyDescent="0.55000000000000004">
      <c r="A36" s="3" t="s">
        <v>41</v>
      </c>
      <c r="C36" s="7">
        <v>108887187</v>
      </c>
      <c r="D36" s="7"/>
      <c r="E36" s="7">
        <v>802971556583</v>
      </c>
      <c r="F36" s="7"/>
      <c r="G36" s="7">
        <v>779323019308.92004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108887187</v>
      </c>
      <c r="R36" s="7"/>
      <c r="S36" s="7">
        <v>8420</v>
      </c>
      <c r="T36" s="7"/>
      <c r="U36" s="7">
        <v>802971556583</v>
      </c>
      <c r="V36" s="7"/>
      <c r="W36" s="7">
        <v>911374975358.48706</v>
      </c>
      <c r="Y36" s="10">
        <v>2.3146725783982372E-2</v>
      </c>
    </row>
    <row r="37" spans="1:25" x14ac:dyDescent="0.55000000000000004">
      <c r="A37" s="3" t="s">
        <v>42</v>
      </c>
      <c r="C37" s="7">
        <v>52841764</v>
      </c>
      <c r="D37" s="7"/>
      <c r="E37" s="7">
        <v>59856198012</v>
      </c>
      <c r="F37" s="7"/>
      <c r="G37" s="7">
        <v>74588844815.964005</v>
      </c>
      <c r="H37" s="7"/>
      <c r="I37" s="7">
        <v>17002065</v>
      </c>
      <c r="J37" s="7"/>
      <c r="K37" s="7">
        <v>24553180983</v>
      </c>
      <c r="L37" s="7"/>
      <c r="M37" s="7">
        <v>-49000000</v>
      </c>
      <c r="N37" s="7"/>
      <c r="O37" s="7">
        <v>72287262336</v>
      </c>
      <c r="P37" s="7"/>
      <c r="Q37" s="7">
        <v>18010829</v>
      </c>
      <c r="R37" s="7"/>
      <c r="S37" s="7">
        <v>1356</v>
      </c>
      <c r="T37" s="7"/>
      <c r="U37" s="7">
        <v>25695852482</v>
      </c>
      <c r="V37" s="7"/>
      <c r="W37" s="7">
        <v>24277369153.4622</v>
      </c>
      <c r="Y37" s="10">
        <v>6.1658661006208063E-4</v>
      </c>
    </row>
    <row r="38" spans="1:25" x14ac:dyDescent="0.55000000000000004">
      <c r="A38" s="3" t="s">
        <v>44</v>
      </c>
      <c r="C38" s="7">
        <v>2218435</v>
      </c>
      <c r="D38" s="7"/>
      <c r="E38" s="7">
        <v>45211528364</v>
      </c>
      <c r="F38" s="7"/>
      <c r="G38" s="7">
        <v>53807741606.699997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2218435</v>
      </c>
      <c r="R38" s="7"/>
      <c r="S38" s="7">
        <v>28720</v>
      </c>
      <c r="T38" s="7"/>
      <c r="U38" s="7">
        <v>45211528364</v>
      </c>
      <c r="V38" s="7"/>
      <c r="W38" s="7">
        <v>63334358153.459999</v>
      </c>
      <c r="Y38" s="10">
        <v>1.6085399100474818E-3</v>
      </c>
    </row>
    <row r="39" spans="1:25" x14ac:dyDescent="0.55000000000000004">
      <c r="A39" s="3" t="s">
        <v>45</v>
      </c>
      <c r="C39" s="7">
        <v>28896769</v>
      </c>
      <c r="D39" s="7"/>
      <c r="E39" s="7">
        <v>568492426201</v>
      </c>
      <c r="F39" s="7"/>
      <c r="G39" s="7">
        <v>750005395490.39001</v>
      </c>
      <c r="H39" s="7"/>
      <c r="I39" s="7">
        <v>5853270</v>
      </c>
      <c r="J39" s="7"/>
      <c r="K39" s="7">
        <v>152180573722</v>
      </c>
      <c r="L39" s="7"/>
      <c r="M39" s="7">
        <v>0</v>
      </c>
      <c r="N39" s="7"/>
      <c r="O39" s="7">
        <v>0</v>
      </c>
      <c r="P39" s="7"/>
      <c r="Q39" s="7">
        <v>34750039</v>
      </c>
      <c r="R39" s="7"/>
      <c r="S39" s="7">
        <v>27940</v>
      </c>
      <c r="T39" s="7"/>
      <c r="U39" s="7">
        <v>720672999923</v>
      </c>
      <c r="V39" s="7"/>
      <c r="W39" s="7">
        <v>965139138926.52295</v>
      </c>
      <c r="Y39" s="10">
        <v>2.4512205838583382E-2</v>
      </c>
    </row>
    <row r="40" spans="1:25" x14ac:dyDescent="0.55000000000000004">
      <c r="A40" s="3" t="s">
        <v>46</v>
      </c>
      <c r="C40" s="7">
        <v>845046</v>
      </c>
      <c r="D40" s="7"/>
      <c r="E40" s="7">
        <v>7530223830</v>
      </c>
      <c r="F40" s="7"/>
      <c r="G40" s="7">
        <v>10760630276.403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845046</v>
      </c>
      <c r="R40" s="7"/>
      <c r="S40" s="7">
        <v>14920</v>
      </c>
      <c r="T40" s="7"/>
      <c r="U40" s="7">
        <v>7530223830</v>
      </c>
      <c r="V40" s="7"/>
      <c r="W40" s="7">
        <v>12533068206.396</v>
      </c>
      <c r="Y40" s="10">
        <v>3.1830969781816324E-4</v>
      </c>
    </row>
    <row r="41" spans="1:25" x14ac:dyDescent="0.55000000000000004">
      <c r="A41" s="3" t="s">
        <v>47</v>
      </c>
      <c r="C41" s="7">
        <v>43807493</v>
      </c>
      <c r="D41" s="7"/>
      <c r="E41" s="7">
        <v>331375937624</v>
      </c>
      <c r="F41" s="7"/>
      <c r="G41" s="7">
        <v>495998489565.64301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43807493</v>
      </c>
      <c r="R41" s="7"/>
      <c r="S41" s="7">
        <v>11920</v>
      </c>
      <c r="T41" s="7"/>
      <c r="U41" s="7">
        <v>331375937624</v>
      </c>
      <c r="V41" s="7"/>
      <c r="W41" s="7">
        <v>519078313926.46802</v>
      </c>
      <c r="Y41" s="10">
        <v>1.3183336955397329E-2</v>
      </c>
    </row>
    <row r="42" spans="1:25" x14ac:dyDescent="0.55000000000000004">
      <c r="A42" s="3" t="s">
        <v>48</v>
      </c>
      <c r="C42" s="7">
        <v>57656914</v>
      </c>
      <c r="D42" s="7"/>
      <c r="E42" s="7">
        <v>189796781700</v>
      </c>
      <c r="F42" s="7"/>
      <c r="G42" s="7">
        <v>319238174364.66901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57656914</v>
      </c>
      <c r="R42" s="7"/>
      <c r="S42" s="7">
        <v>6300</v>
      </c>
      <c r="T42" s="7"/>
      <c r="U42" s="7">
        <v>189796781700</v>
      </c>
      <c r="V42" s="7"/>
      <c r="W42" s="7">
        <v>361077288778.71002</v>
      </c>
      <c r="Y42" s="10">
        <v>9.1704920764333168E-3</v>
      </c>
    </row>
    <row r="43" spans="1:25" x14ac:dyDescent="0.55000000000000004">
      <c r="A43" s="3" t="s">
        <v>49</v>
      </c>
      <c r="C43" s="7">
        <v>86419271</v>
      </c>
      <c r="D43" s="7"/>
      <c r="E43" s="7">
        <v>259875150228</v>
      </c>
      <c r="F43" s="7"/>
      <c r="G43" s="7">
        <v>524880016422.42999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86419271</v>
      </c>
      <c r="R43" s="7"/>
      <c r="S43" s="7">
        <v>7220</v>
      </c>
      <c r="T43" s="7"/>
      <c r="U43" s="7">
        <v>259875150228</v>
      </c>
      <c r="V43" s="7"/>
      <c r="W43" s="7">
        <v>620234651157.11096</v>
      </c>
      <c r="Y43" s="10">
        <v>1.5752463892713925E-2</v>
      </c>
    </row>
    <row r="44" spans="1:25" x14ac:dyDescent="0.55000000000000004">
      <c r="A44" s="3" t="s">
        <v>50</v>
      </c>
      <c r="C44" s="7">
        <v>2976354</v>
      </c>
      <c r="D44" s="7"/>
      <c r="E44" s="7">
        <v>19301049755</v>
      </c>
      <c r="F44" s="7"/>
      <c r="G44" s="7">
        <v>14941155703.184999</v>
      </c>
      <c r="H44" s="7"/>
      <c r="I44" s="7">
        <v>0</v>
      </c>
      <c r="J44" s="7"/>
      <c r="K44" s="7">
        <v>0</v>
      </c>
      <c r="L44" s="7"/>
      <c r="M44" s="7">
        <v>-2976354</v>
      </c>
      <c r="N44" s="7"/>
      <c r="O44" s="7">
        <v>15365778659</v>
      </c>
      <c r="P44" s="7"/>
      <c r="Q44" s="7">
        <v>0</v>
      </c>
      <c r="R44" s="7"/>
      <c r="S44" s="7">
        <v>0</v>
      </c>
      <c r="T44" s="7"/>
      <c r="U44" s="7">
        <v>0</v>
      </c>
      <c r="V44" s="7"/>
      <c r="W44" s="7">
        <v>0</v>
      </c>
      <c r="Y44" s="10">
        <v>0</v>
      </c>
    </row>
    <row r="45" spans="1:25" x14ac:dyDescent="0.55000000000000004">
      <c r="A45" s="3" t="s">
        <v>51</v>
      </c>
      <c r="C45" s="7">
        <v>42359340</v>
      </c>
      <c r="D45" s="7"/>
      <c r="E45" s="7">
        <v>777946663434</v>
      </c>
      <c r="F45" s="7"/>
      <c r="G45" s="7">
        <v>965941506205.38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42359340</v>
      </c>
      <c r="R45" s="7"/>
      <c r="S45" s="7">
        <v>23320</v>
      </c>
      <c r="T45" s="7"/>
      <c r="U45" s="7">
        <v>777946663434</v>
      </c>
      <c r="V45" s="7"/>
      <c r="W45" s="7">
        <v>981942280937.64001</v>
      </c>
      <c r="Y45" s="10">
        <v>2.4938965109966332E-2</v>
      </c>
    </row>
    <row r="46" spans="1:25" x14ac:dyDescent="0.55000000000000004">
      <c r="A46" s="3" t="s">
        <v>52</v>
      </c>
      <c r="C46" s="7">
        <v>162751847</v>
      </c>
      <c r="D46" s="7"/>
      <c r="E46" s="7">
        <v>764855989860</v>
      </c>
      <c r="F46" s="7"/>
      <c r="G46" s="7">
        <v>1714904819209.71</v>
      </c>
      <c r="H46" s="7"/>
      <c r="I46" s="7">
        <v>0</v>
      </c>
      <c r="J46" s="7"/>
      <c r="K46" s="7">
        <v>0</v>
      </c>
      <c r="L46" s="7"/>
      <c r="M46" s="7">
        <v>-2993755</v>
      </c>
      <c r="N46" s="7"/>
      <c r="O46" s="7">
        <v>34253094385</v>
      </c>
      <c r="P46" s="7"/>
      <c r="Q46" s="7">
        <v>159758092</v>
      </c>
      <c r="R46" s="7"/>
      <c r="S46" s="7">
        <v>10670</v>
      </c>
      <c r="T46" s="7"/>
      <c r="U46" s="7">
        <v>750786770458</v>
      </c>
      <c r="V46" s="7"/>
      <c r="W46" s="7">
        <v>1694476359532.24</v>
      </c>
      <c r="Y46" s="10">
        <v>4.3035611797554316E-2</v>
      </c>
    </row>
    <row r="47" spans="1:25" x14ac:dyDescent="0.55000000000000004">
      <c r="A47" s="3" t="s">
        <v>53</v>
      </c>
      <c r="C47" s="7">
        <v>7000000</v>
      </c>
      <c r="D47" s="7"/>
      <c r="E47" s="7">
        <v>269426961404</v>
      </c>
      <c r="F47" s="7"/>
      <c r="G47" s="7">
        <v>272210652000</v>
      </c>
      <c r="H47" s="7"/>
      <c r="I47" s="7">
        <v>2500000</v>
      </c>
      <c r="J47" s="7"/>
      <c r="K47" s="7">
        <v>104117476200</v>
      </c>
      <c r="L47" s="7"/>
      <c r="M47" s="7">
        <v>0</v>
      </c>
      <c r="N47" s="7"/>
      <c r="O47" s="7">
        <v>0</v>
      </c>
      <c r="P47" s="7"/>
      <c r="Q47" s="7">
        <v>9500000</v>
      </c>
      <c r="R47" s="7"/>
      <c r="S47" s="7">
        <v>46190</v>
      </c>
      <c r="T47" s="7"/>
      <c r="U47" s="7">
        <v>373544437604</v>
      </c>
      <c r="V47" s="7"/>
      <c r="W47" s="7">
        <v>436194110250</v>
      </c>
      <c r="Y47" s="10">
        <v>1.1078278130879669E-2</v>
      </c>
    </row>
    <row r="48" spans="1:25" x14ac:dyDescent="0.55000000000000004">
      <c r="A48" s="3" t="s">
        <v>54</v>
      </c>
      <c r="C48" s="7">
        <v>3949846</v>
      </c>
      <c r="D48" s="7"/>
      <c r="E48" s="7">
        <v>190910104999</v>
      </c>
      <c r="F48" s="7"/>
      <c r="G48" s="7">
        <v>185205666116.871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3949846</v>
      </c>
      <c r="R48" s="7"/>
      <c r="S48" s="7">
        <v>64500</v>
      </c>
      <c r="T48" s="7"/>
      <c r="U48" s="7">
        <v>190910104999</v>
      </c>
      <c r="V48" s="7"/>
      <c r="W48" s="7">
        <v>253249214851.35001</v>
      </c>
      <c r="Y48" s="10">
        <v>6.4319191218381597E-3</v>
      </c>
    </row>
    <row r="49" spans="1:25" x14ac:dyDescent="0.55000000000000004">
      <c r="A49" s="3" t="s">
        <v>55</v>
      </c>
      <c r="C49" s="7">
        <v>57387637</v>
      </c>
      <c r="D49" s="7"/>
      <c r="E49" s="7">
        <v>107499178977</v>
      </c>
      <c r="F49" s="7"/>
      <c r="G49" s="7">
        <v>452946673645.20898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57387637</v>
      </c>
      <c r="R49" s="7"/>
      <c r="S49" s="7">
        <v>8940</v>
      </c>
      <c r="T49" s="7"/>
      <c r="U49" s="7">
        <v>107499178977</v>
      </c>
      <c r="V49" s="7"/>
      <c r="W49" s="7">
        <v>509992854205.05902</v>
      </c>
      <c r="Y49" s="10">
        <v>1.2952588196128236E-2</v>
      </c>
    </row>
    <row r="50" spans="1:25" x14ac:dyDescent="0.55000000000000004">
      <c r="A50" s="3" t="s">
        <v>56</v>
      </c>
      <c r="C50" s="7">
        <v>3469705</v>
      </c>
      <c r="D50" s="7"/>
      <c r="E50" s="7">
        <v>97890155591</v>
      </c>
      <c r="F50" s="7"/>
      <c r="G50" s="7">
        <v>174625920723.30701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3469705</v>
      </c>
      <c r="R50" s="7"/>
      <c r="S50" s="7">
        <v>55790</v>
      </c>
      <c r="T50" s="7"/>
      <c r="U50" s="7">
        <v>97890155591</v>
      </c>
      <c r="V50" s="7"/>
      <c r="W50" s="7">
        <v>192423071640.397</v>
      </c>
      <c r="Y50" s="10">
        <v>4.8870818205425364E-3</v>
      </c>
    </row>
    <row r="51" spans="1:25" x14ac:dyDescent="0.55000000000000004">
      <c r="A51" s="3" t="s">
        <v>57</v>
      </c>
      <c r="C51" s="7">
        <v>9259069</v>
      </c>
      <c r="D51" s="7"/>
      <c r="E51" s="7">
        <v>322326938141</v>
      </c>
      <c r="F51" s="7"/>
      <c r="G51" s="7">
        <v>263785996280.63699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9259069</v>
      </c>
      <c r="R51" s="7"/>
      <c r="S51" s="7">
        <v>37180</v>
      </c>
      <c r="T51" s="7"/>
      <c r="U51" s="7">
        <v>322326938141</v>
      </c>
      <c r="V51" s="7"/>
      <c r="W51" s="7">
        <v>342203884916.75098</v>
      </c>
      <c r="Y51" s="10">
        <v>8.6911531483139862E-3</v>
      </c>
    </row>
    <row r="52" spans="1:25" x14ac:dyDescent="0.55000000000000004">
      <c r="A52" s="3" t="s">
        <v>58</v>
      </c>
      <c r="C52" s="7">
        <v>2468479</v>
      </c>
      <c r="D52" s="7"/>
      <c r="E52" s="7">
        <v>81145873999</v>
      </c>
      <c r="F52" s="7"/>
      <c r="G52" s="7">
        <v>96630311237.031006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2468479</v>
      </c>
      <c r="R52" s="7"/>
      <c r="S52" s="7">
        <v>43600</v>
      </c>
      <c r="T52" s="7"/>
      <c r="U52" s="7">
        <v>81145873999</v>
      </c>
      <c r="V52" s="7"/>
      <c r="W52" s="7">
        <v>106985311577.82001</v>
      </c>
      <c r="Y52" s="10">
        <v>2.7171688239866847E-3</v>
      </c>
    </row>
    <row r="53" spans="1:25" x14ac:dyDescent="0.55000000000000004">
      <c r="A53" s="3" t="s">
        <v>59</v>
      </c>
      <c r="C53" s="7">
        <v>7514971</v>
      </c>
      <c r="D53" s="7"/>
      <c r="E53" s="7">
        <v>187316025147</v>
      </c>
      <c r="F53" s="7"/>
      <c r="G53" s="7">
        <v>569308280067.53601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7514971</v>
      </c>
      <c r="R53" s="7"/>
      <c r="S53" s="7">
        <v>96450</v>
      </c>
      <c r="T53" s="7"/>
      <c r="U53" s="7">
        <v>187316025147</v>
      </c>
      <c r="V53" s="7"/>
      <c r="W53" s="7">
        <v>720506280179.948</v>
      </c>
      <c r="Y53" s="10">
        <v>1.8299121375811783E-2</v>
      </c>
    </row>
    <row r="54" spans="1:25" x14ac:dyDescent="0.55000000000000004">
      <c r="A54" s="3" t="s">
        <v>60</v>
      </c>
      <c r="C54" s="7">
        <v>3889191</v>
      </c>
      <c r="D54" s="7"/>
      <c r="E54" s="7">
        <v>36567717142</v>
      </c>
      <c r="F54" s="7"/>
      <c r="G54" s="7">
        <v>33943921752.969002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3889191</v>
      </c>
      <c r="R54" s="7"/>
      <c r="S54" s="7">
        <v>10740</v>
      </c>
      <c r="T54" s="7"/>
      <c r="U54" s="7">
        <v>36567717142</v>
      </c>
      <c r="V54" s="7"/>
      <c r="W54" s="7">
        <v>41521380367.527</v>
      </c>
      <c r="Y54" s="10">
        <v>1.0545428956522935E-3</v>
      </c>
    </row>
    <row r="55" spans="1:25" x14ac:dyDescent="0.55000000000000004">
      <c r="A55" s="3" t="s">
        <v>61</v>
      </c>
      <c r="C55" s="7">
        <v>14052643</v>
      </c>
      <c r="D55" s="7"/>
      <c r="E55" s="7">
        <v>375057986109</v>
      </c>
      <c r="F55" s="7"/>
      <c r="G55" s="7">
        <v>471734135473.04498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14052643</v>
      </c>
      <c r="R55" s="7"/>
      <c r="S55" s="7">
        <v>42920</v>
      </c>
      <c r="T55" s="7"/>
      <c r="U55" s="7">
        <v>375057986109</v>
      </c>
      <c r="V55" s="7"/>
      <c r="W55" s="7">
        <v>599550757906.51794</v>
      </c>
      <c r="Y55" s="10">
        <v>1.5227142901726304E-2</v>
      </c>
    </row>
    <row r="56" spans="1:25" x14ac:dyDescent="0.55000000000000004">
      <c r="A56" s="3" t="s">
        <v>62</v>
      </c>
      <c r="C56" s="7">
        <v>9322018</v>
      </c>
      <c r="D56" s="7"/>
      <c r="E56" s="7">
        <v>333206147243</v>
      </c>
      <c r="F56" s="7"/>
      <c r="G56" s="7">
        <v>767919163651.62305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9322018</v>
      </c>
      <c r="R56" s="7"/>
      <c r="S56" s="7">
        <v>97660</v>
      </c>
      <c r="T56" s="7"/>
      <c r="U56" s="7">
        <v>333206147243</v>
      </c>
      <c r="V56" s="7"/>
      <c r="W56" s="7">
        <v>904971467626.61401</v>
      </c>
      <c r="Y56" s="10">
        <v>2.2984092135338492E-2</v>
      </c>
    </row>
    <row r="57" spans="1:25" x14ac:dyDescent="0.55000000000000004">
      <c r="A57" s="3" t="s">
        <v>63</v>
      </c>
      <c r="C57" s="7">
        <v>198453101</v>
      </c>
      <c r="D57" s="7"/>
      <c r="E57" s="7">
        <v>331903727221</v>
      </c>
      <c r="F57" s="7"/>
      <c r="G57" s="7">
        <v>345621078445.93597</v>
      </c>
      <c r="H57" s="7"/>
      <c r="I57" s="7">
        <v>1000000</v>
      </c>
      <c r="J57" s="7"/>
      <c r="K57" s="7">
        <v>1638519109</v>
      </c>
      <c r="L57" s="7"/>
      <c r="M57" s="7">
        <v>0</v>
      </c>
      <c r="N57" s="7"/>
      <c r="O57" s="7">
        <v>0</v>
      </c>
      <c r="P57" s="7"/>
      <c r="Q57" s="7">
        <v>199453101</v>
      </c>
      <c r="R57" s="7"/>
      <c r="S57" s="7">
        <v>1676</v>
      </c>
      <c r="T57" s="7"/>
      <c r="U57" s="7">
        <v>333542246330</v>
      </c>
      <c r="V57" s="7"/>
      <c r="W57" s="7">
        <v>332294411062.20801</v>
      </c>
      <c r="Y57" s="10">
        <v>8.4394764179051597E-3</v>
      </c>
    </row>
    <row r="58" spans="1:25" x14ac:dyDescent="0.55000000000000004">
      <c r="A58" s="3" t="s">
        <v>64</v>
      </c>
      <c r="C58" s="7">
        <v>9143022</v>
      </c>
      <c r="D58" s="7"/>
      <c r="E58" s="7">
        <v>110725305216</v>
      </c>
      <c r="F58" s="7"/>
      <c r="G58" s="7">
        <v>213128162897.89499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9143022</v>
      </c>
      <c r="R58" s="7"/>
      <c r="S58" s="7">
        <v>21400</v>
      </c>
      <c r="T58" s="7"/>
      <c r="U58" s="7">
        <v>110725305216</v>
      </c>
      <c r="V58" s="7"/>
      <c r="W58" s="7">
        <v>194496489808.73999</v>
      </c>
      <c r="Y58" s="10">
        <v>4.9397416401291824E-3</v>
      </c>
    </row>
    <row r="59" spans="1:25" x14ac:dyDescent="0.55000000000000004">
      <c r="A59" s="3" t="s">
        <v>65</v>
      </c>
      <c r="C59" s="7">
        <v>84855799</v>
      </c>
      <c r="D59" s="7"/>
      <c r="E59" s="7">
        <v>36876847481</v>
      </c>
      <c r="F59" s="7"/>
      <c r="G59" s="7">
        <v>36608293636.242302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84855799</v>
      </c>
      <c r="R59" s="7"/>
      <c r="S59" s="7">
        <v>434</v>
      </c>
      <c r="T59" s="7"/>
      <c r="U59" s="7">
        <v>36876847481</v>
      </c>
      <c r="V59" s="7"/>
      <c r="W59" s="7">
        <v>36608293636.242302</v>
      </c>
      <c r="Y59" s="10">
        <v>9.2976234494950851E-4</v>
      </c>
    </row>
    <row r="60" spans="1:25" x14ac:dyDescent="0.55000000000000004">
      <c r="A60" s="3" t="s">
        <v>66</v>
      </c>
      <c r="C60" s="7">
        <v>159510</v>
      </c>
      <c r="D60" s="7"/>
      <c r="E60" s="7">
        <v>522351276235</v>
      </c>
      <c r="F60" s="7"/>
      <c r="G60" s="7">
        <v>1042819261383.12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159510</v>
      </c>
      <c r="R60" s="7"/>
      <c r="S60" s="7">
        <v>6984900</v>
      </c>
      <c r="T60" s="7"/>
      <c r="U60" s="7">
        <v>522351276235</v>
      </c>
      <c r="V60" s="7"/>
      <c r="W60" s="7">
        <v>1111487411642.3999</v>
      </c>
      <c r="Y60" s="10">
        <v>2.8229098916738634E-2</v>
      </c>
    </row>
    <row r="61" spans="1:25" x14ac:dyDescent="0.55000000000000004">
      <c r="A61" s="3" t="s">
        <v>67</v>
      </c>
      <c r="C61" s="7">
        <v>21708878</v>
      </c>
      <c r="D61" s="7"/>
      <c r="E61" s="7">
        <v>365811889936</v>
      </c>
      <c r="F61" s="7"/>
      <c r="G61" s="7">
        <v>517049855814.56403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21708878</v>
      </c>
      <c r="R61" s="7"/>
      <c r="S61" s="7">
        <v>27060</v>
      </c>
      <c r="T61" s="7"/>
      <c r="U61" s="7">
        <v>365811889936</v>
      </c>
      <c r="V61" s="7"/>
      <c r="W61" s="7">
        <v>583946957359.854</v>
      </c>
      <c r="Y61" s="10">
        <v>1.4830844010263416E-2</v>
      </c>
    </row>
    <row r="62" spans="1:25" x14ac:dyDescent="0.55000000000000004">
      <c r="A62" s="3" t="s">
        <v>68</v>
      </c>
      <c r="C62" s="7">
        <v>109806374</v>
      </c>
      <c r="D62" s="7"/>
      <c r="E62" s="7">
        <v>306908642563</v>
      </c>
      <c r="F62" s="7"/>
      <c r="G62" s="7">
        <v>148884727565.89099</v>
      </c>
      <c r="H62" s="7"/>
      <c r="I62" s="7">
        <v>0</v>
      </c>
      <c r="J62" s="7"/>
      <c r="K62" s="7">
        <v>0</v>
      </c>
      <c r="L62" s="7"/>
      <c r="M62" s="7">
        <v>-7000000</v>
      </c>
      <c r="N62" s="7"/>
      <c r="O62" s="7">
        <v>8920604960</v>
      </c>
      <c r="P62" s="7"/>
      <c r="Q62" s="7">
        <v>102806374</v>
      </c>
      <c r="R62" s="7"/>
      <c r="S62" s="7">
        <v>1398</v>
      </c>
      <c r="T62" s="7"/>
      <c r="U62" s="7">
        <v>287343653581</v>
      </c>
      <c r="V62" s="7"/>
      <c r="W62" s="7">
        <v>142868157152.431</v>
      </c>
      <c r="Y62" s="10">
        <v>3.6285065382330112E-3</v>
      </c>
    </row>
    <row r="63" spans="1:25" x14ac:dyDescent="0.55000000000000004">
      <c r="A63" s="3" t="s">
        <v>69</v>
      </c>
      <c r="C63" s="7">
        <v>2255770</v>
      </c>
      <c r="D63" s="7"/>
      <c r="E63" s="7">
        <v>153363455426</v>
      </c>
      <c r="F63" s="7"/>
      <c r="G63" s="7">
        <v>198447812912.25</v>
      </c>
      <c r="H63" s="7"/>
      <c r="I63" s="7">
        <v>3286979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5542749</v>
      </c>
      <c r="R63" s="7"/>
      <c r="S63" s="7">
        <v>40217</v>
      </c>
      <c r="T63" s="7"/>
      <c r="U63" s="7">
        <v>153363455426</v>
      </c>
      <c r="V63" s="7"/>
      <c r="W63" s="7">
        <v>221586405750.629</v>
      </c>
      <c r="Y63" s="10">
        <v>5.6277601536629685E-3</v>
      </c>
    </row>
    <row r="64" spans="1:25" x14ac:dyDescent="0.55000000000000004">
      <c r="A64" s="3" t="s">
        <v>70</v>
      </c>
      <c r="C64" s="7">
        <v>6759783</v>
      </c>
      <c r="D64" s="7"/>
      <c r="E64" s="7">
        <v>132055961110</v>
      </c>
      <c r="F64" s="7"/>
      <c r="G64" s="7">
        <v>146419262324.159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6759783</v>
      </c>
      <c r="R64" s="7"/>
      <c r="S64" s="7">
        <v>22060</v>
      </c>
      <c r="T64" s="7"/>
      <c r="U64" s="7">
        <v>132055961110</v>
      </c>
      <c r="V64" s="7"/>
      <c r="W64" s="7">
        <v>148233544142.76901</v>
      </c>
      <c r="Y64" s="10">
        <v>3.7647744243919992E-3</v>
      </c>
    </row>
    <row r="65" spans="1:25" x14ac:dyDescent="0.55000000000000004">
      <c r="A65" s="3" t="s">
        <v>71</v>
      </c>
      <c r="C65" s="7">
        <v>17971237</v>
      </c>
      <c r="D65" s="7"/>
      <c r="E65" s="7">
        <v>70210661207</v>
      </c>
      <c r="F65" s="7"/>
      <c r="G65" s="7">
        <v>89053576077.152298</v>
      </c>
      <c r="H65" s="7"/>
      <c r="I65" s="7">
        <v>0</v>
      </c>
      <c r="J65" s="7"/>
      <c r="K65" s="7">
        <v>0</v>
      </c>
      <c r="L65" s="7"/>
      <c r="M65" s="7">
        <v>-17971237</v>
      </c>
      <c r="N65" s="7"/>
      <c r="O65" s="7">
        <v>88418046011</v>
      </c>
      <c r="P65" s="7"/>
      <c r="Q65" s="7">
        <v>0</v>
      </c>
      <c r="R65" s="7"/>
      <c r="S65" s="7">
        <v>0</v>
      </c>
      <c r="T65" s="7"/>
      <c r="U65" s="7">
        <v>0</v>
      </c>
      <c r="V65" s="7"/>
      <c r="W65" s="7">
        <v>0</v>
      </c>
      <c r="Y65" s="10">
        <v>0</v>
      </c>
    </row>
    <row r="66" spans="1:25" x14ac:dyDescent="0.55000000000000004">
      <c r="A66" s="3" t="s">
        <v>72</v>
      </c>
      <c r="C66" s="7">
        <v>15563307</v>
      </c>
      <c r="D66" s="7"/>
      <c r="E66" s="7">
        <v>81442785531</v>
      </c>
      <c r="F66" s="7"/>
      <c r="G66" s="7">
        <v>192146160116.00699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15563307</v>
      </c>
      <c r="R66" s="7"/>
      <c r="S66" s="7">
        <v>12420</v>
      </c>
      <c r="T66" s="7"/>
      <c r="U66" s="7">
        <v>81442785531</v>
      </c>
      <c r="V66" s="7"/>
      <c r="W66" s="7">
        <v>192146160116.00699</v>
      </c>
      <c r="Y66" s="10">
        <v>4.8800489358410892E-3</v>
      </c>
    </row>
    <row r="67" spans="1:25" x14ac:dyDescent="0.55000000000000004">
      <c r="A67" s="3" t="s">
        <v>73</v>
      </c>
      <c r="C67" s="7">
        <v>2402248</v>
      </c>
      <c r="D67" s="7"/>
      <c r="E67" s="7">
        <v>42347246384</v>
      </c>
      <c r="F67" s="7"/>
      <c r="G67" s="7">
        <v>40022119504.944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2402248</v>
      </c>
      <c r="R67" s="7"/>
      <c r="S67" s="7">
        <v>21400</v>
      </c>
      <c r="T67" s="7"/>
      <c r="U67" s="7">
        <v>42347246384</v>
      </c>
      <c r="V67" s="7"/>
      <c r="W67" s="7">
        <v>51102228962.160004</v>
      </c>
      <c r="Y67" s="10">
        <v>1.2978733372310655E-3</v>
      </c>
    </row>
    <row r="68" spans="1:25" x14ac:dyDescent="0.55000000000000004">
      <c r="A68" s="3" t="s">
        <v>74</v>
      </c>
      <c r="C68" s="7">
        <v>15888003</v>
      </c>
      <c r="D68" s="7"/>
      <c r="E68" s="7">
        <v>80594826046</v>
      </c>
      <c r="F68" s="7"/>
      <c r="G68" s="7">
        <v>79456944461.596603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15888003</v>
      </c>
      <c r="R68" s="7"/>
      <c r="S68" s="7">
        <v>5340</v>
      </c>
      <c r="T68" s="7"/>
      <c r="U68" s="7">
        <v>80594826046</v>
      </c>
      <c r="V68" s="7"/>
      <c r="W68" s="7">
        <v>84337126500.681</v>
      </c>
      <c r="Y68" s="10">
        <v>2.1419595592389738E-3</v>
      </c>
    </row>
    <row r="69" spans="1:25" x14ac:dyDescent="0.55000000000000004">
      <c r="A69" s="3" t="s">
        <v>75</v>
      </c>
      <c r="C69" s="7">
        <v>9291184</v>
      </c>
      <c r="D69" s="7"/>
      <c r="E69" s="7">
        <v>95020665968</v>
      </c>
      <c r="F69" s="7"/>
      <c r="G69" s="7">
        <v>92359014552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9291184</v>
      </c>
      <c r="R69" s="7"/>
      <c r="S69" s="7">
        <v>10200</v>
      </c>
      <c r="T69" s="7"/>
      <c r="U69" s="7">
        <v>95020665968</v>
      </c>
      <c r="V69" s="7"/>
      <c r="W69" s="7">
        <v>94206194843.039993</v>
      </c>
      <c r="Y69" s="10">
        <v>2.3926100871121034E-3</v>
      </c>
    </row>
    <row r="70" spans="1:25" x14ac:dyDescent="0.55000000000000004">
      <c r="A70" s="3" t="s">
        <v>76</v>
      </c>
      <c r="C70" s="7">
        <v>74028914</v>
      </c>
      <c r="D70" s="7"/>
      <c r="E70" s="7">
        <v>235703979059</v>
      </c>
      <c r="F70" s="7"/>
      <c r="G70" s="7">
        <v>174551784333.15201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v>74028914</v>
      </c>
      <c r="R70" s="7"/>
      <c r="S70" s="7">
        <v>2293</v>
      </c>
      <c r="T70" s="7"/>
      <c r="U70" s="7">
        <v>235703979059</v>
      </c>
      <c r="V70" s="7"/>
      <c r="W70" s="7">
        <v>168738297418.17801</v>
      </c>
      <c r="Y70" s="10">
        <v>4.2855456921650874E-3</v>
      </c>
    </row>
    <row r="71" spans="1:25" x14ac:dyDescent="0.55000000000000004">
      <c r="A71" s="3" t="s">
        <v>77</v>
      </c>
      <c r="C71" s="7">
        <v>180435755</v>
      </c>
      <c r="D71" s="7"/>
      <c r="E71" s="7">
        <v>493095887658</v>
      </c>
      <c r="F71" s="7"/>
      <c r="G71" s="7">
        <v>588666616529.93604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180435755</v>
      </c>
      <c r="R71" s="7"/>
      <c r="S71" s="7">
        <v>2836</v>
      </c>
      <c r="T71" s="7"/>
      <c r="U71" s="7">
        <v>493095887658</v>
      </c>
      <c r="V71" s="7"/>
      <c r="W71" s="7">
        <v>508671092162.979</v>
      </c>
      <c r="Y71" s="10">
        <v>1.2919018628862394E-2</v>
      </c>
    </row>
    <row r="72" spans="1:25" x14ac:dyDescent="0.55000000000000004">
      <c r="A72" s="3" t="s">
        <v>78</v>
      </c>
      <c r="C72" s="7">
        <v>316564077</v>
      </c>
      <c r="D72" s="7"/>
      <c r="E72" s="7">
        <v>1047762533210</v>
      </c>
      <c r="F72" s="7"/>
      <c r="G72" s="7">
        <v>1822000215095.3101</v>
      </c>
      <c r="H72" s="7"/>
      <c r="I72" s="7">
        <v>4085000</v>
      </c>
      <c r="J72" s="7"/>
      <c r="K72" s="7">
        <v>23565730482</v>
      </c>
      <c r="L72" s="7"/>
      <c r="M72" s="7">
        <v>-50000000</v>
      </c>
      <c r="N72" s="7"/>
      <c r="O72" s="7">
        <v>304097351906</v>
      </c>
      <c r="P72" s="7"/>
      <c r="Q72" s="7">
        <v>270649077</v>
      </c>
      <c r="R72" s="7"/>
      <c r="S72" s="7">
        <v>5690</v>
      </c>
      <c r="T72" s="7"/>
      <c r="U72" s="7">
        <v>905838460934</v>
      </c>
      <c r="V72" s="7"/>
      <c r="W72" s="7">
        <v>1530830288303.6299</v>
      </c>
      <c r="Y72" s="10">
        <v>3.8879396366178515E-2</v>
      </c>
    </row>
    <row r="73" spans="1:25" x14ac:dyDescent="0.55000000000000004">
      <c r="A73" s="3" t="s">
        <v>79</v>
      </c>
      <c r="C73" s="7">
        <v>19557460</v>
      </c>
      <c r="D73" s="7"/>
      <c r="E73" s="7">
        <v>224448427905</v>
      </c>
      <c r="F73" s="7"/>
      <c r="G73" s="7">
        <v>243208074843.63</v>
      </c>
      <c r="H73" s="7"/>
      <c r="I73" s="7">
        <v>5565161</v>
      </c>
      <c r="J73" s="7"/>
      <c r="K73" s="7">
        <v>77979031266</v>
      </c>
      <c r="L73" s="7"/>
      <c r="M73" s="7">
        <v>0</v>
      </c>
      <c r="N73" s="7"/>
      <c r="O73" s="7">
        <v>0</v>
      </c>
      <c r="P73" s="7"/>
      <c r="Q73" s="7">
        <v>25122621</v>
      </c>
      <c r="R73" s="7"/>
      <c r="S73" s="7">
        <v>14200</v>
      </c>
      <c r="T73" s="7"/>
      <c r="U73" s="7">
        <v>302427459171</v>
      </c>
      <c r="V73" s="7"/>
      <c r="W73" s="7">
        <v>354618607951.71002</v>
      </c>
      <c r="Y73" s="10">
        <v>9.0064571642721296E-3</v>
      </c>
    </row>
    <row r="74" spans="1:25" x14ac:dyDescent="0.55000000000000004">
      <c r="A74" s="3" t="s">
        <v>80</v>
      </c>
      <c r="C74" s="7">
        <v>578131356</v>
      </c>
      <c r="D74" s="7"/>
      <c r="E74" s="7">
        <v>814391221587</v>
      </c>
      <c r="F74" s="7"/>
      <c r="G74" s="7">
        <v>874680424085.19995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578131356</v>
      </c>
      <c r="R74" s="7"/>
      <c r="S74" s="7">
        <v>1427</v>
      </c>
      <c r="T74" s="7"/>
      <c r="U74" s="7">
        <v>814391221587</v>
      </c>
      <c r="V74" s="7"/>
      <c r="W74" s="7">
        <v>820084734014.17896</v>
      </c>
      <c r="Y74" s="10">
        <v>2.0828173881326607E-2</v>
      </c>
    </row>
    <row r="75" spans="1:25" x14ac:dyDescent="0.55000000000000004">
      <c r="A75" s="3" t="s">
        <v>81</v>
      </c>
      <c r="C75" s="7">
        <v>33549701</v>
      </c>
      <c r="D75" s="7"/>
      <c r="E75" s="7">
        <v>1188205648325</v>
      </c>
      <c r="F75" s="7"/>
      <c r="G75" s="7">
        <v>2013344346446.25</v>
      </c>
      <c r="H75" s="7"/>
      <c r="I75" s="7">
        <v>0</v>
      </c>
      <c r="J75" s="7"/>
      <c r="K75" s="7">
        <v>0</v>
      </c>
      <c r="L75" s="7"/>
      <c r="M75" s="7">
        <v>-3467320</v>
      </c>
      <c r="N75" s="7"/>
      <c r="O75" s="7">
        <v>233951557322</v>
      </c>
      <c r="P75" s="7"/>
      <c r="Q75" s="7">
        <v>30082381</v>
      </c>
      <c r="R75" s="7"/>
      <c r="S75" s="7">
        <v>61530</v>
      </c>
      <c r="T75" s="7"/>
      <c r="U75" s="7">
        <v>1065406067835</v>
      </c>
      <c r="V75" s="7"/>
      <c r="W75" s="7">
        <v>1839955637957.5701</v>
      </c>
      <c r="Y75" s="10">
        <v>4.6730434517081143E-2</v>
      </c>
    </row>
    <row r="76" spans="1:25" x14ac:dyDescent="0.55000000000000004">
      <c r="A76" s="3" t="s">
        <v>82</v>
      </c>
      <c r="C76" s="7">
        <v>21100000</v>
      </c>
      <c r="D76" s="7"/>
      <c r="E76" s="7">
        <v>189852690917</v>
      </c>
      <c r="F76" s="7"/>
      <c r="G76" s="7">
        <v>180590057550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21100000</v>
      </c>
      <c r="R76" s="7"/>
      <c r="S76" s="7">
        <v>10500</v>
      </c>
      <c r="T76" s="7"/>
      <c r="U76" s="7">
        <v>189852690917</v>
      </c>
      <c r="V76" s="7"/>
      <c r="W76" s="7">
        <v>220231777500</v>
      </c>
      <c r="Y76" s="10">
        <v>5.5933558639860315E-3</v>
      </c>
    </row>
    <row r="77" spans="1:25" x14ac:dyDescent="0.55000000000000004">
      <c r="A77" s="3" t="s">
        <v>83</v>
      </c>
      <c r="C77" s="7">
        <v>106356113</v>
      </c>
      <c r="D77" s="7"/>
      <c r="E77" s="7">
        <v>1067348867272</v>
      </c>
      <c r="F77" s="7"/>
      <c r="G77" s="7">
        <v>977940470680.76196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106356113</v>
      </c>
      <c r="R77" s="7"/>
      <c r="S77" s="7">
        <v>9250</v>
      </c>
      <c r="T77" s="7"/>
      <c r="U77" s="7">
        <v>1067348867272</v>
      </c>
      <c r="V77" s="7"/>
      <c r="W77" s="7">
        <v>977940470680.76196</v>
      </c>
      <c r="Y77" s="10">
        <v>2.4837328783360972E-2</v>
      </c>
    </row>
    <row r="78" spans="1:25" x14ac:dyDescent="0.55000000000000004">
      <c r="A78" s="3" t="s">
        <v>84</v>
      </c>
      <c r="C78" s="7">
        <v>2747901</v>
      </c>
      <c r="D78" s="7"/>
      <c r="E78" s="7">
        <v>211607063289</v>
      </c>
      <c r="F78" s="7"/>
      <c r="G78" s="7">
        <v>216065683233.85501</v>
      </c>
      <c r="H78" s="7"/>
      <c r="I78" s="7">
        <v>1574638</v>
      </c>
      <c r="J78" s="7"/>
      <c r="K78" s="7">
        <v>135789199785</v>
      </c>
      <c r="L78" s="7"/>
      <c r="M78" s="7">
        <v>0</v>
      </c>
      <c r="N78" s="7"/>
      <c r="O78" s="7">
        <v>0</v>
      </c>
      <c r="P78" s="7"/>
      <c r="Q78" s="7">
        <v>4322539</v>
      </c>
      <c r="R78" s="7"/>
      <c r="S78" s="7">
        <v>82200</v>
      </c>
      <c r="T78" s="7"/>
      <c r="U78" s="7">
        <v>347396263074</v>
      </c>
      <c r="V78" s="7"/>
      <c r="W78" s="7">
        <v>353198595200.48999</v>
      </c>
      <c r="Y78" s="10">
        <v>8.970392266012971E-3</v>
      </c>
    </row>
    <row r="79" spans="1:25" x14ac:dyDescent="0.55000000000000004">
      <c r="A79" s="3" t="s">
        <v>85</v>
      </c>
      <c r="C79" s="7">
        <v>3515137</v>
      </c>
      <c r="D79" s="7"/>
      <c r="E79" s="7">
        <v>126849513523</v>
      </c>
      <c r="F79" s="7"/>
      <c r="G79" s="7">
        <v>319546595942.03198</v>
      </c>
      <c r="H79" s="7"/>
      <c r="I79" s="7">
        <v>1137980</v>
      </c>
      <c r="J79" s="7"/>
      <c r="K79" s="7">
        <v>99719894259</v>
      </c>
      <c r="L79" s="7"/>
      <c r="M79" s="7">
        <v>0</v>
      </c>
      <c r="N79" s="7"/>
      <c r="O79" s="7">
        <v>0</v>
      </c>
      <c r="P79" s="7"/>
      <c r="Q79" s="7">
        <v>4653117</v>
      </c>
      <c r="R79" s="7"/>
      <c r="S79" s="7">
        <v>96700</v>
      </c>
      <c r="T79" s="7"/>
      <c r="U79" s="7">
        <v>226569407782</v>
      </c>
      <c r="V79" s="7"/>
      <c r="W79" s="7">
        <v>447279173237.29498</v>
      </c>
      <c r="Y79" s="10">
        <v>1.1359811989283191E-2</v>
      </c>
    </row>
    <row r="80" spans="1:25" x14ac:dyDescent="0.55000000000000004">
      <c r="A80" s="3" t="s">
        <v>86</v>
      </c>
      <c r="C80" s="7">
        <v>1750272</v>
      </c>
      <c r="D80" s="7"/>
      <c r="E80" s="7">
        <v>29097871097</v>
      </c>
      <c r="F80" s="7"/>
      <c r="G80" s="7">
        <v>55501466423.040001</v>
      </c>
      <c r="H80" s="7"/>
      <c r="I80" s="7">
        <v>0</v>
      </c>
      <c r="J80" s="7"/>
      <c r="K80" s="7">
        <v>0</v>
      </c>
      <c r="L80" s="7"/>
      <c r="M80" s="7">
        <v>-875136</v>
      </c>
      <c r="N80" s="7"/>
      <c r="O80" s="7">
        <v>30491009819</v>
      </c>
      <c r="P80" s="7"/>
      <c r="Q80" s="7">
        <v>875136</v>
      </c>
      <c r="R80" s="7"/>
      <c r="S80" s="7">
        <v>35400</v>
      </c>
      <c r="T80" s="7"/>
      <c r="U80" s="7">
        <v>14548935550</v>
      </c>
      <c r="V80" s="7"/>
      <c r="W80" s="7">
        <v>30795484504.32</v>
      </c>
      <c r="Y80" s="10">
        <v>7.8213101575011913E-4</v>
      </c>
    </row>
    <row r="81" spans="1:25" x14ac:dyDescent="0.55000000000000004">
      <c r="A81" s="3" t="s">
        <v>87</v>
      </c>
      <c r="C81" s="7">
        <v>94058917</v>
      </c>
      <c r="D81" s="7"/>
      <c r="E81" s="7">
        <v>374414811587</v>
      </c>
      <c r="F81" s="7"/>
      <c r="G81" s="7">
        <v>628315070502.672</v>
      </c>
      <c r="H81" s="7"/>
      <c r="I81" s="7">
        <v>17378740</v>
      </c>
      <c r="J81" s="7"/>
      <c r="K81" s="7">
        <v>119660818240</v>
      </c>
      <c r="L81" s="7"/>
      <c r="M81" s="7">
        <v>0</v>
      </c>
      <c r="N81" s="7"/>
      <c r="O81" s="7">
        <v>0</v>
      </c>
      <c r="P81" s="7"/>
      <c r="Q81" s="7">
        <v>111437657</v>
      </c>
      <c r="R81" s="7"/>
      <c r="S81" s="7">
        <v>7120</v>
      </c>
      <c r="T81" s="7"/>
      <c r="U81" s="7">
        <v>494075629827</v>
      </c>
      <c r="V81" s="7"/>
      <c r="W81" s="7">
        <v>788715172938.85205</v>
      </c>
      <c r="Y81" s="10">
        <v>2.0031462705568388E-2</v>
      </c>
    </row>
    <row r="82" spans="1:25" x14ac:dyDescent="0.55000000000000004">
      <c r="A82" s="3" t="s">
        <v>88</v>
      </c>
      <c r="C82" s="7">
        <v>24109760</v>
      </c>
      <c r="D82" s="7"/>
      <c r="E82" s="7">
        <v>204948181341</v>
      </c>
      <c r="F82" s="7"/>
      <c r="G82" s="7">
        <v>390171476787.84003</v>
      </c>
      <c r="H82" s="7"/>
      <c r="I82" s="7">
        <v>12756744</v>
      </c>
      <c r="J82" s="7"/>
      <c r="K82" s="7">
        <v>199368817015</v>
      </c>
      <c r="L82" s="7"/>
      <c r="M82" s="7">
        <v>0</v>
      </c>
      <c r="N82" s="7"/>
      <c r="O82" s="7">
        <v>0</v>
      </c>
      <c r="P82" s="7"/>
      <c r="Q82" s="7">
        <v>36866504</v>
      </c>
      <c r="R82" s="7"/>
      <c r="S82" s="7">
        <v>16860</v>
      </c>
      <c r="T82" s="7"/>
      <c r="U82" s="7">
        <v>404316998356</v>
      </c>
      <c r="V82" s="7"/>
      <c r="W82" s="7">
        <v>617870920358.23206</v>
      </c>
      <c r="Y82" s="10">
        <v>1.5692430832658394E-2</v>
      </c>
    </row>
    <row r="83" spans="1:25" x14ac:dyDescent="0.55000000000000004">
      <c r="A83" s="3" t="s">
        <v>89</v>
      </c>
      <c r="C83" s="7">
        <v>4506119</v>
      </c>
      <c r="D83" s="7"/>
      <c r="E83" s="7">
        <v>38897334953</v>
      </c>
      <c r="F83" s="7"/>
      <c r="G83" s="7">
        <v>41881525984.732498</v>
      </c>
      <c r="H83" s="7"/>
      <c r="I83" s="7">
        <v>0</v>
      </c>
      <c r="J83" s="7"/>
      <c r="K83" s="7">
        <v>0</v>
      </c>
      <c r="L83" s="7"/>
      <c r="M83" s="7">
        <v>0</v>
      </c>
      <c r="N83" s="7"/>
      <c r="O83" s="7">
        <v>0</v>
      </c>
      <c r="P83" s="7"/>
      <c r="Q83" s="7">
        <v>4506119</v>
      </c>
      <c r="R83" s="7"/>
      <c r="S83" s="7">
        <v>9870</v>
      </c>
      <c r="T83" s="7"/>
      <c r="U83" s="7">
        <v>38897334953</v>
      </c>
      <c r="V83" s="7"/>
      <c r="W83" s="7">
        <v>44210765932.546501</v>
      </c>
      <c r="Y83" s="10">
        <v>1.1228468011621204E-3</v>
      </c>
    </row>
    <row r="84" spans="1:25" x14ac:dyDescent="0.55000000000000004">
      <c r="A84" s="3" t="s">
        <v>90</v>
      </c>
      <c r="C84" s="7">
        <v>30824581</v>
      </c>
      <c r="D84" s="7"/>
      <c r="E84" s="7">
        <v>251642260990</v>
      </c>
      <c r="F84" s="7"/>
      <c r="G84" s="7">
        <v>314072041116.263</v>
      </c>
      <c r="H84" s="7"/>
      <c r="I84" s="7">
        <v>29799755</v>
      </c>
      <c r="J84" s="7"/>
      <c r="K84" s="7">
        <v>5670917128</v>
      </c>
      <c r="L84" s="7"/>
      <c r="M84" s="7">
        <v>-1</v>
      </c>
      <c r="N84" s="7"/>
      <c r="O84" s="7">
        <v>1</v>
      </c>
      <c r="P84" s="7"/>
      <c r="Q84" s="7">
        <v>60624335</v>
      </c>
      <c r="R84" s="7"/>
      <c r="S84" s="7">
        <v>6400</v>
      </c>
      <c r="T84" s="7"/>
      <c r="U84" s="7">
        <v>257313173874</v>
      </c>
      <c r="V84" s="7"/>
      <c r="W84" s="7">
        <v>385687169323.20001</v>
      </c>
      <c r="Y84" s="10">
        <v>9.7955236736809899E-3</v>
      </c>
    </row>
    <row r="85" spans="1:25" x14ac:dyDescent="0.55000000000000004">
      <c r="A85" s="3" t="s">
        <v>91</v>
      </c>
      <c r="C85" s="7">
        <v>5482372</v>
      </c>
      <c r="D85" s="7"/>
      <c r="E85" s="7">
        <v>70676816607</v>
      </c>
      <c r="F85" s="7"/>
      <c r="G85" s="7">
        <v>101201892534.162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5482372</v>
      </c>
      <c r="R85" s="7"/>
      <c r="S85" s="7">
        <v>21540</v>
      </c>
      <c r="T85" s="7"/>
      <c r="U85" s="7">
        <v>70676816607</v>
      </c>
      <c r="V85" s="7"/>
      <c r="W85" s="7">
        <v>117387655637.364</v>
      </c>
      <c r="Y85" s="10">
        <v>2.9813632686083317E-3</v>
      </c>
    </row>
    <row r="86" spans="1:25" x14ac:dyDescent="0.55000000000000004">
      <c r="A86" s="3" t="s">
        <v>92</v>
      </c>
      <c r="C86" s="7">
        <v>42014294</v>
      </c>
      <c r="D86" s="7"/>
      <c r="E86" s="7">
        <v>198550096341</v>
      </c>
      <c r="F86" s="7"/>
      <c r="G86" s="7">
        <v>222186123617.724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42014294</v>
      </c>
      <c r="R86" s="7"/>
      <c r="S86" s="7">
        <v>6440</v>
      </c>
      <c r="T86" s="7"/>
      <c r="U86" s="7">
        <v>198550096341</v>
      </c>
      <c r="V86" s="7"/>
      <c r="W86" s="7">
        <v>268962149642.508</v>
      </c>
      <c r="Y86" s="10">
        <v>6.8309897598370457E-3</v>
      </c>
    </row>
    <row r="87" spans="1:25" x14ac:dyDescent="0.55000000000000004">
      <c r="A87" s="3" t="s">
        <v>93</v>
      </c>
      <c r="C87" s="7">
        <v>15262103</v>
      </c>
      <c r="D87" s="7"/>
      <c r="E87" s="7">
        <v>135389508033</v>
      </c>
      <c r="F87" s="7"/>
      <c r="G87" s="7">
        <v>139120761277.16501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7"/>
      <c r="Q87" s="7">
        <v>15262103</v>
      </c>
      <c r="R87" s="7"/>
      <c r="S87" s="7">
        <v>10150</v>
      </c>
      <c r="T87" s="7"/>
      <c r="U87" s="7">
        <v>135389508033</v>
      </c>
      <c r="V87" s="7"/>
      <c r="W87" s="7">
        <v>153988628894.573</v>
      </c>
      <c r="Y87" s="10">
        <v>3.9109396935899897E-3</v>
      </c>
    </row>
    <row r="88" spans="1:25" x14ac:dyDescent="0.55000000000000004">
      <c r="A88" s="3" t="s">
        <v>94</v>
      </c>
      <c r="C88" s="7">
        <v>500000</v>
      </c>
      <c r="D88" s="7"/>
      <c r="E88" s="7">
        <v>7011360540</v>
      </c>
      <c r="F88" s="7"/>
      <c r="G88" s="7">
        <v>9080646750</v>
      </c>
      <c r="H88" s="7"/>
      <c r="I88" s="7">
        <v>0</v>
      </c>
      <c r="J88" s="7"/>
      <c r="K88" s="7">
        <v>0</v>
      </c>
      <c r="L88" s="7"/>
      <c r="M88" s="7">
        <v>0</v>
      </c>
      <c r="N88" s="7"/>
      <c r="O88" s="7">
        <v>0</v>
      </c>
      <c r="P88" s="7"/>
      <c r="Q88" s="7">
        <v>500000</v>
      </c>
      <c r="R88" s="7"/>
      <c r="S88" s="7">
        <v>17280</v>
      </c>
      <c r="T88" s="7"/>
      <c r="U88" s="7">
        <v>7011360540</v>
      </c>
      <c r="V88" s="7"/>
      <c r="W88" s="7">
        <v>8588592000</v>
      </c>
      <c r="Y88" s="10">
        <v>2.1812951778307069E-4</v>
      </c>
    </row>
    <row r="89" spans="1:25" x14ac:dyDescent="0.55000000000000004">
      <c r="A89" s="3" t="s">
        <v>95</v>
      </c>
      <c r="C89" s="7">
        <v>0</v>
      </c>
      <c r="D89" s="7"/>
      <c r="E89" s="7">
        <v>0</v>
      </c>
      <c r="F89" s="7"/>
      <c r="G89" s="7">
        <v>0</v>
      </c>
      <c r="H89" s="7"/>
      <c r="I89" s="7">
        <v>29765176</v>
      </c>
      <c r="J89" s="7"/>
      <c r="K89" s="7">
        <v>263704268197</v>
      </c>
      <c r="L89" s="7"/>
      <c r="M89" s="7">
        <v>0</v>
      </c>
      <c r="N89" s="7"/>
      <c r="O89" s="7">
        <v>0</v>
      </c>
      <c r="P89" s="7"/>
      <c r="Q89" s="7">
        <v>29765176</v>
      </c>
      <c r="R89" s="7"/>
      <c r="S89" s="7">
        <v>8290</v>
      </c>
      <c r="T89" s="7"/>
      <c r="U89" s="7">
        <v>263704268197</v>
      </c>
      <c r="V89" s="7"/>
      <c r="W89" s="7">
        <v>245285126851.21201</v>
      </c>
      <c r="Y89" s="10">
        <v>6.2296504991055813E-3</v>
      </c>
    </row>
    <row r="90" spans="1:25" x14ac:dyDescent="0.55000000000000004">
      <c r="A90" s="3" t="s">
        <v>96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v>7268628</v>
      </c>
      <c r="J90" s="7"/>
      <c r="K90" s="7">
        <v>22796704221</v>
      </c>
      <c r="L90" s="7"/>
      <c r="M90" s="7">
        <v>0</v>
      </c>
      <c r="N90" s="7"/>
      <c r="O90" s="7">
        <v>0</v>
      </c>
      <c r="P90" s="7"/>
      <c r="Q90" s="7">
        <v>7268628</v>
      </c>
      <c r="R90" s="7"/>
      <c r="S90" s="7">
        <v>3148</v>
      </c>
      <c r="T90" s="7"/>
      <c r="U90" s="7">
        <v>22796704221</v>
      </c>
      <c r="V90" s="7"/>
      <c r="W90" s="7">
        <v>22745495180.383202</v>
      </c>
      <c r="Y90" s="10">
        <v>5.7768070662038038E-4</v>
      </c>
    </row>
    <row r="91" spans="1:25" x14ac:dyDescent="0.55000000000000004">
      <c r="A91" s="3" t="s">
        <v>97</v>
      </c>
      <c r="C91" s="7">
        <v>0</v>
      </c>
      <c r="D91" s="7"/>
      <c r="E91" s="7">
        <v>0</v>
      </c>
      <c r="F91" s="7"/>
      <c r="G91" s="7">
        <v>0</v>
      </c>
      <c r="H91" s="7"/>
      <c r="I91" s="7">
        <v>5582269</v>
      </c>
      <c r="J91" s="7"/>
      <c r="K91" s="7">
        <v>131701937926</v>
      </c>
      <c r="L91" s="7"/>
      <c r="M91" s="7">
        <v>0</v>
      </c>
      <c r="N91" s="7"/>
      <c r="O91" s="7">
        <v>0</v>
      </c>
      <c r="P91" s="7"/>
      <c r="Q91" s="7">
        <v>5582269</v>
      </c>
      <c r="R91" s="7"/>
      <c r="S91" s="7">
        <v>22700</v>
      </c>
      <c r="T91" s="7"/>
      <c r="U91" s="7">
        <v>131701937926</v>
      </c>
      <c r="V91" s="7"/>
      <c r="W91" s="7">
        <v>125963537137.515</v>
      </c>
      <c r="Y91" s="10">
        <v>3.199169970357896E-3</v>
      </c>
    </row>
    <row r="92" spans="1:25" x14ac:dyDescent="0.55000000000000004">
      <c r="A92" s="3" t="s">
        <v>98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v>14771974</v>
      </c>
      <c r="J92" s="7"/>
      <c r="K92" s="7">
        <v>98505545691</v>
      </c>
      <c r="L92" s="7"/>
      <c r="M92" s="7">
        <v>0</v>
      </c>
      <c r="N92" s="7"/>
      <c r="O92" s="7">
        <v>0</v>
      </c>
      <c r="P92" s="7"/>
      <c r="Q92" s="7">
        <v>14771974</v>
      </c>
      <c r="R92" s="7"/>
      <c r="S92" s="7">
        <v>6540</v>
      </c>
      <c r="T92" s="7"/>
      <c r="U92" s="7">
        <v>98505545691</v>
      </c>
      <c r="V92" s="7"/>
      <c r="W92" s="7">
        <v>96033888135.738007</v>
      </c>
      <c r="Y92" s="10">
        <v>2.4390290876411275E-3</v>
      </c>
    </row>
    <row r="93" spans="1:25" x14ac:dyDescent="0.55000000000000004">
      <c r="A93" s="3" t="s">
        <v>99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v>5164242</v>
      </c>
      <c r="J93" s="7"/>
      <c r="K93" s="7">
        <v>118498738882</v>
      </c>
      <c r="L93" s="7"/>
      <c r="M93" s="7">
        <v>0</v>
      </c>
      <c r="N93" s="7"/>
      <c r="O93" s="7">
        <v>0</v>
      </c>
      <c r="P93" s="7"/>
      <c r="Q93" s="7">
        <v>5164242</v>
      </c>
      <c r="R93" s="7"/>
      <c r="S93" s="7">
        <v>21000</v>
      </c>
      <c r="T93" s="7"/>
      <c r="U93" s="7">
        <v>118498738882</v>
      </c>
      <c r="V93" s="7"/>
      <c r="W93" s="7">
        <v>107803809962.10001</v>
      </c>
      <c r="Y93" s="10">
        <v>2.7379567084116541E-3</v>
      </c>
    </row>
    <row r="94" spans="1:25" x14ac:dyDescent="0.55000000000000004">
      <c r="A94" s="3" t="s">
        <v>100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v>571500</v>
      </c>
      <c r="J94" s="7"/>
      <c r="K94" s="7">
        <v>25740851490</v>
      </c>
      <c r="L94" s="7"/>
      <c r="M94" s="7">
        <v>0</v>
      </c>
      <c r="N94" s="7"/>
      <c r="O94" s="7">
        <v>0</v>
      </c>
      <c r="P94" s="7"/>
      <c r="Q94" s="7">
        <v>571500</v>
      </c>
      <c r="R94" s="7"/>
      <c r="S94" s="7">
        <v>47450</v>
      </c>
      <c r="T94" s="7"/>
      <c r="U94" s="7">
        <v>25740851490</v>
      </c>
      <c r="V94" s="7"/>
      <c r="W94" s="7">
        <v>26956324833.75</v>
      </c>
      <c r="Y94" s="10">
        <v>6.8462562166065179E-4</v>
      </c>
    </row>
    <row r="95" spans="1:25" x14ac:dyDescent="0.55000000000000004">
      <c r="A95" s="3" t="s">
        <v>101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v>14341118</v>
      </c>
      <c r="J95" s="7"/>
      <c r="K95" s="7">
        <v>182614273181</v>
      </c>
      <c r="L95" s="7"/>
      <c r="M95" s="7">
        <v>0</v>
      </c>
      <c r="N95" s="7"/>
      <c r="O95" s="7">
        <v>0</v>
      </c>
      <c r="P95" s="7"/>
      <c r="Q95" s="7">
        <v>14341118</v>
      </c>
      <c r="R95" s="7"/>
      <c r="S95" s="7">
        <v>14120</v>
      </c>
      <c r="T95" s="7"/>
      <c r="U95" s="7">
        <v>182614273181</v>
      </c>
      <c r="V95" s="7"/>
      <c r="W95" s="7">
        <v>201291731472.34799</v>
      </c>
      <c r="Y95" s="10">
        <v>5.1123243856248642E-3</v>
      </c>
    </row>
    <row r="96" spans="1:25" x14ac:dyDescent="0.55000000000000004">
      <c r="A96" s="3" t="s">
        <v>102</v>
      </c>
      <c r="C96" s="7">
        <v>0</v>
      </c>
      <c r="D96" s="7"/>
      <c r="E96" s="7">
        <v>0</v>
      </c>
      <c r="F96" s="7"/>
      <c r="G96" s="7">
        <v>0</v>
      </c>
      <c r="H96" s="7"/>
      <c r="I96" s="7">
        <v>400000</v>
      </c>
      <c r="J96" s="7"/>
      <c r="K96" s="7">
        <v>2214052731</v>
      </c>
      <c r="L96" s="7"/>
      <c r="M96" s="7">
        <v>0</v>
      </c>
      <c r="N96" s="7"/>
      <c r="O96" s="7">
        <v>0</v>
      </c>
      <c r="P96" s="7"/>
      <c r="Q96" s="7">
        <v>400000</v>
      </c>
      <c r="R96" s="7"/>
      <c r="S96" s="7">
        <v>5750</v>
      </c>
      <c r="T96" s="7"/>
      <c r="U96" s="7">
        <v>2214052731</v>
      </c>
      <c r="V96" s="7"/>
      <c r="W96" s="7">
        <v>2286315000</v>
      </c>
      <c r="Y96" s="10">
        <v>5.8066885520956315E-5</v>
      </c>
    </row>
    <row r="97" spans="1:25" x14ac:dyDescent="0.55000000000000004">
      <c r="A97" s="3" t="s">
        <v>103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v>69359284</v>
      </c>
      <c r="J97" s="7"/>
      <c r="K97" s="7">
        <v>289022284444</v>
      </c>
      <c r="L97" s="7"/>
      <c r="M97" s="7">
        <v>0</v>
      </c>
      <c r="N97" s="7"/>
      <c r="O97" s="7">
        <v>0</v>
      </c>
      <c r="P97" s="7"/>
      <c r="Q97" s="7">
        <v>69359284</v>
      </c>
      <c r="R97" s="7"/>
      <c r="S97" s="7">
        <v>4569</v>
      </c>
      <c r="T97" s="7"/>
      <c r="U97" s="7">
        <v>289022284444</v>
      </c>
      <c r="V97" s="7"/>
      <c r="W97" s="7">
        <v>315016998312.854</v>
      </c>
      <c r="Y97" s="10">
        <v>8.000671813896066E-3</v>
      </c>
    </row>
    <row r="98" spans="1:25" x14ac:dyDescent="0.55000000000000004">
      <c r="A98" s="3" t="s">
        <v>104</v>
      </c>
      <c r="C98" s="7">
        <v>0</v>
      </c>
      <c r="D98" s="7"/>
      <c r="E98" s="7">
        <v>0</v>
      </c>
      <c r="F98" s="7"/>
      <c r="G98" s="7">
        <v>0</v>
      </c>
      <c r="H98" s="7"/>
      <c r="I98" s="7">
        <v>36513473</v>
      </c>
      <c r="J98" s="7"/>
      <c r="K98" s="7">
        <v>100008676644</v>
      </c>
      <c r="L98" s="7"/>
      <c r="M98" s="7">
        <v>0</v>
      </c>
      <c r="N98" s="7"/>
      <c r="O98" s="7">
        <v>0</v>
      </c>
      <c r="P98" s="7"/>
      <c r="Q98" s="7">
        <v>36513473</v>
      </c>
      <c r="R98" s="7"/>
      <c r="S98" s="7">
        <v>3157</v>
      </c>
      <c r="T98" s="7"/>
      <c r="U98" s="7">
        <v>100008676644</v>
      </c>
      <c r="V98" s="7"/>
      <c r="W98" s="7">
        <v>114587159707.147</v>
      </c>
      <c r="Y98" s="10">
        <v>2.9102374278638086E-3</v>
      </c>
    </row>
    <row r="99" spans="1:25" x14ac:dyDescent="0.55000000000000004">
      <c r="A99" s="3" t="s">
        <v>105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v>27720672</v>
      </c>
      <c r="J99" s="7"/>
      <c r="K99" s="7">
        <v>201973528868</v>
      </c>
      <c r="L99" s="7"/>
      <c r="M99" s="7">
        <v>0</v>
      </c>
      <c r="N99" s="7"/>
      <c r="O99" s="7">
        <v>0</v>
      </c>
      <c r="P99" s="7"/>
      <c r="Q99" s="7">
        <v>27720672</v>
      </c>
      <c r="R99" s="7"/>
      <c r="S99" s="7">
        <v>7990</v>
      </c>
      <c r="T99" s="7"/>
      <c r="U99" s="7">
        <v>201973528868</v>
      </c>
      <c r="V99" s="7"/>
      <c r="W99" s="7">
        <v>220170314672.784</v>
      </c>
      <c r="Y99" s="10">
        <v>5.5917948564469366E-3</v>
      </c>
    </row>
    <row r="100" spans="1:25" x14ac:dyDescent="0.55000000000000004">
      <c r="A100" s="3" t="s">
        <v>106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v>60300404</v>
      </c>
      <c r="J100" s="7"/>
      <c r="K100" s="7">
        <v>253843672200</v>
      </c>
      <c r="L100" s="7"/>
      <c r="M100" s="7">
        <v>0</v>
      </c>
      <c r="N100" s="7"/>
      <c r="O100" s="7">
        <v>0</v>
      </c>
      <c r="P100" s="7"/>
      <c r="Q100" s="7">
        <v>60300404</v>
      </c>
      <c r="R100" s="7"/>
      <c r="S100" s="7">
        <v>4817</v>
      </c>
      <c r="T100" s="7"/>
      <c r="U100" s="7">
        <v>253843672200</v>
      </c>
      <c r="V100" s="7"/>
      <c r="W100" s="7">
        <v>288738767143.89502</v>
      </c>
      <c r="Y100" s="10">
        <v>7.3332681354960341E-3</v>
      </c>
    </row>
    <row r="101" spans="1:25" x14ac:dyDescent="0.55000000000000004">
      <c r="A101" s="3" t="s">
        <v>107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v>450000</v>
      </c>
      <c r="J101" s="7"/>
      <c r="K101" s="7">
        <v>3783882647</v>
      </c>
      <c r="L101" s="7"/>
      <c r="M101" s="7">
        <v>0</v>
      </c>
      <c r="N101" s="7"/>
      <c r="O101" s="7">
        <v>0</v>
      </c>
      <c r="P101" s="7"/>
      <c r="Q101" s="7">
        <v>450000</v>
      </c>
      <c r="R101" s="7"/>
      <c r="S101" s="7">
        <v>9020</v>
      </c>
      <c r="T101" s="7"/>
      <c r="U101" s="7">
        <v>3783882647</v>
      </c>
      <c r="V101" s="7"/>
      <c r="W101" s="7">
        <v>4034848950</v>
      </c>
      <c r="Y101" s="10">
        <v>1.0247542970850509E-4</v>
      </c>
    </row>
    <row r="102" spans="1:25" x14ac:dyDescent="0.55000000000000004">
      <c r="A102" s="3" t="s">
        <v>108</v>
      </c>
      <c r="C102" s="7">
        <v>0</v>
      </c>
      <c r="D102" s="7"/>
      <c r="E102" s="7">
        <v>0</v>
      </c>
      <c r="F102" s="7"/>
      <c r="G102" s="7">
        <v>0</v>
      </c>
      <c r="H102" s="7"/>
      <c r="I102" s="7">
        <v>2046967</v>
      </c>
      <c r="J102" s="7"/>
      <c r="K102" s="7">
        <v>0</v>
      </c>
      <c r="L102" s="7"/>
      <c r="M102" s="7">
        <v>0</v>
      </c>
      <c r="N102" s="7"/>
      <c r="O102" s="7">
        <v>0</v>
      </c>
      <c r="P102" s="7"/>
      <c r="Q102" s="7">
        <v>2046967</v>
      </c>
      <c r="R102" s="7"/>
      <c r="S102" s="7">
        <v>3754</v>
      </c>
      <c r="T102" s="7"/>
      <c r="U102" s="7">
        <v>6764069397</v>
      </c>
      <c r="V102" s="7"/>
      <c r="W102" s="7">
        <v>7638592448.9979</v>
      </c>
      <c r="Y102" s="10">
        <v>1.9400182095520628E-4</v>
      </c>
    </row>
    <row r="103" spans="1:25" x14ac:dyDescent="0.55000000000000004">
      <c r="A103" s="3" t="s">
        <v>109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v>500000</v>
      </c>
      <c r="J103" s="7"/>
      <c r="K103" s="7">
        <v>3303496842</v>
      </c>
      <c r="L103" s="7"/>
      <c r="M103" s="7">
        <v>0</v>
      </c>
      <c r="N103" s="7"/>
      <c r="O103" s="7">
        <v>0</v>
      </c>
      <c r="P103" s="7"/>
      <c r="Q103" s="7">
        <v>500000</v>
      </c>
      <c r="R103" s="7"/>
      <c r="S103" s="7">
        <v>10060</v>
      </c>
      <c r="T103" s="7"/>
      <c r="U103" s="7">
        <v>3303496842</v>
      </c>
      <c r="V103" s="7"/>
      <c r="W103" s="7">
        <v>5000071500</v>
      </c>
      <c r="Y103" s="10">
        <v>1.2698975398713489E-4</v>
      </c>
    </row>
    <row r="104" spans="1:25" x14ac:dyDescent="0.55000000000000004">
      <c r="A104" s="3" t="s">
        <v>110</v>
      </c>
      <c r="C104" s="7">
        <v>0</v>
      </c>
      <c r="D104" s="7"/>
      <c r="E104" s="7">
        <v>0</v>
      </c>
      <c r="F104" s="7"/>
      <c r="G104" s="7">
        <v>0</v>
      </c>
      <c r="H104" s="7"/>
      <c r="I104" s="7">
        <v>595000</v>
      </c>
      <c r="J104" s="7"/>
      <c r="K104" s="7">
        <v>10421954550</v>
      </c>
      <c r="L104" s="7"/>
      <c r="M104" s="7">
        <v>0</v>
      </c>
      <c r="N104" s="7"/>
      <c r="O104" s="7">
        <v>0</v>
      </c>
      <c r="P104" s="7"/>
      <c r="Q104" s="7">
        <v>595000</v>
      </c>
      <c r="R104" s="7"/>
      <c r="S104" s="7">
        <v>29600</v>
      </c>
      <c r="T104" s="7"/>
      <c r="U104" s="7">
        <v>10421954550</v>
      </c>
      <c r="V104" s="7"/>
      <c r="W104" s="7">
        <v>17507208600</v>
      </c>
      <c r="Y104" s="10">
        <v>4.4464086425873158E-4</v>
      </c>
    </row>
    <row r="105" spans="1:25" x14ac:dyDescent="0.55000000000000004">
      <c r="A105" s="3" t="s">
        <v>111</v>
      </c>
      <c r="C105" s="7">
        <v>0</v>
      </c>
      <c r="D105" s="7"/>
      <c r="E105" s="7">
        <v>0</v>
      </c>
      <c r="F105" s="7"/>
      <c r="G105" s="7">
        <v>0</v>
      </c>
      <c r="H105" s="7"/>
      <c r="I105" s="7">
        <v>2046967</v>
      </c>
      <c r="J105" s="7"/>
      <c r="K105" s="7">
        <v>4717102397</v>
      </c>
      <c r="L105" s="7"/>
      <c r="M105" s="7">
        <v>-2046967</v>
      </c>
      <c r="N105" s="7"/>
      <c r="O105" s="7">
        <v>0</v>
      </c>
      <c r="P105" s="7"/>
      <c r="Q105" s="7">
        <v>0</v>
      </c>
      <c r="R105" s="7"/>
      <c r="S105" s="7">
        <v>0</v>
      </c>
      <c r="T105" s="7"/>
      <c r="U105" s="7">
        <v>0</v>
      </c>
      <c r="V105" s="7"/>
      <c r="W105" s="7">
        <v>0</v>
      </c>
      <c r="Y105" s="10">
        <v>0</v>
      </c>
    </row>
    <row r="106" spans="1:25" x14ac:dyDescent="0.55000000000000004">
      <c r="A106" s="3" t="s">
        <v>112</v>
      </c>
      <c r="C106" s="3" t="s">
        <v>112</v>
      </c>
      <c r="E106" s="6">
        <f>SUM(E9:E105)</f>
        <v>22586643605899</v>
      </c>
      <c r="G106" s="6">
        <f>SUM(G9:G105)</f>
        <v>31771681545626.387</v>
      </c>
      <c r="I106" s="3" t="s">
        <v>112</v>
      </c>
      <c r="K106" s="6">
        <f>SUM(K9:K105)</f>
        <v>3800346628573</v>
      </c>
      <c r="M106" s="3" t="s">
        <v>112</v>
      </c>
      <c r="O106" s="6">
        <f>SUM(O9:O105)</f>
        <v>1417443253890</v>
      </c>
      <c r="Q106" s="3" t="s">
        <v>112</v>
      </c>
      <c r="S106" s="3" t="s">
        <v>112</v>
      </c>
      <c r="U106" s="6">
        <f>SUM(U9:U105)</f>
        <v>25681135103552</v>
      </c>
      <c r="W106" s="6">
        <f>SUM(W9:W105)</f>
        <v>36649827088794.617</v>
      </c>
      <c r="Y106" s="11">
        <f>SUM(Y9:Y105)</f>
        <v>0.9308171944495317</v>
      </c>
    </row>
    <row r="109" spans="1:25" x14ac:dyDescent="0.55000000000000004">
      <c r="Y109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6"/>
  <sheetViews>
    <sheetView rightToLeft="1" workbookViewId="0">
      <selection activeCell="O12" sqref="O12"/>
    </sheetView>
  </sheetViews>
  <sheetFormatPr defaultRowHeight="24" x14ac:dyDescent="0.55000000000000004"/>
  <cols>
    <col min="1" max="1" width="28.285156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1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1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22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22" ht="24.75" x14ac:dyDescent="0.55000000000000004">
      <c r="A3" s="1" t="s">
        <v>148</v>
      </c>
      <c r="B3" s="1" t="s">
        <v>148</v>
      </c>
      <c r="C3" s="1" t="s">
        <v>148</v>
      </c>
      <c r="D3" s="1" t="s">
        <v>148</v>
      </c>
      <c r="E3" s="1" t="s">
        <v>148</v>
      </c>
      <c r="F3" s="1" t="s">
        <v>148</v>
      </c>
      <c r="G3" s="1" t="s">
        <v>148</v>
      </c>
      <c r="H3" s="1" t="s">
        <v>148</v>
      </c>
      <c r="I3" s="1" t="s">
        <v>148</v>
      </c>
      <c r="J3" s="1" t="s">
        <v>148</v>
      </c>
      <c r="K3" s="1" t="s">
        <v>148</v>
      </c>
      <c r="L3" s="1" t="s">
        <v>148</v>
      </c>
      <c r="M3" s="1" t="s">
        <v>148</v>
      </c>
      <c r="N3" s="1" t="s">
        <v>148</v>
      </c>
      <c r="O3" s="1" t="s">
        <v>148</v>
      </c>
      <c r="P3" s="1" t="s">
        <v>148</v>
      </c>
      <c r="Q3" s="1" t="s">
        <v>148</v>
      </c>
      <c r="R3" s="1" t="s">
        <v>148</v>
      </c>
      <c r="S3" s="1" t="s">
        <v>148</v>
      </c>
    </row>
    <row r="4" spans="1:22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22" ht="24.75" x14ac:dyDescent="0.55000000000000004">
      <c r="A6" s="2" t="s">
        <v>3</v>
      </c>
      <c r="C6" s="2" t="s">
        <v>156</v>
      </c>
      <c r="D6" s="2" t="s">
        <v>156</v>
      </c>
      <c r="E6" s="2" t="s">
        <v>156</v>
      </c>
      <c r="F6" s="2" t="s">
        <v>156</v>
      </c>
      <c r="G6" s="2" t="s">
        <v>156</v>
      </c>
      <c r="I6" s="2" t="s">
        <v>150</v>
      </c>
      <c r="J6" s="2" t="s">
        <v>150</v>
      </c>
      <c r="K6" s="2" t="s">
        <v>150</v>
      </c>
      <c r="L6" s="2" t="s">
        <v>150</v>
      </c>
      <c r="M6" s="2" t="s">
        <v>150</v>
      </c>
      <c r="O6" s="2" t="s">
        <v>151</v>
      </c>
      <c r="P6" s="2" t="s">
        <v>151</v>
      </c>
      <c r="Q6" s="2" t="s">
        <v>151</v>
      </c>
      <c r="R6" s="2" t="s">
        <v>151</v>
      </c>
      <c r="S6" s="2" t="s">
        <v>151</v>
      </c>
    </row>
    <row r="7" spans="1:22" ht="24.75" x14ac:dyDescent="0.55000000000000004">
      <c r="A7" s="2" t="s">
        <v>3</v>
      </c>
      <c r="C7" s="2" t="s">
        <v>157</v>
      </c>
      <c r="E7" s="2" t="s">
        <v>158</v>
      </c>
      <c r="G7" s="2" t="s">
        <v>159</v>
      </c>
      <c r="I7" s="2" t="s">
        <v>160</v>
      </c>
      <c r="K7" s="2" t="s">
        <v>154</v>
      </c>
      <c r="M7" s="2" t="s">
        <v>161</v>
      </c>
      <c r="O7" s="2" t="s">
        <v>160</v>
      </c>
      <c r="Q7" s="2" t="s">
        <v>154</v>
      </c>
      <c r="S7" s="2" t="s">
        <v>161</v>
      </c>
    </row>
    <row r="8" spans="1:22" x14ac:dyDescent="0.55000000000000004">
      <c r="A8" s="3" t="s">
        <v>60</v>
      </c>
      <c r="C8" s="8" t="s">
        <v>162</v>
      </c>
      <c r="D8" s="8"/>
      <c r="E8" s="12">
        <v>3889191</v>
      </c>
      <c r="F8" s="8"/>
      <c r="G8" s="12">
        <v>1380</v>
      </c>
      <c r="H8" s="8"/>
      <c r="I8" s="12">
        <v>0</v>
      </c>
      <c r="J8" s="8"/>
      <c r="K8" s="12">
        <v>0</v>
      </c>
      <c r="L8" s="8"/>
      <c r="M8" s="12">
        <v>0</v>
      </c>
      <c r="N8" s="8"/>
      <c r="O8" s="12">
        <v>5367083580</v>
      </c>
      <c r="P8" s="8"/>
      <c r="Q8" s="12">
        <v>258907552</v>
      </c>
      <c r="R8" s="8"/>
      <c r="S8" s="12">
        <f>O8-Q8</f>
        <v>5108176028</v>
      </c>
      <c r="T8" s="8"/>
      <c r="U8" s="8"/>
      <c r="V8" s="8"/>
    </row>
    <row r="9" spans="1:22" x14ac:dyDescent="0.55000000000000004">
      <c r="A9" s="3" t="s">
        <v>81</v>
      </c>
      <c r="C9" s="8" t="s">
        <v>163</v>
      </c>
      <c r="D9" s="8"/>
      <c r="E9" s="12">
        <v>30082381</v>
      </c>
      <c r="F9" s="8"/>
      <c r="G9" s="12">
        <v>7240</v>
      </c>
      <c r="H9" s="8"/>
      <c r="I9" s="12">
        <v>217796438440</v>
      </c>
      <c r="J9" s="8"/>
      <c r="K9" s="12">
        <v>30085222311</v>
      </c>
      <c r="L9" s="8"/>
      <c r="M9" s="12">
        <v>187711216129</v>
      </c>
      <c r="N9" s="8"/>
      <c r="O9" s="12">
        <v>217796438440</v>
      </c>
      <c r="P9" s="8"/>
      <c r="Q9" s="12">
        <v>30085222311</v>
      </c>
      <c r="R9" s="8"/>
      <c r="S9" s="12">
        <f t="shared" ref="S9:S12" si="0">O9-Q9</f>
        <v>187711216129</v>
      </c>
      <c r="T9" s="8"/>
      <c r="U9" s="8"/>
      <c r="V9" s="8"/>
    </row>
    <row r="10" spans="1:22" x14ac:dyDescent="0.55000000000000004">
      <c r="A10" s="3" t="s">
        <v>20</v>
      </c>
      <c r="C10" s="8" t="s">
        <v>164</v>
      </c>
      <c r="D10" s="8"/>
      <c r="E10" s="12">
        <v>8050000</v>
      </c>
      <c r="F10" s="8"/>
      <c r="G10" s="12">
        <v>37000</v>
      </c>
      <c r="H10" s="8"/>
      <c r="I10" s="12">
        <v>0</v>
      </c>
      <c r="J10" s="8"/>
      <c r="K10" s="12">
        <v>0</v>
      </c>
      <c r="L10" s="8"/>
      <c r="M10" s="12">
        <v>0</v>
      </c>
      <c r="N10" s="8"/>
      <c r="O10" s="12">
        <v>297850000000</v>
      </c>
      <c r="P10" s="8"/>
      <c r="Q10" s="12">
        <v>0</v>
      </c>
      <c r="R10" s="8"/>
      <c r="S10" s="12">
        <f t="shared" si="0"/>
        <v>297850000000</v>
      </c>
      <c r="T10" s="8"/>
      <c r="U10" s="8"/>
      <c r="V10" s="8"/>
    </row>
    <row r="11" spans="1:22" x14ac:dyDescent="0.55000000000000004">
      <c r="A11" s="3" t="s">
        <v>32</v>
      </c>
      <c r="C11" s="8" t="s">
        <v>165</v>
      </c>
      <c r="D11" s="8"/>
      <c r="E11" s="12">
        <v>22832806</v>
      </c>
      <c r="F11" s="8"/>
      <c r="G11" s="12">
        <v>957</v>
      </c>
      <c r="H11" s="8"/>
      <c r="I11" s="12">
        <v>0</v>
      </c>
      <c r="J11" s="8"/>
      <c r="K11" s="12">
        <v>0</v>
      </c>
      <c r="L11" s="8"/>
      <c r="M11" s="12">
        <v>0</v>
      </c>
      <c r="N11" s="8"/>
      <c r="O11" s="12">
        <v>21850995342</v>
      </c>
      <c r="P11" s="8"/>
      <c r="Q11" s="12">
        <v>1242175446</v>
      </c>
      <c r="R11" s="8"/>
      <c r="S11" s="12">
        <f t="shared" si="0"/>
        <v>20608819896</v>
      </c>
      <c r="T11" s="8"/>
      <c r="U11" s="8"/>
      <c r="V11" s="8"/>
    </row>
    <row r="12" spans="1:22" x14ac:dyDescent="0.55000000000000004">
      <c r="A12" s="3" t="s">
        <v>201</v>
      </c>
      <c r="C12" s="8"/>
      <c r="D12" s="8"/>
      <c r="E12" s="12"/>
      <c r="F12" s="8"/>
      <c r="G12" s="12"/>
      <c r="H12" s="8"/>
      <c r="I12" s="12"/>
      <c r="J12" s="8"/>
      <c r="K12" s="12"/>
      <c r="L12" s="8"/>
      <c r="M12" s="12"/>
      <c r="N12" s="8"/>
      <c r="O12" s="12">
        <v>2466767477</v>
      </c>
      <c r="P12" s="8"/>
      <c r="Q12" s="12">
        <v>0</v>
      </c>
      <c r="R12" s="8"/>
      <c r="S12" s="12">
        <f t="shared" si="0"/>
        <v>2466767477</v>
      </c>
      <c r="T12" s="8"/>
      <c r="U12" s="8"/>
      <c r="V12" s="8"/>
    </row>
    <row r="13" spans="1:22" x14ac:dyDescent="0.55000000000000004">
      <c r="A13" s="3" t="s">
        <v>112</v>
      </c>
      <c r="C13" s="8" t="s">
        <v>112</v>
      </c>
      <c r="D13" s="8"/>
      <c r="E13" s="8" t="s">
        <v>112</v>
      </c>
      <c r="F13" s="8"/>
      <c r="G13" s="8" t="s">
        <v>112</v>
      </c>
      <c r="H13" s="8"/>
      <c r="I13" s="13">
        <f>SUM(I8:I11)</f>
        <v>217796438440</v>
      </c>
      <c r="J13" s="8"/>
      <c r="K13" s="13">
        <f>SUM(K8:K11)</f>
        <v>30085222311</v>
      </c>
      <c r="L13" s="8"/>
      <c r="M13" s="13">
        <f>SUM(M8:M11)</f>
        <v>187711216129</v>
      </c>
      <c r="N13" s="8"/>
      <c r="O13" s="13">
        <f>SUM(O8:O12)</f>
        <v>545331284839</v>
      </c>
      <c r="P13" s="8"/>
      <c r="Q13" s="13">
        <f>SUM(Q8:Q12)</f>
        <v>31586305309</v>
      </c>
      <c r="R13" s="8"/>
      <c r="S13" s="13">
        <f>SUM(S8:S12)</f>
        <v>513744979530</v>
      </c>
      <c r="T13" s="8"/>
      <c r="U13" s="8"/>
      <c r="V13" s="8"/>
    </row>
    <row r="14" spans="1:22" x14ac:dyDescent="0.55000000000000004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2"/>
      <c r="P14" s="8"/>
      <c r="Q14" s="8"/>
      <c r="R14" s="8"/>
      <c r="S14" s="8"/>
      <c r="T14" s="8"/>
      <c r="U14" s="8"/>
      <c r="V14" s="8"/>
    </row>
    <row r="15" spans="1:22" x14ac:dyDescent="0.55000000000000004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2"/>
      <c r="P15" s="8"/>
      <c r="Q15" s="8"/>
      <c r="R15" s="8"/>
      <c r="S15" s="8"/>
      <c r="T15" s="8"/>
      <c r="U15" s="8"/>
      <c r="V15" s="8"/>
    </row>
    <row r="16" spans="1:22" x14ac:dyDescent="0.55000000000000004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3EB5-1144-4325-BF30-A0CB0BB228B1}">
  <dimension ref="A2:O10"/>
  <sheetViews>
    <sheetView rightToLeft="1" workbookViewId="0">
      <selection activeCell="K9" sqref="K9"/>
    </sheetView>
  </sheetViews>
  <sheetFormatPr defaultRowHeight="24" x14ac:dyDescent="0.55000000000000004"/>
  <cols>
    <col min="1" max="1" width="31.85546875" style="3" bestFit="1" customWidth="1"/>
    <col min="2" max="2" width="1" style="3" customWidth="1"/>
    <col min="3" max="3" width="21" style="3" customWidth="1"/>
    <col min="4" max="4" width="1" style="3" customWidth="1"/>
    <col min="5" max="5" width="16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16" style="3" customWidth="1"/>
    <col min="12" max="12" width="1" style="3" customWidth="1"/>
    <col min="13" max="13" width="21" style="3" customWidth="1"/>
    <col min="14" max="14" width="1" style="3" customWidth="1"/>
    <col min="15" max="16384" width="9.140625" style="3"/>
  </cols>
  <sheetData>
    <row r="2" spans="1:1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5" ht="24.75" x14ac:dyDescent="0.55000000000000004">
      <c r="A3" s="1" t="s">
        <v>148</v>
      </c>
      <c r="B3" s="1" t="s">
        <v>148</v>
      </c>
      <c r="C3" s="1" t="s">
        <v>148</v>
      </c>
      <c r="D3" s="1" t="s">
        <v>148</v>
      </c>
      <c r="E3" s="1" t="s">
        <v>148</v>
      </c>
      <c r="F3" s="1" t="s">
        <v>148</v>
      </c>
      <c r="G3" s="1" t="s">
        <v>148</v>
      </c>
      <c r="H3" s="1" t="s">
        <v>148</v>
      </c>
      <c r="I3" s="1" t="s">
        <v>148</v>
      </c>
      <c r="J3" s="1" t="s">
        <v>148</v>
      </c>
      <c r="K3" s="1" t="s">
        <v>148</v>
      </c>
      <c r="L3" s="1" t="s">
        <v>148</v>
      </c>
      <c r="M3" s="1" t="s">
        <v>148</v>
      </c>
    </row>
    <row r="4" spans="1:1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5" ht="25.5" thickBot="1" x14ac:dyDescent="0.6">
      <c r="A6" s="14" t="s">
        <v>149</v>
      </c>
      <c r="C6" s="2" t="s">
        <v>150</v>
      </c>
      <c r="D6" s="2" t="s">
        <v>150</v>
      </c>
      <c r="E6" s="2" t="s">
        <v>150</v>
      </c>
      <c r="F6" s="2" t="s">
        <v>150</v>
      </c>
      <c r="G6" s="2" t="s">
        <v>150</v>
      </c>
      <c r="I6" s="2" t="s">
        <v>151</v>
      </c>
      <c r="J6" s="2" t="s">
        <v>151</v>
      </c>
      <c r="K6" s="2" t="s">
        <v>151</v>
      </c>
      <c r="L6" s="2" t="s">
        <v>151</v>
      </c>
      <c r="M6" s="2" t="s">
        <v>151</v>
      </c>
    </row>
    <row r="7" spans="1:15" ht="25.5" thickBot="1" x14ac:dyDescent="0.6">
      <c r="A7" s="14" t="s">
        <v>152</v>
      </c>
      <c r="C7" s="14" t="s">
        <v>153</v>
      </c>
      <c r="E7" s="14" t="s">
        <v>154</v>
      </c>
      <c r="G7" s="14" t="s">
        <v>155</v>
      </c>
      <c r="I7" s="14" t="s">
        <v>153</v>
      </c>
      <c r="K7" s="14" t="s">
        <v>154</v>
      </c>
      <c r="M7" s="14" t="s">
        <v>155</v>
      </c>
    </row>
    <row r="8" spans="1:15" ht="24.75" thickBot="1" x14ac:dyDescent="0.6">
      <c r="A8" s="3" t="s">
        <v>122</v>
      </c>
      <c r="C8" s="12">
        <v>385639926</v>
      </c>
      <c r="D8" s="8"/>
      <c r="E8" s="8">
        <v>0</v>
      </c>
      <c r="F8" s="8"/>
      <c r="G8" s="12">
        <v>385639926</v>
      </c>
      <c r="H8" s="8"/>
      <c r="I8" s="12">
        <v>1124680297</v>
      </c>
      <c r="J8" s="8"/>
      <c r="K8" s="8">
        <v>0</v>
      </c>
      <c r="L8" s="8"/>
      <c r="M8" s="12">
        <v>1124680297</v>
      </c>
      <c r="N8" s="8"/>
      <c r="O8" s="8"/>
    </row>
    <row r="9" spans="1:15" ht="24.75" thickBot="1" x14ac:dyDescent="0.6">
      <c r="A9" s="3" t="s">
        <v>112</v>
      </c>
      <c r="C9" s="13">
        <f>SUM(C8:C8)</f>
        <v>385639926</v>
      </c>
      <c r="D9" s="8"/>
      <c r="E9" s="13">
        <f>SUM(E8:E8)</f>
        <v>0</v>
      </c>
      <c r="F9" s="8"/>
      <c r="G9" s="13">
        <f>SUM(G8:G8)</f>
        <v>385639926</v>
      </c>
      <c r="H9" s="8"/>
      <c r="I9" s="13">
        <f>SUM(I8:I8)</f>
        <v>1124680297</v>
      </c>
      <c r="J9" s="8"/>
      <c r="K9" s="13">
        <f>SUM(K8:K8)</f>
        <v>0</v>
      </c>
      <c r="L9" s="8"/>
      <c r="M9" s="13">
        <f>SUM(M8:M8)</f>
        <v>1124680297</v>
      </c>
      <c r="N9" s="8"/>
      <c r="O9" s="8"/>
    </row>
    <row r="10" spans="1:15" ht="24.75" thickTop="1" x14ac:dyDescent="0.55000000000000004"/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K19" sqref="K19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148</v>
      </c>
      <c r="B3" s="1" t="s">
        <v>148</v>
      </c>
      <c r="C3" s="1" t="s">
        <v>148</v>
      </c>
      <c r="D3" s="1" t="s">
        <v>148</v>
      </c>
      <c r="E3" s="1" t="s">
        <v>148</v>
      </c>
      <c r="F3" s="1" t="s">
        <v>148</v>
      </c>
      <c r="G3" s="1" t="s">
        <v>148</v>
      </c>
      <c r="H3" s="1" t="s">
        <v>148</v>
      </c>
      <c r="I3" s="1" t="s">
        <v>148</v>
      </c>
      <c r="J3" s="1" t="s">
        <v>148</v>
      </c>
      <c r="K3" s="1" t="s">
        <v>148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 x14ac:dyDescent="0.55000000000000004">
      <c r="A6" s="2" t="s">
        <v>187</v>
      </c>
      <c r="B6" s="2" t="s">
        <v>187</v>
      </c>
      <c r="C6" s="2" t="s">
        <v>187</v>
      </c>
      <c r="E6" s="2" t="s">
        <v>150</v>
      </c>
      <c r="F6" s="2" t="s">
        <v>150</v>
      </c>
      <c r="G6" s="2" t="s">
        <v>150</v>
      </c>
      <c r="I6" s="2" t="s">
        <v>151</v>
      </c>
      <c r="J6" s="2" t="s">
        <v>151</v>
      </c>
      <c r="K6" s="2" t="s">
        <v>151</v>
      </c>
    </row>
    <row r="7" spans="1:11" ht="24.75" x14ac:dyDescent="0.55000000000000004">
      <c r="A7" s="2" t="s">
        <v>188</v>
      </c>
      <c r="C7" s="2" t="s">
        <v>134</v>
      </c>
      <c r="E7" s="2" t="s">
        <v>189</v>
      </c>
      <c r="G7" s="2" t="s">
        <v>190</v>
      </c>
      <c r="I7" s="2" t="s">
        <v>189</v>
      </c>
      <c r="K7" s="2" t="s">
        <v>190</v>
      </c>
    </row>
    <row r="8" spans="1:11" x14ac:dyDescent="0.55000000000000004">
      <c r="A8" s="3" t="s">
        <v>138</v>
      </c>
      <c r="C8" s="8" t="s">
        <v>139</v>
      </c>
      <c r="D8" s="8"/>
      <c r="E8" s="12">
        <v>0</v>
      </c>
      <c r="F8" s="8"/>
      <c r="G8" s="10">
        <f>E8/$E$13</f>
        <v>0</v>
      </c>
      <c r="H8" s="8"/>
      <c r="I8" s="12">
        <v>7084263</v>
      </c>
      <c r="J8" s="8"/>
      <c r="K8" s="10">
        <f>I8/$I$13</f>
        <v>1.073120906133102E-4</v>
      </c>
    </row>
    <row r="9" spans="1:11" x14ac:dyDescent="0.55000000000000004">
      <c r="A9" s="3" t="s">
        <v>140</v>
      </c>
      <c r="C9" s="8" t="s">
        <v>141</v>
      </c>
      <c r="D9" s="8"/>
      <c r="E9" s="12">
        <v>38861</v>
      </c>
      <c r="F9" s="8"/>
      <c r="G9" s="10">
        <f t="shared" ref="G9:G12" si="0">E9/$E$13</f>
        <v>1.1764355049970168E-6</v>
      </c>
      <c r="H9" s="8"/>
      <c r="I9" s="12">
        <v>743794</v>
      </c>
      <c r="J9" s="8"/>
      <c r="K9" s="10">
        <f t="shared" ref="K9:K12" si="1">I9/$I$13</f>
        <v>1.1266957356839581E-5</v>
      </c>
    </row>
    <row r="10" spans="1:11" x14ac:dyDescent="0.55000000000000004">
      <c r="A10" s="3" t="s">
        <v>142</v>
      </c>
      <c r="C10" s="8" t="s">
        <v>143</v>
      </c>
      <c r="D10" s="8"/>
      <c r="E10" s="12">
        <v>27882584879</v>
      </c>
      <c r="F10" s="8"/>
      <c r="G10" s="10">
        <f t="shared" si="0"/>
        <v>0.84408694636649972</v>
      </c>
      <c r="H10" s="8"/>
      <c r="I10" s="12">
        <v>42605429407</v>
      </c>
      <c r="J10" s="8"/>
      <c r="K10" s="10">
        <f t="shared" si="1"/>
        <v>0.64538508820790186</v>
      </c>
    </row>
    <row r="11" spans="1:11" x14ac:dyDescent="0.55000000000000004">
      <c r="A11" s="3" t="s">
        <v>144</v>
      </c>
      <c r="C11" s="8" t="s">
        <v>145</v>
      </c>
      <c r="D11" s="8"/>
      <c r="E11" s="12">
        <v>125251</v>
      </c>
      <c r="F11" s="8"/>
      <c r="G11" s="10">
        <f t="shared" si="0"/>
        <v>3.791712087604059E-6</v>
      </c>
      <c r="H11" s="8"/>
      <c r="I11" s="12">
        <v>282033</v>
      </c>
      <c r="J11" s="8"/>
      <c r="K11" s="10">
        <f t="shared" si="1"/>
        <v>4.2722229329915784E-6</v>
      </c>
    </row>
    <row r="12" spans="1:11" ht="24.75" thickBot="1" x14ac:dyDescent="0.6">
      <c r="A12" s="3" t="s">
        <v>140</v>
      </c>
      <c r="C12" s="8" t="s">
        <v>146</v>
      </c>
      <c r="D12" s="8"/>
      <c r="E12" s="12">
        <v>5150086073</v>
      </c>
      <c r="F12" s="8"/>
      <c r="G12" s="10">
        <f t="shared" si="0"/>
        <v>0.15590808548590765</v>
      </c>
      <c r="H12" s="8"/>
      <c r="I12" s="12">
        <v>23401976178</v>
      </c>
      <c r="J12" s="8"/>
      <c r="K12" s="10">
        <f t="shared" si="1"/>
        <v>0.35449206052119503</v>
      </c>
    </row>
    <row r="13" spans="1:11" ht="24.75" thickBot="1" x14ac:dyDescent="0.6">
      <c r="A13" s="3" t="s">
        <v>112</v>
      </c>
      <c r="C13" s="8" t="s">
        <v>112</v>
      </c>
      <c r="D13" s="8"/>
      <c r="E13" s="13">
        <f>SUM(E8:E12)</f>
        <v>33032835064</v>
      </c>
      <c r="F13" s="8"/>
      <c r="G13" s="20">
        <f>SUM(G8:G12)</f>
        <v>1</v>
      </c>
      <c r="H13" s="8"/>
      <c r="I13" s="13">
        <f>SUM(I8:I12)</f>
        <v>66015515675</v>
      </c>
      <c r="J13" s="8"/>
      <c r="K13" s="20">
        <f>SUM(K8:K12)</f>
        <v>1</v>
      </c>
    </row>
    <row r="14" spans="1:11" ht="24.75" thickTop="1" x14ac:dyDescent="0.55000000000000004"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55000000000000004"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55000000000000004">
      <c r="C16" s="8"/>
      <c r="D16" s="8"/>
      <c r="E16" s="8"/>
      <c r="F16" s="8"/>
      <c r="G16" s="8"/>
      <c r="H16" s="8"/>
      <c r="I16" s="8"/>
      <c r="J16" s="8"/>
      <c r="K16" s="8"/>
    </row>
    <row r="17" spans="3:11" x14ac:dyDescent="0.55000000000000004">
      <c r="C17" s="8"/>
      <c r="D17" s="8"/>
      <c r="E17" s="8"/>
      <c r="F17" s="8"/>
      <c r="G17" s="8"/>
      <c r="H17" s="8"/>
      <c r="I17" s="8"/>
      <c r="J17" s="8"/>
      <c r="K17" s="8"/>
    </row>
    <row r="18" spans="3:11" x14ac:dyDescent="0.55000000000000004">
      <c r="C18" s="8"/>
      <c r="D18" s="8"/>
      <c r="E18" s="8"/>
      <c r="F18" s="8"/>
      <c r="G18" s="8"/>
      <c r="H18" s="8"/>
      <c r="I18" s="8"/>
      <c r="J18" s="8"/>
      <c r="K18" s="8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45"/>
  <sheetViews>
    <sheetView rightToLeft="1" topLeftCell="A28" workbookViewId="0">
      <selection activeCell="Q45" sqref="Q45"/>
    </sheetView>
  </sheetViews>
  <sheetFormatPr defaultRowHeight="24" x14ac:dyDescent="0.55000000000000004"/>
  <cols>
    <col min="1" max="1" width="35.7109375" style="3" bestFit="1" customWidth="1"/>
    <col min="2" max="2" width="1" style="3" customWidth="1"/>
    <col min="3" max="3" width="18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8" style="3" customWidth="1"/>
    <col min="10" max="10" width="1" style="3" customWidth="1"/>
    <col min="11" max="11" width="19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20" width="16.5703125" style="3" bestFit="1" customWidth="1"/>
    <col min="21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148</v>
      </c>
      <c r="B3" s="1" t="s">
        <v>148</v>
      </c>
      <c r="C3" s="1" t="s">
        <v>148</v>
      </c>
      <c r="D3" s="1" t="s">
        <v>148</v>
      </c>
      <c r="E3" s="1" t="s">
        <v>148</v>
      </c>
      <c r="F3" s="1" t="s">
        <v>148</v>
      </c>
      <c r="G3" s="1" t="s">
        <v>148</v>
      </c>
      <c r="H3" s="1" t="s">
        <v>148</v>
      </c>
      <c r="I3" s="1" t="s">
        <v>148</v>
      </c>
      <c r="J3" s="1" t="s">
        <v>148</v>
      </c>
      <c r="K3" s="1" t="s">
        <v>148</v>
      </c>
      <c r="L3" s="1" t="s">
        <v>148</v>
      </c>
      <c r="M3" s="1" t="s">
        <v>148</v>
      </c>
      <c r="N3" s="1" t="s">
        <v>148</v>
      </c>
      <c r="O3" s="1" t="s">
        <v>148</v>
      </c>
      <c r="P3" s="1" t="s">
        <v>148</v>
      </c>
      <c r="Q3" s="1" t="s">
        <v>148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150</v>
      </c>
      <c r="D6" s="2" t="s">
        <v>150</v>
      </c>
      <c r="E6" s="2" t="s">
        <v>150</v>
      </c>
      <c r="F6" s="2" t="s">
        <v>150</v>
      </c>
      <c r="G6" s="2" t="s">
        <v>150</v>
      </c>
      <c r="H6" s="2" t="s">
        <v>150</v>
      </c>
      <c r="I6" s="2" t="s">
        <v>150</v>
      </c>
      <c r="K6" s="2" t="s">
        <v>151</v>
      </c>
      <c r="L6" s="2" t="s">
        <v>151</v>
      </c>
      <c r="M6" s="2" t="s">
        <v>151</v>
      </c>
      <c r="N6" s="2" t="s">
        <v>151</v>
      </c>
      <c r="O6" s="2" t="s">
        <v>151</v>
      </c>
      <c r="P6" s="2" t="s">
        <v>151</v>
      </c>
      <c r="Q6" s="2" t="s">
        <v>151</v>
      </c>
    </row>
    <row r="7" spans="1:17" ht="24.75" x14ac:dyDescent="0.55000000000000004">
      <c r="A7" s="2" t="s">
        <v>3</v>
      </c>
      <c r="C7" s="2" t="s">
        <v>7</v>
      </c>
      <c r="E7" s="2" t="s">
        <v>166</v>
      </c>
      <c r="G7" s="2" t="s">
        <v>167</v>
      </c>
      <c r="I7" s="2" t="s">
        <v>169</v>
      </c>
      <c r="K7" s="2" t="s">
        <v>7</v>
      </c>
      <c r="M7" s="2" t="s">
        <v>166</v>
      </c>
      <c r="O7" s="2" t="s">
        <v>167</v>
      </c>
      <c r="Q7" s="2" t="s">
        <v>169</v>
      </c>
    </row>
    <row r="8" spans="1:17" x14ac:dyDescent="0.55000000000000004">
      <c r="A8" s="3" t="s">
        <v>50</v>
      </c>
      <c r="C8" s="7">
        <v>2976354</v>
      </c>
      <c r="D8" s="7"/>
      <c r="E8" s="7">
        <v>15365778659</v>
      </c>
      <c r="F8" s="7"/>
      <c r="G8" s="7">
        <v>11201428723</v>
      </c>
      <c r="H8" s="7"/>
      <c r="I8" s="7">
        <v>4164349936</v>
      </c>
      <c r="J8" s="7"/>
      <c r="K8" s="7">
        <v>18399289</v>
      </c>
      <c r="L8" s="7"/>
      <c r="M8" s="7">
        <v>88912428095</v>
      </c>
      <c r="N8" s="7"/>
      <c r="O8" s="7">
        <v>69245232890</v>
      </c>
      <c r="P8" s="7"/>
      <c r="Q8" s="7">
        <v>19667195205</v>
      </c>
    </row>
    <row r="9" spans="1:17" x14ac:dyDescent="0.55000000000000004">
      <c r="A9" s="3" t="s">
        <v>86</v>
      </c>
      <c r="C9" s="7">
        <v>875136</v>
      </c>
      <c r="D9" s="7"/>
      <c r="E9" s="7">
        <v>30491009819</v>
      </c>
      <c r="F9" s="7"/>
      <c r="G9" s="7">
        <v>15667420227</v>
      </c>
      <c r="H9" s="7"/>
      <c r="I9" s="7">
        <v>14823589592</v>
      </c>
      <c r="J9" s="7"/>
      <c r="K9" s="7">
        <v>2375136</v>
      </c>
      <c r="L9" s="7"/>
      <c r="M9" s="7">
        <v>57822414685</v>
      </c>
      <c r="N9" s="7"/>
      <c r="O9" s="7">
        <v>42521680977</v>
      </c>
      <c r="P9" s="7"/>
      <c r="Q9" s="7">
        <v>15300733708</v>
      </c>
    </row>
    <row r="10" spans="1:17" x14ac:dyDescent="0.55000000000000004">
      <c r="A10" s="3" t="s">
        <v>111</v>
      </c>
      <c r="C10" s="7">
        <v>2046967</v>
      </c>
      <c r="D10" s="7"/>
      <c r="E10" s="7">
        <v>4717102397</v>
      </c>
      <c r="F10" s="7"/>
      <c r="G10" s="7">
        <v>4717102397</v>
      </c>
      <c r="H10" s="7"/>
      <c r="I10" s="7">
        <v>0</v>
      </c>
      <c r="J10" s="7"/>
      <c r="K10" s="7">
        <v>2046967</v>
      </c>
      <c r="L10" s="7"/>
      <c r="M10" s="7">
        <v>4717102397</v>
      </c>
      <c r="N10" s="7"/>
      <c r="O10" s="7">
        <v>4717102397</v>
      </c>
      <c r="P10" s="7"/>
      <c r="Q10" s="7">
        <v>0</v>
      </c>
    </row>
    <row r="11" spans="1:17" x14ac:dyDescent="0.55000000000000004">
      <c r="A11" s="3" t="s">
        <v>15</v>
      </c>
      <c r="C11" s="7">
        <v>1</v>
      </c>
      <c r="D11" s="7"/>
      <c r="E11" s="7">
        <v>1</v>
      </c>
      <c r="F11" s="7"/>
      <c r="G11" s="7">
        <v>8600</v>
      </c>
      <c r="H11" s="7"/>
      <c r="I11" s="7">
        <v>-8599</v>
      </c>
      <c r="J11" s="7"/>
      <c r="K11" s="7">
        <v>1</v>
      </c>
      <c r="L11" s="7"/>
      <c r="M11" s="7">
        <v>1</v>
      </c>
      <c r="N11" s="7"/>
      <c r="O11" s="7">
        <v>8600</v>
      </c>
      <c r="P11" s="7"/>
      <c r="Q11" s="7">
        <v>-8599</v>
      </c>
    </row>
    <row r="12" spans="1:17" x14ac:dyDescent="0.55000000000000004">
      <c r="A12" s="3" t="s">
        <v>78</v>
      </c>
      <c r="C12" s="7">
        <v>50000000</v>
      </c>
      <c r="D12" s="7"/>
      <c r="E12" s="7">
        <v>304097351906</v>
      </c>
      <c r="F12" s="7"/>
      <c r="G12" s="7">
        <v>190857599935</v>
      </c>
      <c r="H12" s="7"/>
      <c r="I12" s="7">
        <v>113239751971</v>
      </c>
      <c r="J12" s="7"/>
      <c r="K12" s="7">
        <v>75000000</v>
      </c>
      <c r="L12" s="7"/>
      <c r="M12" s="7">
        <v>431286049805</v>
      </c>
      <c r="N12" s="7"/>
      <c r="O12" s="7">
        <v>286286399931</v>
      </c>
      <c r="P12" s="7"/>
      <c r="Q12" s="7">
        <v>144999649874</v>
      </c>
    </row>
    <row r="13" spans="1:17" x14ac:dyDescent="0.55000000000000004">
      <c r="A13" s="3" t="s">
        <v>42</v>
      </c>
      <c r="C13" s="7">
        <v>49000000</v>
      </c>
      <c r="D13" s="7"/>
      <c r="E13" s="7">
        <v>72287262336</v>
      </c>
      <c r="F13" s="7"/>
      <c r="G13" s="7">
        <v>45785942981</v>
      </c>
      <c r="H13" s="7"/>
      <c r="I13" s="7">
        <v>26501319355</v>
      </c>
      <c r="J13" s="7"/>
      <c r="K13" s="7">
        <v>318357142</v>
      </c>
      <c r="L13" s="7"/>
      <c r="M13" s="7">
        <v>407102886207</v>
      </c>
      <c r="N13" s="7"/>
      <c r="O13" s="7">
        <v>297475141970</v>
      </c>
      <c r="P13" s="7"/>
      <c r="Q13" s="7">
        <v>109627744237</v>
      </c>
    </row>
    <row r="14" spans="1:17" x14ac:dyDescent="0.55000000000000004">
      <c r="A14" s="3" t="s">
        <v>90</v>
      </c>
      <c r="C14" s="7">
        <v>1</v>
      </c>
      <c r="D14" s="7"/>
      <c r="E14" s="7">
        <v>1</v>
      </c>
      <c r="F14" s="7"/>
      <c r="G14" s="7">
        <v>4386</v>
      </c>
      <c r="H14" s="7"/>
      <c r="I14" s="7">
        <v>-4385</v>
      </c>
      <c r="J14" s="7"/>
      <c r="K14" s="7">
        <v>1</v>
      </c>
      <c r="L14" s="7"/>
      <c r="M14" s="7">
        <v>1</v>
      </c>
      <c r="N14" s="7"/>
      <c r="O14" s="7">
        <v>4386</v>
      </c>
      <c r="P14" s="7"/>
      <c r="Q14" s="7">
        <v>-4385</v>
      </c>
    </row>
    <row r="15" spans="1:17" x14ac:dyDescent="0.55000000000000004">
      <c r="A15" s="3" t="s">
        <v>25</v>
      </c>
      <c r="C15" s="7">
        <v>1066576</v>
      </c>
      <c r="D15" s="7"/>
      <c r="E15" s="7">
        <v>41041498490</v>
      </c>
      <c r="F15" s="7"/>
      <c r="G15" s="7">
        <v>28732229549</v>
      </c>
      <c r="H15" s="7"/>
      <c r="I15" s="7">
        <v>12309268941</v>
      </c>
      <c r="J15" s="7"/>
      <c r="K15" s="7">
        <v>1066576</v>
      </c>
      <c r="L15" s="7"/>
      <c r="M15" s="7">
        <v>41041498490</v>
      </c>
      <c r="N15" s="7"/>
      <c r="O15" s="7">
        <v>28732229549</v>
      </c>
      <c r="P15" s="7"/>
      <c r="Q15" s="7">
        <v>12309268941</v>
      </c>
    </row>
    <row r="16" spans="1:17" x14ac:dyDescent="0.55000000000000004">
      <c r="A16" s="3" t="s">
        <v>81</v>
      </c>
      <c r="C16" s="7">
        <v>3467320</v>
      </c>
      <c r="D16" s="7"/>
      <c r="E16" s="7">
        <v>233951557322</v>
      </c>
      <c r="F16" s="7"/>
      <c r="G16" s="7">
        <v>123322548370</v>
      </c>
      <c r="H16" s="7"/>
      <c r="I16" s="7">
        <v>110629008952</v>
      </c>
      <c r="J16" s="7"/>
      <c r="K16" s="7">
        <v>9467320</v>
      </c>
      <c r="L16" s="7"/>
      <c r="M16" s="7">
        <v>525040089199</v>
      </c>
      <c r="N16" s="7"/>
      <c r="O16" s="7">
        <v>336725202372</v>
      </c>
      <c r="P16" s="7"/>
      <c r="Q16" s="7">
        <v>188314886827</v>
      </c>
    </row>
    <row r="17" spans="1:17" x14ac:dyDescent="0.55000000000000004">
      <c r="A17" s="3" t="s">
        <v>68</v>
      </c>
      <c r="C17" s="7">
        <v>7000000</v>
      </c>
      <c r="D17" s="7"/>
      <c r="E17" s="7">
        <v>8920604960</v>
      </c>
      <c r="F17" s="7"/>
      <c r="G17" s="7">
        <v>7918602396</v>
      </c>
      <c r="H17" s="7"/>
      <c r="I17" s="7">
        <v>1002002564</v>
      </c>
      <c r="J17" s="7"/>
      <c r="K17" s="7">
        <v>7000000</v>
      </c>
      <c r="L17" s="7"/>
      <c r="M17" s="7">
        <v>8920604960</v>
      </c>
      <c r="N17" s="7"/>
      <c r="O17" s="7">
        <v>7918602396</v>
      </c>
      <c r="P17" s="7"/>
      <c r="Q17" s="7">
        <v>1002002564</v>
      </c>
    </row>
    <row r="18" spans="1:17" x14ac:dyDescent="0.55000000000000004">
      <c r="A18" s="3" t="s">
        <v>52</v>
      </c>
      <c r="C18" s="7">
        <v>2993755</v>
      </c>
      <c r="D18" s="7"/>
      <c r="E18" s="7">
        <v>34253094385</v>
      </c>
      <c r="F18" s="7"/>
      <c r="G18" s="7">
        <v>19938812438</v>
      </c>
      <c r="H18" s="7"/>
      <c r="I18" s="7">
        <v>14314281947</v>
      </c>
      <c r="J18" s="7"/>
      <c r="K18" s="7">
        <v>17650064</v>
      </c>
      <c r="L18" s="7"/>
      <c r="M18" s="7">
        <v>156747372450</v>
      </c>
      <c r="N18" s="7"/>
      <c r="O18" s="7">
        <v>117551808881</v>
      </c>
      <c r="P18" s="7"/>
      <c r="Q18" s="7">
        <v>39195563569</v>
      </c>
    </row>
    <row r="19" spans="1:17" x14ac:dyDescent="0.55000000000000004">
      <c r="A19" s="3" t="s">
        <v>71</v>
      </c>
      <c r="C19" s="7">
        <v>17971237</v>
      </c>
      <c r="D19" s="7"/>
      <c r="E19" s="7">
        <v>88418046011</v>
      </c>
      <c r="F19" s="7"/>
      <c r="G19" s="7">
        <v>55307898000</v>
      </c>
      <c r="H19" s="7"/>
      <c r="I19" s="7">
        <v>33110148011</v>
      </c>
      <c r="J19" s="7"/>
      <c r="K19" s="7">
        <v>17971237</v>
      </c>
      <c r="L19" s="7"/>
      <c r="M19" s="7">
        <v>88418046011</v>
      </c>
      <c r="N19" s="7"/>
      <c r="O19" s="7">
        <v>55307898000</v>
      </c>
      <c r="P19" s="7"/>
      <c r="Q19" s="7">
        <v>33110148011</v>
      </c>
    </row>
    <row r="20" spans="1:17" x14ac:dyDescent="0.55000000000000004">
      <c r="A20" s="3" t="s">
        <v>30</v>
      </c>
      <c r="C20" s="7">
        <v>104300</v>
      </c>
      <c r="D20" s="7"/>
      <c r="E20" s="7">
        <v>588617050000</v>
      </c>
      <c r="F20" s="7"/>
      <c r="G20" s="7">
        <v>561113643508</v>
      </c>
      <c r="H20" s="7"/>
      <c r="I20" s="7">
        <v>27503406492</v>
      </c>
      <c r="J20" s="7"/>
      <c r="K20" s="7">
        <v>104300</v>
      </c>
      <c r="L20" s="7"/>
      <c r="M20" s="7">
        <v>588617050000</v>
      </c>
      <c r="N20" s="7"/>
      <c r="O20" s="7">
        <v>561113643508</v>
      </c>
      <c r="P20" s="7"/>
      <c r="Q20" s="7">
        <v>27503406492</v>
      </c>
    </row>
    <row r="21" spans="1:17" x14ac:dyDescent="0.55000000000000004">
      <c r="A21" s="3" t="s">
        <v>170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v>0</v>
      </c>
      <c r="J21" s="7"/>
      <c r="K21" s="7">
        <v>77389946</v>
      </c>
      <c r="L21" s="7"/>
      <c r="M21" s="7">
        <v>187389253908</v>
      </c>
      <c r="N21" s="7"/>
      <c r="O21" s="7">
        <v>141934882890</v>
      </c>
      <c r="P21" s="7"/>
      <c r="Q21" s="7">
        <v>45454371018</v>
      </c>
    </row>
    <row r="22" spans="1:17" x14ac:dyDescent="0.55000000000000004">
      <c r="A22" s="3" t="s">
        <v>171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J22" s="7"/>
      <c r="K22" s="7">
        <v>40455704</v>
      </c>
      <c r="L22" s="7"/>
      <c r="M22" s="7">
        <v>94400472251</v>
      </c>
      <c r="N22" s="7"/>
      <c r="O22" s="7">
        <v>76730205806</v>
      </c>
      <c r="P22" s="7"/>
      <c r="Q22" s="7">
        <v>17670266445</v>
      </c>
    </row>
    <row r="23" spans="1:17" x14ac:dyDescent="0.55000000000000004">
      <c r="A23" s="3" t="s">
        <v>49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3917816</v>
      </c>
      <c r="L23" s="7"/>
      <c r="M23" s="7">
        <v>21006960043</v>
      </c>
      <c r="N23" s="7"/>
      <c r="O23" s="7">
        <v>16006415524</v>
      </c>
      <c r="P23" s="7"/>
      <c r="Q23" s="7">
        <v>5000544519</v>
      </c>
    </row>
    <row r="24" spans="1:17" x14ac:dyDescent="0.55000000000000004">
      <c r="A24" s="3" t="s">
        <v>172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7"/>
      <c r="K24" s="7">
        <v>11740461</v>
      </c>
      <c r="L24" s="7"/>
      <c r="M24" s="7">
        <v>149442051915</v>
      </c>
      <c r="N24" s="7"/>
      <c r="O24" s="7">
        <v>155102343866</v>
      </c>
      <c r="P24" s="7"/>
      <c r="Q24" s="7">
        <v>-5660291951</v>
      </c>
    </row>
    <row r="25" spans="1:17" x14ac:dyDescent="0.55000000000000004">
      <c r="A25" s="3" t="s">
        <v>173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21219355</v>
      </c>
      <c r="L25" s="7"/>
      <c r="M25" s="7">
        <v>72730133518</v>
      </c>
      <c r="N25" s="7"/>
      <c r="O25" s="7">
        <v>65726099094</v>
      </c>
      <c r="P25" s="7"/>
      <c r="Q25" s="7">
        <v>7004034424</v>
      </c>
    </row>
    <row r="26" spans="1:17" x14ac:dyDescent="0.55000000000000004">
      <c r="A26" s="3" t="s">
        <v>174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8338164</v>
      </c>
      <c r="L26" s="7"/>
      <c r="M26" s="7">
        <v>32251456657</v>
      </c>
      <c r="N26" s="7"/>
      <c r="O26" s="7">
        <v>32267332640</v>
      </c>
      <c r="P26" s="7"/>
      <c r="Q26" s="7">
        <v>-15875983</v>
      </c>
    </row>
    <row r="27" spans="1:17" x14ac:dyDescent="0.55000000000000004">
      <c r="A27" s="3" t="s">
        <v>175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0</v>
      </c>
      <c r="J27" s="7"/>
      <c r="K27" s="7">
        <v>32209334</v>
      </c>
      <c r="L27" s="7"/>
      <c r="M27" s="7">
        <v>161973325961</v>
      </c>
      <c r="N27" s="7"/>
      <c r="O27" s="7">
        <v>146576977782</v>
      </c>
      <c r="P27" s="7"/>
      <c r="Q27" s="7">
        <v>15396348179</v>
      </c>
    </row>
    <row r="28" spans="1:17" x14ac:dyDescent="0.55000000000000004">
      <c r="A28" s="3" t="s">
        <v>176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J28" s="7"/>
      <c r="K28" s="7">
        <v>15499748</v>
      </c>
      <c r="L28" s="7"/>
      <c r="M28" s="7">
        <v>44247556091</v>
      </c>
      <c r="N28" s="7"/>
      <c r="O28" s="7">
        <v>39027259556</v>
      </c>
      <c r="P28" s="7"/>
      <c r="Q28" s="7">
        <v>5220296535</v>
      </c>
    </row>
    <row r="29" spans="1:17" x14ac:dyDescent="0.55000000000000004">
      <c r="A29" s="3" t="s">
        <v>89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J29" s="7"/>
      <c r="K29" s="7">
        <v>877132</v>
      </c>
      <c r="L29" s="7"/>
      <c r="M29" s="7">
        <v>6112249631</v>
      </c>
      <c r="N29" s="7"/>
      <c r="O29" s="7">
        <v>5998761910</v>
      </c>
      <c r="P29" s="7"/>
      <c r="Q29" s="7">
        <v>113487721</v>
      </c>
    </row>
    <row r="30" spans="1:17" x14ac:dyDescent="0.55000000000000004">
      <c r="A30" s="3" t="s">
        <v>177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J30" s="7"/>
      <c r="K30" s="7">
        <v>259509671</v>
      </c>
      <c r="L30" s="7"/>
      <c r="M30" s="7">
        <v>387068923518</v>
      </c>
      <c r="N30" s="7"/>
      <c r="O30" s="7">
        <v>387068923518</v>
      </c>
      <c r="P30" s="7"/>
      <c r="Q30" s="7">
        <v>0</v>
      </c>
    </row>
    <row r="31" spans="1:17" x14ac:dyDescent="0.55000000000000004">
      <c r="A31" s="3" t="s">
        <v>178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15000000</v>
      </c>
      <c r="L31" s="7"/>
      <c r="M31" s="7">
        <v>43900437590</v>
      </c>
      <c r="N31" s="7"/>
      <c r="O31" s="7">
        <v>43599033000</v>
      </c>
      <c r="P31" s="7"/>
      <c r="Q31" s="7">
        <v>301404590</v>
      </c>
    </row>
    <row r="32" spans="1:17" x14ac:dyDescent="0.55000000000000004">
      <c r="A32" s="3" t="s">
        <v>18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20000000</v>
      </c>
      <c r="L32" s="7"/>
      <c r="M32" s="7">
        <v>65110275267</v>
      </c>
      <c r="N32" s="7"/>
      <c r="O32" s="7">
        <v>64486338095</v>
      </c>
      <c r="P32" s="7"/>
      <c r="Q32" s="7">
        <v>623937172</v>
      </c>
    </row>
    <row r="33" spans="1:20" x14ac:dyDescent="0.55000000000000004">
      <c r="A33" s="3" t="s">
        <v>39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J33" s="7"/>
      <c r="K33" s="7">
        <v>1625557</v>
      </c>
      <c r="L33" s="7"/>
      <c r="M33" s="7">
        <v>10056209315</v>
      </c>
      <c r="N33" s="7"/>
      <c r="O33" s="7">
        <v>10777952406</v>
      </c>
      <c r="P33" s="7"/>
      <c r="Q33" s="7">
        <v>-721743091</v>
      </c>
    </row>
    <row r="34" spans="1:20" x14ac:dyDescent="0.55000000000000004">
      <c r="A34" s="3" t="s">
        <v>80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J34" s="7"/>
      <c r="K34" s="7">
        <v>29181669</v>
      </c>
      <c r="L34" s="7"/>
      <c r="M34" s="7">
        <v>48044310493</v>
      </c>
      <c r="N34" s="7"/>
      <c r="O34" s="7">
        <v>38723606283</v>
      </c>
      <c r="P34" s="7"/>
      <c r="Q34" s="7">
        <v>9320704210</v>
      </c>
    </row>
    <row r="35" spans="1:20" x14ac:dyDescent="0.55000000000000004">
      <c r="A35" s="3" t="s">
        <v>179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J35" s="7"/>
      <c r="K35" s="7">
        <v>1608495</v>
      </c>
      <c r="L35" s="7"/>
      <c r="M35" s="7">
        <v>248786447227</v>
      </c>
      <c r="N35" s="7"/>
      <c r="O35" s="7">
        <v>225288455674</v>
      </c>
      <c r="P35" s="7"/>
      <c r="Q35" s="7">
        <v>23497991553</v>
      </c>
    </row>
    <row r="36" spans="1:20" x14ac:dyDescent="0.55000000000000004">
      <c r="A36" s="3" t="s">
        <v>220</v>
      </c>
      <c r="C36" s="7"/>
      <c r="D36" s="7"/>
      <c r="E36" s="7"/>
      <c r="F36" s="7"/>
      <c r="G36" s="7"/>
      <c r="H36" s="7"/>
      <c r="I36" s="7">
        <v>-902100979</v>
      </c>
      <c r="J36" s="7"/>
      <c r="K36" s="7"/>
      <c r="L36" s="7"/>
      <c r="M36" s="7"/>
      <c r="N36" s="7"/>
      <c r="O36" s="7"/>
      <c r="P36" s="7"/>
      <c r="Q36" s="7">
        <v>-902100979</v>
      </c>
    </row>
    <row r="37" spans="1:20" x14ac:dyDescent="0.55000000000000004">
      <c r="A37" s="3" t="s">
        <v>221</v>
      </c>
      <c r="C37" s="7"/>
      <c r="D37" s="7"/>
      <c r="E37" s="7"/>
      <c r="F37" s="7"/>
      <c r="G37" s="7"/>
      <c r="H37" s="7"/>
      <c r="I37" s="7">
        <v>408372376</v>
      </c>
      <c r="J37" s="7"/>
      <c r="K37" s="7"/>
      <c r="L37" s="7"/>
      <c r="M37" s="7"/>
      <c r="N37" s="7"/>
      <c r="O37" s="7"/>
      <c r="P37" s="7"/>
      <c r="Q37" s="7">
        <v>408372376</v>
      </c>
    </row>
    <row r="38" spans="1:20" x14ac:dyDescent="0.55000000000000004">
      <c r="A38" s="3" t="s">
        <v>180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J38" s="7"/>
      <c r="K38" s="7">
        <v>65000</v>
      </c>
      <c r="L38" s="7"/>
      <c r="M38" s="7">
        <v>65000000000</v>
      </c>
      <c r="N38" s="7"/>
      <c r="O38" s="7">
        <v>63954906071</v>
      </c>
      <c r="P38" s="7"/>
      <c r="Q38" s="7">
        <v>1045093929</v>
      </c>
    </row>
    <row r="39" spans="1:20" x14ac:dyDescent="0.55000000000000004">
      <c r="A39" s="3" t="s">
        <v>112</v>
      </c>
      <c r="C39" s="3" t="s">
        <v>112</v>
      </c>
      <c r="E39" s="13">
        <f>SUM(E8:E38)</f>
        <v>1422160356287</v>
      </c>
      <c r="F39" s="8"/>
      <c r="G39" s="13">
        <f>SUM(G8:G38)</f>
        <v>1064563241510</v>
      </c>
      <c r="H39" s="8"/>
      <c r="I39" s="13">
        <f>SUM(I8:I38)</f>
        <v>357103386174</v>
      </c>
      <c r="J39" s="8"/>
      <c r="K39" s="8" t="s">
        <v>112</v>
      </c>
      <c r="L39" s="8"/>
      <c r="M39" s="13">
        <f>SUM(M8:M38)</f>
        <v>4036145605686</v>
      </c>
      <c r="N39" s="8"/>
      <c r="O39" s="13">
        <f>SUM(O8:O38)</f>
        <v>3320864449972</v>
      </c>
      <c r="P39" s="8"/>
      <c r="Q39" s="13">
        <f>SUM(Q8:Q38)</f>
        <v>714787427111</v>
      </c>
      <c r="T39" s="5"/>
    </row>
    <row r="40" spans="1:20" x14ac:dyDescent="0.55000000000000004">
      <c r="E40" s="8"/>
      <c r="F40" s="8"/>
      <c r="G40" s="8"/>
      <c r="H40" s="8"/>
      <c r="I40" s="18"/>
      <c r="J40" s="18"/>
      <c r="K40" s="18"/>
      <c r="L40" s="18"/>
      <c r="M40" s="18"/>
      <c r="N40" s="18"/>
      <c r="O40" s="18"/>
      <c r="P40" s="18"/>
      <c r="Q40" s="18"/>
      <c r="T40" s="5"/>
    </row>
    <row r="41" spans="1:20" x14ac:dyDescent="0.55000000000000004">
      <c r="I41" s="8"/>
      <c r="J41" s="8"/>
      <c r="K41" s="8"/>
      <c r="L41" s="8"/>
      <c r="M41" s="8"/>
      <c r="N41" s="8"/>
      <c r="O41" s="8"/>
      <c r="P41" s="8"/>
      <c r="Q41" s="8"/>
      <c r="T41" s="5"/>
    </row>
    <row r="42" spans="1:20" x14ac:dyDescent="0.55000000000000004">
      <c r="I42" s="8"/>
      <c r="J42" s="8"/>
      <c r="K42" s="8"/>
      <c r="L42" s="8"/>
      <c r="M42" s="8"/>
      <c r="N42" s="8"/>
      <c r="O42" s="8"/>
      <c r="P42" s="8"/>
      <c r="Q42" s="8"/>
      <c r="T42" s="5"/>
    </row>
    <row r="43" spans="1:20" x14ac:dyDescent="0.55000000000000004">
      <c r="I43" s="8"/>
      <c r="J43" s="8"/>
      <c r="K43" s="8"/>
      <c r="L43" s="8"/>
      <c r="M43" s="8"/>
      <c r="N43" s="8"/>
      <c r="O43" s="8"/>
      <c r="P43" s="8"/>
      <c r="Q43" s="8"/>
      <c r="T43" s="5"/>
    </row>
    <row r="44" spans="1:20" x14ac:dyDescent="0.55000000000000004">
      <c r="I44" s="18"/>
      <c r="J44" s="18"/>
      <c r="K44" s="18"/>
      <c r="L44" s="18"/>
      <c r="M44" s="18"/>
      <c r="N44" s="18"/>
      <c r="O44" s="18"/>
      <c r="P44" s="18"/>
      <c r="Q44" s="18"/>
    </row>
    <row r="45" spans="1:20" x14ac:dyDescent="0.55000000000000004">
      <c r="I45" s="8"/>
      <c r="J45" s="8"/>
      <c r="K45" s="8"/>
      <c r="L45" s="8"/>
      <c r="M45" s="8"/>
      <c r="N45" s="8"/>
      <c r="O45" s="8"/>
      <c r="P45" s="8"/>
      <c r="Q45" s="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25"/>
  <sheetViews>
    <sheetView rightToLeft="1" topLeftCell="A116" workbookViewId="0">
      <selection activeCell="K132" sqref="K132"/>
    </sheetView>
  </sheetViews>
  <sheetFormatPr defaultRowHeight="24" x14ac:dyDescent="0.55000000000000004"/>
  <cols>
    <col min="1" max="1" width="44.42578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18.42578125" style="3" bestFit="1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148</v>
      </c>
      <c r="B3" s="1" t="s">
        <v>148</v>
      </c>
      <c r="C3" s="1" t="s">
        <v>148</v>
      </c>
      <c r="D3" s="1" t="s">
        <v>148</v>
      </c>
      <c r="E3" s="1" t="s">
        <v>148</v>
      </c>
      <c r="F3" s="1" t="s">
        <v>148</v>
      </c>
      <c r="G3" s="1" t="s">
        <v>148</v>
      </c>
      <c r="H3" s="1" t="s">
        <v>148</v>
      </c>
      <c r="I3" s="1" t="s">
        <v>148</v>
      </c>
      <c r="J3" s="1" t="s">
        <v>148</v>
      </c>
      <c r="K3" s="1" t="s">
        <v>148</v>
      </c>
      <c r="L3" s="1" t="s">
        <v>148</v>
      </c>
      <c r="M3" s="1" t="s">
        <v>148</v>
      </c>
      <c r="N3" s="1" t="s">
        <v>148</v>
      </c>
      <c r="O3" s="1" t="s">
        <v>148</v>
      </c>
      <c r="P3" s="1" t="s">
        <v>148</v>
      </c>
      <c r="Q3" s="1" t="s">
        <v>148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150</v>
      </c>
      <c r="D6" s="2" t="s">
        <v>150</v>
      </c>
      <c r="E6" s="2" t="s">
        <v>150</v>
      </c>
      <c r="F6" s="2" t="s">
        <v>150</v>
      </c>
      <c r="G6" s="2" t="s">
        <v>150</v>
      </c>
      <c r="H6" s="2" t="s">
        <v>150</v>
      </c>
      <c r="I6" s="2" t="s">
        <v>150</v>
      </c>
      <c r="K6" s="2" t="s">
        <v>151</v>
      </c>
      <c r="L6" s="2" t="s">
        <v>151</v>
      </c>
      <c r="M6" s="2" t="s">
        <v>151</v>
      </c>
      <c r="N6" s="2" t="s">
        <v>151</v>
      </c>
      <c r="O6" s="2" t="s">
        <v>151</v>
      </c>
      <c r="P6" s="2" t="s">
        <v>151</v>
      </c>
      <c r="Q6" s="2" t="s">
        <v>151</v>
      </c>
    </row>
    <row r="7" spans="1:17" ht="24.75" x14ac:dyDescent="0.55000000000000004">
      <c r="A7" s="2" t="s">
        <v>3</v>
      </c>
      <c r="C7" s="2" t="s">
        <v>7</v>
      </c>
      <c r="E7" s="2" t="s">
        <v>166</v>
      </c>
      <c r="G7" s="2" t="s">
        <v>167</v>
      </c>
      <c r="I7" s="2" t="s">
        <v>168</v>
      </c>
      <c r="K7" s="2" t="s">
        <v>7</v>
      </c>
      <c r="M7" s="2" t="s">
        <v>166</v>
      </c>
      <c r="O7" s="2" t="s">
        <v>167</v>
      </c>
      <c r="Q7" s="2" t="s">
        <v>168</v>
      </c>
    </row>
    <row r="8" spans="1:17" x14ac:dyDescent="0.55000000000000004">
      <c r="A8" s="3" t="s">
        <v>94</v>
      </c>
      <c r="C8" s="7">
        <v>500000</v>
      </c>
      <c r="D8" s="7"/>
      <c r="E8" s="7">
        <v>8588592000</v>
      </c>
      <c r="F8" s="7"/>
      <c r="G8" s="7">
        <v>9080646750</v>
      </c>
      <c r="H8" s="7"/>
      <c r="I8" s="7">
        <f>E8-G8</f>
        <v>-492054750</v>
      </c>
      <c r="J8" s="7"/>
      <c r="K8" s="7">
        <v>500000</v>
      </c>
      <c r="L8" s="7"/>
      <c r="M8" s="7">
        <v>8588592000</v>
      </c>
      <c r="N8" s="7"/>
      <c r="O8" s="7">
        <v>7011360540</v>
      </c>
      <c r="P8" s="7"/>
      <c r="Q8" s="7">
        <f>M8-O8</f>
        <v>1577231460</v>
      </c>
    </row>
    <row r="9" spans="1:17" x14ac:dyDescent="0.55000000000000004">
      <c r="A9" s="3" t="s">
        <v>49</v>
      </c>
      <c r="C9" s="7">
        <v>86419271</v>
      </c>
      <c r="D9" s="7"/>
      <c r="E9" s="7">
        <v>620234651157</v>
      </c>
      <c r="F9" s="7"/>
      <c r="G9" s="7">
        <v>524880016422</v>
      </c>
      <c r="H9" s="7"/>
      <c r="I9" s="7">
        <f t="shared" ref="I9:I72" si="0">E9-G9</f>
        <v>95354634735</v>
      </c>
      <c r="J9" s="7"/>
      <c r="K9" s="7">
        <v>86419271</v>
      </c>
      <c r="L9" s="7"/>
      <c r="M9" s="7">
        <v>620234651157</v>
      </c>
      <c r="N9" s="7"/>
      <c r="O9" s="7">
        <v>353069863751</v>
      </c>
      <c r="P9" s="7"/>
      <c r="Q9" s="7">
        <f t="shared" ref="Q9:Q72" si="1">M9-O9</f>
        <v>267164787406</v>
      </c>
    </row>
    <row r="10" spans="1:17" x14ac:dyDescent="0.55000000000000004">
      <c r="A10" s="3" t="s">
        <v>73</v>
      </c>
      <c r="C10" s="7">
        <v>2402248</v>
      </c>
      <c r="D10" s="7"/>
      <c r="E10" s="7">
        <v>51102228962</v>
      </c>
      <c r="F10" s="7"/>
      <c r="G10" s="7">
        <v>40022119504</v>
      </c>
      <c r="H10" s="7"/>
      <c r="I10" s="7">
        <f t="shared" si="0"/>
        <v>11080109458</v>
      </c>
      <c r="J10" s="7"/>
      <c r="K10" s="7">
        <v>2402248</v>
      </c>
      <c r="L10" s="7"/>
      <c r="M10" s="7">
        <v>51102228962</v>
      </c>
      <c r="N10" s="7"/>
      <c r="O10" s="7">
        <v>31640398773</v>
      </c>
      <c r="P10" s="7"/>
      <c r="Q10" s="7">
        <f t="shared" si="1"/>
        <v>19461830189</v>
      </c>
    </row>
    <row r="11" spans="1:17" x14ac:dyDescent="0.55000000000000004">
      <c r="A11" s="3" t="s">
        <v>93</v>
      </c>
      <c r="C11" s="7">
        <v>15262103</v>
      </c>
      <c r="D11" s="7"/>
      <c r="E11" s="7">
        <v>153988628894</v>
      </c>
      <c r="F11" s="7"/>
      <c r="G11" s="7">
        <v>139120761277</v>
      </c>
      <c r="H11" s="7"/>
      <c r="I11" s="7">
        <f t="shared" si="0"/>
        <v>14867867617</v>
      </c>
      <c r="J11" s="7"/>
      <c r="K11" s="7">
        <v>15262103</v>
      </c>
      <c r="L11" s="7"/>
      <c r="M11" s="7">
        <v>153988628894</v>
      </c>
      <c r="N11" s="7"/>
      <c r="O11" s="7">
        <v>110458378955</v>
      </c>
      <c r="P11" s="7"/>
      <c r="Q11" s="7">
        <f t="shared" si="1"/>
        <v>43530249939</v>
      </c>
    </row>
    <row r="12" spans="1:17" x14ac:dyDescent="0.55000000000000004">
      <c r="A12" s="3" t="s">
        <v>87</v>
      </c>
      <c r="C12" s="7">
        <v>111437657</v>
      </c>
      <c r="D12" s="7"/>
      <c r="E12" s="7">
        <v>788715172938</v>
      </c>
      <c r="F12" s="7"/>
      <c r="G12" s="7">
        <v>747975888742</v>
      </c>
      <c r="H12" s="7"/>
      <c r="I12" s="7">
        <f t="shared" si="0"/>
        <v>40739284196</v>
      </c>
      <c r="J12" s="7"/>
      <c r="K12" s="7">
        <v>111437657</v>
      </c>
      <c r="L12" s="7"/>
      <c r="M12" s="7">
        <v>788715172938</v>
      </c>
      <c r="N12" s="7"/>
      <c r="O12" s="7">
        <v>525457520955</v>
      </c>
      <c r="P12" s="7"/>
      <c r="Q12" s="7">
        <f t="shared" si="1"/>
        <v>263257651983</v>
      </c>
    </row>
    <row r="13" spans="1:17" x14ac:dyDescent="0.55000000000000004">
      <c r="A13" s="3" t="s">
        <v>36</v>
      </c>
      <c r="C13" s="7">
        <v>20536144</v>
      </c>
      <c r="D13" s="7"/>
      <c r="E13" s="7">
        <v>311721076712</v>
      </c>
      <c r="F13" s="7"/>
      <c r="G13" s="7">
        <v>275309482041</v>
      </c>
      <c r="H13" s="7"/>
      <c r="I13" s="7">
        <f t="shared" si="0"/>
        <v>36411594671</v>
      </c>
      <c r="J13" s="7"/>
      <c r="K13" s="7">
        <v>20536144</v>
      </c>
      <c r="L13" s="7"/>
      <c r="M13" s="7">
        <v>311721076712</v>
      </c>
      <c r="N13" s="7"/>
      <c r="O13" s="7">
        <v>260116360296</v>
      </c>
      <c r="P13" s="7"/>
      <c r="Q13" s="7">
        <f t="shared" si="1"/>
        <v>51604716416</v>
      </c>
    </row>
    <row r="14" spans="1:17" x14ac:dyDescent="0.55000000000000004">
      <c r="A14" s="3" t="s">
        <v>54</v>
      </c>
      <c r="C14" s="7">
        <v>3949846</v>
      </c>
      <c r="D14" s="7"/>
      <c r="E14" s="7">
        <v>253249214851</v>
      </c>
      <c r="F14" s="7"/>
      <c r="G14" s="7">
        <v>185205666116</v>
      </c>
      <c r="H14" s="7"/>
      <c r="I14" s="7">
        <f t="shared" si="0"/>
        <v>68043548735</v>
      </c>
      <c r="J14" s="7"/>
      <c r="K14" s="7">
        <v>3949846</v>
      </c>
      <c r="L14" s="7"/>
      <c r="M14" s="7">
        <v>253249214851</v>
      </c>
      <c r="N14" s="7"/>
      <c r="O14" s="7">
        <v>136322678133</v>
      </c>
      <c r="P14" s="7"/>
      <c r="Q14" s="7">
        <f t="shared" si="1"/>
        <v>116926536718</v>
      </c>
    </row>
    <row r="15" spans="1:17" x14ac:dyDescent="0.55000000000000004">
      <c r="A15" s="3" t="s">
        <v>51</v>
      </c>
      <c r="C15" s="7">
        <v>42359340</v>
      </c>
      <c r="D15" s="7"/>
      <c r="E15" s="7">
        <v>981942280937</v>
      </c>
      <c r="F15" s="7"/>
      <c r="G15" s="7">
        <v>965941506205</v>
      </c>
      <c r="H15" s="7"/>
      <c r="I15" s="7">
        <f t="shared" si="0"/>
        <v>16000774732</v>
      </c>
      <c r="J15" s="7"/>
      <c r="K15" s="7">
        <v>42359340</v>
      </c>
      <c r="L15" s="7"/>
      <c r="M15" s="7">
        <v>981942280937</v>
      </c>
      <c r="N15" s="7"/>
      <c r="O15" s="7">
        <v>777946663434</v>
      </c>
      <c r="P15" s="7"/>
      <c r="Q15" s="7">
        <f t="shared" si="1"/>
        <v>203995617503</v>
      </c>
    </row>
    <row r="16" spans="1:17" x14ac:dyDescent="0.55000000000000004">
      <c r="A16" s="3" t="s">
        <v>22</v>
      </c>
      <c r="C16" s="7">
        <v>12494317</v>
      </c>
      <c r="D16" s="7"/>
      <c r="E16" s="7">
        <v>764573711100</v>
      </c>
      <c r="F16" s="7"/>
      <c r="G16" s="7">
        <v>700859235175</v>
      </c>
      <c r="H16" s="7"/>
      <c r="I16" s="7">
        <f t="shared" si="0"/>
        <v>63714475925</v>
      </c>
      <c r="J16" s="7"/>
      <c r="K16" s="7">
        <v>12494317</v>
      </c>
      <c r="L16" s="7"/>
      <c r="M16" s="7">
        <v>764573711100</v>
      </c>
      <c r="N16" s="7"/>
      <c r="O16" s="7">
        <v>593118512568</v>
      </c>
      <c r="P16" s="7"/>
      <c r="Q16" s="7">
        <f t="shared" si="1"/>
        <v>171455198532</v>
      </c>
    </row>
    <row r="17" spans="1:17" x14ac:dyDescent="0.55000000000000004">
      <c r="A17" s="3" t="s">
        <v>33</v>
      </c>
      <c r="C17" s="7">
        <v>77075705</v>
      </c>
      <c r="D17" s="7"/>
      <c r="E17" s="7">
        <v>508737574246</v>
      </c>
      <c r="F17" s="7"/>
      <c r="G17" s="7">
        <v>533708838817</v>
      </c>
      <c r="H17" s="7"/>
      <c r="I17" s="7">
        <f t="shared" si="0"/>
        <v>-24971264571</v>
      </c>
      <c r="J17" s="7"/>
      <c r="K17" s="7">
        <v>77075705</v>
      </c>
      <c r="L17" s="7"/>
      <c r="M17" s="7">
        <v>508737574246</v>
      </c>
      <c r="N17" s="7"/>
      <c r="O17" s="7">
        <v>494575351666</v>
      </c>
      <c r="P17" s="7"/>
      <c r="Q17" s="7">
        <f t="shared" si="1"/>
        <v>14162222580</v>
      </c>
    </row>
    <row r="18" spans="1:17" x14ac:dyDescent="0.55000000000000004">
      <c r="A18" s="3" t="s">
        <v>15</v>
      </c>
      <c r="C18" s="7">
        <v>8584851</v>
      </c>
      <c r="D18" s="7"/>
      <c r="E18" s="7">
        <v>104453358711</v>
      </c>
      <c r="F18" s="7"/>
      <c r="G18" s="7">
        <v>95748914705</v>
      </c>
      <c r="H18" s="7"/>
      <c r="I18" s="7">
        <f t="shared" si="0"/>
        <v>8704444006</v>
      </c>
      <c r="J18" s="7"/>
      <c r="K18" s="7">
        <v>8584851</v>
      </c>
      <c r="L18" s="7"/>
      <c r="M18" s="7">
        <v>104453358711</v>
      </c>
      <c r="N18" s="7"/>
      <c r="O18" s="7">
        <v>73834185007</v>
      </c>
      <c r="P18" s="7"/>
      <c r="Q18" s="7">
        <f t="shared" si="1"/>
        <v>30619173704</v>
      </c>
    </row>
    <row r="19" spans="1:17" x14ac:dyDescent="0.55000000000000004">
      <c r="A19" s="3" t="s">
        <v>79</v>
      </c>
      <c r="C19" s="7">
        <v>25122621</v>
      </c>
      <c r="D19" s="7"/>
      <c r="E19" s="7">
        <v>354618607951</v>
      </c>
      <c r="F19" s="7"/>
      <c r="G19" s="7">
        <v>321187106109</v>
      </c>
      <c r="H19" s="7"/>
      <c r="I19" s="7">
        <f t="shared" si="0"/>
        <v>33431501842</v>
      </c>
      <c r="J19" s="7"/>
      <c r="K19" s="7">
        <v>25122621</v>
      </c>
      <c r="L19" s="7"/>
      <c r="M19" s="7">
        <v>354618607951</v>
      </c>
      <c r="N19" s="7"/>
      <c r="O19" s="7">
        <v>301424965340</v>
      </c>
      <c r="P19" s="7"/>
      <c r="Q19" s="7">
        <f t="shared" si="1"/>
        <v>53193642611</v>
      </c>
    </row>
    <row r="20" spans="1:17" x14ac:dyDescent="0.55000000000000004">
      <c r="A20" s="3" t="s">
        <v>75</v>
      </c>
      <c r="C20" s="7">
        <v>9291184</v>
      </c>
      <c r="D20" s="7"/>
      <c r="E20" s="7">
        <v>94206194843</v>
      </c>
      <c r="F20" s="7"/>
      <c r="G20" s="7">
        <v>92359014552</v>
      </c>
      <c r="H20" s="7"/>
      <c r="I20" s="7">
        <f t="shared" si="0"/>
        <v>1847180291</v>
      </c>
      <c r="J20" s="7"/>
      <c r="K20" s="7">
        <v>9291184</v>
      </c>
      <c r="L20" s="7"/>
      <c r="M20" s="7">
        <v>94206194843</v>
      </c>
      <c r="N20" s="7"/>
      <c r="O20" s="7">
        <v>70931723175</v>
      </c>
      <c r="P20" s="7"/>
      <c r="Q20" s="7">
        <f t="shared" si="1"/>
        <v>23274471668</v>
      </c>
    </row>
    <row r="21" spans="1:17" x14ac:dyDescent="0.55000000000000004">
      <c r="A21" s="3" t="s">
        <v>64</v>
      </c>
      <c r="C21" s="7">
        <v>9143022</v>
      </c>
      <c r="D21" s="7"/>
      <c r="E21" s="7">
        <v>194496489808</v>
      </c>
      <c r="F21" s="7"/>
      <c r="G21" s="7">
        <v>213128162897</v>
      </c>
      <c r="H21" s="7"/>
      <c r="I21" s="7">
        <f t="shared" si="0"/>
        <v>-18631673089</v>
      </c>
      <c r="J21" s="7"/>
      <c r="K21" s="7">
        <v>9143022</v>
      </c>
      <c r="L21" s="7"/>
      <c r="M21" s="7">
        <v>194496489808</v>
      </c>
      <c r="N21" s="7"/>
      <c r="O21" s="7">
        <v>152143515859</v>
      </c>
      <c r="P21" s="7"/>
      <c r="Q21" s="7">
        <f t="shared" si="1"/>
        <v>42352973949</v>
      </c>
    </row>
    <row r="22" spans="1:17" x14ac:dyDescent="0.55000000000000004">
      <c r="A22" s="3" t="s">
        <v>31</v>
      </c>
      <c r="C22" s="7">
        <v>114900</v>
      </c>
      <c r="D22" s="7"/>
      <c r="E22" s="7">
        <v>642234052687</v>
      </c>
      <c r="F22" s="7"/>
      <c r="G22" s="7">
        <v>624848347118</v>
      </c>
      <c r="H22" s="7"/>
      <c r="I22" s="7">
        <f t="shared" si="0"/>
        <v>17385705569</v>
      </c>
      <c r="J22" s="7"/>
      <c r="K22" s="7">
        <v>114900</v>
      </c>
      <c r="L22" s="7"/>
      <c r="M22" s="7">
        <v>642234052687</v>
      </c>
      <c r="N22" s="7"/>
      <c r="O22" s="7">
        <v>618139574679</v>
      </c>
      <c r="P22" s="7"/>
      <c r="Q22" s="7">
        <f t="shared" si="1"/>
        <v>24094478008</v>
      </c>
    </row>
    <row r="23" spans="1:17" x14ac:dyDescent="0.55000000000000004">
      <c r="A23" s="3" t="s">
        <v>40</v>
      </c>
      <c r="C23" s="7">
        <v>173728614</v>
      </c>
      <c r="D23" s="7"/>
      <c r="E23" s="7">
        <v>371294096805</v>
      </c>
      <c r="F23" s="7"/>
      <c r="G23" s="7">
        <v>359032756864</v>
      </c>
      <c r="H23" s="7"/>
      <c r="I23" s="7">
        <f t="shared" si="0"/>
        <v>12261339941</v>
      </c>
      <c r="J23" s="7"/>
      <c r="K23" s="7">
        <v>173728614</v>
      </c>
      <c r="L23" s="7"/>
      <c r="M23" s="7">
        <v>371294096805</v>
      </c>
      <c r="N23" s="7"/>
      <c r="O23" s="7">
        <v>273721462063</v>
      </c>
      <c r="P23" s="7"/>
      <c r="Q23" s="7">
        <f t="shared" si="1"/>
        <v>97572634742</v>
      </c>
    </row>
    <row r="24" spans="1:17" x14ac:dyDescent="0.55000000000000004">
      <c r="A24" s="3" t="s">
        <v>24</v>
      </c>
      <c r="C24" s="7">
        <v>3165331</v>
      </c>
      <c r="D24" s="7"/>
      <c r="E24" s="7">
        <v>286079532747</v>
      </c>
      <c r="F24" s="7"/>
      <c r="G24" s="7">
        <v>245175068100</v>
      </c>
      <c r="H24" s="7"/>
      <c r="I24" s="7">
        <f t="shared" si="0"/>
        <v>40904464647</v>
      </c>
      <c r="J24" s="7"/>
      <c r="K24" s="7">
        <v>3165331</v>
      </c>
      <c r="L24" s="7"/>
      <c r="M24" s="7">
        <v>286079532747</v>
      </c>
      <c r="N24" s="7"/>
      <c r="O24" s="7">
        <v>179076710278</v>
      </c>
      <c r="P24" s="7"/>
      <c r="Q24" s="7">
        <f t="shared" si="1"/>
        <v>107002822469</v>
      </c>
    </row>
    <row r="25" spans="1:17" x14ac:dyDescent="0.55000000000000004">
      <c r="A25" s="3" t="s">
        <v>100</v>
      </c>
      <c r="C25" s="7">
        <v>571500</v>
      </c>
      <c r="D25" s="7"/>
      <c r="E25" s="7">
        <v>26956324833</v>
      </c>
      <c r="F25" s="7"/>
      <c r="G25" s="7">
        <v>25740851490</v>
      </c>
      <c r="H25" s="7"/>
      <c r="I25" s="7">
        <f t="shared" si="0"/>
        <v>1215473343</v>
      </c>
      <c r="J25" s="7"/>
      <c r="K25" s="7">
        <v>571500</v>
      </c>
      <c r="L25" s="7"/>
      <c r="M25" s="7">
        <v>26956324833</v>
      </c>
      <c r="N25" s="7"/>
      <c r="O25" s="7">
        <v>25740851490</v>
      </c>
      <c r="P25" s="7"/>
      <c r="Q25" s="7">
        <f t="shared" si="1"/>
        <v>1215473343</v>
      </c>
    </row>
    <row r="26" spans="1:17" x14ac:dyDescent="0.55000000000000004">
      <c r="A26" s="3" t="s">
        <v>70</v>
      </c>
      <c r="C26" s="7">
        <v>6759783</v>
      </c>
      <c r="D26" s="7"/>
      <c r="E26" s="7">
        <v>148233544142</v>
      </c>
      <c r="F26" s="7"/>
      <c r="G26" s="7">
        <v>146419262324</v>
      </c>
      <c r="H26" s="7"/>
      <c r="I26" s="7">
        <f t="shared" si="0"/>
        <v>1814281818</v>
      </c>
      <c r="J26" s="7"/>
      <c r="K26" s="7">
        <v>6759783</v>
      </c>
      <c r="L26" s="7"/>
      <c r="M26" s="7">
        <v>148233544142</v>
      </c>
      <c r="N26" s="7"/>
      <c r="O26" s="7">
        <v>104059631962</v>
      </c>
      <c r="P26" s="7"/>
      <c r="Q26" s="7">
        <f t="shared" si="1"/>
        <v>44173912180</v>
      </c>
    </row>
    <row r="27" spans="1:17" x14ac:dyDescent="0.55000000000000004">
      <c r="A27" s="3" t="s">
        <v>76</v>
      </c>
      <c r="C27" s="7">
        <v>74028914</v>
      </c>
      <c r="D27" s="7"/>
      <c r="E27" s="7">
        <v>168738297418</v>
      </c>
      <c r="F27" s="7"/>
      <c r="G27" s="7">
        <v>174551784333</v>
      </c>
      <c r="H27" s="7"/>
      <c r="I27" s="7">
        <f t="shared" si="0"/>
        <v>-5813486915</v>
      </c>
      <c r="J27" s="7"/>
      <c r="K27" s="7">
        <v>74028914</v>
      </c>
      <c r="L27" s="7"/>
      <c r="M27" s="7">
        <v>168738297418</v>
      </c>
      <c r="N27" s="7"/>
      <c r="O27" s="7">
        <v>144748465338</v>
      </c>
      <c r="P27" s="7"/>
      <c r="Q27" s="7">
        <f t="shared" si="1"/>
        <v>23989832080</v>
      </c>
    </row>
    <row r="28" spans="1:17" x14ac:dyDescent="0.55000000000000004">
      <c r="A28" s="3" t="s">
        <v>90</v>
      </c>
      <c r="C28" s="7">
        <v>60624335</v>
      </c>
      <c r="D28" s="7"/>
      <c r="E28" s="7">
        <v>385687169323</v>
      </c>
      <c r="F28" s="7"/>
      <c r="G28" s="7">
        <v>319742953858</v>
      </c>
      <c r="H28" s="7"/>
      <c r="I28" s="7">
        <f t="shared" si="0"/>
        <v>65944215465</v>
      </c>
      <c r="J28" s="7"/>
      <c r="K28" s="7">
        <v>60624335</v>
      </c>
      <c r="L28" s="7"/>
      <c r="M28" s="7">
        <v>385687169323</v>
      </c>
      <c r="N28" s="7"/>
      <c r="O28" s="7">
        <v>265908259427</v>
      </c>
      <c r="P28" s="7"/>
      <c r="Q28" s="7">
        <f t="shared" si="1"/>
        <v>119778909896</v>
      </c>
    </row>
    <row r="29" spans="1:17" x14ac:dyDescent="0.55000000000000004">
      <c r="A29" s="3" t="s">
        <v>19</v>
      </c>
      <c r="C29" s="7">
        <v>13776909</v>
      </c>
      <c r="D29" s="7"/>
      <c r="E29" s="7">
        <v>256506158611</v>
      </c>
      <c r="F29" s="7"/>
      <c r="G29" s="7">
        <v>228020690917</v>
      </c>
      <c r="H29" s="7"/>
      <c r="I29" s="7">
        <f t="shared" si="0"/>
        <v>28485467694</v>
      </c>
      <c r="J29" s="7"/>
      <c r="K29" s="7">
        <v>13776909</v>
      </c>
      <c r="L29" s="7"/>
      <c r="M29" s="7">
        <v>256506158611</v>
      </c>
      <c r="N29" s="7"/>
      <c r="O29" s="7">
        <v>141331743559</v>
      </c>
      <c r="P29" s="7"/>
      <c r="Q29" s="7">
        <f t="shared" si="1"/>
        <v>115174415052</v>
      </c>
    </row>
    <row r="30" spans="1:17" x14ac:dyDescent="0.55000000000000004">
      <c r="A30" s="3" t="s">
        <v>86</v>
      </c>
      <c r="C30" s="7">
        <v>875136</v>
      </c>
      <c r="D30" s="7"/>
      <c r="E30" s="7">
        <v>30795484504</v>
      </c>
      <c r="F30" s="7"/>
      <c r="G30" s="7">
        <v>39834046196</v>
      </c>
      <c r="H30" s="7"/>
      <c r="I30" s="7">
        <f t="shared" si="0"/>
        <v>-9038561692</v>
      </c>
      <c r="J30" s="7"/>
      <c r="K30" s="7">
        <v>875136</v>
      </c>
      <c r="L30" s="7"/>
      <c r="M30" s="7">
        <v>30795484504</v>
      </c>
      <c r="N30" s="7"/>
      <c r="O30" s="7">
        <v>15667420220</v>
      </c>
      <c r="P30" s="7"/>
      <c r="Q30" s="7">
        <f t="shared" si="1"/>
        <v>15128064284</v>
      </c>
    </row>
    <row r="31" spans="1:17" x14ac:dyDescent="0.55000000000000004">
      <c r="A31" s="3" t="s">
        <v>82</v>
      </c>
      <c r="C31" s="7">
        <v>21100000</v>
      </c>
      <c r="D31" s="7"/>
      <c r="E31" s="7">
        <v>220231777500</v>
      </c>
      <c r="F31" s="7"/>
      <c r="G31" s="7">
        <v>180590057550</v>
      </c>
      <c r="H31" s="7"/>
      <c r="I31" s="7">
        <f t="shared" si="0"/>
        <v>39641719950</v>
      </c>
      <c r="J31" s="7"/>
      <c r="K31" s="7">
        <v>21100000</v>
      </c>
      <c r="L31" s="7"/>
      <c r="M31" s="7">
        <v>220231777500</v>
      </c>
      <c r="N31" s="7"/>
      <c r="O31" s="7">
        <v>168005384550</v>
      </c>
      <c r="P31" s="7"/>
      <c r="Q31" s="7">
        <f t="shared" si="1"/>
        <v>52226392950</v>
      </c>
    </row>
    <row r="32" spans="1:17" x14ac:dyDescent="0.55000000000000004">
      <c r="A32" s="3" t="s">
        <v>103</v>
      </c>
      <c r="C32" s="7">
        <v>69359284</v>
      </c>
      <c r="D32" s="7"/>
      <c r="E32" s="7">
        <v>315016998312</v>
      </c>
      <c r="F32" s="7"/>
      <c r="G32" s="7">
        <v>289022284444</v>
      </c>
      <c r="H32" s="7"/>
      <c r="I32" s="7">
        <f t="shared" si="0"/>
        <v>25994713868</v>
      </c>
      <c r="J32" s="7"/>
      <c r="K32" s="7">
        <v>69359284</v>
      </c>
      <c r="L32" s="7"/>
      <c r="M32" s="7">
        <v>315016998312</v>
      </c>
      <c r="N32" s="7"/>
      <c r="O32" s="7">
        <v>289022284444</v>
      </c>
      <c r="P32" s="7"/>
      <c r="Q32" s="7">
        <f t="shared" si="1"/>
        <v>25994713868</v>
      </c>
    </row>
    <row r="33" spans="1:17" x14ac:dyDescent="0.55000000000000004">
      <c r="A33" s="3" t="s">
        <v>60</v>
      </c>
      <c r="C33" s="7">
        <v>3889191</v>
      </c>
      <c r="D33" s="7"/>
      <c r="E33" s="7">
        <v>41521380367</v>
      </c>
      <c r="F33" s="7"/>
      <c r="G33" s="7">
        <v>33943921752</v>
      </c>
      <c r="H33" s="7"/>
      <c r="I33" s="7">
        <f t="shared" si="0"/>
        <v>7577458615</v>
      </c>
      <c r="J33" s="7"/>
      <c r="K33" s="7">
        <v>3889191</v>
      </c>
      <c r="L33" s="7"/>
      <c r="M33" s="7">
        <v>41521380367</v>
      </c>
      <c r="N33" s="7"/>
      <c r="O33" s="7">
        <v>31392328546</v>
      </c>
      <c r="P33" s="7"/>
      <c r="Q33" s="7">
        <f t="shared" si="1"/>
        <v>10129051821</v>
      </c>
    </row>
    <row r="34" spans="1:17" x14ac:dyDescent="0.55000000000000004">
      <c r="A34" s="3" t="s">
        <v>23</v>
      </c>
      <c r="C34" s="7">
        <v>7235790</v>
      </c>
      <c r="D34" s="7"/>
      <c r="E34" s="7">
        <v>205856134356</v>
      </c>
      <c r="F34" s="7"/>
      <c r="G34" s="7">
        <v>191182950775</v>
      </c>
      <c r="H34" s="7"/>
      <c r="I34" s="7">
        <f t="shared" si="0"/>
        <v>14673183581</v>
      </c>
      <c r="J34" s="7"/>
      <c r="K34" s="7">
        <v>7235790</v>
      </c>
      <c r="L34" s="7"/>
      <c r="M34" s="7">
        <v>205856134356</v>
      </c>
      <c r="N34" s="7"/>
      <c r="O34" s="7">
        <v>161183397524</v>
      </c>
      <c r="P34" s="7"/>
      <c r="Q34" s="7">
        <f t="shared" si="1"/>
        <v>44672736832</v>
      </c>
    </row>
    <row r="35" spans="1:17" x14ac:dyDescent="0.55000000000000004">
      <c r="A35" s="3" t="s">
        <v>99</v>
      </c>
      <c r="C35" s="7">
        <v>5164242</v>
      </c>
      <c r="D35" s="7"/>
      <c r="E35" s="7">
        <v>107803809962</v>
      </c>
      <c r="F35" s="7"/>
      <c r="G35" s="7">
        <v>118498738882</v>
      </c>
      <c r="H35" s="7"/>
      <c r="I35" s="7">
        <f t="shared" si="0"/>
        <v>-10694928920</v>
      </c>
      <c r="J35" s="7"/>
      <c r="K35" s="7">
        <v>5164242</v>
      </c>
      <c r="L35" s="7"/>
      <c r="M35" s="7">
        <v>107803809962</v>
      </c>
      <c r="N35" s="7"/>
      <c r="O35" s="7">
        <v>118498738882</v>
      </c>
      <c r="P35" s="7"/>
      <c r="Q35" s="7">
        <f t="shared" si="1"/>
        <v>-10694928920</v>
      </c>
    </row>
    <row r="36" spans="1:17" x14ac:dyDescent="0.55000000000000004">
      <c r="A36" s="3" t="s">
        <v>32</v>
      </c>
      <c r="C36" s="7">
        <v>33449015</v>
      </c>
      <c r="D36" s="7"/>
      <c r="E36" s="7">
        <v>241062451865</v>
      </c>
      <c r="F36" s="7"/>
      <c r="G36" s="7">
        <v>234975608367</v>
      </c>
      <c r="H36" s="7"/>
      <c r="I36" s="7">
        <f t="shared" si="0"/>
        <v>6086843498</v>
      </c>
      <c r="J36" s="7"/>
      <c r="K36" s="7">
        <v>33449015</v>
      </c>
      <c r="L36" s="7"/>
      <c r="M36" s="7">
        <v>241062451865</v>
      </c>
      <c r="N36" s="7"/>
      <c r="O36" s="7">
        <v>235964630535</v>
      </c>
      <c r="P36" s="7"/>
      <c r="Q36" s="7">
        <f t="shared" si="1"/>
        <v>5097821330</v>
      </c>
    </row>
    <row r="37" spans="1:17" x14ac:dyDescent="0.55000000000000004">
      <c r="A37" s="3" t="s">
        <v>41</v>
      </c>
      <c r="C37" s="7">
        <v>108887187</v>
      </c>
      <c r="D37" s="7"/>
      <c r="E37" s="7">
        <v>911374975358</v>
      </c>
      <c r="F37" s="7"/>
      <c r="G37" s="7">
        <v>779323019308</v>
      </c>
      <c r="H37" s="7"/>
      <c r="I37" s="7">
        <f t="shared" si="0"/>
        <v>132051956050</v>
      </c>
      <c r="J37" s="7"/>
      <c r="K37" s="7">
        <v>108887187</v>
      </c>
      <c r="L37" s="7"/>
      <c r="M37" s="7">
        <v>911374975358</v>
      </c>
      <c r="N37" s="7"/>
      <c r="O37" s="7">
        <v>696928115188</v>
      </c>
      <c r="P37" s="7"/>
      <c r="Q37" s="7">
        <f t="shared" si="1"/>
        <v>214446860170</v>
      </c>
    </row>
    <row r="38" spans="1:17" x14ac:dyDescent="0.55000000000000004">
      <c r="A38" s="3" t="s">
        <v>29</v>
      </c>
      <c r="C38" s="7">
        <v>19410754</v>
      </c>
      <c r="D38" s="7"/>
      <c r="E38" s="7">
        <v>286148706003</v>
      </c>
      <c r="F38" s="7"/>
      <c r="G38" s="7">
        <v>246593422975</v>
      </c>
      <c r="H38" s="7"/>
      <c r="I38" s="7">
        <f t="shared" si="0"/>
        <v>39555283028</v>
      </c>
      <c r="J38" s="7"/>
      <c r="K38" s="7">
        <v>19410754</v>
      </c>
      <c r="L38" s="7"/>
      <c r="M38" s="7">
        <v>286148706003</v>
      </c>
      <c r="N38" s="7"/>
      <c r="O38" s="7">
        <v>202600230143</v>
      </c>
      <c r="P38" s="7"/>
      <c r="Q38" s="7">
        <f t="shared" si="1"/>
        <v>83548475860</v>
      </c>
    </row>
    <row r="39" spans="1:17" x14ac:dyDescent="0.55000000000000004">
      <c r="A39" s="3" t="s">
        <v>56</v>
      </c>
      <c r="C39" s="7">
        <v>3469705</v>
      </c>
      <c r="D39" s="7"/>
      <c r="E39" s="7">
        <v>192423071640</v>
      </c>
      <c r="F39" s="7"/>
      <c r="G39" s="7">
        <v>174625920723</v>
      </c>
      <c r="H39" s="7"/>
      <c r="I39" s="7">
        <f t="shared" si="0"/>
        <v>17797150917</v>
      </c>
      <c r="J39" s="7"/>
      <c r="K39" s="7">
        <v>3469705</v>
      </c>
      <c r="L39" s="7"/>
      <c r="M39" s="7">
        <v>192423071640</v>
      </c>
      <c r="N39" s="7"/>
      <c r="O39" s="7">
        <v>117543973498</v>
      </c>
      <c r="P39" s="7"/>
      <c r="Q39" s="7">
        <f t="shared" si="1"/>
        <v>74879098142</v>
      </c>
    </row>
    <row r="40" spans="1:17" x14ac:dyDescent="0.55000000000000004">
      <c r="A40" s="3" t="s">
        <v>37</v>
      </c>
      <c r="C40" s="7">
        <v>8288198</v>
      </c>
      <c r="D40" s="7"/>
      <c r="E40" s="7">
        <v>159751945672</v>
      </c>
      <c r="F40" s="7"/>
      <c r="G40" s="7">
        <v>123748025992</v>
      </c>
      <c r="H40" s="7"/>
      <c r="I40" s="7">
        <f t="shared" si="0"/>
        <v>36003919680</v>
      </c>
      <c r="J40" s="7"/>
      <c r="K40" s="7">
        <v>8288198</v>
      </c>
      <c r="L40" s="7"/>
      <c r="M40" s="7">
        <v>159751945672</v>
      </c>
      <c r="N40" s="7"/>
      <c r="O40" s="7">
        <v>96230156031</v>
      </c>
      <c r="P40" s="7"/>
      <c r="Q40" s="7">
        <f t="shared" si="1"/>
        <v>63521789641</v>
      </c>
    </row>
    <row r="41" spans="1:17" x14ac:dyDescent="0.55000000000000004">
      <c r="A41" s="3" t="s">
        <v>98</v>
      </c>
      <c r="C41" s="7">
        <v>14771974</v>
      </c>
      <c r="D41" s="7"/>
      <c r="E41" s="7">
        <v>96033888135</v>
      </c>
      <c r="F41" s="7"/>
      <c r="G41" s="7">
        <v>98505545691</v>
      </c>
      <c r="H41" s="7"/>
      <c r="I41" s="7">
        <f t="shared" si="0"/>
        <v>-2471657556</v>
      </c>
      <c r="J41" s="7"/>
      <c r="K41" s="7">
        <v>14771974</v>
      </c>
      <c r="L41" s="7"/>
      <c r="M41" s="7">
        <v>96033888135</v>
      </c>
      <c r="N41" s="7"/>
      <c r="O41" s="7">
        <v>98505545691</v>
      </c>
      <c r="P41" s="7"/>
      <c r="Q41" s="7">
        <f t="shared" si="1"/>
        <v>-2471657556</v>
      </c>
    </row>
    <row r="42" spans="1:17" x14ac:dyDescent="0.55000000000000004">
      <c r="A42" s="3" t="s">
        <v>92</v>
      </c>
      <c r="C42" s="7">
        <v>42014294</v>
      </c>
      <c r="D42" s="7"/>
      <c r="E42" s="7">
        <v>268962149642</v>
      </c>
      <c r="F42" s="7"/>
      <c r="G42" s="7">
        <v>222186123617</v>
      </c>
      <c r="H42" s="7"/>
      <c r="I42" s="7">
        <f t="shared" si="0"/>
        <v>46776026025</v>
      </c>
      <c r="J42" s="7"/>
      <c r="K42" s="7">
        <v>42014294</v>
      </c>
      <c r="L42" s="7"/>
      <c r="M42" s="7">
        <v>268962149642</v>
      </c>
      <c r="N42" s="7"/>
      <c r="O42" s="7">
        <v>193083261141</v>
      </c>
      <c r="P42" s="7"/>
      <c r="Q42" s="7">
        <f t="shared" si="1"/>
        <v>75878888501</v>
      </c>
    </row>
    <row r="43" spans="1:17" x14ac:dyDescent="0.55000000000000004">
      <c r="A43" s="3" t="s">
        <v>81</v>
      </c>
      <c r="C43" s="7">
        <v>30082381</v>
      </c>
      <c r="D43" s="7"/>
      <c r="E43" s="7">
        <v>1839955637957</v>
      </c>
      <c r="F43" s="7"/>
      <c r="G43" s="7">
        <v>1890021798076</v>
      </c>
      <c r="H43" s="7"/>
      <c r="I43" s="7">
        <f t="shared" si="0"/>
        <v>-50066160119</v>
      </c>
      <c r="J43" s="7"/>
      <c r="K43" s="7">
        <v>30082381</v>
      </c>
      <c r="L43" s="7"/>
      <c r="M43" s="7">
        <v>1839955637957</v>
      </c>
      <c r="N43" s="7"/>
      <c r="O43" s="7">
        <v>1069943324012</v>
      </c>
      <c r="P43" s="7"/>
      <c r="Q43" s="7">
        <f t="shared" si="1"/>
        <v>770012313945</v>
      </c>
    </row>
    <row r="44" spans="1:17" x14ac:dyDescent="0.55000000000000004">
      <c r="A44" s="3" t="s">
        <v>55</v>
      </c>
      <c r="C44" s="7">
        <v>57387637</v>
      </c>
      <c r="D44" s="7"/>
      <c r="E44" s="7">
        <v>509992854205</v>
      </c>
      <c r="F44" s="7"/>
      <c r="G44" s="7">
        <v>452946673645</v>
      </c>
      <c r="H44" s="7"/>
      <c r="I44" s="7">
        <f t="shared" si="0"/>
        <v>57046180560</v>
      </c>
      <c r="J44" s="7"/>
      <c r="K44" s="7">
        <v>57387637</v>
      </c>
      <c r="L44" s="7"/>
      <c r="M44" s="7">
        <v>509992854205</v>
      </c>
      <c r="N44" s="7"/>
      <c r="O44" s="7">
        <v>312613069467</v>
      </c>
      <c r="P44" s="7"/>
      <c r="Q44" s="7">
        <f t="shared" si="1"/>
        <v>197379784738</v>
      </c>
    </row>
    <row r="45" spans="1:17" x14ac:dyDescent="0.55000000000000004">
      <c r="A45" s="3" t="s">
        <v>58</v>
      </c>
      <c r="C45" s="7">
        <v>2468479</v>
      </c>
      <c r="D45" s="7"/>
      <c r="E45" s="7">
        <v>106985311577</v>
      </c>
      <c r="F45" s="7"/>
      <c r="G45" s="7">
        <v>96630311237</v>
      </c>
      <c r="H45" s="7"/>
      <c r="I45" s="7">
        <f t="shared" si="0"/>
        <v>10355000340</v>
      </c>
      <c r="J45" s="7"/>
      <c r="K45" s="7">
        <v>2468479</v>
      </c>
      <c r="L45" s="7"/>
      <c r="M45" s="7">
        <v>106985311577</v>
      </c>
      <c r="N45" s="7"/>
      <c r="O45" s="7">
        <v>73000298611</v>
      </c>
      <c r="P45" s="7"/>
      <c r="Q45" s="7">
        <f t="shared" si="1"/>
        <v>33985012966</v>
      </c>
    </row>
    <row r="46" spans="1:17" x14ac:dyDescent="0.55000000000000004">
      <c r="A46" s="3" t="s">
        <v>69</v>
      </c>
      <c r="C46" s="7">
        <v>5542749</v>
      </c>
      <c r="D46" s="7"/>
      <c r="E46" s="7">
        <v>221586405750</v>
      </c>
      <c r="F46" s="7"/>
      <c r="G46" s="7">
        <v>198447812912</v>
      </c>
      <c r="H46" s="7"/>
      <c r="I46" s="7">
        <f t="shared" si="0"/>
        <v>23138592838</v>
      </c>
      <c r="J46" s="7"/>
      <c r="K46" s="7">
        <v>5542749</v>
      </c>
      <c r="L46" s="7"/>
      <c r="M46" s="7">
        <v>221586405750</v>
      </c>
      <c r="N46" s="7"/>
      <c r="O46" s="7">
        <v>150387607746</v>
      </c>
      <c r="P46" s="7"/>
      <c r="Q46" s="7">
        <f t="shared" si="1"/>
        <v>71198798004</v>
      </c>
    </row>
    <row r="47" spans="1:17" x14ac:dyDescent="0.55000000000000004">
      <c r="A47" s="3" t="s">
        <v>38</v>
      </c>
      <c r="C47" s="7">
        <v>6114347</v>
      </c>
      <c r="D47" s="7"/>
      <c r="E47" s="7">
        <v>209689848919</v>
      </c>
      <c r="F47" s="7"/>
      <c r="G47" s="7">
        <v>177962863083</v>
      </c>
      <c r="H47" s="7"/>
      <c r="I47" s="7">
        <f t="shared" si="0"/>
        <v>31726985836</v>
      </c>
      <c r="J47" s="7"/>
      <c r="K47" s="7">
        <v>6114347</v>
      </c>
      <c r="L47" s="7"/>
      <c r="M47" s="7">
        <v>209689848919</v>
      </c>
      <c r="N47" s="7"/>
      <c r="O47" s="7">
        <v>166476945767</v>
      </c>
      <c r="P47" s="7"/>
      <c r="Q47" s="7">
        <f t="shared" si="1"/>
        <v>43212903152</v>
      </c>
    </row>
    <row r="48" spans="1:17" x14ac:dyDescent="0.55000000000000004">
      <c r="A48" s="3" t="s">
        <v>18</v>
      </c>
      <c r="C48" s="7">
        <v>217314533</v>
      </c>
      <c r="D48" s="7"/>
      <c r="E48" s="7">
        <v>1032150782083</v>
      </c>
      <c r="F48" s="7"/>
      <c r="G48" s="7">
        <v>1041273536309</v>
      </c>
      <c r="H48" s="7"/>
      <c r="I48" s="7">
        <f t="shared" si="0"/>
        <v>-9122754226</v>
      </c>
      <c r="J48" s="7"/>
      <c r="K48" s="7">
        <v>217314533</v>
      </c>
      <c r="L48" s="7"/>
      <c r="M48" s="7">
        <v>1032150782083</v>
      </c>
      <c r="N48" s="7"/>
      <c r="O48" s="7">
        <v>745062139003</v>
      </c>
      <c r="P48" s="7"/>
      <c r="Q48" s="7">
        <f t="shared" si="1"/>
        <v>287088643080</v>
      </c>
    </row>
    <row r="49" spans="1:17" x14ac:dyDescent="0.55000000000000004">
      <c r="A49" s="3" t="s">
        <v>27</v>
      </c>
      <c r="C49" s="7">
        <v>65000000</v>
      </c>
      <c r="D49" s="7"/>
      <c r="E49" s="7">
        <v>396079222500</v>
      </c>
      <c r="F49" s="7"/>
      <c r="G49" s="7">
        <v>339219562500</v>
      </c>
      <c r="H49" s="7"/>
      <c r="I49" s="7">
        <f t="shared" si="0"/>
        <v>56859660000</v>
      </c>
      <c r="J49" s="7"/>
      <c r="K49" s="7">
        <v>65000000</v>
      </c>
      <c r="L49" s="7"/>
      <c r="M49" s="7">
        <v>396079222500</v>
      </c>
      <c r="N49" s="7"/>
      <c r="O49" s="7">
        <v>265712540090</v>
      </c>
      <c r="P49" s="7"/>
      <c r="Q49" s="7">
        <f t="shared" si="1"/>
        <v>130366682410</v>
      </c>
    </row>
    <row r="50" spans="1:17" x14ac:dyDescent="0.55000000000000004">
      <c r="A50" s="3" t="s">
        <v>68</v>
      </c>
      <c r="C50" s="7">
        <v>102806374</v>
      </c>
      <c r="D50" s="7"/>
      <c r="E50" s="7">
        <v>142868157152</v>
      </c>
      <c r="F50" s="7"/>
      <c r="G50" s="7">
        <v>140966125169</v>
      </c>
      <c r="H50" s="7"/>
      <c r="I50" s="7">
        <f t="shared" si="0"/>
        <v>1902031983</v>
      </c>
      <c r="J50" s="7"/>
      <c r="K50" s="7">
        <v>102806374</v>
      </c>
      <c r="L50" s="7"/>
      <c r="M50" s="7">
        <v>142868157152</v>
      </c>
      <c r="N50" s="7"/>
      <c r="O50" s="7">
        <v>116297541277</v>
      </c>
      <c r="P50" s="7"/>
      <c r="Q50" s="7">
        <f t="shared" si="1"/>
        <v>26570615875</v>
      </c>
    </row>
    <row r="51" spans="1:17" x14ac:dyDescent="0.55000000000000004">
      <c r="A51" s="3" t="s">
        <v>46</v>
      </c>
      <c r="C51" s="7">
        <v>845046</v>
      </c>
      <c r="D51" s="7"/>
      <c r="E51" s="7">
        <v>12533068206</v>
      </c>
      <c r="F51" s="7"/>
      <c r="G51" s="7">
        <v>10760630276</v>
      </c>
      <c r="H51" s="7"/>
      <c r="I51" s="7">
        <f t="shared" si="0"/>
        <v>1772437930</v>
      </c>
      <c r="J51" s="7"/>
      <c r="K51" s="7">
        <v>845046</v>
      </c>
      <c r="L51" s="7"/>
      <c r="M51" s="7">
        <v>12533068206</v>
      </c>
      <c r="N51" s="7"/>
      <c r="O51" s="7">
        <v>7526561067</v>
      </c>
      <c r="P51" s="7"/>
      <c r="Q51" s="7">
        <f t="shared" si="1"/>
        <v>5006507139</v>
      </c>
    </row>
    <row r="52" spans="1:17" x14ac:dyDescent="0.55000000000000004">
      <c r="A52" s="3" t="s">
        <v>21</v>
      </c>
      <c r="C52" s="7">
        <v>14546919</v>
      </c>
      <c r="D52" s="7"/>
      <c r="E52" s="7">
        <v>162823708007</v>
      </c>
      <c r="F52" s="7"/>
      <c r="G52" s="7">
        <v>162823708007</v>
      </c>
      <c r="H52" s="7"/>
      <c r="I52" s="7">
        <f t="shared" si="0"/>
        <v>0</v>
      </c>
      <c r="J52" s="7"/>
      <c r="K52" s="7">
        <v>14546919</v>
      </c>
      <c r="L52" s="7"/>
      <c r="M52" s="7">
        <v>162823708007</v>
      </c>
      <c r="N52" s="7"/>
      <c r="O52" s="7">
        <v>149520172362</v>
      </c>
      <c r="P52" s="7"/>
      <c r="Q52" s="7">
        <f t="shared" si="1"/>
        <v>13303535645</v>
      </c>
    </row>
    <row r="53" spans="1:17" x14ac:dyDescent="0.55000000000000004">
      <c r="A53" s="3" t="s">
        <v>16</v>
      </c>
      <c r="C53" s="7">
        <v>40376068</v>
      </c>
      <c r="D53" s="7"/>
      <c r="E53" s="7">
        <v>260481539266</v>
      </c>
      <c r="F53" s="7"/>
      <c r="G53" s="7">
        <v>249644865059</v>
      </c>
      <c r="H53" s="7"/>
      <c r="I53" s="7">
        <f t="shared" si="0"/>
        <v>10836674207</v>
      </c>
      <c r="J53" s="7"/>
      <c r="K53" s="7">
        <v>40376068</v>
      </c>
      <c r="L53" s="7"/>
      <c r="M53" s="7">
        <v>260481539266</v>
      </c>
      <c r="N53" s="7"/>
      <c r="O53" s="7">
        <v>241216340676</v>
      </c>
      <c r="P53" s="7"/>
      <c r="Q53" s="7">
        <f t="shared" si="1"/>
        <v>19265198590</v>
      </c>
    </row>
    <row r="54" spans="1:17" x14ac:dyDescent="0.55000000000000004">
      <c r="A54" s="3" t="s">
        <v>52</v>
      </c>
      <c r="C54" s="7">
        <v>159758092</v>
      </c>
      <c r="D54" s="7"/>
      <c r="E54" s="7">
        <v>1694476359532</v>
      </c>
      <c r="F54" s="7"/>
      <c r="G54" s="7">
        <v>1694966006771</v>
      </c>
      <c r="H54" s="7"/>
      <c r="I54" s="7">
        <f t="shared" si="0"/>
        <v>-489647239</v>
      </c>
      <c r="J54" s="7"/>
      <c r="K54" s="7">
        <v>159758092</v>
      </c>
      <c r="L54" s="7"/>
      <c r="M54" s="7">
        <v>1694476359532</v>
      </c>
      <c r="N54" s="7"/>
      <c r="O54" s="7">
        <v>1064010460180</v>
      </c>
      <c r="P54" s="7"/>
      <c r="Q54" s="7">
        <f t="shared" si="1"/>
        <v>630465899352</v>
      </c>
    </row>
    <row r="55" spans="1:17" x14ac:dyDescent="0.55000000000000004">
      <c r="A55" s="3" t="s">
        <v>66</v>
      </c>
      <c r="C55" s="7">
        <v>159510</v>
      </c>
      <c r="D55" s="7"/>
      <c r="E55" s="7">
        <v>1111487411642</v>
      </c>
      <c r="F55" s="7"/>
      <c r="G55" s="7">
        <v>1042819261383</v>
      </c>
      <c r="H55" s="7"/>
      <c r="I55" s="7">
        <f t="shared" si="0"/>
        <v>68668150259</v>
      </c>
      <c r="J55" s="7"/>
      <c r="K55" s="7">
        <v>159510</v>
      </c>
      <c r="L55" s="7"/>
      <c r="M55" s="7">
        <v>1111487411642</v>
      </c>
      <c r="N55" s="7"/>
      <c r="O55" s="7">
        <v>925633235161</v>
      </c>
      <c r="P55" s="7"/>
      <c r="Q55" s="7">
        <f t="shared" si="1"/>
        <v>185854176481</v>
      </c>
    </row>
    <row r="56" spans="1:17" x14ac:dyDescent="0.55000000000000004">
      <c r="A56" s="3" t="s">
        <v>35</v>
      </c>
      <c r="C56" s="7">
        <v>2000000</v>
      </c>
      <c r="D56" s="7"/>
      <c r="E56" s="7">
        <v>14214915000</v>
      </c>
      <c r="F56" s="7"/>
      <c r="G56" s="7">
        <v>13081698000</v>
      </c>
      <c r="H56" s="7"/>
      <c r="I56" s="7">
        <f t="shared" si="0"/>
        <v>1133217000</v>
      </c>
      <c r="J56" s="7"/>
      <c r="K56" s="7">
        <v>2000000</v>
      </c>
      <c r="L56" s="7"/>
      <c r="M56" s="7">
        <v>14214915000</v>
      </c>
      <c r="N56" s="7"/>
      <c r="O56" s="7">
        <v>11009988000</v>
      </c>
      <c r="P56" s="7"/>
      <c r="Q56" s="7">
        <f t="shared" si="1"/>
        <v>3204927000</v>
      </c>
    </row>
    <row r="57" spans="1:17" x14ac:dyDescent="0.55000000000000004">
      <c r="A57" s="3" t="s">
        <v>85</v>
      </c>
      <c r="C57" s="7">
        <v>4653117</v>
      </c>
      <c r="D57" s="7"/>
      <c r="E57" s="7">
        <v>447279173237</v>
      </c>
      <c r="F57" s="7"/>
      <c r="G57" s="7">
        <v>419266490201</v>
      </c>
      <c r="H57" s="7"/>
      <c r="I57" s="7">
        <f t="shared" si="0"/>
        <v>28012683036</v>
      </c>
      <c r="J57" s="7"/>
      <c r="K57" s="7">
        <v>4653117</v>
      </c>
      <c r="L57" s="7"/>
      <c r="M57" s="7">
        <v>447279173237</v>
      </c>
      <c r="N57" s="7"/>
      <c r="O57" s="7">
        <v>333864269677</v>
      </c>
      <c r="P57" s="7"/>
      <c r="Q57" s="7">
        <f t="shared" si="1"/>
        <v>113414903560</v>
      </c>
    </row>
    <row r="58" spans="1:17" x14ac:dyDescent="0.55000000000000004">
      <c r="A58" s="3" t="s">
        <v>44</v>
      </c>
      <c r="C58" s="7">
        <v>2218435</v>
      </c>
      <c r="D58" s="7"/>
      <c r="E58" s="7">
        <v>63334358153</v>
      </c>
      <c r="F58" s="7"/>
      <c r="G58" s="7">
        <v>53807741606</v>
      </c>
      <c r="H58" s="7"/>
      <c r="I58" s="7">
        <f t="shared" si="0"/>
        <v>9526616547</v>
      </c>
      <c r="J58" s="7"/>
      <c r="K58" s="7">
        <v>2218435</v>
      </c>
      <c r="L58" s="7"/>
      <c r="M58" s="7">
        <v>63334358153</v>
      </c>
      <c r="N58" s="7"/>
      <c r="O58" s="7">
        <v>51051197467</v>
      </c>
      <c r="P58" s="7"/>
      <c r="Q58" s="7">
        <f t="shared" si="1"/>
        <v>12283160686</v>
      </c>
    </row>
    <row r="59" spans="1:17" x14ac:dyDescent="0.55000000000000004">
      <c r="A59" s="3" t="s">
        <v>108</v>
      </c>
      <c r="C59" s="7">
        <v>2046967</v>
      </c>
      <c r="D59" s="7"/>
      <c r="E59" s="7">
        <v>7638592448</v>
      </c>
      <c r="F59" s="7"/>
      <c r="G59" s="7">
        <v>6764069397</v>
      </c>
      <c r="H59" s="7"/>
      <c r="I59" s="7">
        <f t="shared" si="0"/>
        <v>874523051</v>
      </c>
      <c r="J59" s="7"/>
      <c r="K59" s="7">
        <v>2046967</v>
      </c>
      <c r="L59" s="7"/>
      <c r="M59" s="7">
        <v>7638592448</v>
      </c>
      <c r="N59" s="7"/>
      <c r="O59" s="7">
        <v>6764069397</v>
      </c>
      <c r="P59" s="7"/>
      <c r="Q59" s="7">
        <f t="shared" si="1"/>
        <v>874523051</v>
      </c>
    </row>
    <row r="60" spans="1:17" x14ac:dyDescent="0.55000000000000004">
      <c r="A60" s="3" t="s">
        <v>61</v>
      </c>
      <c r="C60" s="7">
        <v>14052643</v>
      </c>
      <c r="D60" s="7"/>
      <c r="E60" s="7">
        <v>599550757906</v>
      </c>
      <c r="F60" s="7"/>
      <c r="G60" s="7">
        <v>471734135473</v>
      </c>
      <c r="H60" s="7"/>
      <c r="I60" s="7">
        <f t="shared" si="0"/>
        <v>127816622433</v>
      </c>
      <c r="J60" s="7"/>
      <c r="K60" s="7">
        <v>14052643</v>
      </c>
      <c r="L60" s="7"/>
      <c r="M60" s="7">
        <v>599550757906</v>
      </c>
      <c r="N60" s="7"/>
      <c r="O60" s="7">
        <v>392540137131</v>
      </c>
      <c r="P60" s="7"/>
      <c r="Q60" s="7">
        <f t="shared" si="1"/>
        <v>207010620775</v>
      </c>
    </row>
    <row r="61" spans="1:17" x14ac:dyDescent="0.55000000000000004">
      <c r="A61" s="3" t="s">
        <v>47</v>
      </c>
      <c r="C61" s="7">
        <v>43807493</v>
      </c>
      <c r="D61" s="7"/>
      <c r="E61" s="7">
        <v>519078313926</v>
      </c>
      <c r="F61" s="7"/>
      <c r="G61" s="7">
        <v>495998489565</v>
      </c>
      <c r="H61" s="7"/>
      <c r="I61" s="7">
        <f t="shared" si="0"/>
        <v>23079824361</v>
      </c>
      <c r="J61" s="7"/>
      <c r="K61" s="7">
        <v>43807493</v>
      </c>
      <c r="L61" s="7"/>
      <c r="M61" s="7">
        <v>519078313926</v>
      </c>
      <c r="N61" s="7"/>
      <c r="O61" s="7">
        <v>403620852936</v>
      </c>
      <c r="P61" s="7"/>
      <c r="Q61" s="7">
        <f t="shared" si="1"/>
        <v>115457460990</v>
      </c>
    </row>
    <row r="62" spans="1:17" x14ac:dyDescent="0.55000000000000004">
      <c r="A62" s="3" t="s">
        <v>91</v>
      </c>
      <c r="C62" s="7">
        <v>5482372</v>
      </c>
      <c r="D62" s="7"/>
      <c r="E62" s="7">
        <v>117387655637</v>
      </c>
      <c r="F62" s="7"/>
      <c r="G62" s="7">
        <v>101201892534</v>
      </c>
      <c r="H62" s="7"/>
      <c r="I62" s="7">
        <f t="shared" si="0"/>
        <v>16185763103</v>
      </c>
      <c r="J62" s="7"/>
      <c r="K62" s="7">
        <v>5482372</v>
      </c>
      <c r="L62" s="7"/>
      <c r="M62" s="7">
        <v>117387655637</v>
      </c>
      <c r="N62" s="7"/>
      <c r="O62" s="7">
        <v>79511880025</v>
      </c>
      <c r="P62" s="7"/>
      <c r="Q62" s="7">
        <f t="shared" si="1"/>
        <v>37875775612</v>
      </c>
    </row>
    <row r="63" spans="1:17" x14ac:dyDescent="0.55000000000000004">
      <c r="A63" s="3" t="s">
        <v>97</v>
      </c>
      <c r="C63" s="7">
        <v>5582269</v>
      </c>
      <c r="D63" s="7"/>
      <c r="E63" s="7">
        <v>125963537137</v>
      </c>
      <c r="F63" s="7"/>
      <c r="G63" s="7">
        <v>131701937926</v>
      </c>
      <c r="H63" s="7"/>
      <c r="I63" s="7">
        <f t="shared" si="0"/>
        <v>-5738400789</v>
      </c>
      <c r="J63" s="7"/>
      <c r="K63" s="7">
        <v>5582269</v>
      </c>
      <c r="L63" s="7"/>
      <c r="M63" s="7">
        <v>125963537137</v>
      </c>
      <c r="N63" s="7"/>
      <c r="O63" s="7">
        <v>131701937926</v>
      </c>
      <c r="P63" s="7"/>
      <c r="Q63" s="7">
        <f t="shared" si="1"/>
        <v>-5738400789</v>
      </c>
    </row>
    <row r="64" spans="1:17" x14ac:dyDescent="0.55000000000000004">
      <c r="A64" s="3" t="s">
        <v>106</v>
      </c>
      <c r="C64" s="7">
        <v>60300404</v>
      </c>
      <c r="D64" s="7"/>
      <c r="E64" s="7">
        <v>288738767143</v>
      </c>
      <c r="F64" s="7"/>
      <c r="G64" s="7">
        <v>253843672200</v>
      </c>
      <c r="H64" s="7"/>
      <c r="I64" s="7">
        <f t="shared" si="0"/>
        <v>34895094943</v>
      </c>
      <c r="J64" s="7"/>
      <c r="K64" s="7">
        <v>60300404</v>
      </c>
      <c r="L64" s="7"/>
      <c r="M64" s="7">
        <v>288738767143</v>
      </c>
      <c r="N64" s="7"/>
      <c r="O64" s="7">
        <v>253843672200</v>
      </c>
      <c r="P64" s="7"/>
      <c r="Q64" s="7">
        <f t="shared" si="1"/>
        <v>34895094943</v>
      </c>
    </row>
    <row r="65" spans="1:17" x14ac:dyDescent="0.55000000000000004">
      <c r="A65" s="3" t="s">
        <v>59</v>
      </c>
      <c r="C65" s="7">
        <v>7514971</v>
      </c>
      <c r="D65" s="7"/>
      <c r="E65" s="7">
        <v>720506280179</v>
      </c>
      <c r="F65" s="7"/>
      <c r="G65" s="7">
        <v>569308280067</v>
      </c>
      <c r="H65" s="7"/>
      <c r="I65" s="7">
        <f t="shared" si="0"/>
        <v>151198000112</v>
      </c>
      <c r="J65" s="7"/>
      <c r="K65" s="7">
        <v>7514971</v>
      </c>
      <c r="L65" s="7"/>
      <c r="M65" s="7">
        <v>720506280179</v>
      </c>
      <c r="N65" s="7"/>
      <c r="O65" s="7">
        <v>411760561570</v>
      </c>
      <c r="P65" s="7"/>
      <c r="Q65" s="7">
        <f t="shared" si="1"/>
        <v>308745718609</v>
      </c>
    </row>
    <row r="66" spans="1:17" x14ac:dyDescent="0.55000000000000004">
      <c r="A66" s="3" t="s">
        <v>77</v>
      </c>
      <c r="C66" s="7">
        <v>180435755</v>
      </c>
      <c r="D66" s="7"/>
      <c r="E66" s="7">
        <v>508671092162</v>
      </c>
      <c r="F66" s="7"/>
      <c r="G66" s="7">
        <v>588666616529</v>
      </c>
      <c r="H66" s="7"/>
      <c r="I66" s="7">
        <f t="shared" si="0"/>
        <v>-79995524367</v>
      </c>
      <c r="J66" s="7"/>
      <c r="K66" s="7">
        <v>180435755</v>
      </c>
      <c r="L66" s="7"/>
      <c r="M66" s="7">
        <v>508671092162</v>
      </c>
      <c r="N66" s="7"/>
      <c r="O66" s="7">
        <v>421680443467</v>
      </c>
      <c r="P66" s="7"/>
      <c r="Q66" s="7">
        <f t="shared" si="1"/>
        <v>86990648695</v>
      </c>
    </row>
    <row r="67" spans="1:17" x14ac:dyDescent="0.55000000000000004">
      <c r="A67" s="3" t="s">
        <v>101</v>
      </c>
      <c r="C67" s="7">
        <v>14341118</v>
      </c>
      <c r="D67" s="7"/>
      <c r="E67" s="7">
        <v>201291731472</v>
      </c>
      <c r="F67" s="7"/>
      <c r="G67" s="7">
        <v>182614273181</v>
      </c>
      <c r="H67" s="7"/>
      <c r="I67" s="7">
        <f t="shared" si="0"/>
        <v>18677458291</v>
      </c>
      <c r="J67" s="7"/>
      <c r="K67" s="7">
        <v>14341118</v>
      </c>
      <c r="L67" s="7"/>
      <c r="M67" s="7">
        <v>201291731472</v>
      </c>
      <c r="N67" s="7"/>
      <c r="O67" s="7">
        <v>182614273181</v>
      </c>
      <c r="P67" s="7"/>
      <c r="Q67" s="7">
        <f t="shared" si="1"/>
        <v>18677458291</v>
      </c>
    </row>
    <row r="68" spans="1:17" x14ac:dyDescent="0.55000000000000004">
      <c r="A68" s="3" t="s">
        <v>53</v>
      </c>
      <c r="C68" s="7">
        <v>9500000</v>
      </c>
      <c r="D68" s="7"/>
      <c r="E68" s="7">
        <v>436194110250</v>
      </c>
      <c r="F68" s="7"/>
      <c r="G68" s="7">
        <v>376328128200</v>
      </c>
      <c r="H68" s="7"/>
      <c r="I68" s="7">
        <f t="shared" si="0"/>
        <v>59865982050</v>
      </c>
      <c r="J68" s="7"/>
      <c r="K68" s="7">
        <v>9500000</v>
      </c>
      <c r="L68" s="7"/>
      <c r="M68" s="7">
        <v>436194110250</v>
      </c>
      <c r="N68" s="7"/>
      <c r="O68" s="7">
        <v>373544437604</v>
      </c>
      <c r="P68" s="7"/>
      <c r="Q68" s="7">
        <f t="shared" si="1"/>
        <v>62649672646</v>
      </c>
    </row>
    <row r="69" spans="1:17" x14ac:dyDescent="0.55000000000000004">
      <c r="A69" s="3" t="s">
        <v>96</v>
      </c>
      <c r="C69" s="7">
        <v>7268628</v>
      </c>
      <c r="D69" s="7"/>
      <c r="E69" s="7">
        <v>22745495180</v>
      </c>
      <c r="F69" s="7"/>
      <c r="G69" s="7">
        <v>22796704221</v>
      </c>
      <c r="H69" s="7"/>
      <c r="I69" s="7">
        <f t="shared" si="0"/>
        <v>-51209041</v>
      </c>
      <c r="J69" s="7"/>
      <c r="K69" s="7">
        <v>7268628</v>
      </c>
      <c r="L69" s="7"/>
      <c r="M69" s="7">
        <v>22745495180</v>
      </c>
      <c r="N69" s="7"/>
      <c r="O69" s="7">
        <v>22796704221</v>
      </c>
      <c r="P69" s="7"/>
      <c r="Q69" s="7">
        <f t="shared" si="1"/>
        <v>-51209041</v>
      </c>
    </row>
    <row r="70" spans="1:17" x14ac:dyDescent="0.55000000000000004">
      <c r="A70" s="3" t="s">
        <v>74</v>
      </c>
      <c r="C70" s="7">
        <v>15888003</v>
      </c>
      <c r="D70" s="7"/>
      <c r="E70" s="7">
        <v>84337126500</v>
      </c>
      <c r="F70" s="7"/>
      <c r="G70" s="7">
        <v>79456944461</v>
      </c>
      <c r="H70" s="7"/>
      <c r="I70" s="7">
        <f t="shared" si="0"/>
        <v>4880182039</v>
      </c>
      <c r="J70" s="7"/>
      <c r="K70" s="7">
        <v>15888003</v>
      </c>
      <c r="L70" s="7"/>
      <c r="M70" s="7">
        <v>84337126500</v>
      </c>
      <c r="N70" s="7"/>
      <c r="O70" s="7">
        <v>58830673448</v>
      </c>
      <c r="P70" s="7"/>
      <c r="Q70" s="7">
        <f t="shared" si="1"/>
        <v>25506453052</v>
      </c>
    </row>
    <row r="71" spans="1:17" x14ac:dyDescent="0.55000000000000004">
      <c r="A71" s="3" t="s">
        <v>17</v>
      </c>
      <c r="C71" s="7">
        <v>91096065</v>
      </c>
      <c r="D71" s="7"/>
      <c r="E71" s="7">
        <v>284973574621</v>
      </c>
      <c r="F71" s="7"/>
      <c r="G71" s="7">
        <v>297922802829</v>
      </c>
      <c r="H71" s="7"/>
      <c r="I71" s="7">
        <f t="shared" si="0"/>
        <v>-12949228208</v>
      </c>
      <c r="J71" s="7"/>
      <c r="K71" s="7">
        <v>91096065</v>
      </c>
      <c r="L71" s="7"/>
      <c r="M71" s="7">
        <v>284973574621</v>
      </c>
      <c r="N71" s="7"/>
      <c r="O71" s="7">
        <v>237251593742</v>
      </c>
      <c r="P71" s="7"/>
      <c r="Q71" s="7">
        <f t="shared" si="1"/>
        <v>47721980879</v>
      </c>
    </row>
    <row r="72" spans="1:17" x14ac:dyDescent="0.55000000000000004">
      <c r="A72" s="3" t="s">
        <v>198</v>
      </c>
      <c r="C72" s="7">
        <v>1793</v>
      </c>
      <c r="D72" s="7"/>
      <c r="E72" s="7">
        <v>1017053373648</v>
      </c>
      <c r="F72" s="7"/>
      <c r="G72" s="7">
        <v>990863612500</v>
      </c>
      <c r="H72" s="7"/>
      <c r="I72" s="7">
        <f t="shared" si="0"/>
        <v>26189761148</v>
      </c>
      <c r="J72" s="7"/>
      <c r="K72" s="7">
        <v>1793</v>
      </c>
      <c r="L72" s="7"/>
      <c r="M72" s="7">
        <v>1017053373648</v>
      </c>
      <c r="N72" s="7"/>
      <c r="O72" s="7">
        <v>997297684843</v>
      </c>
      <c r="P72" s="7"/>
      <c r="Q72" s="7">
        <f t="shared" si="1"/>
        <v>19755688805</v>
      </c>
    </row>
    <row r="73" spans="1:17" x14ac:dyDescent="0.55000000000000004">
      <c r="A73" s="3" t="s">
        <v>26</v>
      </c>
      <c r="C73" s="7">
        <v>6129047</v>
      </c>
      <c r="D73" s="7"/>
      <c r="E73" s="7">
        <v>235478184934</v>
      </c>
      <c r="F73" s="7"/>
      <c r="G73" s="7">
        <v>183664869766</v>
      </c>
      <c r="H73" s="7"/>
      <c r="I73" s="7">
        <f t="shared" ref="I73:I101" si="2">E73-G73</f>
        <v>51813315168</v>
      </c>
      <c r="J73" s="7"/>
      <c r="K73" s="7">
        <v>6129047</v>
      </c>
      <c r="L73" s="7"/>
      <c r="M73" s="7">
        <v>235478184934</v>
      </c>
      <c r="N73" s="7"/>
      <c r="O73" s="7">
        <v>150365073954</v>
      </c>
      <c r="P73" s="7"/>
      <c r="Q73" s="7">
        <f t="shared" ref="Q73:Q101" si="3">M73-O73</f>
        <v>85113110980</v>
      </c>
    </row>
    <row r="74" spans="1:17" x14ac:dyDescent="0.55000000000000004">
      <c r="A74" s="3" t="s">
        <v>42</v>
      </c>
      <c r="C74" s="7">
        <v>18010829</v>
      </c>
      <c r="D74" s="7"/>
      <c r="E74" s="7">
        <v>24277369153</v>
      </c>
      <c r="F74" s="7"/>
      <c r="G74" s="7">
        <v>50708907776</v>
      </c>
      <c r="H74" s="7"/>
      <c r="I74" s="7">
        <f t="shared" si="2"/>
        <v>-26431538623</v>
      </c>
      <c r="J74" s="7"/>
      <c r="K74" s="7">
        <v>18010829</v>
      </c>
      <c r="L74" s="7"/>
      <c r="M74" s="7">
        <v>24277369153</v>
      </c>
      <c r="N74" s="7"/>
      <c r="O74" s="7">
        <v>25495777130</v>
      </c>
      <c r="P74" s="7"/>
      <c r="Q74" s="7">
        <f t="shared" si="3"/>
        <v>-1218407977</v>
      </c>
    </row>
    <row r="75" spans="1:17" x14ac:dyDescent="0.55000000000000004">
      <c r="A75" s="3" t="s">
        <v>95</v>
      </c>
      <c r="C75" s="7">
        <v>29765176</v>
      </c>
      <c r="D75" s="7"/>
      <c r="E75" s="7">
        <v>245285126851</v>
      </c>
      <c r="F75" s="7"/>
      <c r="G75" s="7">
        <v>263704268197</v>
      </c>
      <c r="H75" s="7"/>
      <c r="I75" s="7">
        <f t="shared" si="2"/>
        <v>-18419141346</v>
      </c>
      <c r="J75" s="7"/>
      <c r="K75" s="7">
        <v>29765176</v>
      </c>
      <c r="L75" s="7"/>
      <c r="M75" s="7">
        <v>245285126851</v>
      </c>
      <c r="N75" s="7"/>
      <c r="O75" s="7">
        <v>263704268197</v>
      </c>
      <c r="P75" s="7"/>
      <c r="Q75" s="7">
        <f t="shared" si="3"/>
        <v>-18419141346</v>
      </c>
    </row>
    <row r="76" spans="1:17" x14ac:dyDescent="0.55000000000000004">
      <c r="A76" s="3" t="s">
        <v>78</v>
      </c>
      <c r="C76" s="7">
        <v>270649077</v>
      </c>
      <c r="D76" s="7"/>
      <c r="E76" s="7">
        <v>1530830288303</v>
      </c>
      <c r="F76" s="7"/>
      <c r="G76" s="7">
        <v>1654708345642</v>
      </c>
      <c r="H76" s="7"/>
      <c r="I76" s="7">
        <f t="shared" si="2"/>
        <v>-123878057339</v>
      </c>
      <c r="J76" s="7"/>
      <c r="K76" s="7">
        <v>270649077</v>
      </c>
      <c r="L76" s="7"/>
      <c r="M76" s="7">
        <v>1530830288303</v>
      </c>
      <c r="N76" s="7"/>
      <c r="O76" s="7">
        <v>1041081330199</v>
      </c>
      <c r="P76" s="7"/>
      <c r="Q76" s="7">
        <f t="shared" si="3"/>
        <v>489748958104</v>
      </c>
    </row>
    <row r="77" spans="1:17" x14ac:dyDescent="0.55000000000000004">
      <c r="A77" s="3" t="s">
        <v>105</v>
      </c>
      <c r="C77" s="7">
        <v>27720672</v>
      </c>
      <c r="D77" s="7"/>
      <c r="E77" s="7">
        <v>220170314672</v>
      </c>
      <c r="F77" s="7"/>
      <c r="G77" s="7">
        <v>201973528868</v>
      </c>
      <c r="H77" s="7"/>
      <c r="I77" s="7">
        <f t="shared" si="2"/>
        <v>18196785804</v>
      </c>
      <c r="J77" s="7"/>
      <c r="K77" s="7">
        <v>27720672</v>
      </c>
      <c r="L77" s="7"/>
      <c r="M77" s="7">
        <v>220170314672</v>
      </c>
      <c r="N77" s="7"/>
      <c r="O77" s="7">
        <v>201973528868</v>
      </c>
      <c r="P77" s="7"/>
      <c r="Q77" s="7">
        <f t="shared" si="3"/>
        <v>18196785804</v>
      </c>
    </row>
    <row r="78" spans="1:17" x14ac:dyDescent="0.55000000000000004">
      <c r="A78" s="3" t="s">
        <v>63</v>
      </c>
      <c r="C78" s="7">
        <v>199453101</v>
      </c>
      <c r="D78" s="7"/>
      <c r="E78" s="7">
        <v>332294411062</v>
      </c>
      <c r="F78" s="7"/>
      <c r="G78" s="7">
        <v>347259597554</v>
      </c>
      <c r="H78" s="7"/>
      <c r="I78" s="7">
        <f t="shared" si="2"/>
        <v>-14965186492</v>
      </c>
      <c r="J78" s="7"/>
      <c r="K78" s="7">
        <v>199453101</v>
      </c>
      <c r="L78" s="7"/>
      <c r="M78" s="7">
        <v>332294411062</v>
      </c>
      <c r="N78" s="7"/>
      <c r="O78" s="7">
        <v>333542246330</v>
      </c>
      <c r="P78" s="7"/>
      <c r="Q78" s="7">
        <f t="shared" si="3"/>
        <v>-1247835268</v>
      </c>
    </row>
    <row r="79" spans="1:17" x14ac:dyDescent="0.55000000000000004">
      <c r="A79" s="3" t="s">
        <v>80</v>
      </c>
      <c r="C79" s="7">
        <v>578131356</v>
      </c>
      <c r="D79" s="7"/>
      <c r="E79" s="7">
        <v>820084734014</v>
      </c>
      <c r="F79" s="7"/>
      <c r="G79" s="7">
        <v>874680424085</v>
      </c>
      <c r="H79" s="7"/>
      <c r="I79" s="7">
        <f t="shared" si="2"/>
        <v>-54595690071</v>
      </c>
      <c r="J79" s="7"/>
      <c r="K79" s="7">
        <v>578131356</v>
      </c>
      <c r="L79" s="7"/>
      <c r="M79" s="7">
        <v>820084734014</v>
      </c>
      <c r="N79" s="7"/>
      <c r="O79" s="7">
        <v>809874784749</v>
      </c>
      <c r="P79" s="7"/>
      <c r="Q79" s="7">
        <f t="shared" si="3"/>
        <v>10209949265</v>
      </c>
    </row>
    <row r="80" spans="1:17" x14ac:dyDescent="0.55000000000000004">
      <c r="A80" s="3" t="s">
        <v>109</v>
      </c>
      <c r="C80" s="7">
        <v>500000</v>
      </c>
      <c r="D80" s="7"/>
      <c r="E80" s="7">
        <v>5000071500</v>
      </c>
      <c r="F80" s="7"/>
      <c r="G80" s="7">
        <v>3303496842</v>
      </c>
      <c r="H80" s="7"/>
      <c r="I80" s="7">
        <f t="shared" si="2"/>
        <v>1696574658</v>
      </c>
      <c r="J80" s="7"/>
      <c r="K80" s="7">
        <v>500000</v>
      </c>
      <c r="L80" s="7"/>
      <c r="M80" s="7">
        <v>5000071500</v>
      </c>
      <c r="N80" s="7"/>
      <c r="O80" s="7">
        <v>3303496842</v>
      </c>
      <c r="P80" s="7"/>
      <c r="Q80" s="7">
        <f t="shared" si="3"/>
        <v>1696574658</v>
      </c>
    </row>
    <row r="81" spans="1:17" x14ac:dyDescent="0.55000000000000004">
      <c r="A81" s="3" t="s">
        <v>110</v>
      </c>
      <c r="C81" s="7">
        <v>595000</v>
      </c>
      <c r="D81" s="7"/>
      <c r="E81" s="7">
        <v>17507208600</v>
      </c>
      <c r="F81" s="7"/>
      <c r="G81" s="7">
        <v>10421954550</v>
      </c>
      <c r="H81" s="7"/>
      <c r="I81" s="7">
        <f t="shared" si="2"/>
        <v>7085254050</v>
      </c>
      <c r="J81" s="7"/>
      <c r="K81" s="7">
        <v>595000</v>
      </c>
      <c r="L81" s="7"/>
      <c r="M81" s="7">
        <v>17507208600</v>
      </c>
      <c r="N81" s="7"/>
      <c r="O81" s="7">
        <v>10421954550</v>
      </c>
      <c r="P81" s="7"/>
      <c r="Q81" s="7">
        <f t="shared" si="3"/>
        <v>7085254050</v>
      </c>
    </row>
    <row r="82" spans="1:17" x14ac:dyDescent="0.55000000000000004">
      <c r="A82" s="3" t="s">
        <v>20</v>
      </c>
      <c r="C82" s="7">
        <v>8050000</v>
      </c>
      <c r="D82" s="7"/>
      <c r="E82" s="7">
        <v>2006927307000</v>
      </c>
      <c r="F82" s="7"/>
      <c r="G82" s="7">
        <v>1839683364750</v>
      </c>
      <c r="H82" s="7"/>
      <c r="I82" s="7">
        <f t="shared" si="2"/>
        <v>167243942250</v>
      </c>
      <c r="J82" s="7"/>
      <c r="K82" s="7">
        <v>8050000</v>
      </c>
      <c r="L82" s="7"/>
      <c r="M82" s="7">
        <v>2006927307000</v>
      </c>
      <c r="N82" s="7"/>
      <c r="O82" s="7">
        <v>1594819028250</v>
      </c>
      <c r="P82" s="7"/>
      <c r="Q82" s="7">
        <f t="shared" si="3"/>
        <v>412108278750</v>
      </c>
    </row>
    <row r="83" spans="1:17" x14ac:dyDescent="0.55000000000000004">
      <c r="A83" s="3" t="s">
        <v>107</v>
      </c>
      <c r="C83" s="7">
        <v>450000</v>
      </c>
      <c r="D83" s="7"/>
      <c r="E83" s="7">
        <v>4034848950</v>
      </c>
      <c r="F83" s="7"/>
      <c r="G83" s="7">
        <v>3783882647</v>
      </c>
      <c r="H83" s="7"/>
      <c r="I83" s="7">
        <f t="shared" si="2"/>
        <v>250966303</v>
      </c>
      <c r="J83" s="7"/>
      <c r="K83" s="7">
        <v>450000</v>
      </c>
      <c r="L83" s="7"/>
      <c r="M83" s="7">
        <v>4034848950</v>
      </c>
      <c r="N83" s="7"/>
      <c r="O83" s="7">
        <v>3783882647</v>
      </c>
      <c r="P83" s="7"/>
      <c r="Q83" s="7">
        <f t="shared" si="3"/>
        <v>250966303</v>
      </c>
    </row>
    <row r="84" spans="1:17" x14ac:dyDescent="0.55000000000000004">
      <c r="A84" s="3" t="s">
        <v>104</v>
      </c>
      <c r="C84" s="7">
        <v>36513473</v>
      </c>
      <c r="D84" s="7"/>
      <c r="E84" s="7">
        <v>114587159707</v>
      </c>
      <c r="F84" s="7"/>
      <c r="G84" s="7">
        <v>100008676644</v>
      </c>
      <c r="H84" s="7"/>
      <c r="I84" s="7">
        <f t="shared" si="2"/>
        <v>14578483063</v>
      </c>
      <c r="J84" s="7"/>
      <c r="K84" s="7">
        <v>36513473</v>
      </c>
      <c r="L84" s="7"/>
      <c r="M84" s="7">
        <v>114587159707</v>
      </c>
      <c r="N84" s="7"/>
      <c r="O84" s="7">
        <v>100008676644</v>
      </c>
      <c r="P84" s="7"/>
      <c r="Q84" s="7">
        <f t="shared" si="3"/>
        <v>14578483063</v>
      </c>
    </row>
    <row r="85" spans="1:17" x14ac:dyDescent="0.55000000000000004">
      <c r="A85" s="3" t="s">
        <v>84</v>
      </c>
      <c r="C85" s="7">
        <v>4322539</v>
      </c>
      <c r="D85" s="7"/>
      <c r="E85" s="7">
        <v>353198595200</v>
      </c>
      <c r="F85" s="7"/>
      <c r="G85" s="7">
        <v>351854883018</v>
      </c>
      <c r="H85" s="7"/>
      <c r="I85" s="7">
        <f t="shared" si="2"/>
        <v>1343712182</v>
      </c>
      <c r="J85" s="7"/>
      <c r="K85" s="7">
        <v>4322539</v>
      </c>
      <c r="L85" s="7"/>
      <c r="M85" s="7">
        <v>353198595200</v>
      </c>
      <c r="N85" s="7"/>
      <c r="O85" s="7">
        <v>317639164460</v>
      </c>
      <c r="P85" s="7"/>
      <c r="Q85" s="7">
        <f t="shared" si="3"/>
        <v>35559430740</v>
      </c>
    </row>
    <row r="86" spans="1:17" x14ac:dyDescent="0.55000000000000004">
      <c r="A86" s="3" t="s">
        <v>28</v>
      </c>
      <c r="C86" s="7">
        <v>15212817</v>
      </c>
      <c r="D86" s="7"/>
      <c r="E86" s="7">
        <v>611697064886</v>
      </c>
      <c r="F86" s="7"/>
      <c r="G86" s="7">
        <v>573135198002</v>
      </c>
      <c r="H86" s="7"/>
      <c r="I86" s="7">
        <f t="shared" si="2"/>
        <v>38561866884</v>
      </c>
      <c r="J86" s="7"/>
      <c r="K86" s="7">
        <v>15212817</v>
      </c>
      <c r="L86" s="7"/>
      <c r="M86" s="7">
        <v>611697064886</v>
      </c>
      <c r="N86" s="7"/>
      <c r="O86" s="7">
        <v>567188312045</v>
      </c>
      <c r="P86" s="7"/>
      <c r="Q86" s="7">
        <f t="shared" si="3"/>
        <v>44508752841</v>
      </c>
    </row>
    <row r="87" spans="1:17" x14ac:dyDescent="0.55000000000000004">
      <c r="A87" s="3" t="s">
        <v>83</v>
      </c>
      <c r="C87" s="7">
        <v>106356113</v>
      </c>
      <c r="D87" s="7"/>
      <c r="E87" s="7">
        <v>977940470680</v>
      </c>
      <c r="F87" s="7"/>
      <c r="G87" s="7">
        <v>977940470680</v>
      </c>
      <c r="H87" s="7"/>
      <c r="I87" s="7">
        <f t="shared" si="2"/>
        <v>0</v>
      </c>
      <c r="J87" s="7"/>
      <c r="K87" s="7">
        <v>106356113</v>
      </c>
      <c r="L87" s="7"/>
      <c r="M87" s="7">
        <v>977940470680</v>
      </c>
      <c r="N87" s="7"/>
      <c r="O87" s="7">
        <v>744291990658</v>
      </c>
      <c r="P87" s="7"/>
      <c r="Q87" s="7">
        <f t="shared" si="3"/>
        <v>233648480022</v>
      </c>
    </row>
    <row r="88" spans="1:17" x14ac:dyDescent="0.55000000000000004">
      <c r="A88" s="3" t="s">
        <v>48</v>
      </c>
      <c r="C88" s="7">
        <v>57656914</v>
      </c>
      <c r="D88" s="7"/>
      <c r="E88" s="7">
        <v>361077288778</v>
      </c>
      <c r="F88" s="7"/>
      <c r="G88" s="7">
        <v>319238174364</v>
      </c>
      <c r="H88" s="7"/>
      <c r="I88" s="7">
        <f t="shared" si="2"/>
        <v>41839114414</v>
      </c>
      <c r="J88" s="7"/>
      <c r="K88" s="7">
        <v>57656914</v>
      </c>
      <c r="L88" s="7"/>
      <c r="M88" s="7">
        <v>361077288778</v>
      </c>
      <c r="N88" s="7"/>
      <c r="O88" s="7">
        <v>238253696738</v>
      </c>
      <c r="P88" s="7"/>
      <c r="Q88" s="7">
        <f t="shared" si="3"/>
        <v>122823592040</v>
      </c>
    </row>
    <row r="89" spans="1:17" x14ac:dyDescent="0.55000000000000004">
      <c r="A89" s="3" t="s">
        <v>88</v>
      </c>
      <c r="C89" s="7">
        <v>36866504</v>
      </c>
      <c r="D89" s="7"/>
      <c r="E89" s="7">
        <v>617870920358</v>
      </c>
      <c r="F89" s="7"/>
      <c r="G89" s="7">
        <v>589540293802</v>
      </c>
      <c r="H89" s="7"/>
      <c r="I89" s="7">
        <f t="shared" si="2"/>
        <v>28330626556</v>
      </c>
      <c r="J89" s="7"/>
      <c r="K89" s="7">
        <v>36866504</v>
      </c>
      <c r="L89" s="7"/>
      <c r="M89" s="7">
        <v>617870920358</v>
      </c>
      <c r="N89" s="7"/>
      <c r="O89" s="7">
        <v>480388318359</v>
      </c>
      <c r="P89" s="7"/>
      <c r="Q89" s="7">
        <f t="shared" si="3"/>
        <v>137482601999</v>
      </c>
    </row>
    <row r="90" spans="1:17" x14ac:dyDescent="0.55000000000000004">
      <c r="A90" s="3" t="s">
        <v>72</v>
      </c>
      <c r="C90" s="7">
        <v>15563307</v>
      </c>
      <c r="D90" s="7"/>
      <c r="E90" s="7">
        <v>192146160116</v>
      </c>
      <c r="F90" s="7"/>
      <c r="G90" s="7">
        <v>192146160116</v>
      </c>
      <c r="H90" s="7"/>
      <c r="I90" s="7">
        <f t="shared" si="2"/>
        <v>0</v>
      </c>
      <c r="J90" s="7"/>
      <c r="K90" s="7">
        <v>15563307</v>
      </c>
      <c r="L90" s="7"/>
      <c r="M90" s="7">
        <v>192146160116</v>
      </c>
      <c r="N90" s="7"/>
      <c r="O90" s="7">
        <v>159348264830</v>
      </c>
      <c r="P90" s="7"/>
      <c r="Q90" s="7">
        <f t="shared" si="3"/>
        <v>32797895286</v>
      </c>
    </row>
    <row r="91" spans="1:17" x14ac:dyDescent="0.55000000000000004">
      <c r="A91" s="3" t="s">
        <v>25</v>
      </c>
      <c r="C91" s="7">
        <v>4841249</v>
      </c>
      <c r="D91" s="7"/>
      <c r="E91" s="7">
        <v>186482188277</v>
      </c>
      <c r="F91" s="7"/>
      <c r="G91" s="7">
        <v>168119784201</v>
      </c>
      <c r="H91" s="7"/>
      <c r="I91" s="7">
        <f t="shared" si="2"/>
        <v>18362404076</v>
      </c>
      <c r="J91" s="7"/>
      <c r="K91" s="7">
        <v>4841249</v>
      </c>
      <c r="L91" s="7"/>
      <c r="M91" s="7">
        <v>186482188277</v>
      </c>
      <c r="N91" s="7"/>
      <c r="O91" s="7">
        <v>130417220708</v>
      </c>
      <c r="P91" s="7"/>
      <c r="Q91" s="7">
        <f t="shared" si="3"/>
        <v>56064967569</v>
      </c>
    </row>
    <row r="92" spans="1:17" x14ac:dyDescent="0.55000000000000004">
      <c r="A92" s="3" t="s">
        <v>102</v>
      </c>
      <c r="C92" s="7">
        <v>400000</v>
      </c>
      <c r="D92" s="7"/>
      <c r="E92" s="7">
        <v>2286315000</v>
      </c>
      <c r="F92" s="7"/>
      <c r="G92" s="7">
        <v>2214052731</v>
      </c>
      <c r="H92" s="7"/>
      <c r="I92" s="7">
        <f t="shared" si="2"/>
        <v>72262269</v>
      </c>
      <c r="J92" s="7"/>
      <c r="K92" s="7">
        <v>400000</v>
      </c>
      <c r="L92" s="7"/>
      <c r="M92" s="7">
        <v>2286315000</v>
      </c>
      <c r="N92" s="7"/>
      <c r="O92" s="7">
        <v>2214052731</v>
      </c>
      <c r="P92" s="7"/>
      <c r="Q92" s="7">
        <f t="shared" si="3"/>
        <v>72262269</v>
      </c>
    </row>
    <row r="93" spans="1:17" x14ac:dyDescent="0.55000000000000004">
      <c r="A93" s="3" t="s">
        <v>65</v>
      </c>
      <c r="C93" s="7">
        <v>84855799</v>
      </c>
      <c r="D93" s="7"/>
      <c r="E93" s="7">
        <v>36608293636</v>
      </c>
      <c r="F93" s="7"/>
      <c r="G93" s="7">
        <v>36608293636</v>
      </c>
      <c r="H93" s="7"/>
      <c r="I93" s="7">
        <f t="shared" si="2"/>
        <v>0</v>
      </c>
      <c r="J93" s="7"/>
      <c r="K93" s="7">
        <v>84855799</v>
      </c>
      <c r="L93" s="7"/>
      <c r="M93" s="7">
        <v>36608293636</v>
      </c>
      <c r="N93" s="7"/>
      <c r="O93" s="7">
        <v>36608293636</v>
      </c>
      <c r="P93" s="7"/>
      <c r="Q93" s="7">
        <f t="shared" si="3"/>
        <v>0</v>
      </c>
    </row>
    <row r="94" spans="1:17" x14ac:dyDescent="0.55000000000000004">
      <c r="A94" s="3" t="s">
        <v>62</v>
      </c>
      <c r="C94" s="7">
        <v>9322018</v>
      </c>
      <c r="D94" s="7"/>
      <c r="E94" s="7">
        <v>904971467626</v>
      </c>
      <c r="F94" s="7"/>
      <c r="G94" s="7">
        <v>767919163651</v>
      </c>
      <c r="H94" s="7"/>
      <c r="I94" s="7">
        <f t="shared" si="2"/>
        <v>137052303975</v>
      </c>
      <c r="J94" s="7"/>
      <c r="K94" s="7">
        <v>9322018</v>
      </c>
      <c r="L94" s="7"/>
      <c r="M94" s="7">
        <v>904971467626</v>
      </c>
      <c r="N94" s="7"/>
      <c r="O94" s="7">
        <v>596104799952</v>
      </c>
      <c r="P94" s="7"/>
      <c r="Q94" s="7">
        <f t="shared" si="3"/>
        <v>308866667674</v>
      </c>
    </row>
    <row r="95" spans="1:17" x14ac:dyDescent="0.55000000000000004">
      <c r="A95" s="3" t="s">
        <v>34</v>
      </c>
      <c r="C95" s="7">
        <v>5688868</v>
      </c>
      <c r="D95" s="7"/>
      <c r="E95" s="7">
        <v>798205965076</v>
      </c>
      <c r="F95" s="7"/>
      <c r="G95" s="7">
        <v>594301144553</v>
      </c>
      <c r="H95" s="7"/>
      <c r="I95" s="7">
        <f t="shared" si="2"/>
        <v>203904820523</v>
      </c>
      <c r="J95" s="7"/>
      <c r="K95" s="7">
        <v>5688868</v>
      </c>
      <c r="L95" s="7"/>
      <c r="M95" s="7">
        <v>798205965076</v>
      </c>
      <c r="N95" s="7"/>
      <c r="O95" s="7">
        <v>549404086358</v>
      </c>
      <c r="P95" s="7"/>
      <c r="Q95" s="7">
        <f t="shared" si="3"/>
        <v>248801878718</v>
      </c>
    </row>
    <row r="96" spans="1:17" x14ac:dyDescent="0.55000000000000004">
      <c r="A96" s="3" t="s">
        <v>39</v>
      </c>
      <c r="C96" s="7">
        <v>50044758</v>
      </c>
      <c r="D96" s="7"/>
      <c r="E96" s="7">
        <v>401955692854</v>
      </c>
      <c r="F96" s="7"/>
      <c r="G96" s="7">
        <v>382056896178</v>
      </c>
      <c r="H96" s="7"/>
      <c r="I96" s="7">
        <f t="shared" si="2"/>
        <v>19898796676</v>
      </c>
      <c r="J96" s="7"/>
      <c r="K96" s="7">
        <v>50044758</v>
      </c>
      <c r="L96" s="7"/>
      <c r="M96" s="7">
        <v>401955692854</v>
      </c>
      <c r="N96" s="7"/>
      <c r="O96" s="7">
        <v>331812434687</v>
      </c>
      <c r="P96" s="7"/>
      <c r="Q96" s="7">
        <f t="shared" si="3"/>
        <v>70143258167</v>
      </c>
    </row>
    <row r="97" spans="1:17" x14ac:dyDescent="0.55000000000000004">
      <c r="A97" s="3" t="s">
        <v>67</v>
      </c>
      <c r="C97" s="7">
        <v>21708878</v>
      </c>
      <c r="D97" s="7"/>
      <c r="E97" s="7">
        <v>583946957359</v>
      </c>
      <c r="F97" s="7"/>
      <c r="G97" s="7">
        <v>517049855814</v>
      </c>
      <c r="H97" s="7"/>
      <c r="I97" s="7">
        <f t="shared" si="2"/>
        <v>66897101545</v>
      </c>
      <c r="J97" s="7"/>
      <c r="K97" s="7">
        <v>21708878</v>
      </c>
      <c r="L97" s="7"/>
      <c r="M97" s="7">
        <v>583946957359</v>
      </c>
      <c r="N97" s="7"/>
      <c r="O97" s="7">
        <v>425120290465</v>
      </c>
      <c r="P97" s="7"/>
      <c r="Q97" s="7">
        <f t="shared" si="3"/>
        <v>158826666894</v>
      </c>
    </row>
    <row r="98" spans="1:17" x14ac:dyDescent="0.55000000000000004">
      <c r="A98" s="3" t="s">
        <v>89</v>
      </c>
      <c r="C98" s="7">
        <v>4506119</v>
      </c>
      <c r="D98" s="7"/>
      <c r="E98" s="7">
        <v>44210765932</v>
      </c>
      <c r="F98" s="7"/>
      <c r="G98" s="7">
        <v>41881525984</v>
      </c>
      <c r="H98" s="7"/>
      <c r="I98" s="7">
        <f t="shared" si="2"/>
        <v>2329239948</v>
      </c>
      <c r="J98" s="7"/>
      <c r="K98" s="7">
        <v>4506119</v>
      </c>
      <c r="L98" s="7"/>
      <c r="M98" s="7">
        <v>44210765932</v>
      </c>
      <c r="N98" s="7"/>
      <c r="O98" s="7">
        <v>30817636207</v>
      </c>
      <c r="P98" s="7"/>
      <c r="Q98" s="7">
        <f>M98-O98</f>
        <v>13393129725</v>
      </c>
    </row>
    <row r="99" spans="1:17" x14ac:dyDescent="0.55000000000000004">
      <c r="A99" s="3" t="s">
        <v>57</v>
      </c>
      <c r="C99" s="7">
        <v>9259069</v>
      </c>
      <c r="D99" s="7"/>
      <c r="E99" s="7">
        <v>342203884916</v>
      </c>
      <c r="F99" s="7"/>
      <c r="G99" s="7">
        <v>263785996280</v>
      </c>
      <c r="H99" s="7"/>
      <c r="I99" s="7">
        <f t="shared" si="2"/>
        <v>78417888636</v>
      </c>
      <c r="J99" s="7"/>
      <c r="K99" s="7">
        <v>9259069</v>
      </c>
      <c r="L99" s="7"/>
      <c r="M99" s="7">
        <v>342203884916</v>
      </c>
      <c r="N99" s="7"/>
      <c r="O99" s="7">
        <v>239788055775</v>
      </c>
      <c r="P99" s="7"/>
      <c r="Q99" s="7">
        <f t="shared" si="3"/>
        <v>102415829141</v>
      </c>
    </row>
    <row r="100" spans="1:17" x14ac:dyDescent="0.55000000000000004">
      <c r="A100" s="3" t="s">
        <v>45</v>
      </c>
      <c r="C100" s="7">
        <v>34750039</v>
      </c>
      <c r="D100" s="7"/>
      <c r="E100" s="7">
        <v>965139138926</v>
      </c>
      <c r="F100" s="7"/>
      <c r="G100" s="7">
        <v>902185969212</v>
      </c>
      <c r="H100" s="7"/>
      <c r="I100" s="7">
        <f t="shared" si="2"/>
        <v>62953169714</v>
      </c>
      <c r="J100" s="7"/>
      <c r="K100" s="7">
        <v>34750039</v>
      </c>
      <c r="L100" s="7"/>
      <c r="M100" s="7">
        <v>965139138926</v>
      </c>
      <c r="N100" s="7"/>
      <c r="O100" s="7">
        <v>723763316750</v>
      </c>
      <c r="P100" s="7"/>
      <c r="Q100" s="7">
        <f t="shared" si="3"/>
        <v>241375822176</v>
      </c>
    </row>
    <row r="101" spans="1:17" x14ac:dyDescent="0.55000000000000004">
      <c r="A101" s="3" t="s">
        <v>122</v>
      </c>
      <c r="C101" s="7">
        <v>24414</v>
      </c>
      <c r="D101" s="7"/>
      <c r="E101" s="7">
        <v>23061409727</v>
      </c>
      <c r="F101" s="7"/>
      <c r="G101" s="7">
        <v>23061409727</v>
      </c>
      <c r="H101" s="7"/>
      <c r="I101" s="7">
        <f t="shared" si="2"/>
        <v>0</v>
      </c>
      <c r="J101" s="7"/>
      <c r="K101" s="7">
        <v>24414</v>
      </c>
      <c r="L101" s="7"/>
      <c r="M101" s="7">
        <v>23061409727</v>
      </c>
      <c r="N101" s="7"/>
      <c r="O101" s="7">
        <v>23061409727</v>
      </c>
      <c r="P101" s="7"/>
      <c r="Q101" s="7">
        <f t="shared" si="3"/>
        <v>0</v>
      </c>
    </row>
    <row r="102" spans="1:17" x14ac:dyDescent="0.55000000000000004">
      <c r="A102" s="3" t="s">
        <v>202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2147578619</v>
      </c>
      <c r="J102" s="7"/>
      <c r="K102" s="7">
        <v>0</v>
      </c>
      <c r="L102" s="7"/>
      <c r="M102" s="7">
        <v>0</v>
      </c>
      <c r="N102" s="7"/>
      <c r="O102" s="7">
        <v>0</v>
      </c>
      <c r="P102" s="7"/>
      <c r="Q102" s="7">
        <v>2147578619</v>
      </c>
    </row>
    <row r="103" spans="1:17" x14ac:dyDescent="0.55000000000000004">
      <c r="A103" s="3" t="s">
        <v>203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400540</v>
      </c>
      <c r="J103" s="7"/>
      <c r="K103" s="7">
        <v>0</v>
      </c>
      <c r="L103" s="7"/>
      <c r="M103" s="7">
        <v>0</v>
      </c>
      <c r="N103" s="7"/>
      <c r="O103" s="7">
        <v>0</v>
      </c>
      <c r="P103" s="7"/>
      <c r="Q103" s="7">
        <v>1475798384</v>
      </c>
    </row>
    <row r="104" spans="1:17" x14ac:dyDescent="0.55000000000000004">
      <c r="A104" s="3" t="s">
        <v>204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1409209559</v>
      </c>
      <c r="J104" s="7"/>
      <c r="K104" s="7">
        <v>0</v>
      </c>
      <c r="L104" s="7"/>
      <c r="M104" s="7">
        <v>0</v>
      </c>
      <c r="N104" s="7"/>
      <c r="O104" s="7">
        <v>0</v>
      </c>
      <c r="P104" s="7"/>
      <c r="Q104" s="7">
        <v>1409209559</v>
      </c>
    </row>
    <row r="105" spans="1:17" x14ac:dyDescent="0.55000000000000004">
      <c r="A105" s="3" t="s">
        <v>205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1143674242</v>
      </c>
      <c r="J105" s="7"/>
      <c r="K105" s="7">
        <v>0</v>
      </c>
      <c r="L105" s="7"/>
      <c r="M105" s="7">
        <v>0</v>
      </c>
      <c r="N105" s="7"/>
      <c r="O105" s="7">
        <v>0</v>
      </c>
      <c r="P105" s="7"/>
      <c r="Q105" s="7">
        <v>1143674242</v>
      </c>
    </row>
    <row r="106" spans="1:17" x14ac:dyDescent="0.55000000000000004">
      <c r="A106" s="3" t="s">
        <v>206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292097423</v>
      </c>
      <c r="J106" s="7"/>
      <c r="K106" s="7">
        <v>0</v>
      </c>
      <c r="L106" s="7"/>
      <c r="M106" s="7">
        <v>0</v>
      </c>
      <c r="N106" s="7"/>
      <c r="O106" s="7">
        <v>0</v>
      </c>
      <c r="P106" s="7"/>
      <c r="Q106" s="7">
        <v>292097423</v>
      </c>
    </row>
    <row r="107" spans="1:17" x14ac:dyDescent="0.55000000000000004">
      <c r="A107" s="3" t="s">
        <v>207</v>
      </c>
      <c r="C107" s="7">
        <v>0</v>
      </c>
      <c r="D107" s="7">
        <v>0</v>
      </c>
      <c r="E107" s="7">
        <v>0</v>
      </c>
      <c r="F107" s="7"/>
      <c r="G107" s="7">
        <v>0</v>
      </c>
      <c r="H107" s="7"/>
      <c r="I107" s="7">
        <v>226424892</v>
      </c>
      <c r="J107" s="7"/>
      <c r="K107" s="7">
        <v>0</v>
      </c>
      <c r="L107" s="7"/>
      <c r="M107" s="7">
        <v>0</v>
      </c>
      <c r="N107" s="7"/>
      <c r="O107" s="7">
        <v>0</v>
      </c>
      <c r="P107" s="7"/>
      <c r="Q107" s="7">
        <v>226424892</v>
      </c>
    </row>
    <row r="108" spans="1:17" x14ac:dyDescent="0.55000000000000004">
      <c r="A108" s="3" t="s">
        <v>208</v>
      </c>
      <c r="C108" s="7">
        <v>0</v>
      </c>
      <c r="D108" s="7">
        <v>0</v>
      </c>
      <c r="E108" s="7">
        <v>0</v>
      </c>
      <c r="F108" s="7"/>
      <c r="G108" s="7">
        <v>0</v>
      </c>
      <c r="H108" s="7"/>
      <c r="I108" s="7">
        <v>113843869</v>
      </c>
      <c r="J108" s="7"/>
      <c r="K108" s="7">
        <v>0</v>
      </c>
      <c r="L108" s="7"/>
      <c r="M108" s="7">
        <v>0</v>
      </c>
      <c r="N108" s="7"/>
      <c r="O108" s="7">
        <v>0</v>
      </c>
      <c r="P108" s="7"/>
      <c r="Q108" s="7">
        <v>113843869</v>
      </c>
    </row>
    <row r="109" spans="1:17" x14ac:dyDescent="0.55000000000000004">
      <c r="A109" s="3" t="s">
        <v>209</v>
      </c>
      <c r="C109" s="7">
        <v>0</v>
      </c>
      <c r="D109" s="7">
        <v>0</v>
      </c>
      <c r="E109" s="7">
        <v>0</v>
      </c>
      <c r="F109" s="7"/>
      <c r="G109" s="7">
        <v>0</v>
      </c>
      <c r="H109" s="7"/>
      <c r="I109" s="7">
        <v>83097469</v>
      </c>
      <c r="J109" s="7"/>
      <c r="K109" s="7">
        <v>0</v>
      </c>
      <c r="L109" s="7"/>
      <c r="M109" s="7">
        <v>0</v>
      </c>
      <c r="N109" s="7"/>
      <c r="O109" s="7">
        <v>0</v>
      </c>
      <c r="P109" s="7"/>
      <c r="Q109" s="7">
        <v>83097469</v>
      </c>
    </row>
    <row r="110" spans="1:17" x14ac:dyDescent="0.55000000000000004">
      <c r="A110" s="3" t="s">
        <v>210</v>
      </c>
      <c r="C110" s="7">
        <v>0</v>
      </c>
      <c r="D110" s="7">
        <v>0</v>
      </c>
      <c r="E110" s="7">
        <v>0</v>
      </c>
      <c r="F110" s="7"/>
      <c r="G110" s="7">
        <v>0</v>
      </c>
      <c r="H110" s="7"/>
      <c r="I110" s="7">
        <v>56646726</v>
      </c>
      <c r="J110" s="7"/>
      <c r="K110" s="7">
        <v>0</v>
      </c>
      <c r="L110" s="7"/>
      <c r="M110" s="7">
        <v>0</v>
      </c>
      <c r="N110" s="7"/>
      <c r="O110" s="7">
        <v>0</v>
      </c>
      <c r="P110" s="7"/>
      <c r="Q110" s="7">
        <v>56646726</v>
      </c>
    </row>
    <row r="111" spans="1:17" x14ac:dyDescent="0.55000000000000004">
      <c r="A111" s="3" t="s">
        <v>211</v>
      </c>
      <c r="C111" s="7">
        <v>0</v>
      </c>
      <c r="D111" s="7">
        <v>0</v>
      </c>
      <c r="E111" s="7">
        <v>0</v>
      </c>
      <c r="F111" s="7"/>
      <c r="G111" s="7">
        <v>0</v>
      </c>
      <c r="H111" s="7"/>
      <c r="I111" s="7">
        <v>43588597</v>
      </c>
      <c r="J111" s="7"/>
      <c r="K111" s="7">
        <v>0</v>
      </c>
      <c r="L111" s="7"/>
      <c r="M111" s="7">
        <v>0</v>
      </c>
      <c r="N111" s="7"/>
      <c r="O111" s="7">
        <v>0</v>
      </c>
      <c r="P111" s="7"/>
      <c r="Q111" s="7">
        <v>43588597</v>
      </c>
    </row>
    <row r="112" spans="1:17" x14ac:dyDescent="0.55000000000000004">
      <c r="A112" s="3" t="s">
        <v>212</v>
      </c>
      <c r="C112" s="7">
        <v>0</v>
      </c>
      <c r="D112" s="7">
        <v>0</v>
      </c>
      <c r="E112" s="7">
        <v>0</v>
      </c>
      <c r="F112" s="7"/>
      <c r="G112" s="7">
        <v>0</v>
      </c>
      <c r="H112" s="7"/>
      <c r="I112" s="7">
        <v>18417758</v>
      </c>
      <c r="J112" s="7"/>
      <c r="K112" s="7">
        <v>0</v>
      </c>
      <c r="L112" s="7"/>
      <c r="M112" s="7">
        <v>0</v>
      </c>
      <c r="N112" s="7"/>
      <c r="O112" s="7">
        <v>0</v>
      </c>
      <c r="P112" s="7"/>
      <c r="Q112" s="7">
        <v>18417758</v>
      </c>
    </row>
    <row r="113" spans="1:19" x14ac:dyDescent="0.55000000000000004">
      <c r="A113" s="3" t="s">
        <v>213</v>
      </c>
      <c r="C113" s="7">
        <v>0</v>
      </c>
      <c r="D113" s="7">
        <v>0</v>
      </c>
      <c r="E113" s="7">
        <v>0</v>
      </c>
      <c r="F113" s="7"/>
      <c r="G113" s="7">
        <v>0</v>
      </c>
      <c r="H113" s="7"/>
      <c r="I113" s="7">
        <v>11507983</v>
      </c>
      <c r="J113" s="7"/>
      <c r="K113" s="7">
        <v>0</v>
      </c>
      <c r="L113" s="7"/>
      <c r="M113" s="7">
        <v>0</v>
      </c>
      <c r="N113" s="7"/>
      <c r="O113" s="7">
        <v>0</v>
      </c>
      <c r="P113" s="7"/>
      <c r="Q113" s="7">
        <v>11507983</v>
      </c>
    </row>
    <row r="114" spans="1:19" x14ac:dyDescent="0.55000000000000004">
      <c r="A114" s="3" t="s">
        <v>214</v>
      </c>
      <c r="C114" s="7">
        <v>0</v>
      </c>
      <c r="D114" s="7">
        <v>0</v>
      </c>
      <c r="E114" s="7">
        <v>0</v>
      </c>
      <c r="F114" s="7"/>
      <c r="G114" s="7">
        <v>0</v>
      </c>
      <c r="H114" s="7"/>
      <c r="I114" s="7">
        <v>6517760</v>
      </c>
      <c r="J114" s="7"/>
      <c r="K114" s="7">
        <v>0</v>
      </c>
      <c r="L114" s="7"/>
      <c r="M114" s="7">
        <v>0</v>
      </c>
      <c r="N114" s="7"/>
      <c r="O114" s="7">
        <v>0</v>
      </c>
      <c r="P114" s="7"/>
      <c r="Q114" s="7">
        <v>6517760</v>
      </c>
    </row>
    <row r="115" spans="1:19" x14ac:dyDescent="0.55000000000000004">
      <c r="A115" s="3" t="s">
        <v>215</v>
      </c>
      <c r="C115" s="7">
        <v>0</v>
      </c>
      <c r="D115" s="7">
        <v>0</v>
      </c>
      <c r="E115" s="7">
        <v>0</v>
      </c>
      <c r="F115" s="7"/>
      <c r="G115" s="7">
        <v>0</v>
      </c>
      <c r="H115" s="7"/>
      <c r="I115" s="7">
        <v>16305402631</v>
      </c>
      <c r="J115" s="7"/>
      <c r="K115" s="7">
        <v>0</v>
      </c>
      <c r="L115" s="7"/>
      <c r="M115" s="7">
        <v>0</v>
      </c>
      <c r="N115" s="7"/>
      <c r="O115" s="7">
        <v>0</v>
      </c>
      <c r="P115" s="7"/>
      <c r="Q115" s="7">
        <v>400540</v>
      </c>
    </row>
    <row r="116" spans="1:19" x14ac:dyDescent="0.55000000000000004">
      <c r="A116" s="3" t="s">
        <v>216</v>
      </c>
      <c r="C116" s="7">
        <v>0</v>
      </c>
      <c r="D116" s="7">
        <v>0</v>
      </c>
      <c r="E116" s="7">
        <v>0</v>
      </c>
      <c r="F116" s="7"/>
      <c r="G116" s="7">
        <v>0</v>
      </c>
      <c r="H116" s="7"/>
      <c r="I116" s="7">
        <v>47501</v>
      </c>
      <c r="J116" s="7"/>
      <c r="K116" s="7">
        <v>0</v>
      </c>
      <c r="L116" s="7"/>
      <c r="M116" s="7">
        <v>0</v>
      </c>
      <c r="N116" s="7"/>
      <c r="O116" s="7">
        <v>0</v>
      </c>
      <c r="P116" s="7"/>
      <c r="Q116" s="7">
        <v>47501</v>
      </c>
    </row>
    <row r="117" spans="1:19" x14ac:dyDescent="0.55000000000000004">
      <c r="A117" s="3" t="s">
        <v>217</v>
      </c>
      <c r="C117" s="7">
        <v>0</v>
      </c>
      <c r="D117" s="7">
        <v>0</v>
      </c>
      <c r="E117" s="7">
        <v>0</v>
      </c>
      <c r="F117" s="7"/>
      <c r="G117" s="7">
        <v>0</v>
      </c>
      <c r="H117" s="7"/>
      <c r="I117" s="7">
        <v>1357797281</v>
      </c>
      <c r="J117" s="7"/>
      <c r="K117" s="7">
        <v>0</v>
      </c>
      <c r="L117" s="7"/>
      <c r="M117" s="7">
        <v>0</v>
      </c>
      <c r="N117" s="7"/>
      <c r="O117" s="7">
        <v>0</v>
      </c>
      <c r="P117" s="7"/>
      <c r="Q117" s="7">
        <v>1</v>
      </c>
    </row>
    <row r="118" spans="1:19" x14ac:dyDescent="0.55000000000000004">
      <c r="A118" s="3" t="s">
        <v>219</v>
      </c>
      <c r="C118" s="7">
        <v>0</v>
      </c>
      <c r="D118" s="7">
        <v>0</v>
      </c>
      <c r="E118" s="7">
        <v>0</v>
      </c>
      <c r="F118" s="7"/>
      <c r="G118" s="7">
        <v>0</v>
      </c>
      <c r="H118" s="7"/>
      <c r="I118" s="7">
        <v>2301096327</v>
      </c>
      <c r="J118" s="7"/>
      <c r="K118" s="7">
        <v>0</v>
      </c>
      <c r="L118" s="7"/>
      <c r="M118" s="7">
        <v>0</v>
      </c>
      <c r="N118" s="7"/>
      <c r="O118" s="7">
        <v>0</v>
      </c>
      <c r="P118" s="7"/>
      <c r="Q118" s="7">
        <v>-44099963</v>
      </c>
    </row>
    <row r="119" spans="1:19" ht="24.75" thickBot="1" x14ac:dyDescent="0.6">
      <c r="A119" s="17" t="s">
        <v>218</v>
      </c>
      <c r="C119" s="7">
        <v>0</v>
      </c>
      <c r="D119" s="7">
        <v>0</v>
      </c>
      <c r="E119" s="7">
        <v>0</v>
      </c>
      <c r="F119" s="7"/>
      <c r="G119" s="7">
        <v>0</v>
      </c>
      <c r="H119" s="7"/>
      <c r="I119" s="7">
        <v>1897333360</v>
      </c>
      <c r="J119" s="7"/>
      <c r="K119" s="7"/>
      <c r="L119" s="7"/>
      <c r="M119" s="7">
        <v>0</v>
      </c>
      <c r="N119" s="7"/>
      <c r="O119" s="7">
        <v>0</v>
      </c>
      <c r="P119" s="7"/>
      <c r="Q119" s="7">
        <v>0</v>
      </c>
    </row>
    <row r="120" spans="1:19" ht="24.75" thickBot="1" x14ac:dyDescent="0.6">
      <c r="A120" s="3" t="s">
        <v>112</v>
      </c>
      <c r="C120" s="3" t="s">
        <v>112</v>
      </c>
      <c r="E120" s="6">
        <f>SUM(E8:E119)</f>
        <v>36672888498480</v>
      </c>
      <c r="G120" s="6">
        <f>SUM(G8:G119)</f>
        <v>34491869973175</v>
      </c>
      <c r="I120" s="16">
        <f>SUM(I8:I119)</f>
        <v>2208433207842</v>
      </c>
      <c r="K120" s="3" t="s">
        <v>112</v>
      </c>
      <c r="M120" s="6">
        <f>SUM(M8:M119)</f>
        <v>36672888498480</v>
      </c>
      <c r="O120" s="6">
        <f>SUM(O8:O119)</f>
        <v>27857083648341</v>
      </c>
      <c r="Q120" s="16">
        <f>SUM(Q8:Q119)</f>
        <v>8822789601499</v>
      </c>
    </row>
    <row r="121" spans="1:19" ht="24.75" thickTop="1" x14ac:dyDescent="0.55000000000000004">
      <c r="I121" s="15"/>
      <c r="J121" s="15"/>
      <c r="K121" s="15"/>
      <c r="L121" s="15"/>
      <c r="M121" s="15"/>
      <c r="N121" s="15"/>
      <c r="O121" s="15"/>
      <c r="P121" s="15"/>
      <c r="Q121" s="15"/>
      <c r="S121" s="5"/>
    </row>
    <row r="122" spans="1:19" x14ac:dyDescent="0.55000000000000004">
      <c r="Q122" s="15"/>
      <c r="S122" s="5"/>
    </row>
    <row r="125" spans="1:19" x14ac:dyDescent="0.55000000000000004">
      <c r="I125" s="15"/>
      <c r="J125" s="15"/>
      <c r="K125" s="15"/>
      <c r="L125" s="15"/>
      <c r="M125" s="15"/>
      <c r="N125" s="15"/>
      <c r="O125" s="15"/>
      <c r="P125" s="15"/>
      <c r="Q125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0"/>
  <sheetViews>
    <sheetView rightToLeft="1" topLeftCell="J3" workbookViewId="0">
      <selection activeCell="AK9" sqref="AK9"/>
    </sheetView>
  </sheetViews>
  <sheetFormatPr defaultRowHeight="24" x14ac:dyDescent="0.55000000000000004"/>
  <cols>
    <col min="1" max="1" width="31.85546875" style="3" bestFit="1" customWidth="1"/>
    <col min="2" max="2" width="1" style="3" customWidth="1"/>
    <col min="3" max="3" width="25" style="3" customWidth="1"/>
    <col min="4" max="4" width="1" style="3" customWidth="1"/>
    <col min="5" max="5" width="22" style="3" customWidth="1"/>
    <col min="6" max="6" width="1" style="3" customWidth="1"/>
    <col min="7" max="7" width="20" style="3" customWidth="1"/>
    <col min="8" max="8" width="1" style="3" customWidth="1"/>
    <col min="9" max="9" width="20" style="3" customWidth="1"/>
    <col min="10" max="10" width="1" style="3" customWidth="1"/>
    <col min="11" max="11" width="12" style="3" customWidth="1"/>
    <col min="12" max="12" width="1" style="3" customWidth="1"/>
    <col min="13" max="13" width="13" style="3" customWidth="1"/>
    <col min="14" max="14" width="1" style="3" customWidth="1"/>
    <col min="15" max="15" width="15" style="3" customWidth="1"/>
    <col min="16" max="16" width="1" style="3" customWidth="1"/>
    <col min="17" max="17" width="21" style="3" customWidth="1"/>
    <col min="18" max="18" width="1" style="3" customWidth="1"/>
    <col min="19" max="19" width="21" style="3" customWidth="1"/>
    <col min="20" max="20" width="1" style="3" customWidth="1"/>
    <col min="21" max="21" width="11" style="3" customWidth="1"/>
    <col min="22" max="22" width="1" style="3" customWidth="1"/>
    <col min="23" max="23" width="18" style="3" customWidth="1"/>
    <col min="24" max="24" width="1" style="3" customWidth="1"/>
    <col min="25" max="25" width="11" style="3" customWidth="1"/>
    <col min="26" max="26" width="1" style="3" customWidth="1"/>
    <col min="27" max="27" width="14" style="3" customWidth="1"/>
    <col min="28" max="28" width="1" style="3" customWidth="1"/>
    <col min="29" max="29" width="15" style="3" customWidth="1"/>
    <col min="30" max="30" width="1" style="3" customWidth="1"/>
    <col min="31" max="31" width="23" style="3" customWidth="1"/>
    <col min="32" max="32" width="1" style="3" customWidth="1"/>
    <col min="33" max="33" width="21" style="3" customWidth="1"/>
    <col min="34" max="34" width="1" style="3" customWidth="1"/>
    <col min="35" max="35" width="21" style="3" customWidth="1"/>
    <col min="36" max="36" width="1" style="3" customWidth="1"/>
    <col min="37" max="37" width="32" style="3" customWidth="1"/>
    <col min="38" max="38" width="1" style="3" customWidth="1"/>
    <col min="39" max="39" width="9.140625" style="3" customWidth="1"/>
    <col min="40" max="16384" width="9.140625" style="3"/>
  </cols>
  <sheetData>
    <row r="2" spans="1:3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</row>
    <row r="3" spans="1:37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  <c r="Z3" s="1" t="s">
        <v>1</v>
      </c>
      <c r="AA3" s="1" t="s">
        <v>1</v>
      </c>
      <c r="AB3" s="1" t="s">
        <v>1</v>
      </c>
      <c r="AC3" s="1" t="s">
        <v>1</v>
      </c>
      <c r="AD3" s="1" t="s">
        <v>1</v>
      </c>
      <c r="AE3" s="1" t="s">
        <v>1</v>
      </c>
      <c r="AF3" s="1" t="s">
        <v>1</v>
      </c>
      <c r="AG3" s="1" t="s">
        <v>1</v>
      </c>
      <c r="AH3" s="1" t="s">
        <v>1</v>
      </c>
      <c r="AI3" s="1" t="s">
        <v>1</v>
      </c>
      <c r="AJ3" s="1" t="s">
        <v>1</v>
      </c>
      <c r="AK3" s="1" t="s">
        <v>1</v>
      </c>
    </row>
    <row r="4" spans="1:3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  <c r="Z4" s="1" t="s">
        <v>2</v>
      </c>
      <c r="AA4" s="1" t="s">
        <v>2</v>
      </c>
      <c r="AB4" s="1" t="s">
        <v>2</v>
      </c>
      <c r="AC4" s="1" t="s">
        <v>2</v>
      </c>
      <c r="AD4" s="1" t="s">
        <v>2</v>
      </c>
      <c r="AE4" s="1" t="s">
        <v>2</v>
      </c>
      <c r="AF4" s="1" t="s">
        <v>2</v>
      </c>
      <c r="AG4" s="1" t="s">
        <v>2</v>
      </c>
      <c r="AH4" s="1" t="s">
        <v>2</v>
      </c>
      <c r="AI4" s="1" t="s">
        <v>2</v>
      </c>
      <c r="AJ4" s="1" t="s">
        <v>2</v>
      </c>
      <c r="AK4" s="1" t="s">
        <v>2</v>
      </c>
    </row>
    <row r="6" spans="1:37" ht="24.75" x14ac:dyDescent="0.55000000000000004">
      <c r="A6" s="2" t="s">
        <v>114</v>
      </c>
      <c r="B6" s="2" t="s">
        <v>114</v>
      </c>
      <c r="C6" s="2" t="s">
        <v>114</v>
      </c>
      <c r="D6" s="2" t="s">
        <v>114</v>
      </c>
      <c r="E6" s="2" t="s">
        <v>114</v>
      </c>
      <c r="F6" s="2" t="s">
        <v>114</v>
      </c>
      <c r="G6" s="2" t="s">
        <v>114</v>
      </c>
      <c r="H6" s="2" t="s">
        <v>114</v>
      </c>
      <c r="I6" s="2" t="s">
        <v>114</v>
      </c>
      <c r="J6" s="2" t="s">
        <v>114</v>
      </c>
      <c r="K6" s="2" t="s">
        <v>114</v>
      </c>
      <c r="L6" s="2" t="s">
        <v>114</v>
      </c>
      <c r="M6" s="2" t="s">
        <v>114</v>
      </c>
      <c r="O6" s="2" t="s">
        <v>199</v>
      </c>
      <c r="P6" s="2" t="s">
        <v>4</v>
      </c>
      <c r="Q6" s="2" t="s">
        <v>4</v>
      </c>
      <c r="R6" s="2" t="s">
        <v>4</v>
      </c>
      <c r="S6" s="2" t="s">
        <v>4</v>
      </c>
      <c r="U6" s="2" t="s">
        <v>5</v>
      </c>
      <c r="V6" s="2" t="s">
        <v>5</v>
      </c>
      <c r="W6" s="2" t="s">
        <v>5</v>
      </c>
      <c r="X6" s="2" t="s">
        <v>5</v>
      </c>
      <c r="Y6" s="2" t="s">
        <v>5</v>
      </c>
      <c r="Z6" s="2" t="s">
        <v>5</v>
      </c>
      <c r="AA6" s="2" t="s">
        <v>5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 t="s">
        <v>6</v>
      </c>
      <c r="AI6" s="2" t="s">
        <v>6</v>
      </c>
      <c r="AJ6" s="2" t="s">
        <v>6</v>
      </c>
      <c r="AK6" s="2" t="s">
        <v>6</v>
      </c>
    </row>
    <row r="7" spans="1:37" ht="24.75" x14ac:dyDescent="0.55000000000000004">
      <c r="A7" s="2" t="s">
        <v>115</v>
      </c>
      <c r="C7" s="2" t="s">
        <v>116</v>
      </c>
      <c r="E7" s="2" t="s">
        <v>117</v>
      </c>
      <c r="G7" s="2" t="s">
        <v>118</v>
      </c>
      <c r="I7" s="2" t="s">
        <v>119</v>
      </c>
      <c r="K7" s="2" t="s">
        <v>120</v>
      </c>
      <c r="M7" s="2" t="s">
        <v>113</v>
      </c>
      <c r="O7" s="2" t="s">
        <v>7</v>
      </c>
      <c r="Q7" s="2" t="s">
        <v>8</v>
      </c>
      <c r="S7" s="2" t="s">
        <v>9</v>
      </c>
      <c r="U7" s="2" t="s">
        <v>10</v>
      </c>
      <c r="V7" s="2" t="s">
        <v>10</v>
      </c>
      <c r="W7" s="2" t="s">
        <v>10</v>
      </c>
      <c r="Y7" s="2" t="s">
        <v>11</v>
      </c>
      <c r="Z7" s="2" t="s">
        <v>11</v>
      </c>
      <c r="AA7" s="2" t="s">
        <v>11</v>
      </c>
      <c r="AC7" s="2" t="s">
        <v>7</v>
      </c>
      <c r="AE7" s="2" t="s">
        <v>121</v>
      </c>
      <c r="AG7" s="2" t="s">
        <v>8</v>
      </c>
      <c r="AI7" s="2" t="s">
        <v>9</v>
      </c>
      <c r="AK7" s="2" t="s">
        <v>13</v>
      </c>
    </row>
    <row r="8" spans="1:37" ht="24.75" x14ac:dyDescent="0.55000000000000004">
      <c r="A8" s="2" t="s">
        <v>115</v>
      </c>
      <c r="C8" s="2" t="s">
        <v>116</v>
      </c>
      <c r="E8" s="2" t="s">
        <v>117</v>
      </c>
      <c r="G8" s="2" t="s">
        <v>118</v>
      </c>
      <c r="I8" s="2" t="s">
        <v>119</v>
      </c>
      <c r="K8" s="2" t="s">
        <v>120</v>
      </c>
      <c r="M8" s="2" t="s">
        <v>113</v>
      </c>
      <c r="O8" s="2" t="s">
        <v>7</v>
      </c>
      <c r="Q8" s="2" t="s">
        <v>8</v>
      </c>
      <c r="S8" s="2" t="s">
        <v>9</v>
      </c>
      <c r="U8" s="2" t="s">
        <v>7</v>
      </c>
      <c r="W8" s="2" t="s">
        <v>8</v>
      </c>
      <c r="Y8" s="2" t="s">
        <v>7</v>
      </c>
      <c r="AA8" s="2" t="s">
        <v>14</v>
      </c>
      <c r="AC8" s="2" t="s">
        <v>7</v>
      </c>
      <c r="AE8" s="2" t="s">
        <v>121</v>
      </c>
      <c r="AG8" s="2" t="s">
        <v>8</v>
      </c>
      <c r="AI8" s="2" t="s">
        <v>9</v>
      </c>
      <c r="AK8" s="2" t="s">
        <v>13</v>
      </c>
    </row>
    <row r="9" spans="1:37" x14ac:dyDescent="0.55000000000000004">
      <c r="A9" s="3" t="s">
        <v>122</v>
      </c>
      <c r="C9" s="8" t="s">
        <v>123</v>
      </c>
      <c r="D9" s="8"/>
      <c r="E9" s="8" t="s">
        <v>123</v>
      </c>
      <c r="F9" s="8"/>
      <c r="G9" s="8" t="s">
        <v>124</v>
      </c>
      <c r="H9" s="8"/>
      <c r="I9" s="8" t="s">
        <v>125</v>
      </c>
      <c r="J9" s="8"/>
      <c r="K9" s="12">
        <v>18</v>
      </c>
      <c r="L9" s="8"/>
      <c r="M9" s="12">
        <v>18</v>
      </c>
      <c r="N9" s="8"/>
      <c r="O9" s="12">
        <v>24414</v>
      </c>
      <c r="P9" s="8"/>
      <c r="Q9" s="12">
        <v>21861033822</v>
      </c>
      <c r="R9" s="8"/>
      <c r="S9" s="12">
        <v>23061409727</v>
      </c>
      <c r="T9" s="8"/>
      <c r="U9" s="12">
        <v>0</v>
      </c>
      <c r="V9" s="8"/>
      <c r="W9" s="12">
        <v>0</v>
      </c>
      <c r="X9" s="8"/>
      <c r="Y9" s="12">
        <v>0</v>
      </c>
      <c r="Z9" s="8"/>
      <c r="AA9" s="12">
        <v>0</v>
      </c>
      <c r="AB9" s="8"/>
      <c r="AC9" s="12">
        <v>24414</v>
      </c>
      <c r="AD9" s="8"/>
      <c r="AE9" s="12">
        <v>944769</v>
      </c>
      <c r="AF9" s="8"/>
      <c r="AG9" s="12">
        <v>21861033822</v>
      </c>
      <c r="AH9" s="8"/>
      <c r="AI9" s="12">
        <v>23061409727</v>
      </c>
      <c r="AJ9" s="8"/>
      <c r="AK9" s="8" t="s">
        <v>43</v>
      </c>
    </row>
    <row r="10" spans="1:37" x14ac:dyDescent="0.55000000000000004">
      <c r="A10" s="3" t="s">
        <v>112</v>
      </c>
      <c r="C10" s="8" t="s">
        <v>112</v>
      </c>
      <c r="D10" s="8"/>
      <c r="E10" s="8" t="s">
        <v>112</v>
      </c>
      <c r="F10" s="8"/>
      <c r="G10" s="8" t="s">
        <v>112</v>
      </c>
      <c r="H10" s="8"/>
      <c r="I10" s="8" t="s">
        <v>112</v>
      </c>
      <c r="J10" s="8"/>
      <c r="K10" s="8" t="s">
        <v>112</v>
      </c>
      <c r="L10" s="8"/>
      <c r="M10" s="8" t="s">
        <v>112</v>
      </c>
      <c r="N10" s="8"/>
      <c r="O10" s="8" t="s">
        <v>112</v>
      </c>
      <c r="P10" s="8"/>
      <c r="Q10" s="13">
        <f>SUM(Q9:Q9)</f>
        <v>21861033822</v>
      </c>
      <c r="R10" s="8"/>
      <c r="S10" s="13">
        <f>SUM(S9:S9)</f>
        <v>23061409727</v>
      </c>
      <c r="T10" s="8"/>
      <c r="U10" s="8" t="s">
        <v>112</v>
      </c>
      <c r="V10" s="8"/>
      <c r="W10" s="13">
        <f>SUM(W9:W9)</f>
        <v>0</v>
      </c>
      <c r="X10" s="8"/>
      <c r="Y10" s="8" t="s">
        <v>112</v>
      </c>
      <c r="Z10" s="8"/>
      <c r="AA10" s="13">
        <f>SUM(AA9:AA9)</f>
        <v>0</v>
      </c>
      <c r="AB10" s="8"/>
      <c r="AC10" s="8" t="s">
        <v>112</v>
      </c>
      <c r="AD10" s="8"/>
      <c r="AE10" s="8" t="s">
        <v>112</v>
      </c>
      <c r="AF10" s="8"/>
      <c r="AG10" s="13">
        <f>SUM(AG9:AG9)</f>
        <v>21861033822</v>
      </c>
      <c r="AH10" s="8"/>
      <c r="AI10" s="13">
        <f>SUM(AI9:AI9)</f>
        <v>23061409727</v>
      </c>
      <c r="AJ10" s="8"/>
      <c r="AK10" s="9" t="s">
        <v>43</v>
      </c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8"/>
  <sheetViews>
    <sheetView rightToLeft="1" workbookViewId="0">
      <selection activeCell="E20" sqref="E20"/>
    </sheetView>
  </sheetViews>
  <sheetFormatPr defaultRowHeight="24" x14ac:dyDescent="0.55000000000000004"/>
  <cols>
    <col min="1" max="1" width="20.140625" style="3" bestFit="1" customWidth="1"/>
    <col min="2" max="2" width="1" style="3" customWidth="1"/>
    <col min="3" max="3" width="17" style="3" customWidth="1"/>
    <col min="4" max="4" width="1" style="3" customWidth="1"/>
    <col min="5" max="5" width="16" style="3" customWidth="1"/>
    <col min="6" max="6" width="1" style="3" customWidth="1"/>
    <col min="7" max="7" width="21" style="3" customWidth="1"/>
    <col min="8" max="8" width="1" style="3" customWidth="1"/>
    <col min="9" max="9" width="17" style="3" customWidth="1"/>
    <col min="10" max="10" width="1" style="3" customWidth="1"/>
    <col min="11" max="11" width="28" style="3" customWidth="1"/>
    <col min="12" max="12" width="1" style="3" customWidth="1"/>
    <col min="13" max="13" width="24.42578125" style="3" bestFit="1" customWidth="1"/>
    <col min="14" max="14" width="1" style="3" customWidth="1"/>
    <col min="15" max="15" width="9.140625" style="3" customWidth="1"/>
    <col min="16" max="16384" width="9.140625" style="3"/>
  </cols>
  <sheetData>
    <row r="2" spans="1:13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</row>
    <row r="4" spans="1:13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4.75" x14ac:dyDescent="0.55000000000000004">
      <c r="A6" s="2" t="s">
        <v>3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</row>
    <row r="7" spans="1:13" ht="24.75" x14ac:dyDescent="0.55000000000000004">
      <c r="A7" s="2" t="s">
        <v>3</v>
      </c>
      <c r="C7" s="2" t="s">
        <v>7</v>
      </c>
      <c r="E7" s="2" t="s">
        <v>126</v>
      </c>
      <c r="G7" s="2" t="s">
        <v>127</v>
      </c>
      <c r="I7" s="2" t="s">
        <v>128</v>
      </c>
      <c r="K7" s="2" t="s">
        <v>129</v>
      </c>
      <c r="M7" s="2" t="s">
        <v>130</v>
      </c>
    </row>
    <row r="8" spans="1:13" ht="24.75" x14ac:dyDescent="0.6">
      <c r="A8" s="4" t="s">
        <v>20</v>
      </c>
      <c r="C8" s="5">
        <v>8050000</v>
      </c>
      <c r="E8" s="12">
        <v>209000</v>
      </c>
      <c r="F8" s="8"/>
      <c r="G8" s="12">
        <v>20</v>
      </c>
      <c r="I8" s="8" t="s">
        <v>131</v>
      </c>
      <c r="K8" s="5">
        <v>2018940000000</v>
      </c>
      <c r="M8" s="3" t="s">
        <v>200</v>
      </c>
    </row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5"/>
  <sheetViews>
    <sheetView rightToLeft="1" workbookViewId="0">
      <selection activeCell="K8" sqref="K8:K13"/>
    </sheetView>
  </sheetViews>
  <sheetFormatPr defaultRowHeight="24" x14ac:dyDescent="0.55000000000000004"/>
  <cols>
    <col min="1" max="1" width="32.42578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5.5" thickBot="1" x14ac:dyDescent="0.6">
      <c r="A6" s="2" t="s">
        <v>133</v>
      </c>
      <c r="C6" s="2" t="s">
        <v>199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11" ht="25.5" thickBot="1" x14ac:dyDescent="0.6">
      <c r="A7" s="2" t="s">
        <v>133</v>
      </c>
      <c r="C7" s="2" t="s">
        <v>135</v>
      </c>
      <c r="E7" s="2" t="s">
        <v>136</v>
      </c>
      <c r="G7" s="2" t="s">
        <v>137</v>
      </c>
      <c r="I7" s="2" t="s">
        <v>135</v>
      </c>
      <c r="K7" s="2" t="s">
        <v>132</v>
      </c>
    </row>
    <row r="8" spans="1:11" x14ac:dyDescent="0.55000000000000004">
      <c r="A8" s="3" t="s">
        <v>138</v>
      </c>
      <c r="C8" s="7">
        <v>582789916</v>
      </c>
      <c r="D8" s="7"/>
      <c r="E8" s="7">
        <v>0</v>
      </c>
      <c r="F8" s="7"/>
      <c r="G8" s="7">
        <v>0</v>
      </c>
      <c r="H8" s="7"/>
      <c r="I8" s="7">
        <v>582789916</v>
      </c>
      <c r="K8" s="10">
        <v>1.4801457950955905E-5</v>
      </c>
    </row>
    <row r="9" spans="1:11" x14ac:dyDescent="0.55000000000000004">
      <c r="A9" s="3" t="s">
        <v>140</v>
      </c>
      <c r="C9" s="7">
        <v>131126223</v>
      </c>
      <c r="D9" s="7"/>
      <c r="E9" s="7">
        <v>4931545709</v>
      </c>
      <c r="F9" s="7"/>
      <c r="G9" s="7">
        <v>3820300000</v>
      </c>
      <c r="H9" s="7"/>
      <c r="I9" s="7">
        <v>1242371932</v>
      </c>
      <c r="K9" s="10">
        <v>3.1553249989565447E-5</v>
      </c>
    </row>
    <row r="10" spans="1:11" x14ac:dyDescent="0.55000000000000004">
      <c r="A10" s="3" t="s">
        <v>142</v>
      </c>
      <c r="C10" s="7">
        <v>2211466235017</v>
      </c>
      <c r="D10" s="7"/>
      <c r="E10" s="7">
        <v>3761434621115</v>
      </c>
      <c r="F10" s="7"/>
      <c r="G10" s="7">
        <v>5275544263328</v>
      </c>
      <c r="H10" s="7"/>
      <c r="I10" s="7">
        <v>697356592804</v>
      </c>
      <c r="K10" s="10">
        <v>1.7711175162492491E-2</v>
      </c>
    </row>
    <row r="11" spans="1:11" x14ac:dyDescent="0.55000000000000004">
      <c r="A11" s="3" t="s">
        <v>144</v>
      </c>
      <c r="C11" s="7">
        <v>30561196</v>
      </c>
      <c r="D11" s="7"/>
      <c r="E11" s="7">
        <v>1500000125251</v>
      </c>
      <c r="F11" s="7"/>
      <c r="G11" s="7">
        <v>1500000000000</v>
      </c>
      <c r="H11" s="7"/>
      <c r="I11" s="7">
        <v>30686447</v>
      </c>
      <c r="K11" s="10">
        <v>7.7936172618116645E-7</v>
      </c>
    </row>
    <row r="12" spans="1:11" x14ac:dyDescent="0.55000000000000004">
      <c r="A12" s="3" t="s">
        <v>140</v>
      </c>
      <c r="C12" s="7">
        <v>200000000000</v>
      </c>
      <c r="D12" s="7"/>
      <c r="E12" s="7">
        <v>0</v>
      </c>
      <c r="F12" s="7"/>
      <c r="G12" s="7">
        <v>0</v>
      </c>
      <c r="H12" s="7"/>
      <c r="I12" s="7">
        <v>200000000000</v>
      </c>
      <c r="K12" s="10">
        <v>5.0795175223848259E-3</v>
      </c>
    </row>
    <row r="13" spans="1:11" ht="24.75" thickBot="1" x14ac:dyDescent="0.6">
      <c r="A13" s="3" t="s">
        <v>147</v>
      </c>
      <c r="C13" s="7">
        <v>0</v>
      </c>
      <c r="D13" s="7"/>
      <c r="E13" s="7">
        <v>1500000000000</v>
      </c>
      <c r="F13" s="7"/>
      <c r="G13" s="7">
        <v>0</v>
      </c>
      <c r="H13" s="7"/>
      <c r="I13" s="7">
        <v>1500000000000</v>
      </c>
      <c r="K13" s="10">
        <v>3.8096381417886196E-2</v>
      </c>
    </row>
    <row r="14" spans="1:11" ht="24.75" thickBot="1" x14ac:dyDescent="0.6">
      <c r="A14" s="3" t="s">
        <v>112</v>
      </c>
      <c r="C14" s="13">
        <f>SUM(C8:C13)</f>
        <v>2412210712352</v>
      </c>
      <c r="D14" s="8"/>
      <c r="E14" s="13">
        <f>SUM(E8:E13)</f>
        <v>6766366292075</v>
      </c>
      <c r="F14" s="8"/>
      <c r="G14" s="13">
        <f>SUM(G8:G13)</f>
        <v>6779364563328</v>
      </c>
      <c r="H14" s="8"/>
      <c r="I14" s="13">
        <f>SUM(I8:I13)</f>
        <v>2399212441099</v>
      </c>
      <c r="K14" s="11">
        <f>SUM(K8:K13)</f>
        <v>6.0934208172430213E-2</v>
      </c>
    </row>
    <row r="15" spans="1:11" ht="24.75" thickTop="1" x14ac:dyDescent="0.55000000000000004">
      <c r="K15" s="8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C20" sqref="C20"/>
    </sheetView>
  </sheetViews>
  <sheetFormatPr defaultRowHeight="24" x14ac:dyDescent="0.55000000000000004"/>
  <cols>
    <col min="1" max="1" width="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 x14ac:dyDescent="0.55000000000000004">
      <c r="A3" s="1" t="s">
        <v>148</v>
      </c>
      <c r="B3" s="1" t="s">
        <v>148</v>
      </c>
      <c r="C3" s="1" t="s">
        <v>148</v>
      </c>
      <c r="D3" s="1" t="s">
        <v>148</v>
      </c>
      <c r="E3" s="1" t="s">
        <v>148</v>
      </c>
      <c r="F3" s="1" t="s">
        <v>148</v>
      </c>
      <c r="G3" s="1" t="s">
        <v>148</v>
      </c>
    </row>
    <row r="4" spans="1: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4.75" x14ac:dyDescent="0.55000000000000004">
      <c r="A6" s="2" t="s">
        <v>152</v>
      </c>
      <c r="C6" s="2" t="s">
        <v>135</v>
      </c>
      <c r="E6" s="2" t="s">
        <v>184</v>
      </c>
      <c r="G6" s="2" t="s">
        <v>13</v>
      </c>
    </row>
    <row r="7" spans="1:7" x14ac:dyDescent="0.55000000000000004">
      <c r="A7" s="3" t="s">
        <v>195</v>
      </c>
      <c r="C7" s="12">
        <f>'سرمایه‌گذاری در سهام'!I133</f>
        <v>2753247810163</v>
      </c>
      <c r="E7" s="10">
        <f>C7/$C$11</f>
        <v>0.98701879064880227</v>
      </c>
      <c r="G7" s="10">
        <v>6.9925852475953051E-2</v>
      </c>
    </row>
    <row r="8" spans="1:7" x14ac:dyDescent="0.55000000000000004">
      <c r="A8" s="3" t="s">
        <v>196</v>
      </c>
      <c r="C8" s="12">
        <f>'درآمدسرمایه‌گذاری در اوراق بها'!I10</f>
        <v>385639926</v>
      </c>
      <c r="E8" s="10">
        <f t="shared" ref="E8:E10" si="0">C8/$C$11</f>
        <v>1.3824903518723909E-4</v>
      </c>
      <c r="G8" s="10">
        <v>9.7943238072409386E-6</v>
      </c>
    </row>
    <row r="9" spans="1:7" x14ac:dyDescent="0.55000000000000004">
      <c r="A9" s="3" t="s">
        <v>197</v>
      </c>
      <c r="C9" s="12">
        <f>' سپرده بانکی'!E13</f>
        <v>33032835064</v>
      </c>
      <c r="E9" s="10">
        <f t="shared" si="0"/>
        <v>1.1842024824725232E-2</v>
      </c>
      <c r="G9" s="10">
        <v>8.3895432260817947E-4</v>
      </c>
    </row>
    <row r="10" spans="1:7" x14ac:dyDescent="0.55000000000000004">
      <c r="A10" s="3" t="s">
        <v>222</v>
      </c>
      <c r="C10" s="12">
        <f>'سایر درآمدها'!C11</f>
        <v>2792067867</v>
      </c>
      <c r="E10" s="10">
        <f t="shared" si="0"/>
        <v>1.0009354912853153E-3</v>
      </c>
      <c r="G10" s="10">
        <v>7.0911788270570629E-5</v>
      </c>
    </row>
    <row r="11" spans="1:7" x14ac:dyDescent="0.55000000000000004">
      <c r="A11" s="3" t="s">
        <v>112</v>
      </c>
      <c r="C11" s="13">
        <f>SUM(C7:C10)</f>
        <v>2789458353020</v>
      </c>
      <c r="E11" s="11">
        <f>SUM(E7:E10)</f>
        <v>1</v>
      </c>
      <c r="G11" s="11">
        <f>SUM(G7:G10)</f>
        <v>7.0845512910639036E-2</v>
      </c>
    </row>
    <row r="12" spans="1:7" x14ac:dyDescent="0.55000000000000004">
      <c r="E12" s="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3"/>
  <sheetViews>
    <sheetView rightToLeft="1" topLeftCell="B118" workbookViewId="0">
      <selection activeCell="O129" sqref="O129"/>
    </sheetView>
  </sheetViews>
  <sheetFormatPr defaultRowHeight="24" x14ac:dyDescent="0.55000000000000004"/>
  <cols>
    <col min="1" max="1" width="44.42578125" style="3" bestFit="1" customWidth="1"/>
    <col min="2" max="2" width="1" style="3" customWidth="1"/>
    <col min="3" max="3" width="22" style="3" customWidth="1"/>
    <col min="4" max="4" width="1" style="3" customWidth="1"/>
    <col min="5" max="5" width="23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3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2" style="3" customWidth="1"/>
    <col min="18" max="18" width="1" style="3" customWidth="1"/>
    <col min="19" max="19" width="23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 x14ac:dyDescent="0.55000000000000004">
      <c r="A3" s="1" t="s">
        <v>148</v>
      </c>
      <c r="B3" s="1" t="s">
        <v>148</v>
      </c>
      <c r="C3" s="1" t="s">
        <v>148</v>
      </c>
      <c r="D3" s="1" t="s">
        <v>148</v>
      </c>
      <c r="E3" s="1" t="s">
        <v>148</v>
      </c>
      <c r="F3" s="1" t="s">
        <v>148</v>
      </c>
      <c r="G3" s="1" t="s">
        <v>148</v>
      </c>
      <c r="H3" s="1" t="s">
        <v>148</v>
      </c>
      <c r="I3" s="1" t="s">
        <v>148</v>
      </c>
      <c r="J3" s="1" t="s">
        <v>148</v>
      </c>
      <c r="K3" s="1" t="s">
        <v>148</v>
      </c>
      <c r="L3" s="1" t="s">
        <v>148</v>
      </c>
      <c r="M3" s="1" t="s">
        <v>148</v>
      </c>
      <c r="N3" s="1" t="s">
        <v>148</v>
      </c>
      <c r="O3" s="1" t="s">
        <v>148</v>
      </c>
      <c r="P3" s="1" t="s">
        <v>148</v>
      </c>
      <c r="Q3" s="1" t="s">
        <v>148</v>
      </c>
      <c r="R3" s="1" t="s">
        <v>148</v>
      </c>
      <c r="S3" s="1" t="s">
        <v>148</v>
      </c>
      <c r="T3" s="1" t="s">
        <v>148</v>
      </c>
      <c r="U3" s="1" t="s">
        <v>148</v>
      </c>
    </row>
    <row r="4" spans="1:2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 x14ac:dyDescent="0.55000000000000004">
      <c r="A6" s="2" t="s">
        <v>3</v>
      </c>
      <c r="C6" s="2" t="s">
        <v>150</v>
      </c>
      <c r="D6" s="2" t="s">
        <v>150</v>
      </c>
      <c r="E6" s="2" t="s">
        <v>150</v>
      </c>
      <c r="F6" s="2" t="s">
        <v>150</v>
      </c>
      <c r="G6" s="2" t="s">
        <v>150</v>
      </c>
      <c r="H6" s="2" t="s">
        <v>150</v>
      </c>
      <c r="I6" s="2" t="s">
        <v>150</v>
      </c>
      <c r="J6" s="2" t="s">
        <v>150</v>
      </c>
      <c r="K6" s="2" t="s">
        <v>150</v>
      </c>
      <c r="M6" s="2" t="s">
        <v>151</v>
      </c>
      <c r="N6" s="2" t="s">
        <v>151</v>
      </c>
      <c r="O6" s="2" t="s">
        <v>151</v>
      </c>
      <c r="P6" s="2" t="s">
        <v>151</v>
      </c>
      <c r="Q6" s="2" t="s">
        <v>151</v>
      </c>
      <c r="R6" s="2" t="s">
        <v>151</v>
      </c>
      <c r="S6" s="2" t="s">
        <v>151</v>
      </c>
      <c r="T6" s="2" t="s">
        <v>151</v>
      </c>
      <c r="U6" s="2" t="s">
        <v>151</v>
      </c>
    </row>
    <row r="7" spans="1:21" ht="24.75" x14ac:dyDescent="0.55000000000000004">
      <c r="A7" s="2" t="s">
        <v>3</v>
      </c>
      <c r="C7" s="2" t="s">
        <v>181</v>
      </c>
      <c r="E7" s="2" t="s">
        <v>182</v>
      </c>
      <c r="G7" s="2" t="s">
        <v>183</v>
      </c>
      <c r="I7" s="2" t="s">
        <v>135</v>
      </c>
      <c r="K7" s="2" t="s">
        <v>184</v>
      </c>
      <c r="M7" s="2" t="s">
        <v>181</v>
      </c>
      <c r="O7" s="2" t="s">
        <v>182</v>
      </c>
      <c r="Q7" s="2" t="s">
        <v>183</v>
      </c>
      <c r="S7" s="2" t="s">
        <v>135</v>
      </c>
      <c r="U7" s="2" t="s">
        <v>184</v>
      </c>
    </row>
    <row r="8" spans="1:21" x14ac:dyDescent="0.55000000000000004">
      <c r="A8" s="3" t="s">
        <v>50</v>
      </c>
      <c r="C8" s="7">
        <v>0</v>
      </c>
      <c r="D8" s="7"/>
      <c r="E8" s="7">
        <v>0</v>
      </c>
      <c r="F8" s="7"/>
      <c r="G8" s="7">
        <v>4164349936</v>
      </c>
      <c r="H8" s="7"/>
      <c r="I8" s="7">
        <f>C8+E8+G8</f>
        <v>4164349936</v>
      </c>
      <c r="K8" s="10">
        <f>I8/$I$133</f>
        <v>1.5125227451841536E-3</v>
      </c>
      <c r="M8" s="7">
        <v>0</v>
      </c>
      <c r="N8" s="7"/>
      <c r="O8" s="7">
        <v>0</v>
      </c>
      <c r="P8" s="7"/>
      <c r="Q8" s="7">
        <v>19667195205</v>
      </c>
      <c r="R8" s="7"/>
      <c r="S8" s="7">
        <f>M8+O8+Q8</f>
        <v>19667195205</v>
      </c>
      <c r="U8" s="10">
        <f>S8/$S$133</f>
        <v>1.9568809270495888E-3</v>
      </c>
    </row>
    <row r="9" spans="1:21" x14ac:dyDescent="0.55000000000000004">
      <c r="A9" s="3" t="s">
        <v>86</v>
      </c>
      <c r="C9" s="7">
        <v>0</v>
      </c>
      <c r="D9" s="7"/>
      <c r="E9" s="7">
        <v>-9038561691</v>
      </c>
      <c r="F9" s="7"/>
      <c r="G9" s="7">
        <v>14823589592</v>
      </c>
      <c r="H9" s="7"/>
      <c r="I9" s="7">
        <f t="shared" ref="I9:I70" si="0">C9+E9+G9</f>
        <v>5785027901</v>
      </c>
      <c r="K9" s="10">
        <f t="shared" ref="K9:K72" si="1">I9/$I$133</f>
        <v>2.1011649876360059E-3</v>
      </c>
      <c r="M9" s="7">
        <v>0</v>
      </c>
      <c r="N9" s="7"/>
      <c r="O9" s="7">
        <v>15128064284</v>
      </c>
      <c r="P9" s="7"/>
      <c r="Q9" s="7">
        <v>15300733708</v>
      </c>
      <c r="R9" s="7"/>
      <c r="S9" s="7">
        <f t="shared" ref="S9:S70" si="2">M9+O9+Q9</f>
        <v>30428797992</v>
      </c>
      <c r="U9" s="10">
        <f t="shared" ref="U9:U72" si="3">S9/$S$133</f>
        <v>3.0276576707008703E-3</v>
      </c>
    </row>
    <row r="10" spans="1:21" x14ac:dyDescent="0.55000000000000004">
      <c r="A10" s="3" t="s">
        <v>15</v>
      </c>
      <c r="C10" s="7">
        <v>0</v>
      </c>
      <c r="D10" s="7"/>
      <c r="E10" s="7">
        <v>8704444006</v>
      </c>
      <c r="F10" s="7"/>
      <c r="G10" s="7">
        <v>-8599</v>
      </c>
      <c r="H10" s="7"/>
      <c r="I10" s="7">
        <f t="shared" si="0"/>
        <v>8704435407</v>
      </c>
      <c r="K10" s="10">
        <f t="shared" si="1"/>
        <v>3.161515420032123E-3</v>
      </c>
      <c r="M10" s="7">
        <v>0</v>
      </c>
      <c r="N10" s="7"/>
      <c r="O10" s="7">
        <v>30619173704</v>
      </c>
      <c r="P10" s="7"/>
      <c r="Q10" s="7">
        <v>-8599</v>
      </c>
      <c r="R10" s="7"/>
      <c r="S10" s="7">
        <f t="shared" si="2"/>
        <v>30619165105</v>
      </c>
      <c r="U10" s="10">
        <f t="shared" si="3"/>
        <v>3.0465991500874421E-3</v>
      </c>
    </row>
    <row r="11" spans="1:21" x14ac:dyDescent="0.55000000000000004">
      <c r="A11" s="3" t="s">
        <v>78</v>
      </c>
      <c r="C11" s="7">
        <v>0</v>
      </c>
      <c r="D11" s="7"/>
      <c r="E11" s="7">
        <v>-123878057338</v>
      </c>
      <c r="F11" s="7"/>
      <c r="G11" s="7">
        <v>113239751971</v>
      </c>
      <c r="H11" s="7"/>
      <c r="I11" s="7">
        <f t="shared" si="0"/>
        <v>-10638305367</v>
      </c>
      <c r="K11" s="10">
        <f t="shared" si="1"/>
        <v>-3.8639113151133979E-3</v>
      </c>
      <c r="M11" s="7">
        <v>0</v>
      </c>
      <c r="N11" s="7"/>
      <c r="O11" s="7">
        <v>489748958104</v>
      </c>
      <c r="P11" s="7"/>
      <c r="Q11" s="7">
        <v>144999649874</v>
      </c>
      <c r="R11" s="7"/>
      <c r="S11" s="7">
        <f t="shared" si="2"/>
        <v>634748607978</v>
      </c>
      <c r="U11" s="10">
        <f t="shared" si="3"/>
        <v>6.315732525538964E-2</v>
      </c>
    </row>
    <row r="12" spans="1:21" x14ac:dyDescent="0.55000000000000004">
      <c r="A12" s="3" t="s">
        <v>42</v>
      </c>
      <c r="C12" s="7">
        <v>0</v>
      </c>
      <c r="D12" s="7"/>
      <c r="E12" s="7">
        <v>-26431538622</v>
      </c>
      <c r="F12" s="7"/>
      <c r="G12" s="7">
        <v>26501319355</v>
      </c>
      <c r="H12" s="7"/>
      <c r="I12" s="7">
        <f t="shared" si="0"/>
        <v>69780733</v>
      </c>
      <c r="K12" s="10">
        <f t="shared" si="1"/>
        <v>2.5344879143250379E-5</v>
      </c>
      <c r="M12" s="7">
        <v>0</v>
      </c>
      <c r="N12" s="7"/>
      <c r="O12" s="7">
        <v>-1218407976</v>
      </c>
      <c r="P12" s="7"/>
      <c r="Q12" s="7">
        <v>109627744237</v>
      </c>
      <c r="R12" s="7"/>
      <c r="S12" s="7">
        <f t="shared" si="2"/>
        <v>108409336261</v>
      </c>
      <c r="U12" s="10">
        <f t="shared" si="3"/>
        <v>1.0786701419901642E-2</v>
      </c>
    </row>
    <row r="13" spans="1:21" x14ac:dyDescent="0.55000000000000004">
      <c r="A13" s="3" t="s">
        <v>90</v>
      </c>
      <c r="C13" s="7">
        <v>0</v>
      </c>
      <c r="D13" s="7"/>
      <c r="E13" s="7">
        <v>65944215465</v>
      </c>
      <c r="F13" s="7"/>
      <c r="G13" s="7">
        <v>-4385</v>
      </c>
      <c r="H13" s="7"/>
      <c r="I13" s="7">
        <f t="shared" si="0"/>
        <v>65944211080</v>
      </c>
      <c r="K13" s="10">
        <f t="shared" si="1"/>
        <v>2.3951425961942711E-2</v>
      </c>
      <c r="M13" s="7">
        <v>0</v>
      </c>
      <c r="N13" s="7"/>
      <c r="O13" s="7">
        <v>119778909896</v>
      </c>
      <c r="P13" s="7"/>
      <c r="Q13" s="7">
        <v>-4385</v>
      </c>
      <c r="R13" s="7"/>
      <c r="S13" s="7">
        <f t="shared" si="2"/>
        <v>119778905511</v>
      </c>
      <c r="U13" s="10">
        <f t="shared" si="3"/>
        <v>1.1917970672186185E-2</v>
      </c>
    </row>
    <row r="14" spans="1:21" x14ac:dyDescent="0.55000000000000004">
      <c r="A14" s="3" t="s">
        <v>25</v>
      </c>
      <c r="C14" s="7">
        <v>0</v>
      </c>
      <c r="D14" s="7"/>
      <c r="E14" s="7">
        <v>18362404076</v>
      </c>
      <c r="F14" s="7"/>
      <c r="G14" s="7">
        <v>12309268941</v>
      </c>
      <c r="H14" s="7"/>
      <c r="I14" s="7">
        <f t="shared" si="0"/>
        <v>30671673017</v>
      </c>
      <c r="K14" s="10">
        <f t="shared" si="1"/>
        <v>1.1140178847607674E-2</v>
      </c>
      <c r="M14" s="7">
        <v>0</v>
      </c>
      <c r="N14" s="7"/>
      <c r="O14" s="7">
        <v>56064967569</v>
      </c>
      <c r="P14" s="7"/>
      <c r="Q14" s="7">
        <v>12309268941</v>
      </c>
      <c r="R14" s="7"/>
      <c r="S14" s="7">
        <f t="shared" si="2"/>
        <v>68374236510</v>
      </c>
      <c r="U14" s="10">
        <f t="shared" si="3"/>
        <v>6.8032191643666879E-3</v>
      </c>
    </row>
    <row r="15" spans="1:21" x14ac:dyDescent="0.55000000000000004">
      <c r="A15" s="3" t="s">
        <v>81</v>
      </c>
      <c r="C15" s="7">
        <v>187711216129</v>
      </c>
      <c r="D15" s="7"/>
      <c r="E15" s="7">
        <v>-50066160118</v>
      </c>
      <c r="F15" s="7"/>
      <c r="G15" s="7">
        <v>110629008952</v>
      </c>
      <c r="H15" s="7"/>
      <c r="I15" s="7">
        <f t="shared" si="0"/>
        <v>248274064963</v>
      </c>
      <c r="K15" s="10">
        <f t="shared" si="1"/>
        <v>9.0174979544722297E-2</v>
      </c>
      <c r="M15" s="7">
        <v>187711216129</v>
      </c>
      <c r="N15" s="7"/>
      <c r="O15" s="7">
        <v>770012313945</v>
      </c>
      <c r="P15" s="7"/>
      <c r="Q15" s="7">
        <v>188314886827</v>
      </c>
      <c r="R15" s="7"/>
      <c r="S15" s="7">
        <f t="shared" si="2"/>
        <v>1146038416901</v>
      </c>
      <c r="U15" s="10">
        <f t="shared" si="3"/>
        <v>0.11403053136572923</v>
      </c>
    </row>
    <row r="16" spans="1:21" x14ac:dyDescent="0.55000000000000004">
      <c r="A16" s="3" t="s">
        <v>68</v>
      </c>
      <c r="C16" s="7">
        <v>0</v>
      </c>
      <c r="D16" s="7"/>
      <c r="E16" s="7">
        <v>1902031983</v>
      </c>
      <c r="F16" s="7"/>
      <c r="G16" s="7">
        <v>1002002564</v>
      </c>
      <c r="H16" s="7"/>
      <c r="I16" s="7">
        <f t="shared" si="0"/>
        <v>2904034547</v>
      </c>
      <c r="K16" s="10">
        <f t="shared" si="1"/>
        <v>1.0547668598084067E-3</v>
      </c>
      <c r="M16" s="7">
        <v>0</v>
      </c>
      <c r="N16" s="7"/>
      <c r="O16" s="7">
        <v>26570615875</v>
      </c>
      <c r="P16" s="7"/>
      <c r="Q16" s="7">
        <v>1002002564</v>
      </c>
      <c r="R16" s="7"/>
      <c r="S16" s="7">
        <f t="shared" si="2"/>
        <v>27572618439</v>
      </c>
      <c r="U16" s="10">
        <f t="shared" si="3"/>
        <v>2.7434685307022103E-3</v>
      </c>
    </row>
    <row r="17" spans="1:21" x14ac:dyDescent="0.55000000000000004">
      <c r="A17" s="3" t="s">
        <v>52</v>
      </c>
      <c r="C17" s="7">
        <v>0</v>
      </c>
      <c r="D17" s="7"/>
      <c r="E17" s="7">
        <v>-489647238</v>
      </c>
      <c r="F17" s="7"/>
      <c r="G17" s="7">
        <v>14314281947</v>
      </c>
      <c r="H17" s="7"/>
      <c r="I17" s="7">
        <f t="shared" si="0"/>
        <v>13824634709</v>
      </c>
      <c r="K17" s="10">
        <f t="shared" si="1"/>
        <v>5.0212097356327479E-3</v>
      </c>
      <c r="M17" s="7">
        <v>0</v>
      </c>
      <c r="N17" s="7"/>
      <c r="O17" s="7">
        <v>630465899352</v>
      </c>
      <c r="P17" s="7"/>
      <c r="Q17" s="7">
        <v>39195563569</v>
      </c>
      <c r="R17" s="7"/>
      <c r="S17" s="7">
        <f t="shared" si="2"/>
        <v>669661462921</v>
      </c>
      <c r="U17" s="10">
        <f t="shared" si="3"/>
        <v>6.6631145453677834E-2</v>
      </c>
    </row>
    <row r="18" spans="1:21" x14ac:dyDescent="0.55000000000000004">
      <c r="A18" s="3" t="s">
        <v>71</v>
      </c>
      <c r="C18" s="7">
        <v>0</v>
      </c>
      <c r="D18" s="7"/>
      <c r="E18" s="7">
        <v>0</v>
      </c>
      <c r="F18" s="7"/>
      <c r="G18" s="7">
        <v>33110148011</v>
      </c>
      <c r="H18" s="7"/>
      <c r="I18" s="7">
        <f t="shared" si="0"/>
        <v>33110148011</v>
      </c>
      <c r="K18" s="10">
        <f t="shared" si="1"/>
        <v>1.2025851029021534E-2</v>
      </c>
      <c r="M18" s="7">
        <v>0</v>
      </c>
      <c r="N18" s="7"/>
      <c r="O18" s="7">
        <v>0</v>
      </c>
      <c r="P18" s="7"/>
      <c r="Q18" s="7">
        <v>33110148011</v>
      </c>
      <c r="R18" s="7"/>
      <c r="S18" s="7">
        <f t="shared" si="2"/>
        <v>33110148011</v>
      </c>
      <c r="U18" s="10">
        <f t="shared" si="3"/>
        <v>3.2944513164766126E-3</v>
      </c>
    </row>
    <row r="19" spans="1:21" x14ac:dyDescent="0.55000000000000004">
      <c r="A19" s="3" t="s">
        <v>30</v>
      </c>
      <c r="C19" s="7">
        <v>0</v>
      </c>
      <c r="D19" s="7"/>
      <c r="E19" s="7">
        <v>0</v>
      </c>
      <c r="F19" s="7"/>
      <c r="G19" s="7">
        <v>27503406492</v>
      </c>
      <c r="H19" s="7"/>
      <c r="I19" s="7">
        <f t="shared" si="0"/>
        <v>27503406492</v>
      </c>
      <c r="K19" s="10">
        <f t="shared" si="1"/>
        <v>9.9894409760274069E-3</v>
      </c>
      <c r="M19" s="7">
        <v>0</v>
      </c>
      <c r="N19" s="7"/>
      <c r="O19" s="7">
        <v>0</v>
      </c>
      <c r="P19" s="7"/>
      <c r="Q19" s="7">
        <v>27503406492</v>
      </c>
      <c r="R19" s="7"/>
      <c r="S19" s="7">
        <f t="shared" si="2"/>
        <v>27503406492</v>
      </c>
      <c r="U19" s="10">
        <f t="shared" si="3"/>
        <v>2.7365819595568833E-3</v>
      </c>
    </row>
    <row r="20" spans="1:21" x14ac:dyDescent="0.55000000000000004">
      <c r="A20" s="3" t="s">
        <v>170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K20" s="10">
        <f t="shared" si="1"/>
        <v>0</v>
      </c>
      <c r="M20" s="7">
        <v>0</v>
      </c>
      <c r="N20" s="7"/>
      <c r="O20" s="7">
        <v>0</v>
      </c>
      <c r="P20" s="7"/>
      <c r="Q20" s="7">
        <v>45454371018</v>
      </c>
      <c r="R20" s="7"/>
      <c r="S20" s="7">
        <f t="shared" si="2"/>
        <v>45454371018</v>
      </c>
      <c r="U20" s="10">
        <f t="shared" si="3"/>
        <v>4.5226983700017535E-3</v>
      </c>
    </row>
    <row r="21" spans="1:21" x14ac:dyDescent="0.55000000000000004">
      <c r="A21" s="3" t="s">
        <v>171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K21" s="10">
        <f t="shared" si="1"/>
        <v>0</v>
      </c>
      <c r="M21" s="7">
        <v>0</v>
      </c>
      <c r="N21" s="7"/>
      <c r="O21" s="7">
        <v>0</v>
      </c>
      <c r="P21" s="7"/>
      <c r="Q21" s="7">
        <v>17670266445</v>
      </c>
      <c r="R21" s="7"/>
      <c r="S21" s="7">
        <f t="shared" si="2"/>
        <v>17670266445</v>
      </c>
      <c r="U21" s="10">
        <f t="shared" si="3"/>
        <v>1.758187022688111E-3</v>
      </c>
    </row>
    <row r="22" spans="1:21" x14ac:dyDescent="0.55000000000000004">
      <c r="A22" s="3" t="s">
        <v>49</v>
      </c>
      <c r="C22" s="7">
        <v>0</v>
      </c>
      <c r="D22" s="7"/>
      <c r="E22" s="7">
        <v>95354634735</v>
      </c>
      <c r="F22" s="7"/>
      <c r="G22" s="7">
        <v>0</v>
      </c>
      <c r="H22" s="7"/>
      <c r="I22" s="7">
        <f t="shared" si="0"/>
        <v>95354634735</v>
      </c>
      <c r="K22" s="10">
        <f t="shared" si="1"/>
        <v>3.4633509698262406E-2</v>
      </c>
      <c r="M22" s="7">
        <v>0</v>
      </c>
      <c r="N22" s="7"/>
      <c r="O22" s="7">
        <v>267164787406</v>
      </c>
      <c r="P22" s="7"/>
      <c r="Q22" s="7">
        <v>5000544519</v>
      </c>
      <c r="R22" s="7"/>
      <c r="S22" s="7">
        <f t="shared" si="2"/>
        <v>272165331925</v>
      </c>
      <c r="U22" s="10">
        <f t="shared" si="3"/>
        <v>2.7080381391279988E-2</v>
      </c>
    </row>
    <row r="23" spans="1:21" x14ac:dyDescent="0.55000000000000004">
      <c r="A23" s="3" t="s">
        <v>172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K23" s="10">
        <f t="shared" si="1"/>
        <v>0</v>
      </c>
      <c r="M23" s="7">
        <v>0</v>
      </c>
      <c r="N23" s="7"/>
      <c r="O23" s="7">
        <v>0</v>
      </c>
      <c r="P23" s="7"/>
      <c r="Q23" s="7">
        <v>-5660291951</v>
      </c>
      <c r="R23" s="7"/>
      <c r="S23" s="7">
        <f t="shared" si="2"/>
        <v>-5660291951</v>
      </c>
      <c r="U23" s="10">
        <f t="shared" si="3"/>
        <v>-5.6319761130088424E-4</v>
      </c>
    </row>
    <row r="24" spans="1:21" x14ac:dyDescent="0.55000000000000004">
      <c r="A24" s="3" t="s">
        <v>173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K24" s="10">
        <f t="shared" si="1"/>
        <v>0</v>
      </c>
      <c r="M24" s="7">
        <v>0</v>
      </c>
      <c r="N24" s="7"/>
      <c r="O24" s="7">
        <v>0</v>
      </c>
      <c r="P24" s="7"/>
      <c r="Q24" s="7">
        <v>7004034424</v>
      </c>
      <c r="R24" s="7"/>
      <c r="S24" s="7">
        <f t="shared" si="2"/>
        <v>7004034424</v>
      </c>
      <c r="U24" s="10">
        <f t="shared" si="3"/>
        <v>6.9689964602781052E-4</v>
      </c>
    </row>
    <row r="25" spans="1:21" x14ac:dyDescent="0.55000000000000004">
      <c r="A25" s="3" t="s">
        <v>174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K25" s="10">
        <f t="shared" si="1"/>
        <v>0</v>
      </c>
      <c r="M25" s="7">
        <v>0</v>
      </c>
      <c r="N25" s="7"/>
      <c r="O25" s="7">
        <v>0</v>
      </c>
      <c r="P25" s="7"/>
      <c r="Q25" s="7">
        <v>-15875983</v>
      </c>
      <c r="R25" s="7"/>
      <c r="S25" s="7">
        <f t="shared" si="2"/>
        <v>-15875983</v>
      </c>
      <c r="U25" s="10">
        <f t="shared" si="3"/>
        <v>-1.5796562756933043E-6</v>
      </c>
    </row>
    <row r="26" spans="1:21" x14ac:dyDescent="0.55000000000000004">
      <c r="A26" s="3" t="s">
        <v>175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K26" s="10">
        <f t="shared" si="1"/>
        <v>0</v>
      </c>
      <c r="M26" s="7">
        <v>0</v>
      </c>
      <c r="N26" s="7"/>
      <c r="O26" s="7">
        <v>0</v>
      </c>
      <c r="P26" s="7"/>
      <c r="Q26" s="7">
        <v>15396348179</v>
      </c>
      <c r="R26" s="7"/>
      <c r="S26" s="7">
        <f t="shared" si="2"/>
        <v>15396348179</v>
      </c>
      <c r="U26" s="10">
        <f t="shared" si="3"/>
        <v>1.531932732840324E-3</v>
      </c>
    </row>
    <row r="27" spans="1:21" x14ac:dyDescent="0.55000000000000004">
      <c r="A27" s="3" t="s">
        <v>176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K27" s="10">
        <f t="shared" si="1"/>
        <v>0</v>
      </c>
      <c r="M27" s="7">
        <v>0</v>
      </c>
      <c r="N27" s="7"/>
      <c r="O27" s="7">
        <v>0</v>
      </c>
      <c r="P27" s="7"/>
      <c r="Q27" s="7">
        <v>5220296535</v>
      </c>
      <c r="R27" s="7"/>
      <c r="S27" s="7">
        <f t="shared" si="2"/>
        <v>5220296535</v>
      </c>
      <c r="U27" s="10">
        <f t="shared" si="3"/>
        <v>5.1941817917622866E-4</v>
      </c>
    </row>
    <row r="28" spans="1:21" x14ac:dyDescent="0.55000000000000004">
      <c r="A28" s="3" t="s">
        <v>89</v>
      </c>
      <c r="C28" s="7">
        <v>0</v>
      </c>
      <c r="D28" s="7"/>
      <c r="E28" s="7">
        <v>2329239948</v>
      </c>
      <c r="F28" s="7"/>
      <c r="G28" s="7">
        <v>0</v>
      </c>
      <c r="H28" s="7"/>
      <c r="I28" s="7">
        <f t="shared" si="0"/>
        <v>2329239948</v>
      </c>
      <c r="K28" s="10">
        <f t="shared" si="1"/>
        <v>8.4599720352164834E-4</v>
      </c>
      <c r="M28" s="7">
        <v>0</v>
      </c>
      <c r="N28" s="7"/>
      <c r="O28" s="7">
        <v>13393129725</v>
      </c>
      <c r="P28" s="7"/>
      <c r="Q28" s="7">
        <v>113487721</v>
      </c>
      <c r="R28" s="7"/>
      <c r="S28" s="7">
        <f t="shared" si="2"/>
        <v>13506617446</v>
      </c>
      <c r="U28" s="10">
        <f t="shared" si="3"/>
        <v>1.3439050049349744E-3</v>
      </c>
    </row>
    <row r="29" spans="1:21" x14ac:dyDescent="0.55000000000000004">
      <c r="A29" s="3" t="s">
        <v>178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K29" s="10">
        <f t="shared" si="1"/>
        <v>0</v>
      </c>
      <c r="M29" s="7">
        <v>0</v>
      </c>
      <c r="N29" s="7"/>
      <c r="O29" s="7">
        <v>0</v>
      </c>
      <c r="P29" s="7"/>
      <c r="Q29" s="7">
        <v>301404590</v>
      </c>
      <c r="R29" s="7"/>
      <c r="S29" s="7">
        <f t="shared" si="2"/>
        <v>301404590</v>
      </c>
      <c r="U29" s="10">
        <f t="shared" si="3"/>
        <v>2.99896801424055E-5</v>
      </c>
    </row>
    <row r="30" spans="1:21" x14ac:dyDescent="0.55000000000000004">
      <c r="A30" s="3" t="s">
        <v>18</v>
      </c>
      <c r="C30" s="7">
        <v>0</v>
      </c>
      <c r="D30" s="7"/>
      <c r="E30" s="7">
        <v>-9122754225</v>
      </c>
      <c r="F30" s="7"/>
      <c r="G30" s="7">
        <v>0</v>
      </c>
      <c r="H30" s="7"/>
      <c r="I30" s="7">
        <f t="shared" si="0"/>
        <v>-9122754225</v>
      </c>
      <c r="K30" s="10">
        <f t="shared" si="1"/>
        <v>-3.313451913527503E-3</v>
      </c>
      <c r="M30" s="7">
        <v>0</v>
      </c>
      <c r="N30" s="7"/>
      <c r="O30" s="7">
        <v>287088643080</v>
      </c>
      <c r="P30" s="7"/>
      <c r="Q30" s="7">
        <v>623937172</v>
      </c>
      <c r="R30" s="7"/>
      <c r="S30" s="7">
        <f t="shared" si="2"/>
        <v>287712580252</v>
      </c>
      <c r="U30" s="10">
        <f t="shared" si="3"/>
        <v>2.8627328650514757E-2</v>
      </c>
    </row>
    <row r="31" spans="1:21" x14ac:dyDescent="0.55000000000000004">
      <c r="A31" s="3" t="s">
        <v>39</v>
      </c>
      <c r="C31" s="7">
        <v>0</v>
      </c>
      <c r="D31" s="7"/>
      <c r="E31" s="7">
        <v>19898796676</v>
      </c>
      <c r="F31" s="7"/>
      <c r="G31" s="7">
        <v>0</v>
      </c>
      <c r="H31" s="7"/>
      <c r="I31" s="7">
        <f t="shared" si="0"/>
        <v>19898796676</v>
      </c>
      <c r="K31" s="10">
        <f t="shared" si="1"/>
        <v>7.2273903578704514E-3</v>
      </c>
      <c r="M31" s="7">
        <v>0</v>
      </c>
      <c r="N31" s="7"/>
      <c r="O31" s="7">
        <v>70143258167</v>
      </c>
      <c r="P31" s="7"/>
      <c r="Q31" s="7">
        <v>-721743091</v>
      </c>
      <c r="R31" s="7"/>
      <c r="S31" s="7">
        <f t="shared" si="2"/>
        <v>69421515076</v>
      </c>
      <c r="U31" s="10">
        <f t="shared" si="3"/>
        <v>6.9074231156546796E-3</v>
      </c>
    </row>
    <row r="32" spans="1:21" x14ac:dyDescent="0.55000000000000004">
      <c r="A32" s="3" t="s">
        <v>80</v>
      </c>
      <c r="C32" s="7">
        <v>0</v>
      </c>
      <c r="D32" s="7"/>
      <c r="E32" s="7">
        <v>-54595690070</v>
      </c>
      <c r="F32" s="7"/>
      <c r="G32" s="7">
        <v>0</v>
      </c>
      <c r="H32" s="7"/>
      <c r="I32" s="7">
        <f t="shared" si="0"/>
        <v>-54595690070</v>
      </c>
      <c r="K32" s="10">
        <f t="shared" si="1"/>
        <v>-1.9829559064197633E-2</v>
      </c>
      <c r="M32" s="7">
        <v>0</v>
      </c>
      <c r="N32" s="7"/>
      <c r="O32" s="7">
        <v>10209949265</v>
      </c>
      <c r="P32" s="7"/>
      <c r="Q32" s="7">
        <v>9320704210</v>
      </c>
      <c r="R32" s="7"/>
      <c r="S32" s="7">
        <f t="shared" si="2"/>
        <v>19530653475</v>
      </c>
      <c r="U32" s="10">
        <f t="shared" si="3"/>
        <v>1.9432950595988287E-3</v>
      </c>
    </row>
    <row r="33" spans="1:21" x14ac:dyDescent="0.55000000000000004">
      <c r="A33" s="3" t="s">
        <v>179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K33" s="10">
        <f t="shared" si="1"/>
        <v>0</v>
      </c>
      <c r="M33" s="7">
        <v>0</v>
      </c>
      <c r="N33" s="7"/>
      <c r="O33" s="7">
        <v>0</v>
      </c>
      <c r="P33" s="7"/>
      <c r="Q33" s="7">
        <v>23497991553</v>
      </c>
      <c r="R33" s="7"/>
      <c r="S33" s="7">
        <f t="shared" si="2"/>
        <v>23497991553</v>
      </c>
      <c r="U33" s="10">
        <f t="shared" si="3"/>
        <v>2.3380441905792356E-3</v>
      </c>
    </row>
    <row r="34" spans="1:21" x14ac:dyDescent="0.55000000000000004">
      <c r="A34" s="3" t="s">
        <v>60</v>
      </c>
      <c r="C34" s="7">
        <v>0</v>
      </c>
      <c r="D34" s="7"/>
      <c r="E34" s="7">
        <v>7577458615</v>
      </c>
      <c r="F34" s="7"/>
      <c r="G34" s="7">
        <v>0</v>
      </c>
      <c r="H34" s="7"/>
      <c r="I34" s="7">
        <f t="shared" si="0"/>
        <v>7577458615</v>
      </c>
      <c r="K34" s="10">
        <f t="shared" si="1"/>
        <v>2.7521891008246706E-3</v>
      </c>
      <c r="M34" s="7">
        <v>5108176028</v>
      </c>
      <c r="N34" s="7"/>
      <c r="O34" s="7">
        <v>10129051821</v>
      </c>
      <c r="P34" s="7"/>
      <c r="Q34" s="7">
        <v>0</v>
      </c>
      <c r="R34" s="7"/>
      <c r="S34" s="7">
        <f t="shared" si="2"/>
        <v>15237227849</v>
      </c>
      <c r="U34" s="10">
        <f t="shared" si="3"/>
        <v>1.5161003004249649E-3</v>
      </c>
    </row>
    <row r="35" spans="1:21" x14ac:dyDescent="0.55000000000000004">
      <c r="A35" s="3" t="s">
        <v>20</v>
      </c>
      <c r="C35" s="7">
        <v>0</v>
      </c>
      <c r="D35" s="7"/>
      <c r="E35" s="7">
        <v>167243942250</v>
      </c>
      <c r="F35" s="7"/>
      <c r="G35" s="7">
        <v>0</v>
      </c>
      <c r="H35" s="7"/>
      <c r="I35" s="7">
        <f t="shared" si="0"/>
        <v>167243942250</v>
      </c>
      <c r="K35" s="10">
        <f t="shared" si="1"/>
        <v>6.074423872513629E-2</v>
      </c>
      <c r="M35" s="7">
        <v>297850000000</v>
      </c>
      <c r="N35" s="7"/>
      <c r="O35" s="7">
        <v>412108278750</v>
      </c>
      <c r="P35" s="7"/>
      <c r="Q35" s="7">
        <v>0</v>
      </c>
      <c r="R35" s="7"/>
      <c r="S35" s="7">
        <f t="shared" si="2"/>
        <v>709958278750</v>
      </c>
      <c r="U35" s="10">
        <f t="shared" si="3"/>
        <v>7.0640668392492847E-2</v>
      </c>
    </row>
    <row r="36" spans="1:21" x14ac:dyDescent="0.55000000000000004">
      <c r="A36" s="3" t="s">
        <v>32</v>
      </c>
      <c r="C36" s="7">
        <v>0</v>
      </c>
      <c r="D36" s="7"/>
      <c r="E36" s="7">
        <v>6086843498</v>
      </c>
      <c r="F36" s="7"/>
      <c r="G36" s="7">
        <v>0</v>
      </c>
      <c r="H36" s="7"/>
      <c r="I36" s="7">
        <f t="shared" si="0"/>
        <v>6086843498</v>
      </c>
      <c r="K36" s="10">
        <f t="shared" si="1"/>
        <v>2.2107866482384097E-3</v>
      </c>
      <c r="M36" s="7">
        <v>20608819896</v>
      </c>
      <c r="N36" s="7"/>
      <c r="O36" s="7">
        <v>5097821330</v>
      </c>
      <c r="P36" s="7"/>
      <c r="Q36" s="7">
        <v>0</v>
      </c>
      <c r="R36" s="7"/>
      <c r="S36" s="7">
        <f t="shared" si="2"/>
        <v>25706641226</v>
      </c>
      <c r="U36" s="10">
        <f t="shared" si="3"/>
        <v>2.5578042720030073E-3</v>
      </c>
    </row>
    <row r="37" spans="1:21" x14ac:dyDescent="0.55000000000000004">
      <c r="A37" s="3" t="s">
        <v>94</v>
      </c>
      <c r="C37" s="7">
        <v>0</v>
      </c>
      <c r="D37" s="7"/>
      <c r="E37" s="7">
        <v>-492054750</v>
      </c>
      <c r="F37" s="7"/>
      <c r="G37" s="7">
        <v>0</v>
      </c>
      <c r="H37" s="7"/>
      <c r="I37" s="7">
        <f t="shared" si="0"/>
        <v>-492054750</v>
      </c>
      <c r="K37" s="10">
        <f t="shared" si="1"/>
        <v>-1.7871793021452325E-4</v>
      </c>
      <c r="M37" s="7">
        <v>0</v>
      </c>
      <c r="N37" s="7"/>
      <c r="O37" s="7">
        <v>1577231460</v>
      </c>
      <c r="P37" s="7"/>
      <c r="Q37" s="7">
        <v>0</v>
      </c>
      <c r="R37" s="7"/>
      <c r="S37" s="7">
        <f t="shared" si="2"/>
        <v>1577231460</v>
      </c>
      <c r="U37" s="10">
        <f t="shared" si="3"/>
        <v>1.5693412962270825E-4</v>
      </c>
    </row>
    <row r="38" spans="1:21" x14ac:dyDescent="0.55000000000000004">
      <c r="A38" s="3" t="s">
        <v>73</v>
      </c>
      <c r="C38" s="7">
        <v>0</v>
      </c>
      <c r="D38" s="7"/>
      <c r="E38" s="7">
        <v>11080109458</v>
      </c>
      <c r="F38" s="7"/>
      <c r="G38" s="7">
        <v>0</v>
      </c>
      <c r="H38" s="7"/>
      <c r="I38" s="7">
        <f t="shared" si="0"/>
        <v>11080109458</v>
      </c>
      <c r="K38" s="10">
        <f t="shared" si="1"/>
        <v>4.0243778337352154E-3</v>
      </c>
      <c r="M38" s="7">
        <v>0</v>
      </c>
      <c r="N38" s="7"/>
      <c r="O38" s="7">
        <v>19461830189</v>
      </c>
      <c r="P38" s="7"/>
      <c r="Q38" s="7">
        <v>0</v>
      </c>
      <c r="R38" s="7"/>
      <c r="S38" s="7">
        <f t="shared" si="2"/>
        <v>19461830189</v>
      </c>
      <c r="U38" s="10">
        <f t="shared" si="3"/>
        <v>1.9364471601242743E-3</v>
      </c>
    </row>
    <row r="39" spans="1:21" x14ac:dyDescent="0.55000000000000004">
      <c r="A39" s="3" t="s">
        <v>93</v>
      </c>
      <c r="C39" s="7">
        <v>0</v>
      </c>
      <c r="D39" s="7"/>
      <c r="E39" s="7">
        <v>14867867617</v>
      </c>
      <c r="F39" s="7"/>
      <c r="G39" s="7">
        <v>0</v>
      </c>
      <c r="H39" s="7"/>
      <c r="I39" s="7">
        <f t="shared" si="0"/>
        <v>14867867617</v>
      </c>
      <c r="K39" s="10">
        <f t="shared" si="1"/>
        <v>5.4001196558183338E-3</v>
      </c>
      <c r="M39" s="7">
        <v>0</v>
      </c>
      <c r="N39" s="7"/>
      <c r="O39" s="7">
        <v>43530249939</v>
      </c>
      <c r="P39" s="7"/>
      <c r="Q39" s="7">
        <v>0</v>
      </c>
      <c r="R39" s="7"/>
      <c r="S39" s="7">
        <f t="shared" si="2"/>
        <v>43530249939</v>
      </c>
      <c r="U39" s="10">
        <f t="shared" si="3"/>
        <v>4.3312488114052167E-3</v>
      </c>
    </row>
    <row r="40" spans="1:21" x14ac:dyDescent="0.55000000000000004">
      <c r="A40" s="3" t="s">
        <v>87</v>
      </c>
      <c r="C40" s="7">
        <v>0</v>
      </c>
      <c r="D40" s="7"/>
      <c r="E40" s="7">
        <v>40739284196</v>
      </c>
      <c r="F40" s="7"/>
      <c r="G40" s="7">
        <v>0</v>
      </c>
      <c r="H40" s="7"/>
      <c r="I40" s="7">
        <f t="shared" si="0"/>
        <v>40739284196</v>
      </c>
      <c r="K40" s="10">
        <f t="shared" si="1"/>
        <v>1.4796809806084299E-2</v>
      </c>
      <c r="M40" s="7">
        <v>0</v>
      </c>
      <c r="N40" s="7"/>
      <c r="O40" s="7">
        <v>263257651983</v>
      </c>
      <c r="P40" s="7"/>
      <c r="Q40" s="7">
        <v>0</v>
      </c>
      <c r="R40" s="7"/>
      <c r="S40" s="7">
        <f t="shared" si="2"/>
        <v>263257651983</v>
      </c>
      <c r="U40" s="10">
        <f t="shared" si="3"/>
        <v>2.6194069499773952E-2</v>
      </c>
    </row>
    <row r="41" spans="1:21" x14ac:dyDescent="0.55000000000000004">
      <c r="A41" s="3" t="s">
        <v>36</v>
      </c>
      <c r="C41" s="7">
        <v>0</v>
      </c>
      <c r="D41" s="7"/>
      <c r="E41" s="7">
        <v>36411594671</v>
      </c>
      <c r="F41" s="7"/>
      <c r="G41" s="7">
        <v>0</v>
      </c>
      <c r="H41" s="7"/>
      <c r="I41" s="7">
        <f t="shared" si="0"/>
        <v>36411594671</v>
      </c>
      <c r="K41" s="10">
        <f t="shared" si="1"/>
        <v>1.3224960912197849E-2</v>
      </c>
      <c r="M41" s="7">
        <v>0</v>
      </c>
      <c r="N41" s="7"/>
      <c r="O41" s="7">
        <v>51604716416</v>
      </c>
      <c r="P41" s="7"/>
      <c r="Q41" s="7">
        <v>0</v>
      </c>
      <c r="R41" s="7"/>
      <c r="S41" s="7">
        <f t="shared" si="2"/>
        <v>51604716416</v>
      </c>
      <c r="U41" s="10">
        <f t="shared" si="3"/>
        <v>5.1346561747960852E-3</v>
      </c>
    </row>
    <row r="42" spans="1:21" x14ac:dyDescent="0.55000000000000004">
      <c r="A42" s="3" t="s">
        <v>54</v>
      </c>
      <c r="C42" s="7">
        <v>0</v>
      </c>
      <c r="D42" s="7"/>
      <c r="E42" s="7">
        <v>68043548735</v>
      </c>
      <c r="F42" s="7"/>
      <c r="G42" s="7">
        <v>0</v>
      </c>
      <c r="H42" s="7"/>
      <c r="I42" s="7">
        <f t="shared" si="0"/>
        <v>68043548735</v>
      </c>
      <c r="K42" s="10">
        <f t="shared" si="1"/>
        <v>2.4713920949589942E-2</v>
      </c>
      <c r="M42" s="7">
        <v>0</v>
      </c>
      <c r="N42" s="7"/>
      <c r="O42" s="7">
        <v>116926536718</v>
      </c>
      <c r="P42" s="7"/>
      <c r="Q42" s="7">
        <v>0</v>
      </c>
      <c r="R42" s="7"/>
      <c r="S42" s="7">
        <f t="shared" si="2"/>
        <v>116926536718</v>
      </c>
      <c r="U42" s="10">
        <f t="shared" si="3"/>
        <v>1.1634160701839518E-2</v>
      </c>
    </row>
    <row r="43" spans="1:21" x14ac:dyDescent="0.55000000000000004">
      <c r="A43" s="3" t="s">
        <v>51</v>
      </c>
      <c r="C43" s="7">
        <v>0</v>
      </c>
      <c r="D43" s="7"/>
      <c r="E43" s="7">
        <v>16000774732</v>
      </c>
      <c r="F43" s="7"/>
      <c r="G43" s="7">
        <v>0</v>
      </c>
      <c r="H43" s="7"/>
      <c r="I43" s="7">
        <f t="shared" si="0"/>
        <v>16000774732</v>
      </c>
      <c r="K43" s="10">
        <f t="shared" si="1"/>
        <v>5.8115999122696875E-3</v>
      </c>
      <c r="M43" s="7">
        <v>0</v>
      </c>
      <c r="N43" s="7"/>
      <c r="O43" s="7">
        <v>203995617503</v>
      </c>
      <c r="P43" s="7"/>
      <c r="Q43" s="7">
        <v>0</v>
      </c>
      <c r="R43" s="7"/>
      <c r="S43" s="7">
        <f t="shared" si="2"/>
        <v>203995617503</v>
      </c>
      <c r="U43" s="10">
        <f t="shared" si="3"/>
        <v>2.0297512122716736E-2</v>
      </c>
    </row>
    <row r="44" spans="1:21" x14ac:dyDescent="0.55000000000000004">
      <c r="A44" s="3" t="s">
        <v>22</v>
      </c>
      <c r="C44" s="7">
        <v>0</v>
      </c>
      <c r="D44" s="7"/>
      <c r="E44" s="7">
        <v>63714475925</v>
      </c>
      <c r="F44" s="7"/>
      <c r="G44" s="7">
        <v>0</v>
      </c>
      <c r="H44" s="7"/>
      <c r="I44" s="7">
        <f t="shared" si="0"/>
        <v>63714475925</v>
      </c>
      <c r="K44" s="10">
        <f t="shared" si="1"/>
        <v>2.3141569636344474E-2</v>
      </c>
      <c r="M44" s="7">
        <v>0</v>
      </c>
      <c r="N44" s="7"/>
      <c r="O44" s="7">
        <v>171455198532</v>
      </c>
      <c r="P44" s="7"/>
      <c r="Q44" s="7">
        <v>0</v>
      </c>
      <c r="R44" s="7"/>
      <c r="S44" s="7">
        <f t="shared" si="2"/>
        <v>171455198532</v>
      </c>
      <c r="U44" s="10">
        <f t="shared" si="3"/>
        <v>1.7059748700997929E-2</v>
      </c>
    </row>
    <row r="45" spans="1:21" x14ac:dyDescent="0.55000000000000004">
      <c r="A45" s="3" t="s">
        <v>33</v>
      </c>
      <c r="C45" s="7">
        <v>0</v>
      </c>
      <c r="D45" s="7"/>
      <c r="E45" s="7">
        <v>-24971264570</v>
      </c>
      <c r="F45" s="7"/>
      <c r="G45" s="7">
        <v>0</v>
      </c>
      <c r="H45" s="7"/>
      <c r="I45" s="7">
        <f t="shared" si="0"/>
        <v>-24971264570</v>
      </c>
      <c r="K45" s="10">
        <f t="shared" si="1"/>
        <v>-9.0697482725035309E-3</v>
      </c>
      <c r="M45" s="7">
        <v>0</v>
      </c>
      <c r="N45" s="7"/>
      <c r="O45" s="7">
        <v>14162222580</v>
      </c>
      <c r="P45" s="7"/>
      <c r="Q45" s="7">
        <v>0</v>
      </c>
      <c r="R45" s="7"/>
      <c r="S45" s="7">
        <f t="shared" si="2"/>
        <v>14162222580</v>
      </c>
      <c r="U45" s="10">
        <f t="shared" si="3"/>
        <v>1.409137549231592E-3</v>
      </c>
    </row>
    <row r="46" spans="1:21" x14ac:dyDescent="0.55000000000000004">
      <c r="A46" s="3" t="s">
        <v>79</v>
      </c>
      <c r="C46" s="7">
        <v>0</v>
      </c>
      <c r="D46" s="7"/>
      <c r="E46" s="7">
        <v>33431501842</v>
      </c>
      <c r="F46" s="7"/>
      <c r="G46" s="7">
        <v>0</v>
      </c>
      <c r="H46" s="7"/>
      <c r="I46" s="7">
        <f t="shared" si="0"/>
        <v>33431501842</v>
      </c>
      <c r="K46" s="10">
        <f t="shared" si="1"/>
        <v>1.214256912094693E-2</v>
      </c>
      <c r="M46" s="7">
        <v>0</v>
      </c>
      <c r="N46" s="7"/>
      <c r="O46" s="7">
        <v>53193642611</v>
      </c>
      <c r="P46" s="7"/>
      <c r="Q46" s="7">
        <v>0</v>
      </c>
      <c r="R46" s="7"/>
      <c r="S46" s="7">
        <f t="shared" si="2"/>
        <v>53193642611</v>
      </c>
      <c r="U46" s="10">
        <f t="shared" si="3"/>
        <v>5.2927539275806051E-3</v>
      </c>
    </row>
    <row r="47" spans="1:21" x14ac:dyDescent="0.55000000000000004">
      <c r="A47" s="3" t="s">
        <v>75</v>
      </c>
      <c r="C47" s="7">
        <v>0</v>
      </c>
      <c r="D47" s="7"/>
      <c r="E47" s="7">
        <v>1847180291</v>
      </c>
      <c r="F47" s="7"/>
      <c r="G47" s="7">
        <v>0</v>
      </c>
      <c r="H47" s="7"/>
      <c r="I47" s="7">
        <f t="shared" si="0"/>
        <v>1847180291</v>
      </c>
      <c r="K47" s="10">
        <f t="shared" si="1"/>
        <v>6.7090956512579297E-4</v>
      </c>
      <c r="M47" s="7">
        <v>0</v>
      </c>
      <c r="N47" s="7"/>
      <c r="O47" s="7">
        <v>23274471668</v>
      </c>
      <c r="P47" s="7"/>
      <c r="Q47" s="7">
        <v>0</v>
      </c>
      <c r="R47" s="7"/>
      <c r="S47" s="7">
        <f t="shared" si="2"/>
        <v>23274471668</v>
      </c>
      <c r="U47" s="10">
        <f t="shared" si="3"/>
        <v>2.3158040188001089E-3</v>
      </c>
    </row>
    <row r="48" spans="1:21" x14ac:dyDescent="0.55000000000000004">
      <c r="A48" s="3" t="s">
        <v>64</v>
      </c>
      <c r="C48" s="7">
        <v>0</v>
      </c>
      <c r="D48" s="7"/>
      <c r="E48" s="7">
        <v>-18631673088</v>
      </c>
      <c r="F48" s="7"/>
      <c r="G48" s="7">
        <v>0</v>
      </c>
      <c r="H48" s="7"/>
      <c r="I48" s="7">
        <f t="shared" si="0"/>
        <v>-18631673088</v>
      </c>
      <c r="K48" s="10">
        <f t="shared" si="1"/>
        <v>-6.767161684184524E-3</v>
      </c>
      <c r="M48" s="7">
        <v>0</v>
      </c>
      <c r="N48" s="7"/>
      <c r="O48" s="7">
        <v>42352973949</v>
      </c>
      <c r="P48" s="7"/>
      <c r="Q48" s="7">
        <v>0</v>
      </c>
      <c r="R48" s="7"/>
      <c r="S48" s="7">
        <f t="shared" si="2"/>
        <v>42352973949</v>
      </c>
      <c r="U48" s="10">
        <f t="shared" si="3"/>
        <v>4.2141101494510844E-3</v>
      </c>
    </row>
    <row r="49" spans="1:21" x14ac:dyDescent="0.55000000000000004">
      <c r="A49" s="3" t="s">
        <v>31</v>
      </c>
      <c r="C49" s="7">
        <v>0</v>
      </c>
      <c r="D49" s="7"/>
      <c r="E49" s="7">
        <v>17385705569</v>
      </c>
      <c r="F49" s="7"/>
      <c r="G49" s="7">
        <v>0</v>
      </c>
      <c r="H49" s="7"/>
      <c r="I49" s="7">
        <f t="shared" si="0"/>
        <v>17385705569</v>
      </c>
      <c r="K49" s="10">
        <f t="shared" si="1"/>
        <v>6.3146170514780933E-3</v>
      </c>
      <c r="M49" s="7">
        <v>0</v>
      </c>
      <c r="N49" s="7"/>
      <c r="O49" s="7">
        <v>24094478008</v>
      </c>
      <c r="P49" s="7"/>
      <c r="Q49" s="7">
        <v>0</v>
      </c>
      <c r="R49" s="7"/>
      <c r="S49" s="7">
        <f t="shared" si="2"/>
        <v>24094478008</v>
      </c>
      <c r="U49" s="10">
        <f t="shared" si="3"/>
        <v>2.3973944413326407E-3</v>
      </c>
    </row>
    <row r="50" spans="1:21" x14ac:dyDescent="0.55000000000000004">
      <c r="A50" s="3" t="s">
        <v>40</v>
      </c>
      <c r="C50" s="7">
        <v>0</v>
      </c>
      <c r="D50" s="7"/>
      <c r="E50" s="7">
        <v>12261339941</v>
      </c>
      <c r="F50" s="7"/>
      <c r="G50" s="7">
        <v>0</v>
      </c>
      <c r="H50" s="7"/>
      <c r="I50" s="7">
        <f t="shared" si="0"/>
        <v>12261339941</v>
      </c>
      <c r="K50" s="10">
        <f t="shared" si="1"/>
        <v>4.453409495411201E-3</v>
      </c>
      <c r="M50" s="7">
        <v>0</v>
      </c>
      <c r="N50" s="7"/>
      <c r="O50" s="7">
        <v>97572634742</v>
      </c>
      <c r="P50" s="7"/>
      <c r="Q50" s="7">
        <v>0</v>
      </c>
      <c r="R50" s="7"/>
      <c r="S50" s="7">
        <f t="shared" si="2"/>
        <v>97572634742</v>
      </c>
      <c r="U50" s="10">
        <f t="shared" si="3"/>
        <v>9.7084523714928914E-3</v>
      </c>
    </row>
    <row r="51" spans="1:21" x14ac:dyDescent="0.55000000000000004">
      <c r="A51" s="3" t="s">
        <v>24</v>
      </c>
      <c r="C51" s="7">
        <v>0</v>
      </c>
      <c r="D51" s="7"/>
      <c r="E51" s="7">
        <v>40904464647</v>
      </c>
      <c r="F51" s="7"/>
      <c r="G51" s="7">
        <v>0</v>
      </c>
      <c r="H51" s="7"/>
      <c r="I51" s="7">
        <f t="shared" si="0"/>
        <v>40904464647</v>
      </c>
      <c r="K51" s="10">
        <f t="shared" si="1"/>
        <v>1.4856804569501624E-2</v>
      </c>
      <c r="M51" s="7">
        <v>0</v>
      </c>
      <c r="N51" s="7"/>
      <c r="O51" s="7">
        <v>107002822469</v>
      </c>
      <c r="P51" s="7"/>
      <c r="Q51" s="7">
        <v>0</v>
      </c>
      <c r="R51" s="7"/>
      <c r="S51" s="7">
        <f t="shared" si="2"/>
        <v>107002822469</v>
      </c>
      <c r="U51" s="10">
        <f t="shared" si="3"/>
        <v>1.0646753654879345E-2</v>
      </c>
    </row>
    <row r="52" spans="1:21" x14ac:dyDescent="0.55000000000000004">
      <c r="A52" s="3" t="s">
        <v>100</v>
      </c>
      <c r="C52" s="7">
        <v>0</v>
      </c>
      <c r="D52" s="7"/>
      <c r="E52" s="7">
        <v>1215473343</v>
      </c>
      <c r="F52" s="7"/>
      <c r="G52" s="7">
        <v>0</v>
      </c>
      <c r="H52" s="7"/>
      <c r="I52" s="7">
        <f t="shared" si="0"/>
        <v>1215473343</v>
      </c>
      <c r="K52" s="10">
        <f t="shared" si="1"/>
        <v>4.4146892209024968E-4</v>
      </c>
      <c r="M52" s="7">
        <v>0</v>
      </c>
      <c r="N52" s="7"/>
      <c r="O52" s="7">
        <v>1215473343</v>
      </c>
      <c r="P52" s="7"/>
      <c r="Q52" s="7">
        <v>0</v>
      </c>
      <c r="R52" s="7"/>
      <c r="S52" s="7">
        <f t="shared" si="2"/>
        <v>1215473343</v>
      </c>
      <c r="U52" s="10">
        <f t="shared" si="3"/>
        <v>1.2093928887476574E-4</v>
      </c>
    </row>
    <row r="53" spans="1:21" x14ac:dyDescent="0.55000000000000004">
      <c r="A53" s="3" t="s">
        <v>70</v>
      </c>
      <c r="C53" s="7">
        <v>0</v>
      </c>
      <c r="D53" s="7"/>
      <c r="E53" s="7">
        <v>1814281818</v>
      </c>
      <c r="F53" s="7"/>
      <c r="G53" s="7">
        <v>0</v>
      </c>
      <c r="H53" s="7"/>
      <c r="I53" s="7">
        <f t="shared" si="0"/>
        <v>1814281818</v>
      </c>
      <c r="K53" s="10">
        <f t="shared" si="1"/>
        <v>6.5896059602880042E-4</v>
      </c>
      <c r="M53" s="7">
        <v>0</v>
      </c>
      <c r="N53" s="7"/>
      <c r="O53" s="7">
        <v>44173912180</v>
      </c>
      <c r="P53" s="7"/>
      <c r="Q53" s="7">
        <v>0</v>
      </c>
      <c r="R53" s="7"/>
      <c r="S53" s="7">
        <f t="shared" si="2"/>
        <v>44173912180</v>
      </c>
      <c r="U53" s="10">
        <f t="shared" si="3"/>
        <v>4.3952930408820597E-3</v>
      </c>
    </row>
    <row r="54" spans="1:21" x14ac:dyDescent="0.55000000000000004">
      <c r="A54" s="3" t="s">
        <v>76</v>
      </c>
      <c r="C54" s="7">
        <v>0</v>
      </c>
      <c r="D54" s="7"/>
      <c r="E54" s="7">
        <v>-5813486914</v>
      </c>
      <c r="F54" s="7"/>
      <c r="G54" s="7">
        <v>0</v>
      </c>
      <c r="H54" s="7"/>
      <c r="I54" s="7">
        <f t="shared" si="0"/>
        <v>-5813486914</v>
      </c>
      <c r="K54" s="10">
        <f t="shared" si="1"/>
        <v>-2.111501511974625E-3</v>
      </c>
      <c r="M54" s="7">
        <v>0</v>
      </c>
      <c r="N54" s="7"/>
      <c r="O54" s="7">
        <v>23989832080</v>
      </c>
      <c r="P54" s="7"/>
      <c r="Q54" s="7">
        <v>0</v>
      </c>
      <c r="R54" s="7"/>
      <c r="S54" s="7">
        <f t="shared" si="2"/>
        <v>23989832080</v>
      </c>
      <c r="U54" s="10">
        <f t="shared" si="3"/>
        <v>2.3869821980787302E-3</v>
      </c>
    </row>
    <row r="55" spans="1:21" x14ac:dyDescent="0.55000000000000004">
      <c r="A55" s="3" t="s">
        <v>19</v>
      </c>
      <c r="C55" s="7">
        <v>0</v>
      </c>
      <c r="D55" s="7"/>
      <c r="E55" s="7">
        <v>28485467694</v>
      </c>
      <c r="F55" s="7"/>
      <c r="G55" s="7">
        <v>0</v>
      </c>
      <c r="H55" s="7"/>
      <c r="I55" s="7">
        <f t="shared" si="0"/>
        <v>28485467694</v>
      </c>
      <c r="K55" s="10">
        <f t="shared" si="1"/>
        <v>1.034613287944959E-2</v>
      </c>
      <c r="M55" s="7">
        <v>0</v>
      </c>
      <c r="N55" s="7"/>
      <c r="O55" s="7">
        <v>115174415052</v>
      </c>
      <c r="P55" s="7"/>
      <c r="Q55" s="7">
        <v>0</v>
      </c>
      <c r="R55" s="7"/>
      <c r="S55" s="7">
        <f t="shared" si="2"/>
        <v>115174415052</v>
      </c>
      <c r="U55" s="10">
        <f t="shared" si="3"/>
        <v>1.1459825041145306E-2</v>
      </c>
    </row>
    <row r="56" spans="1:21" x14ac:dyDescent="0.55000000000000004">
      <c r="A56" s="3" t="s">
        <v>82</v>
      </c>
      <c r="C56" s="7">
        <v>0</v>
      </c>
      <c r="D56" s="7"/>
      <c r="E56" s="7">
        <v>39641719950</v>
      </c>
      <c r="F56" s="7"/>
      <c r="G56" s="7">
        <v>0</v>
      </c>
      <c r="H56" s="7"/>
      <c r="I56" s="7">
        <f t="shared" si="0"/>
        <v>39641719950</v>
      </c>
      <c r="K56" s="10">
        <f t="shared" si="1"/>
        <v>1.4398166341464591E-2</v>
      </c>
      <c r="M56" s="7">
        <v>0</v>
      </c>
      <c r="N56" s="7"/>
      <c r="O56" s="7">
        <v>52226392950</v>
      </c>
      <c r="P56" s="7"/>
      <c r="Q56" s="7">
        <v>0</v>
      </c>
      <c r="R56" s="7"/>
      <c r="S56" s="7">
        <f t="shared" si="2"/>
        <v>52226392950</v>
      </c>
      <c r="U56" s="10">
        <f t="shared" si="3"/>
        <v>5.1965128320112233E-3</v>
      </c>
    </row>
    <row r="57" spans="1:21" x14ac:dyDescent="0.55000000000000004">
      <c r="A57" s="3" t="s">
        <v>103</v>
      </c>
      <c r="C57" s="7">
        <v>0</v>
      </c>
      <c r="D57" s="7"/>
      <c r="E57" s="7">
        <v>25994713868</v>
      </c>
      <c r="F57" s="7"/>
      <c r="G57" s="7">
        <v>0</v>
      </c>
      <c r="H57" s="7"/>
      <c r="I57" s="7">
        <f t="shared" si="0"/>
        <v>25994713868</v>
      </c>
      <c r="K57" s="10">
        <f t="shared" si="1"/>
        <v>9.4414726389852426E-3</v>
      </c>
      <c r="M57" s="7">
        <v>0</v>
      </c>
      <c r="N57" s="7"/>
      <c r="O57" s="7">
        <v>25994713868</v>
      </c>
      <c r="P57" s="7"/>
      <c r="Q57" s="7">
        <v>0</v>
      </c>
      <c r="R57" s="7"/>
      <c r="S57" s="7">
        <f t="shared" si="2"/>
        <v>25994713868</v>
      </c>
      <c r="U57" s="10">
        <f t="shared" si="3"/>
        <v>2.5864674267059851E-3</v>
      </c>
    </row>
    <row r="58" spans="1:21" x14ac:dyDescent="0.55000000000000004">
      <c r="A58" s="3" t="s">
        <v>23</v>
      </c>
      <c r="C58" s="7">
        <v>0</v>
      </c>
      <c r="D58" s="7"/>
      <c r="E58" s="7">
        <v>14673183581</v>
      </c>
      <c r="F58" s="7"/>
      <c r="G58" s="7">
        <v>0</v>
      </c>
      <c r="H58" s="7"/>
      <c r="I58" s="7">
        <f t="shared" si="0"/>
        <v>14673183581</v>
      </c>
      <c r="K58" s="10">
        <f t="shared" si="1"/>
        <v>5.3294089717740682E-3</v>
      </c>
      <c r="M58" s="7">
        <v>0</v>
      </c>
      <c r="N58" s="7"/>
      <c r="O58" s="7">
        <v>44672736832</v>
      </c>
      <c r="P58" s="7"/>
      <c r="Q58" s="7">
        <v>0</v>
      </c>
      <c r="R58" s="7"/>
      <c r="S58" s="7">
        <f t="shared" si="2"/>
        <v>44672736832</v>
      </c>
      <c r="U58" s="10">
        <f t="shared" si="3"/>
        <v>4.4449259670449517E-3</v>
      </c>
    </row>
    <row r="59" spans="1:21" x14ac:dyDescent="0.55000000000000004">
      <c r="A59" s="3" t="s">
        <v>99</v>
      </c>
      <c r="C59" s="7">
        <v>0</v>
      </c>
      <c r="D59" s="7"/>
      <c r="E59" s="7">
        <v>-10694928919</v>
      </c>
      <c r="F59" s="7"/>
      <c r="G59" s="7">
        <v>0</v>
      </c>
      <c r="H59" s="7"/>
      <c r="I59" s="7">
        <f t="shared" si="0"/>
        <v>-10694928919</v>
      </c>
      <c r="K59" s="10">
        <f t="shared" si="1"/>
        <v>-3.884477408652449E-3</v>
      </c>
      <c r="M59" s="7">
        <v>0</v>
      </c>
      <c r="N59" s="7"/>
      <c r="O59" s="7">
        <v>-10694928919</v>
      </c>
      <c r="P59" s="7"/>
      <c r="Q59" s="7">
        <v>0</v>
      </c>
      <c r="R59" s="7"/>
      <c r="S59" s="7">
        <f t="shared" si="2"/>
        <v>-10694928919</v>
      </c>
      <c r="U59" s="10">
        <f t="shared" si="3"/>
        <v>-1.0641427107217333E-3</v>
      </c>
    </row>
    <row r="60" spans="1:21" x14ac:dyDescent="0.55000000000000004">
      <c r="A60" s="3" t="s">
        <v>41</v>
      </c>
      <c r="C60" s="7">
        <v>0</v>
      </c>
      <c r="D60" s="7"/>
      <c r="E60" s="7">
        <v>132051956050</v>
      </c>
      <c r="F60" s="7"/>
      <c r="G60" s="7">
        <v>0</v>
      </c>
      <c r="H60" s="7"/>
      <c r="I60" s="7">
        <f t="shared" si="0"/>
        <v>132051956050</v>
      </c>
      <c r="K60" s="10">
        <f t="shared" si="1"/>
        <v>4.7962248644150253E-2</v>
      </c>
      <c r="M60" s="7">
        <v>0</v>
      </c>
      <c r="N60" s="7"/>
      <c r="O60" s="7">
        <v>214446860170</v>
      </c>
      <c r="P60" s="7"/>
      <c r="Q60" s="7">
        <v>0</v>
      </c>
      <c r="R60" s="7"/>
      <c r="S60" s="7">
        <f t="shared" si="2"/>
        <v>214446860170</v>
      </c>
      <c r="U60" s="10">
        <f t="shared" si="3"/>
        <v>2.1337408113265489E-2</v>
      </c>
    </row>
    <row r="61" spans="1:21" x14ac:dyDescent="0.55000000000000004">
      <c r="A61" s="3" t="s">
        <v>29</v>
      </c>
      <c r="C61" s="7">
        <v>0</v>
      </c>
      <c r="D61" s="7"/>
      <c r="E61" s="7">
        <v>39555283028</v>
      </c>
      <c r="F61" s="7"/>
      <c r="G61" s="7">
        <v>0</v>
      </c>
      <c r="H61" s="7"/>
      <c r="I61" s="7">
        <f t="shared" si="0"/>
        <v>39555283028</v>
      </c>
      <c r="K61" s="10">
        <f t="shared" si="1"/>
        <v>1.4366771811091795E-2</v>
      </c>
      <c r="M61" s="7">
        <v>0</v>
      </c>
      <c r="N61" s="7"/>
      <c r="O61" s="7">
        <v>83548475860</v>
      </c>
      <c r="P61" s="7"/>
      <c r="Q61" s="7">
        <v>0</v>
      </c>
      <c r="R61" s="7"/>
      <c r="S61" s="7">
        <f t="shared" si="2"/>
        <v>83548475860</v>
      </c>
      <c r="U61" s="10">
        <f t="shared" si="3"/>
        <v>8.3130521251414506E-3</v>
      </c>
    </row>
    <row r="62" spans="1:21" x14ac:dyDescent="0.55000000000000004">
      <c r="A62" s="3" t="s">
        <v>56</v>
      </c>
      <c r="C62" s="7">
        <v>0</v>
      </c>
      <c r="D62" s="7"/>
      <c r="E62" s="7">
        <v>17797150917</v>
      </c>
      <c r="F62" s="7"/>
      <c r="G62" s="7">
        <v>0</v>
      </c>
      <c r="H62" s="7"/>
      <c r="I62" s="7">
        <f t="shared" si="0"/>
        <v>17797150917</v>
      </c>
      <c r="K62" s="10">
        <f t="shared" si="1"/>
        <v>6.4640570497525827E-3</v>
      </c>
      <c r="M62" s="7">
        <v>0</v>
      </c>
      <c r="N62" s="7"/>
      <c r="O62" s="7">
        <v>74879098142</v>
      </c>
      <c r="P62" s="7"/>
      <c r="Q62" s="7">
        <v>0</v>
      </c>
      <c r="R62" s="7"/>
      <c r="S62" s="7">
        <f t="shared" si="2"/>
        <v>74879098142</v>
      </c>
      <c r="U62" s="10">
        <f t="shared" si="3"/>
        <v>7.4504512443900415E-3</v>
      </c>
    </row>
    <row r="63" spans="1:21" x14ac:dyDescent="0.55000000000000004">
      <c r="A63" s="3" t="s">
        <v>37</v>
      </c>
      <c r="C63" s="7">
        <v>0</v>
      </c>
      <c r="D63" s="7"/>
      <c r="E63" s="7">
        <v>36003919680</v>
      </c>
      <c r="F63" s="7"/>
      <c r="G63" s="7">
        <v>0</v>
      </c>
      <c r="H63" s="7"/>
      <c r="I63" s="7">
        <f t="shared" si="0"/>
        <v>36003919680</v>
      </c>
      <c r="K63" s="10">
        <f t="shared" si="1"/>
        <v>1.3076890335515592E-2</v>
      </c>
      <c r="M63" s="7">
        <v>0</v>
      </c>
      <c r="N63" s="7"/>
      <c r="O63" s="7">
        <v>63521789641</v>
      </c>
      <c r="P63" s="7"/>
      <c r="Q63" s="7">
        <v>0</v>
      </c>
      <c r="R63" s="7"/>
      <c r="S63" s="7">
        <f t="shared" si="2"/>
        <v>63521789641</v>
      </c>
      <c r="U63" s="10">
        <f t="shared" si="3"/>
        <v>6.3204019335165312E-3</v>
      </c>
    </row>
    <row r="64" spans="1:21" x14ac:dyDescent="0.55000000000000004">
      <c r="A64" s="3" t="s">
        <v>98</v>
      </c>
      <c r="C64" s="7">
        <v>0</v>
      </c>
      <c r="D64" s="7"/>
      <c r="E64" s="7">
        <v>-2471657555</v>
      </c>
      <c r="F64" s="7"/>
      <c r="G64" s="7">
        <v>0</v>
      </c>
      <c r="H64" s="7"/>
      <c r="I64" s="7">
        <f t="shared" si="0"/>
        <v>-2471657555</v>
      </c>
      <c r="K64" s="10">
        <f t="shared" si="1"/>
        <v>-8.9772433337690402E-4</v>
      </c>
      <c r="M64" s="7">
        <v>0</v>
      </c>
      <c r="N64" s="7"/>
      <c r="O64" s="7">
        <v>-2471657555</v>
      </c>
      <c r="P64" s="7"/>
      <c r="Q64" s="7">
        <v>0</v>
      </c>
      <c r="R64" s="7"/>
      <c r="S64" s="7">
        <f t="shared" si="2"/>
        <v>-2471657555</v>
      </c>
      <c r="U64" s="10">
        <f t="shared" si="3"/>
        <v>-2.4592929887368349E-4</v>
      </c>
    </row>
    <row r="65" spans="1:21" x14ac:dyDescent="0.55000000000000004">
      <c r="A65" s="3" t="s">
        <v>92</v>
      </c>
      <c r="C65" s="7">
        <v>0</v>
      </c>
      <c r="D65" s="7"/>
      <c r="E65" s="7">
        <v>46776026025</v>
      </c>
      <c r="F65" s="7"/>
      <c r="G65" s="7">
        <v>0</v>
      </c>
      <c r="H65" s="7"/>
      <c r="I65" s="7">
        <f t="shared" si="0"/>
        <v>46776026025</v>
      </c>
      <c r="K65" s="10">
        <f t="shared" si="1"/>
        <v>1.6989399157001681E-2</v>
      </c>
      <c r="M65" s="7">
        <v>0</v>
      </c>
      <c r="N65" s="7"/>
      <c r="O65" s="7">
        <v>75878888501</v>
      </c>
      <c r="P65" s="7"/>
      <c r="Q65" s="7">
        <v>0</v>
      </c>
      <c r="R65" s="7"/>
      <c r="S65" s="7">
        <f t="shared" si="2"/>
        <v>75878888501</v>
      </c>
      <c r="U65" s="10">
        <f t="shared" si="3"/>
        <v>7.5499301311444554E-3</v>
      </c>
    </row>
    <row r="66" spans="1:21" x14ac:dyDescent="0.55000000000000004">
      <c r="A66" s="3" t="s">
        <v>55</v>
      </c>
      <c r="C66" s="7">
        <v>0</v>
      </c>
      <c r="D66" s="7"/>
      <c r="E66" s="7">
        <v>57046180560</v>
      </c>
      <c r="F66" s="7"/>
      <c r="G66" s="7">
        <v>0</v>
      </c>
      <c r="H66" s="7"/>
      <c r="I66" s="7">
        <f t="shared" si="0"/>
        <v>57046180560</v>
      </c>
      <c r="K66" s="10">
        <f t="shared" si="1"/>
        <v>2.0719595362766387E-2</v>
      </c>
      <c r="M66" s="7">
        <v>0</v>
      </c>
      <c r="N66" s="7"/>
      <c r="O66" s="7">
        <v>197379784738</v>
      </c>
      <c r="P66" s="7"/>
      <c r="Q66" s="7">
        <v>0</v>
      </c>
      <c r="R66" s="7"/>
      <c r="S66" s="7">
        <f t="shared" si="2"/>
        <v>197379784738</v>
      </c>
      <c r="U66" s="10">
        <f t="shared" si="3"/>
        <v>1.9639238443148698E-2</v>
      </c>
    </row>
    <row r="67" spans="1:21" x14ac:dyDescent="0.55000000000000004">
      <c r="A67" s="3" t="s">
        <v>58</v>
      </c>
      <c r="C67" s="7">
        <v>0</v>
      </c>
      <c r="D67" s="7"/>
      <c r="E67" s="7">
        <v>10355000340</v>
      </c>
      <c r="F67" s="7"/>
      <c r="G67" s="7">
        <v>0</v>
      </c>
      <c r="H67" s="7"/>
      <c r="I67" s="7">
        <f t="shared" si="0"/>
        <v>10355000340</v>
      </c>
      <c r="K67" s="10">
        <f t="shared" si="1"/>
        <v>3.7610128306565164E-3</v>
      </c>
      <c r="M67" s="7">
        <v>0</v>
      </c>
      <c r="N67" s="7"/>
      <c r="O67" s="7">
        <v>33985012966</v>
      </c>
      <c r="P67" s="7"/>
      <c r="Q67" s="7">
        <v>0</v>
      </c>
      <c r="R67" s="7"/>
      <c r="S67" s="7">
        <f t="shared" si="2"/>
        <v>33985012966</v>
      </c>
      <c r="U67" s="10">
        <f t="shared" si="3"/>
        <v>3.3815001572664958E-3</v>
      </c>
    </row>
    <row r="68" spans="1:21" x14ac:dyDescent="0.55000000000000004">
      <c r="A68" s="3" t="s">
        <v>69</v>
      </c>
      <c r="C68" s="7">
        <v>0</v>
      </c>
      <c r="D68" s="7"/>
      <c r="E68" s="7">
        <v>23138592838</v>
      </c>
      <c r="F68" s="7"/>
      <c r="G68" s="7">
        <v>0</v>
      </c>
      <c r="H68" s="7"/>
      <c r="I68" s="7">
        <f t="shared" si="0"/>
        <v>23138592838</v>
      </c>
      <c r="K68" s="10">
        <f t="shared" si="1"/>
        <v>8.4041083234821963E-3</v>
      </c>
      <c r="M68" s="7">
        <v>0</v>
      </c>
      <c r="N68" s="7"/>
      <c r="O68" s="7">
        <v>71198798004</v>
      </c>
      <c r="P68" s="7"/>
      <c r="Q68" s="7">
        <v>0</v>
      </c>
      <c r="R68" s="7"/>
      <c r="S68" s="7">
        <f t="shared" si="2"/>
        <v>71198798004</v>
      </c>
      <c r="U68" s="10">
        <f t="shared" si="3"/>
        <v>7.084262315526447E-3</v>
      </c>
    </row>
    <row r="69" spans="1:21" x14ac:dyDescent="0.55000000000000004">
      <c r="A69" s="3" t="s">
        <v>38</v>
      </c>
      <c r="C69" s="7">
        <v>0</v>
      </c>
      <c r="D69" s="7"/>
      <c r="E69" s="7">
        <v>31726985836</v>
      </c>
      <c r="F69" s="7"/>
      <c r="G69" s="7">
        <v>0</v>
      </c>
      <c r="H69" s="7"/>
      <c r="I69" s="7">
        <f t="shared" si="0"/>
        <v>31726985836</v>
      </c>
      <c r="K69" s="10">
        <f t="shared" si="1"/>
        <v>1.1523476280953321E-2</v>
      </c>
      <c r="M69" s="7">
        <v>0</v>
      </c>
      <c r="N69" s="7"/>
      <c r="O69" s="7">
        <v>43212903152</v>
      </c>
      <c r="P69" s="7"/>
      <c r="Q69" s="7">
        <v>0</v>
      </c>
      <c r="R69" s="7"/>
      <c r="S69" s="7">
        <f t="shared" si="2"/>
        <v>43212903152</v>
      </c>
      <c r="U69" s="10">
        <f t="shared" si="3"/>
        <v>4.2996728867109374E-3</v>
      </c>
    </row>
    <row r="70" spans="1:21" x14ac:dyDescent="0.55000000000000004">
      <c r="A70" s="3" t="s">
        <v>27</v>
      </c>
      <c r="C70" s="7">
        <v>0</v>
      </c>
      <c r="D70" s="7"/>
      <c r="E70" s="7">
        <v>56859660000</v>
      </c>
      <c r="F70" s="7"/>
      <c r="G70" s="7">
        <v>0</v>
      </c>
      <c r="H70" s="7"/>
      <c r="I70" s="7">
        <f t="shared" si="0"/>
        <v>56859660000</v>
      </c>
      <c r="K70" s="10">
        <f t="shared" si="1"/>
        <v>2.0651849713678241E-2</v>
      </c>
      <c r="M70" s="7">
        <v>0</v>
      </c>
      <c r="N70" s="7"/>
      <c r="O70" s="7">
        <v>130366682410</v>
      </c>
      <c r="P70" s="7"/>
      <c r="Q70" s="7">
        <v>0</v>
      </c>
      <c r="R70" s="7"/>
      <c r="S70" s="7">
        <f t="shared" si="2"/>
        <v>130366682410</v>
      </c>
      <c r="U70" s="10">
        <f t="shared" si="3"/>
        <v>1.2971451784136605E-2</v>
      </c>
    </row>
    <row r="71" spans="1:21" x14ac:dyDescent="0.55000000000000004">
      <c r="A71" s="3" t="s">
        <v>46</v>
      </c>
      <c r="C71" s="7">
        <v>0</v>
      </c>
      <c r="D71" s="7"/>
      <c r="E71" s="7">
        <v>1772437930</v>
      </c>
      <c r="F71" s="7"/>
      <c r="G71" s="7">
        <v>0</v>
      </c>
      <c r="H71" s="7"/>
      <c r="I71" s="7">
        <f t="shared" ref="I71:I132" si="4">C71+E71+G71</f>
        <v>1772437930</v>
      </c>
      <c r="K71" s="10">
        <f t="shared" si="1"/>
        <v>6.4376258593848359E-4</v>
      </c>
      <c r="M71" s="7">
        <v>0</v>
      </c>
      <c r="N71" s="7"/>
      <c r="O71" s="7">
        <v>5006507139</v>
      </c>
      <c r="P71" s="7"/>
      <c r="Q71" s="7">
        <v>0</v>
      </c>
      <c r="R71" s="7"/>
      <c r="S71" s="7">
        <f t="shared" ref="S71:S132" si="5">M71+O71+Q71</f>
        <v>5006507139</v>
      </c>
      <c r="U71" s="10">
        <f t="shared" si="3"/>
        <v>4.9814618858086955E-4</v>
      </c>
    </row>
    <row r="72" spans="1:21" x14ac:dyDescent="0.55000000000000004">
      <c r="A72" s="3" t="s">
        <v>21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4"/>
        <v>0</v>
      </c>
      <c r="K72" s="10">
        <f t="shared" si="1"/>
        <v>0</v>
      </c>
      <c r="M72" s="7">
        <v>0</v>
      </c>
      <c r="N72" s="7"/>
      <c r="O72" s="7">
        <v>13303535645</v>
      </c>
      <c r="P72" s="7"/>
      <c r="Q72" s="7">
        <v>0</v>
      </c>
      <c r="R72" s="7"/>
      <c r="S72" s="7">
        <f t="shared" si="5"/>
        <v>13303535645</v>
      </c>
      <c r="U72" s="10">
        <f t="shared" si="3"/>
        <v>1.3236984173221791E-3</v>
      </c>
    </row>
    <row r="73" spans="1:21" x14ac:dyDescent="0.55000000000000004">
      <c r="A73" s="3" t="s">
        <v>16</v>
      </c>
      <c r="C73" s="7">
        <v>0</v>
      </c>
      <c r="D73" s="7"/>
      <c r="E73" s="7">
        <v>10836674207</v>
      </c>
      <c r="F73" s="7"/>
      <c r="G73" s="7">
        <v>0</v>
      </c>
      <c r="H73" s="7"/>
      <c r="I73" s="7">
        <f t="shared" si="4"/>
        <v>10836674207</v>
      </c>
      <c r="K73" s="10">
        <f t="shared" ref="K73:K112" si="6">I73/$I$133</f>
        <v>3.9359603472665389E-3</v>
      </c>
      <c r="M73" s="7">
        <v>0</v>
      </c>
      <c r="N73" s="7"/>
      <c r="O73" s="7">
        <v>19265198590</v>
      </c>
      <c r="P73" s="7"/>
      <c r="Q73" s="7">
        <v>0</v>
      </c>
      <c r="R73" s="7"/>
      <c r="S73" s="7">
        <f t="shared" si="5"/>
        <v>19265198590</v>
      </c>
      <c r="U73" s="10">
        <f t="shared" ref="U73:U112" si="7">S73/$S$133</f>
        <v>1.9168823659720029E-3</v>
      </c>
    </row>
    <row r="74" spans="1:21" x14ac:dyDescent="0.55000000000000004">
      <c r="A74" s="3" t="s">
        <v>66</v>
      </c>
      <c r="C74" s="7">
        <v>0</v>
      </c>
      <c r="D74" s="7"/>
      <c r="E74" s="7">
        <v>68668150259</v>
      </c>
      <c r="F74" s="7"/>
      <c r="G74" s="7">
        <v>0</v>
      </c>
      <c r="H74" s="7"/>
      <c r="I74" s="7">
        <f t="shared" si="4"/>
        <v>68668150259</v>
      </c>
      <c r="K74" s="10">
        <f t="shared" si="6"/>
        <v>2.494078084999354E-2</v>
      </c>
      <c r="M74" s="7">
        <v>0</v>
      </c>
      <c r="N74" s="7"/>
      <c r="O74" s="7">
        <v>185854176481</v>
      </c>
      <c r="P74" s="7"/>
      <c r="Q74" s="7">
        <v>0</v>
      </c>
      <c r="R74" s="7"/>
      <c r="S74" s="7">
        <f t="shared" si="5"/>
        <v>185854176481</v>
      </c>
      <c r="U74" s="10">
        <f t="shared" si="7"/>
        <v>1.8492443349304579E-2</v>
      </c>
    </row>
    <row r="75" spans="1:21" x14ac:dyDescent="0.55000000000000004">
      <c r="A75" s="3" t="s">
        <v>35</v>
      </c>
      <c r="C75" s="7">
        <v>0</v>
      </c>
      <c r="D75" s="7"/>
      <c r="E75" s="7">
        <v>1133217000</v>
      </c>
      <c r="F75" s="7"/>
      <c r="G75" s="7">
        <v>0</v>
      </c>
      <c r="H75" s="7"/>
      <c r="I75" s="7">
        <f t="shared" si="4"/>
        <v>1133217000</v>
      </c>
      <c r="K75" s="10">
        <f t="shared" si="6"/>
        <v>4.1159280897890205E-4</v>
      </c>
      <c r="M75" s="7">
        <v>0</v>
      </c>
      <c r="N75" s="7"/>
      <c r="O75" s="7">
        <v>3204927000</v>
      </c>
      <c r="P75" s="7"/>
      <c r="Q75" s="7">
        <v>0</v>
      </c>
      <c r="R75" s="7"/>
      <c r="S75" s="7">
        <f t="shared" si="5"/>
        <v>3204927000</v>
      </c>
      <c r="U75" s="10">
        <f t="shared" si="7"/>
        <v>3.188894223865643E-4</v>
      </c>
    </row>
    <row r="76" spans="1:21" x14ac:dyDescent="0.55000000000000004">
      <c r="A76" s="3" t="s">
        <v>85</v>
      </c>
      <c r="C76" s="7">
        <v>0</v>
      </c>
      <c r="D76" s="7"/>
      <c r="E76" s="7">
        <v>28012683036</v>
      </c>
      <c r="F76" s="7"/>
      <c r="G76" s="7">
        <v>0</v>
      </c>
      <c r="H76" s="7"/>
      <c r="I76" s="7">
        <f t="shared" si="4"/>
        <v>28012683036</v>
      </c>
      <c r="K76" s="10">
        <f t="shared" si="6"/>
        <v>1.0174413989397333E-2</v>
      </c>
      <c r="M76" s="7">
        <v>0</v>
      </c>
      <c r="N76" s="7"/>
      <c r="O76" s="7">
        <v>113414903560</v>
      </c>
      <c r="P76" s="7"/>
      <c r="Q76" s="7">
        <v>0</v>
      </c>
      <c r="R76" s="7"/>
      <c r="S76" s="7">
        <f t="shared" si="5"/>
        <v>113414903560</v>
      </c>
      <c r="U76" s="10">
        <f t="shared" si="7"/>
        <v>1.1284754094641249E-2</v>
      </c>
    </row>
    <row r="77" spans="1:21" x14ac:dyDescent="0.55000000000000004">
      <c r="A77" s="3" t="s">
        <v>44</v>
      </c>
      <c r="C77" s="7">
        <v>0</v>
      </c>
      <c r="D77" s="7"/>
      <c r="E77" s="7">
        <v>9526616547</v>
      </c>
      <c r="F77" s="7"/>
      <c r="G77" s="7">
        <v>0</v>
      </c>
      <c r="H77" s="7"/>
      <c r="I77" s="7">
        <f t="shared" si="4"/>
        <v>9526616547</v>
      </c>
      <c r="K77" s="10">
        <f t="shared" si="6"/>
        <v>3.4601377005856939E-3</v>
      </c>
      <c r="M77" s="7">
        <v>0</v>
      </c>
      <c r="N77" s="7"/>
      <c r="O77" s="7">
        <v>12283160686</v>
      </c>
      <c r="P77" s="7"/>
      <c r="Q77" s="7">
        <v>0</v>
      </c>
      <c r="R77" s="7"/>
      <c r="S77" s="7">
        <f t="shared" si="5"/>
        <v>12283160686</v>
      </c>
      <c r="U77" s="10">
        <f t="shared" si="7"/>
        <v>1.2221713680966508E-3</v>
      </c>
    </row>
    <row r="78" spans="1:21" x14ac:dyDescent="0.55000000000000004">
      <c r="A78" s="3" t="s">
        <v>108</v>
      </c>
      <c r="C78" s="7">
        <v>0</v>
      </c>
      <c r="D78" s="7"/>
      <c r="E78" s="7">
        <v>874523051</v>
      </c>
      <c r="F78" s="7"/>
      <c r="G78" s="7">
        <v>0</v>
      </c>
      <c r="H78" s="7"/>
      <c r="I78" s="7">
        <f t="shared" si="4"/>
        <v>874523051</v>
      </c>
      <c r="K78" s="10">
        <f t="shared" si="6"/>
        <v>3.1763325036413112E-4</v>
      </c>
      <c r="M78" s="7">
        <v>0</v>
      </c>
      <c r="N78" s="7"/>
      <c r="O78" s="7">
        <v>874523051</v>
      </c>
      <c r="P78" s="7"/>
      <c r="Q78" s="7">
        <v>0</v>
      </c>
      <c r="R78" s="7"/>
      <c r="S78" s="7">
        <f t="shared" si="5"/>
        <v>874523051</v>
      </c>
      <c r="U78" s="10">
        <f t="shared" si="7"/>
        <v>8.7014821428733305E-5</v>
      </c>
    </row>
    <row r="79" spans="1:21" x14ac:dyDescent="0.55000000000000004">
      <c r="A79" s="3" t="s">
        <v>61</v>
      </c>
      <c r="C79" s="7">
        <v>0</v>
      </c>
      <c r="D79" s="7"/>
      <c r="E79" s="7">
        <v>127816622433</v>
      </c>
      <c r="F79" s="7"/>
      <c r="G79" s="7">
        <v>0</v>
      </c>
      <c r="H79" s="7"/>
      <c r="I79" s="7">
        <f t="shared" si="4"/>
        <v>127816622433</v>
      </c>
      <c r="K79" s="10">
        <f t="shared" si="6"/>
        <v>4.6423944100198122E-2</v>
      </c>
      <c r="M79" s="7">
        <v>0</v>
      </c>
      <c r="N79" s="7"/>
      <c r="O79" s="7">
        <v>207010620775</v>
      </c>
      <c r="P79" s="7"/>
      <c r="Q79" s="7">
        <v>0</v>
      </c>
      <c r="R79" s="7"/>
      <c r="S79" s="7">
        <f t="shared" si="5"/>
        <v>207010620775</v>
      </c>
      <c r="U79" s="10">
        <f t="shared" si="7"/>
        <v>2.0597504182411599E-2</v>
      </c>
    </row>
    <row r="80" spans="1:21" x14ac:dyDescent="0.55000000000000004">
      <c r="A80" s="3" t="s">
        <v>47</v>
      </c>
      <c r="C80" s="7">
        <v>0</v>
      </c>
      <c r="D80" s="7"/>
      <c r="E80" s="7">
        <v>23079824361</v>
      </c>
      <c r="F80" s="7"/>
      <c r="G80" s="7">
        <v>0</v>
      </c>
      <c r="H80" s="7"/>
      <c r="I80" s="7">
        <f t="shared" si="4"/>
        <v>23079824361</v>
      </c>
      <c r="K80" s="10">
        <f t="shared" si="6"/>
        <v>8.3827631772940957E-3</v>
      </c>
      <c r="M80" s="7">
        <v>0</v>
      </c>
      <c r="N80" s="7"/>
      <c r="O80" s="7">
        <v>115457460990</v>
      </c>
      <c r="P80" s="7"/>
      <c r="Q80" s="7">
        <v>0</v>
      </c>
      <c r="R80" s="7"/>
      <c r="S80" s="7">
        <f t="shared" si="5"/>
        <v>115457460990</v>
      </c>
      <c r="U80" s="10">
        <f t="shared" si="7"/>
        <v>1.1487988040077163E-2</v>
      </c>
    </row>
    <row r="81" spans="1:21" x14ac:dyDescent="0.55000000000000004">
      <c r="A81" s="3" t="s">
        <v>91</v>
      </c>
      <c r="C81" s="7">
        <v>0</v>
      </c>
      <c r="D81" s="7"/>
      <c r="E81" s="7">
        <v>16185763103</v>
      </c>
      <c r="F81" s="7"/>
      <c r="G81" s="7">
        <v>0</v>
      </c>
      <c r="H81" s="7"/>
      <c r="I81" s="7">
        <f t="shared" si="4"/>
        <v>16185763103</v>
      </c>
      <c r="K81" s="10">
        <f t="shared" si="6"/>
        <v>5.8787890589629696E-3</v>
      </c>
      <c r="M81" s="7">
        <v>0</v>
      </c>
      <c r="N81" s="7"/>
      <c r="O81" s="7">
        <v>37875775612</v>
      </c>
      <c r="P81" s="7"/>
      <c r="Q81" s="7">
        <v>0</v>
      </c>
      <c r="R81" s="7"/>
      <c r="S81" s="7">
        <f t="shared" si="5"/>
        <v>37875775612</v>
      </c>
      <c r="U81" s="10">
        <f t="shared" si="7"/>
        <v>3.7686300522145433E-3</v>
      </c>
    </row>
    <row r="82" spans="1:21" x14ac:dyDescent="0.55000000000000004">
      <c r="A82" s="3" t="s">
        <v>97</v>
      </c>
      <c r="C82" s="7">
        <v>0</v>
      </c>
      <c r="D82" s="7"/>
      <c r="E82" s="7">
        <v>-5738400788</v>
      </c>
      <c r="F82" s="7"/>
      <c r="G82" s="7">
        <v>0</v>
      </c>
      <c r="H82" s="7"/>
      <c r="I82" s="7">
        <f t="shared" si="4"/>
        <v>-5738400788</v>
      </c>
      <c r="K82" s="10">
        <f t="shared" si="6"/>
        <v>-2.0842296747927932E-3</v>
      </c>
      <c r="M82" s="7">
        <v>0</v>
      </c>
      <c r="N82" s="7"/>
      <c r="O82" s="7">
        <v>-5738400788</v>
      </c>
      <c r="P82" s="7"/>
      <c r="Q82" s="7">
        <v>0</v>
      </c>
      <c r="R82" s="7"/>
      <c r="S82" s="7">
        <f t="shared" si="5"/>
        <v>-5738400788</v>
      </c>
      <c r="U82" s="10">
        <f t="shared" si="7"/>
        <v>-5.7096942074122924E-4</v>
      </c>
    </row>
    <row r="83" spans="1:21" x14ac:dyDescent="0.55000000000000004">
      <c r="A83" s="3" t="s">
        <v>106</v>
      </c>
      <c r="C83" s="7">
        <v>0</v>
      </c>
      <c r="D83" s="7"/>
      <c r="E83" s="7">
        <v>34895094943</v>
      </c>
      <c r="F83" s="7"/>
      <c r="G83" s="7">
        <v>0</v>
      </c>
      <c r="H83" s="7"/>
      <c r="I83" s="7">
        <f t="shared" si="4"/>
        <v>34895094943</v>
      </c>
      <c r="K83" s="10">
        <f t="shared" si="6"/>
        <v>1.2674156977149874E-2</v>
      </c>
      <c r="M83" s="7">
        <v>0</v>
      </c>
      <c r="N83" s="7"/>
      <c r="O83" s="7">
        <v>34895094943</v>
      </c>
      <c r="P83" s="7"/>
      <c r="Q83" s="7">
        <v>0</v>
      </c>
      <c r="R83" s="7"/>
      <c r="S83" s="7">
        <f t="shared" si="5"/>
        <v>34895094943</v>
      </c>
      <c r="U83" s="10">
        <f t="shared" si="7"/>
        <v>3.4720530827995742E-3</v>
      </c>
    </row>
    <row r="84" spans="1:21" x14ac:dyDescent="0.55000000000000004">
      <c r="A84" s="3" t="s">
        <v>59</v>
      </c>
      <c r="C84" s="7">
        <v>0</v>
      </c>
      <c r="D84" s="7"/>
      <c r="E84" s="7">
        <v>151198000112</v>
      </c>
      <c r="F84" s="7"/>
      <c r="G84" s="7">
        <v>0</v>
      </c>
      <c r="H84" s="7"/>
      <c r="I84" s="7">
        <f t="shared" si="4"/>
        <v>151198000112</v>
      </c>
      <c r="K84" s="10">
        <f t="shared" si="6"/>
        <v>5.4916233676418923E-2</v>
      </c>
      <c r="M84" s="7">
        <v>0</v>
      </c>
      <c r="N84" s="7"/>
      <c r="O84" s="7">
        <v>308745718609</v>
      </c>
      <c r="P84" s="7"/>
      <c r="Q84" s="7">
        <v>0</v>
      </c>
      <c r="R84" s="7"/>
      <c r="S84" s="7">
        <f t="shared" si="5"/>
        <v>308745718609</v>
      </c>
      <c r="U84" s="10">
        <f t="shared" si="7"/>
        <v>3.0720120574212372E-2</v>
      </c>
    </row>
    <row r="85" spans="1:21" x14ac:dyDescent="0.55000000000000004">
      <c r="A85" s="3" t="s">
        <v>77</v>
      </c>
      <c r="C85" s="7">
        <v>0</v>
      </c>
      <c r="D85" s="7"/>
      <c r="E85" s="7">
        <v>-79995524366</v>
      </c>
      <c r="F85" s="7"/>
      <c r="G85" s="7">
        <v>0</v>
      </c>
      <c r="H85" s="7"/>
      <c r="I85" s="7">
        <f t="shared" si="4"/>
        <v>-79995524366</v>
      </c>
      <c r="K85" s="10">
        <f t="shared" si="6"/>
        <v>-2.9054967035918224E-2</v>
      </c>
      <c r="M85" s="7">
        <v>0</v>
      </c>
      <c r="N85" s="7"/>
      <c r="O85" s="7">
        <v>86990648695</v>
      </c>
      <c r="P85" s="7"/>
      <c r="Q85" s="7">
        <v>0</v>
      </c>
      <c r="R85" s="7"/>
      <c r="S85" s="7">
        <f t="shared" si="5"/>
        <v>86990648695</v>
      </c>
      <c r="U85" s="10">
        <f t="shared" si="7"/>
        <v>8.6555474478454842E-3</v>
      </c>
    </row>
    <row r="86" spans="1:21" x14ac:dyDescent="0.55000000000000004">
      <c r="A86" s="3" t="s">
        <v>101</v>
      </c>
      <c r="C86" s="7">
        <v>0</v>
      </c>
      <c r="D86" s="7"/>
      <c r="E86" s="7">
        <v>18677458291</v>
      </c>
      <c r="F86" s="7"/>
      <c r="G86" s="7">
        <v>0</v>
      </c>
      <c r="H86" s="7"/>
      <c r="I86" s="7">
        <f t="shared" si="4"/>
        <v>18677458291</v>
      </c>
      <c r="K86" s="10">
        <f t="shared" si="6"/>
        <v>6.7837912090790847E-3</v>
      </c>
      <c r="M86" s="7">
        <v>0</v>
      </c>
      <c r="N86" s="7"/>
      <c r="O86" s="7">
        <v>18677458291</v>
      </c>
      <c r="P86" s="7"/>
      <c r="Q86" s="7">
        <v>0</v>
      </c>
      <c r="R86" s="7"/>
      <c r="S86" s="7">
        <f t="shared" si="5"/>
        <v>18677458291</v>
      </c>
      <c r="U86" s="10">
        <f t="shared" si="7"/>
        <v>1.8584023555189048E-3</v>
      </c>
    </row>
    <row r="87" spans="1:21" x14ac:dyDescent="0.55000000000000004">
      <c r="A87" s="3" t="s">
        <v>53</v>
      </c>
      <c r="C87" s="7">
        <v>0</v>
      </c>
      <c r="D87" s="7"/>
      <c r="E87" s="7">
        <v>59865982050</v>
      </c>
      <c r="F87" s="7"/>
      <c r="G87" s="7">
        <v>0</v>
      </c>
      <c r="H87" s="7"/>
      <c r="I87" s="7">
        <f t="shared" si="4"/>
        <v>59865982050</v>
      </c>
      <c r="K87" s="10">
        <f t="shared" si="6"/>
        <v>2.1743768152295659E-2</v>
      </c>
      <c r="M87" s="7">
        <v>0</v>
      </c>
      <c r="N87" s="7"/>
      <c r="O87" s="7">
        <v>62649672646</v>
      </c>
      <c r="P87" s="7"/>
      <c r="Q87" s="7">
        <v>0</v>
      </c>
      <c r="R87" s="7"/>
      <c r="S87" s="7">
        <f t="shared" si="5"/>
        <v>62649672646</v>
      </c>
      <c r="U87" s="10">
        <f t="shared" si="7"/>
        <v>6.2336265140486126E-3</v>
      </c>
    </row>
    <row r="88" spans="1:21" x14ac:dyDescent="0.55000000000000004">
      <c r="A88" s="3" t="s">
        <v>96</v>
      </c>
      <c r="C88" s="7">
        <v>0</v>
      </c>
      <c r="D88" s="7"/>
      <c r="E88" s="7">
        <v>-51209040</v>
      </c>
      <c r="F88" s="7"/>
      <c r="G88" s="7">
        <v>0</v>
      </c>
      <c r="H88" s="7"/>
      <c r="I88" s="7">
        <f t="shared" si="4"/>
        <v>-51209040</v>
      </c>
      <c r="K88" s="10">
        <f t="shared" si="6"/>
        <v>-1.8599502671344459E-5</v>
      </c>
      <c r="M88" s="7">
        <v>0</v>
      </c>
      <c r="N88" s="7"/>
      <c r="O88" s="7">
        <v>-51209040</v>
      </c>
      <c r="P88" s="7"/>
      <c r="Q88" s="7">
        <v>0</v>
      </c>
      <c r="R88" s="7"/>
      <c r="S88" s="7">
        <f t="shared" si="5"/>
        <v>-51209040</v>
      </c>
      <c r="U88" s="10">
        <f t="shared" si="7"/>
        <v>-5.0952864719135469E-6</v>
      </c>
    </row>
    <row r="89" spans="1:21" x14ac:dyDescent="0.55000000000000004">
      <c r="A89" s="3" t="s">
        <v>74</v>
      </c>
      <c r="C89" s="7">
        <v>0</v>
      </c>
      <c r="D89" s="7"/>
      <c r="E89" s="7">
        <v>4880182039</v>
      </c>
      <c r="F89" s="7"/>
      <c r="G89" s="7">
        <v>0</v>
      </c>
      <c r="H89" s="7"/>
      <c r="I89" s="7">
        <f t="shared" si="4"/>
        <v>4880182039</v>
      </c>
      <c r="K89" s="10">
        <f t="shared" si="6"/>
        <v>1.7725182676931212E-3</v>
      </c>
      <c r="M89" s="7">
        <v>0</v>
      </c>
      <c r="N89" s="7"/>
      <c r="O89" s="7">
        <v>25506453052</v>
      </c>
      <c r="P89" s="7"/>
      <c r="Q89" s="7">
        <v>0</v>
      </c>
      <c r="R89" s="7"/>
      <c r="S89" s="7">
        <f t="shared" si="5"/>
        <v>25506453052</v>
      </c>
      <c r="U89" s="10">
        <f t="shared" si="7"/>
        <v>2.5378855995416747E-3</v>
      </c>
    </row>
    <row r="90" spans="1:21" x14ac:dyDescent="0.55000000000000004">
      <c r="A90" s="3" t="s">
        <v>17</v>
      </c>
      <c r="C90" s="7">
        <v>0</v>
      </c>
      <c r="D90" s="7"/>
      <c r="E90" s="7">
        <v>-12949228207</v>
      </c>
      <c r="F90" s="7"/>
      <c r="G90" s="7">
        <v>0</v>
      </c>
      <c r="H90" s="7"/>
      <c r="I90" s="7">
        <f t="shared" si="4"/>
        <v>-12949228207</v>
      </c>
      <c r="K90" s="10">
        <f t="shared" si="6"/>
        <v>-4.7032556093210397E-3</v>
      </c>
      <c r="M90" s="7">
        <v>0</v>
      </c>
      <c r="N90" s="7"/>
      <c r="O90" s="7">
        <v>47721980879</v>
      </c>
      <c r="P90" s="7"/>
      <c r="Q90" s="7">
        <v>0</v>
      </c>
      <c r="R90" s="7"/>
      <c r="S90" s="7">
        <f t="shared" si="5"/>
        <v>47721980879</v>
      </c>
      <c r="U90" s="10">
        <f t="shared" si="7"/>
        <v>4.748324975154497E-3</v>
      </c>
    </row>
    <row r="91" spans="1:21" x14ac:dyDescent="0.55000000000000004">
      <c r="A91" s="3" t="s">
        <v>198</v>
      </c>
      <c r="C91" s="7">
        <v>0</v>
      </c>
      <c r="D91" s="7"/>
      <c r="E91" s="7">
        <v>26189761148</v>
      </c>
      <c r="F91" s="7"/>
      <c r="G91" s="7">
        <v>0</v>
      </c>
      <c r="H91" s="7"/>
      <c r="I91" s="7">
        <f t="shared" si="4"/>
        <v>26189761148</v>
      </c>
      <c r="K91" s="10">
        <f t="shared" si="6"/>
        <v>9.5123152559411246E-3</v>
      </c>
      <c r="M91" s="7">
        <v>0</v>
      </c>
      <c r="N91" s="7"/>
      <c r="O91" s="7">
        <v>19755688805</v>
      </c>
      <c r="P91" s="7"/>
      <c r="Q91" s="7">
        <v>0</v>
      </c>
      <c r="R91" s="7"/>
      <c r="S91" s="7">
        <f t="shared" si="5"/>
        <v>19755688805</v>
      </c>
      <c r="U91" s="10">
        <f t="shared" si="7"/>
        <v>1.9656860177705029E-3</v>
      </c>
    </row>
    <row r="92" spans="1:21" x14ac:dyDescent="0.55000000000000004">
      <c r="A92" s="3" t="s">
        <v>26</v>
      </c>
      <c r="C92" s="7">
        <v>0</v>
      </c>
      <c r="D92" s="7"/>
      <c r="E92" s="7">
        <v>51813315168</v>
      </c>
      <c r="F92" s="7"/>
      <c r="G92" s="7">
        <v>0</v>
      </c>
      <c r="H92" s="7"/>
      <c r="I92" s="7">
        <f t="shared" si="4"/>
        <v>51813315168</v>
      </c>
      <c r="K92" s="10">
        <f t="shared" si="6"/>
        <v>1.8818979888676458E-2</v>
      </c>
      <c r="M92" s="7">
        <v>0</v>
      </c>
      <c r="N92" s="7"/>
      <c r="O92" s="7">
        <v>85113110980</v>
      </c>
      <c r="P92" s="7"/>
      <c r="Q92" s="7">
        <v>0</v>
      </c>
      <c r="R92" s="7"/>
      <c r="S92" s="7">
        <f t="shared" si="5"/>
        <v>85113110980</v>
      </c>
      <c r="U92" s="10">
        <f t="shared" si="7"/>
        <v>8.4687329221338724E-3</v>
      </c>
    </row>
    <row r="93" spans="1:21" x14ac:dyDescent="0.55000000000000004">
      <c r="A93" s="3" t="s">
        <v>95</v>
      </c>
      <c r="C93" s="7">
        <v>0</v>
      </c>
      <c r="D93" s="7"/>
      <c r="E93" s="7">
        <v>-18419141345</v>
      </c>
      <c r="F93" s="7"/>
      <c r="G93" s="7">
        <v>0</v>
      </c>
      <c r="H93" s="7"/>
      <c r="I93" s="7">
        <f t="shared" si="4"/>
        <v>-18419141345</v>
      </c>
      <c r="K93" s="10">
        <f t="shared" si="6"/>
        <v>-6.6899685807466549E-3</v>
      </c>
      <c r="M93" s="7">
        <v>0</v>
      </c>
      <c r="N93" s="7"/>
      <c r="O93" s="7">
        <v>-18419141345</v>
      </c>
      <c r="P93" s="7"/>
      <c r="Q93" s="7">
        <v>0</v>
      </c>
      <c r="R93" s="7"/>
      <c r="S93" s="7">
        <f t="shared" si="5"/>
        <v>-18419141345</v>
      </c>
      <c r="U93" s="10">
        <f t="shared" si="7"/>
        <v>-1.8326998850094044E-3</v>
      </c>
    </row>
    <row r="94" spans="1:21" x14ac:dyDescent="0.55000000000000004">
      <c r="A94" s="3" t="s">
        <v>105</v>
      </c>
      <c r="C94" s="7">
        <v>0</v>
      </c>
      <c r="D94" s="7"/>
      <c r="E94" s="7">
        <v>18196785804</v>
      </c>
      <c r="F94" s="7"/>
      <c r="G94" s="7">
        <v>0</v>
      </c>
      <c r="H94" s="7"/>
      <c r="I94" s="7">
        <f t="shared" si="4"/>
        <v>18196785804</v>
      </c>
      <c r="K94" s="10">
        <f t="shared" si="6"/>
        <v>6.6092074011030264E-3</v>
      </c>
      <c r="M94" s="7">
        <v>0</v>
      </c>
      <c r="N94" s="7"/>
      <c r="O94" s="7">
        <v>18196785804</v>
      </c>
      <c r="P94" s="7"/>
      <c r="Q94" s="7">
        <v>0</v>
      </c>
      <c r="R94" s="7"/>
      <c r="S94" s="7">
        <f t="shared" si="5"/>
        <v>18196785804</v>
      </c>
      <c r="U94" s="10">
        <f t="shared" si="7"/>
        <v>1.8105755651625117E-3</v>
      </c>
    </row>
    <row r="95" spans="1:21" x14ac:dyDescent="0.55000000000000004">
      <c r="A95" s="3" t="s">
        <v>63</v>
      </c>
      <c r="C95" s="7">
        <v>0</v>
      </c>
      <c r="D95" s="7"/>
      <c r="E95" s="7">
        <v>-14965186491</v>
      </c>
      <c r="F95" s="7"/>
      <c r="G95" s="7">
        <v>0</v>
      </c>
      <c r="H95" s="7"/>
      <c r="I95" s="7">
        <f t="shared" si="4"/>
        <v>-14965186491</v>
      </c>
      <c r="K95" s="10">
        <f t="shared" si="6"/>
        <v>-5.4354665917682211E-3</v>
      </c>
      <c r="M95" s="7">
        <v>0</v>
      </c>
      <c r="N95" s="7"/>
      <c r="O95" s="7">
        <v>-1247835267</v>
      </c>
      <c r="P95" s="7"/>
      <c r="Q95" s="7">
        <v>0</v>
      </c>
      <c r="R95" s="7"/>
      <c r="S95" s="7">
        <f t="shared" si="5"/>
        <v>-1247835267</v>
      </c>
      <c r="U95" s="10">
        <f t="shared" si="7"/>
        <v>-1.2415929209221122E-4</v>
      </c>
    </row>
    <row r="96" spans="1:21" x14ac:dyDescent="0.55000000000000004">
      <c r="A96" s="3" t="s">
        <v>109</v>
      </c>
      <c r="C96" s="7">
        <v>0</v>
      </c>
      <c r="D96" s="7"/>
      <c r="E96" s="7">
        <v>1696574658</v>
      </c>
      <c r="F96" s="7"/>
      <c r="G96" s="7">
        <v>0</v>
      </c>
      <c r="H96" s="7"/>
      <c r="I96" s="7">
        <f t="shared" si="4"/>
        <v>1696574658</v>
      </c>
      <c r="K96" s="10">
        <f t="shared" si="6"/>
        <v>6.1620848357255497E-4</v>
      </c>
      <c r="M96" s="7">
        <v>0</v>
      </c>
      <c r="N96" s="7"/>
      <c r="O96" s="7">
        <v>1696574658</v>
      </c>
      <c r="P96" s="7"/>
      <c r="Q96" s="7">
        <v>0</v>
      </c>
      <c r="R96" s="7"/>
      <c r="S96" s="7">
        <f t="shared" si="5"/>
        <v>1696574658</v>
      </c>
      <c r="U96" s="10">
        <f t="shared" si="7"/>
        <v>1.6880874750822809E-4</v>
      </c>
    </row>
    <row r="97" spans="1:21" x14ac:dyDescent="0.55000000000000004">
      <c r="A97" s="3" t="s">
        <v>110</v>
      </c>
      <c r="C97" s="7">
        <v>0</v>
      </c>
      <c r="D97" s="7"/>
      <c r="E97" s="7">
        <v>7085254050</v>
      </c>
      <c r="F97" s="7"/>
      <c r="G97" s="7">
        <v>0</v>
      </c>
      <c r="H97" s="7"/>
      <c r="I97" s="7">
        <f t="shared" si="4"/>
        <v>7085254050</v>
      </c>
      <c r="K97" s="10">
        <f t="shared" si="6"/>
        <v>2.5734167566923566E-3</v>
      </c>
      <c r="M97" s="7">
        <v>0</v>
      </c>
      <c r="N97" s="7"/>
      <c r="O97" s="7">
        <v>7085254050</v>
      </c>
      <c r="P97" s="7"/>
      <c r="Q97" s="7">
        <v>0</v>
      </c>
      <c r="R97" s="7"/>
      <c r="S97" s="7">
        <f t="shared" si="5"/>
        <v>7085254050</v>
      </c>
      <c r="U97" s="10">
        <f t="shared" si="7"/>
        <v>7.0498097818345483E-4</v>
      </c>
    </row>
    <row r="98" spans="1:21" x14ac:dyDescent="0.55000000000000004">
      <c r="A98" s="3" t="s">
        <v>107</v>
      </c>
      <c r="C98" s="7">
        <v>0</v>
      </c>
      <c r="D98" s="7"/>
      <c r="E98" s="7">
        <v>250966303</v>
      </c>
      <c r="F98" s="7"/>
      <c r="G98" s="7">
        <v>0</v>
      </c>
      <c r="H98" s="7"/>
      <c r="I98" s="7">
        <f t="shared" si="4"/>
        <v>250966303</v>
      </c>
      <c r="K98" s="10">
        <f t="shared" si="6"/>
        <v>9.1152820343164855E-5</v>
      </c>
      <c r="M98" s="7">
        <v>0</v>
      </c>
      <c r="N98" s="7"/>
      <c r="O98" s="7">
        <v>250966303</v>
      </c>
      <c r="P98" s="7"/>
      <c r="Q98" s="7">
        <v>0</v>
      </c>
      <c r="R98" s="7"/>
      <c r="S98" s="7">
        <f t="shared" si="5"/>
        <v>250966303</v>
      </c>
      <c r="U98" s="10">
        <f t="shared" si="7"/>
        <v>2.497108339820579E-5</v>
      </c>
    </row>
    <row r="99" spans="1:21" x14ac:dyDescent="0.55000000000000004">
      <c r="A99" s="3" t="s">
        <v>104</v>
      </c>
      <c r="C99" s="7">
        <v>0</v>
      </c>
      <c r="D99" s="7"/>
      <c r="E99" s="7">
        <v>14578483063</v>
      </c>
      <c r="F99" s="7"/>
      <c r="G99" s="7">
        <v>0</v>
      </c>
      <c r="H99" s="7"/>
      <c r="I99" s="7">
        <f t="shared" si="4"/>
        <v>14578483063</v>
      </c>
      <c r="K99" s="10">
        <f t="shared" si="6"/>
        <v>5.2950130421194862E-3</v>
      </c>
      <c r="M99" s="7">
        <v>0</v>
      </c>
      <c r="N99" s="7"/>
      <c r="O99" s="7">
        <v>14578483063</v>
      </c>
      <c r="P99" s="7"/>
      <c r="Q99" s="7">
        <v>0</v>
      </c>
      <c r="R99" s="7"/>
      <c r="S99" s="7">
        <f t="shared" si="5"/>
        <v>14578483063</v>
      </c>
      <c r="U99" s="10">
        <f t="shared" si="7"/>
        <v>1.4505553615518797E-3</v>
      </c>
    </row>
    <row r="100" spans="1:21" x14ac:dyDescent="0.55000000000000004">
      <c r="A100" s="3" t="s">
        <v>84</v>
      </c>
      <c r="C100" s="7">
        <v>0</v>
      </c>
      <c r="D100" s="7"/>
      <c r="E100" s="7">
        <v>1343712182</v>
      </c>
      <c r="F100" s="7"/>
      <c r="G100" s="7">
        <v>0</v>
      </c>
      <c r="H100" s="7"/>
      <c r="I100" s="7">
        <f t="shared" si="4"/>
        <v>1343712182</v>
      </c>
      <c r="K100" s="10">
        <f t="shared" si="6"/>
        <v>4.8804621837525349E-4</v>
      </c>
      <c r="M100" s="7">
        <v>0</v>
      </c>
      <c r="N100" s="7"/>
      <c r="O100" s="7">
        <v>35559430740</v>
      </c>
      <c r="P100" s="7"/>
      <c r="Q100" s="7">
        <v>0</v>
      </c>
      <c r="R100" s="7"/>
      <c r="S100" s="7">
        <f t="shared" si="5"/>
        <v>35559430740</v>
      </c>
      <c r="U100" s="10">
        <f t="shared" si="7"/>
        <v>3.5381543258469349E-3</v>
      </c>
    </row>
    <row r="101" spans="1:21" x14ac:dyDescent="0.55000000000000004">
      <c r="A101" s="3" t="s">
        <v>28</v>
      </c>
      <c r="C101" s="7">
        <v>0</v>
      </c>
      <c r="D101" s="7"/>
      <c r="E101" s="7">
        <v>38561866884</v>
      </c>
      <c r="F101" s="7"/>
      <c r="G101" s="7">
        <v>0</v>
      </c>
      <c r="H101" s="7"/>
      <c r="I101" s="7">
        <f t="shared" si="4"/>
        <v>38561866884</v>
      </c>
      <c r="K101" s="10">
        <f t="shared" si="6"/>
        <v>1.4005955708620732E-2</v>
      </c>
      <c r="M101" s="7">
        <v>0</v>
      </c>
      <c r="N101" s="7"/>
      <c r="O101" s="7">
        <v>44508752841</v>
      </c>
      <c r="P101" s="7"/>
      <c r="Q101" s="7">
        <v>0</v>
      </c>
      <c r="R101" s="7"/>
      <c r="S101" s="7">
        <f t="shared" si="5"/>
        <v>44508752841</v>
      </c>
      <c r="U101" s="10">
        <f t="shared" si="7"/>
        <v>4.4286096015955572E-3</v>
      </c>
    </row>
    <row r="102" spans="1:21" x14ac:dyDescent="0.55000000000000004">
      <c r="A102" s="3" t="s">
        <v>83</v>
      </c>
      <c r="C102" s="7">
        <v>0</v>
      </c>
      <c r="D102" s="7"/>
      <c r="E102" s="7">
        <v>0</v>
      </c>
      <c r="F102" s="7"/>
      <c r="G102" s="7">
        <v>0</v>
      </c>
      <c r="H102" s="7"/>
      <c r="I102" s="7">
        <f t="shared" si="4"/>
        <v>0</v>
      </c>
      <c r="K102" s="10">
        <f t="shared" si="6"/>
        <v>0</v>
      </c>
      <c r="M102" s="7">
        <v>0</v>
      </c>
      <c r="N102" s="7"/>
      <c r="O102" s="7">
        <v>233648480022</v>
      </c>
      <c r="P102" s="7"/>
      <c r="Q102" s="7">
        <v>0</v>
      </c>
      <c r="R102" s="7"/>
      <c r="S102" s="7">
        <f t="shared" si="5"/>
        <v>233648480022</v>
      </c>
      <c r="U102" s="10">
        <f t="shared" si="7"/>
        <v>2.3247964410956719E-2</v>
      </c>
    </row>
    <row r="103" spans="1:21" x14ac:dyDescent="0.55000000000000004">
      <c r="A103" s="3" t="s">
        <v>48</v>
      </c>
      <c r="C103" s="7">
        <v>0</v>
      </c>
      <c r="D103" s="7"/>
      <c r="E103" s="7">
        <v>41839114414</v>
      </c>
      <c r="F103" s="7"/>
      <c r="G103" s="7">
        <v>0</v>
      </c>
      <c r="H103" s="7"/>
      <c r="I103" s="7">
        <f t="shared" si="4"/>
        <v>41839114414</v>
      </c>
      <c r="K103" s="10">
        <f t="shared" si="6"/>
        <v>1.5196276288520142E-2</v>
      </c>
      <c r="M103" s="7">
        <v>0</v>
      </c>
      <c r="N103" s="7"/>
      <c r="O103" s="7">
        <v>122823592040</v>
      </c>
      <c r="P103" s="7"/>
      <c r="Q103" s="7">
        <v>0</v>
      </c>
      <c r="R103" s="7"/>
      <c r="S103" s="7">
        <f t="shared" si="5"/>
        <v>122823592040</v>
      </c>
      <c r="U103" s="10">
        <f t="shared" si="7"/>
        <v>1.2220916208412428E-2</v>
      </c>
    </row>
    <row r="104" spans="1:21" x14ac:dyDescent="0.55000000000000004">
      <c r="A104" s="3" t="s">
        <v>88</v>
      </c>
      <c r="C104" s="7">
        <v>0</v>
      </c>
      <c r="D104" s="7"/>
      <c r="E104" s="7">
        <v>28330626556</v>
      </c>
      <c r="F104" s="7"/>
      <c r="G104" s="7">
        <v>0</v>
      </c>
      <c r="H104" s="7"/>
      <c r="I104" s="7">
        <f t="shared" si="4"/>
        <v>28330626556</v>
      </c>
      <c r="K104" s="10">
        <f t="shared" si="6"/>
        <v>1.0289893431104825E-2</v>
      </c>
      <c r="M104" s="7">
        <v>0</v>
      </c>
      <c r="N104" s="7"/>
      <c r="O104" s="7">
        <v>137482601999</v>
      </c>
      <c r="P104" s="7"/>
      <c r="Q104" s="7">
        <v>0</v>
      </c>
      <c r="R104" s="7"/>
      <c r="S104" s="7">
        <f t="shared" si="5"/>
        <v>137482601999</v>
      </c>
      <c r="U104" s="10">
        <f t="shared" si="7"/>
        <v>1.3679483975660919E-2</v>
      </c>
    </row>
    <row r="105" spans="1:21" x14ac:dyDescent="0.55000000000000004">
      <c r="A105" s="3" t="s">
        <v>72</v>
      </c>
      <c r="C105" s="7">
        <v>0</v>
      </c>
      <c r="D105" s="7"/>
      <c r="E105" s="7">
        <v>0</v>
      </c>
      <c r="F105" s="7"/>
      <c r="G105" s="7">
        <v>0</v>
      </c>
      <c r="H105" s="7"/>
      <c r="I105" s="7">
        <f t="shared" si="4"/>
        <v>0</v>
      </c>
      <c r="K105" s="10">
        <f t="shared" si="6"/>
        <v>0</v>
      </c>
      <c r="M105" s="7">
        <v>0</v>
      </c>
      <c r="N105" s="7"/>
      <c r="O105" s="7">
        <v>32797895286</v>
      </c>
      <c r="P105" s="7"/>
      <c r="Q105" s="7">
        <v>0</v>
      </c>
      <c r="R105" s="7"/>
      <c r="S105" s="7">
        <f t="shared" si="5"/>
        <v>32797895286</v>
      </c>
      <c r="U105" s="10">
        <f t="shared" si="7"/>
        <v>3.2633822496573434E-3</v>
      </c>
    </row>
    <row r="106" spans="1:21" x14ac:dyDescent="0.55000000000000004">
      <c r="A106" s="3" t="s">
        <v>102</v>
      </c>
      <c r="C106" s="7">
        <v>0</v>
      </c>
      <c r="D106" s="7"/>
      <c r="E106" s="7">
        <v>72262269</v>
      </c>
      <c r="F106" s="7"/>
      <c r="G106" s="7">
        <v>0</v>
      </c>
      <c r="H106" s="7"/>
      <c r="I106" s="7">
        <f t="shared" si="4"/>
        <v>72262269</v>
      </c>
      <c r="K106" s="10">
        <f t="shared" si="6"/>
        <v>2.6246191401028252E-5</v>
      </c>
      <c r="M106" s="7">
        <v>0</v>
      </c>
      <c r="N106" s="7"/>
      <c r="O106" s="7">
        <v>72262269</v>
      </c>
      <c r="P106" s="7"/>
      <c r="Q106" s="7">
        <v>0</v>
      </c>
      <c r="R106" s="7"/>
      <c r="S106" s="7">
        <f t="shared" si="5"/>
        <v>72262269</v>
      </c>
      <c r="U106" s="10">
        <f t="shared" si="7"/>
        <v>7.1900774094862483E-6</v>
      </c>
    </row>
    <row r="107" spans="1:21" x14ac:dyDescent="0.55000000000000004">
      <c r="A107" s="3" t="s">
        <v>65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f t="shared" si="4"/>
        <v>0</v>
      </c>
      <c r="K107" s="10">
        <f t="shared" si="6"/>
        <v>0</v>
      </c>
      <c r="M107" s="12">
        <v>2466767477</v>
      </c>
      <c r="N107" s="7"/>
      <c r="O107" s="7">
        <v>0</v>
      </c>
      <c r="P107" s="7"/>
      <c r="Q107" s="7">
        <v>0</v>
      </c>
      <c r="R107" s="7"/>
      <c r="S107" s="7">
        <f t="shared" si="5"/>
        <v>2466767477</v>
      </c>
      <c r="U107" s="10">
        <f t="shared" si="7"/>
        <v>2.4544273735485785E-4</v>
      </c>
    </row>
    <row r="108" spans="1:21" x14ac:dyDescent="0.55000000000000004">
      <c r="A108" s="3" t="s">
        <v>62</v>
      </c>
      <c r="C108" s="7">
        <v>0</v>
      </c>
      <c r="D108" s="7"/>
      <c r="E108" s="7">
        <v>137052303975</v>
      </c>
      <c r="F108" s="7"/>
      <c r="G108" s="7">
        <v>0</v>
      </c>
      <c r="H108" s="7"/>
      <c r="I108" s="7">
        <f t="shared" si="4"/>
        <v>137052303975</v>
      </c>
      <c r="K108" s="10">
        <f t="shared" si="6"/>
        <v>4.9778412051796429E-2</v>
      </c>
      <c r="M108" s="7">
        <v>0</v>
      </c>
      <c r="N108" s="7"/>
      <c r="O108" s="7">
        <v>308866667674</v>
      </c>
      <c r="P108" s="7"/>
      <c r="Q108" s="7">
        <v>0</v>
      </c>
      <c r="R108" s="7"/>
      <c r="S108" s="7">
        <f t="shared" si="5"/>
        <v>308866667674</v>
      </c>
      <c r="U108" s="10">
        <f t="shared" si="7"/>
        <v>3.073215497545647E-2</v>
      </c>
    </row>
    <row r="109" spans="1:21" x14ac:dyDescent="0.55000000000000004">
      <c r="A109" s="3" t="s">
        <v>34</v>
      </c>
      <c r="C109" s="7">
        <v>0</v>
      </c>
      <c r="D109" s="7"/>
      <c r="E109" s="7">
        <v>203904820523</v>
      </c>
      <c r="F109" s="7"/>
      <c r="G109" s="7">
        <v>0</v>
      </c>
      <c r="H109" s="7"/>
      <c r="I109" s="7">
        <f t="shared" si="4"/>
        <v>203904820523</v>
      </c>
      <c r="K109" s="10">
        <f t="shared" si="6"/>
        <v>7.4059741288209094E-2</v>
      </c>
      <c r="M109" s="7">
        <v>0</v>
      </c>
      <c r="N109" s="7"/>
      <c r="O109" s="7">
        <v>248801878718</v>
      </c>
      <c r="P109" s="7"/>
      <c r="Q109" s="7">
        <v>0</v>
      </c>
      <c r="R109" s="7"/>
      <c r="S109" s="7">
        <f t="shared" si="5"/>
        <v>248801878718</v>
      </c>
      <c r="U109" s="10">
        <f t="shared" si="7"/>
        <v>2.4755723731952412E-2</v>
      </c>
    </row>
    <row r="110" spans="1:21" x14ac:dyDescent="0.55000000000000004">
      <c r="A110" s="3" t="s">
        <v>67</v>
      </c>
      <c r="C110" s="7">
        <v>0</v>
      </c>
      <c r="D110" s="7"/>
      <c r="E110" s="7">
        <v>66897101545</v>
      </c>
      <c r="F110" s="7"/>
      <c r="G110" s="7">
        <v>0</v>
      </c>
      <c r="H110" s="7"/>
      <c r="I110" s="7">
        <f t="shared" si="4"/>
        <v>66897101545</v>
      </c>
      <c r="K110" s="10">
        <f t="shared" si="6"/>
        <v>2.4297522837597209E-2</v>
      </c>
      <c r="M110" s="7">
        <v>0</v>
      </c>
      <c r="N110" s="7"/>
      <c r="O110" s="7">
        <v>158826666894</v>
      </c>
      <c r="P110" s="7"/>
      <c r="Q110" s="7">
        <v>0</v>
      </c>
      <c r="R110" s="7"/>
      <c r="S110" s="7">
        <f t="shared" si="5"/>
        <v>158826666894</v>
      </c>
      <c r="U110" s="10">
        <f t="shared" si="7"/>
        <v>1.5803213010908177E-2</v>
      </c>
    </row>
    <row r="111" spans="1:21" x14ac:dyDescent="0.55000000000000004">
      <c r="A111" s="3" t="s">
        <v>57</v>
      </c>
      <c r="C111" s="7">
        <v>0</v>
      </c>
      <c r="D111" s="7"/>
      <c r="E111" s="7">
        <v>78417888636</v>
      </c>
      <c r="F111" s="7"/>
      <c r="G111" s="7">
        <v>0</v>
      </c>
      <c r="H111" s="7"/>
      <c r="I111" s="7">
        <f t="shared" si="4"/>
        <v>78417888636</v>
      </c>
      <c r="K111" s="10">
        <f t="shared" si="6"/>
        <v>2.8481958052064132E-2</v>
      </c>
      <c r="M111" s="7">
        <v>0</v>
      </c>
      <c r="N111" s="7"/>
      <c r="O111" s="7">
        <v>102415829141</v>
      </c>
      <c r="P111" s="7"/>
      <c r="Q111" s="7">
        <v>0</v>
      </c>
      <c r="R111" s="7"/>
      <c r="S111" s="7">
        <f t="shared" si="5"/>
        <v>102415829141</v>
      </c>
      <c r="U111" s="10">
        <f t="shared" si="7"/>
        <v>1.0190348983928356E-2</v>
      </c>
    </row>
    <row r="112" spans="1:21" x14ac:dyDescent="0.55000000000000004">
      <c r="A112" s="3" t="s">
        <v>45</v>
      </c>
      <c r="C112" s="7">
        <v>0</v>
      </c>
      <c r="D112" s="7"/>
      <c r="E112" s="7">
        <v>62953169714</v>
      </c>
      <c r="F112" s="7"/>
      <c r="G112" s="7">
        <v>0</v>
      </c>
      <c r="H112" s="7"/>
      <c r="I112" s="7">
        <f t="shared" si="4"/>
        <v>62953169714</v>
      </c>
      <c r="K112" s="10">
        <f t="shared" si="6"/>
        <v>2.286505758094946E-2</v>
      </c>
      <c r="M112" s="7">
        <v>0</v>
      </c>
      <c r="N112" s="7"/>
      <c r="O112" s="7">
        <v>241375822176</v>
      </c>
      <c r="P112" s="7"/>
      <c r="Q112" s="7">
        <v>0</v>
      </c>
      <c r="R112" s="7"/>
      <c r="S112" s="7">
        <f t="shared" si="5"/>
        <v>241375822176</v>
      </c>
      <c r="U112" s="10">
        <f t="shared" si="7"/>
        <v>2.4016832992385381E-2</v>
      </c>
    </row>
    <row r="113" spans="1:21" x14ac:dyDescent="0.55000000000000004">
      <c r="A113" s="3" t="s">
        <v>202</v>
      </c>
      <c r="C113" s="7">
        <v>0</v>
      </c>
      <c r="D113" s="7"/>
      <c r="E113" s="7">
        <v>2147578619</v>
      </c>
      <c r="F113" s="7"/>
      <c r="G113" s="7">
        <v>0</v>
      </c>
      <c r="H113" s="7"/>
      <c r="I113" s="7">
        <f t="shared" si="4"/>
        <v>2147578619</v>
      </c>
      <c r="K113" s="10">
        <f>I113/$I$133</f>
        <v>7.8001646312863399E-4</v>
      </c>
      <c r="M113" s="7">
        <v>0</v>
      </c>
      <c r="N113" s="7"/>
      <c r="O113" s="7">
        <v>2147578619</v>
      </c>
      <c r="P113" s="7"/>
      <c r="Q113" s="7">
        <v>0</v>
      </c>
      <c r="R113" s="7"/>
      <c r="S113" s="7">
        <f t="shared" si="5"/>
        <v>2147578619</v>
      </c>
      <c r="U113" s="10">
        <f>S113/$S$133</f>
        <v>2.1368352706400035E-4</v>
      </c>
    </row>
    <row r="114" spans="1:21" x14ac:dyDescent="0.55000000000000004">
      <c r="A114" s="3" t="s">
        <v>203</v>
      </c>
      <c r="C114" s="7">
        <v>0</v>
      </c>
      <c r="D114" s="7"/>
      <c r="E114" s="7">
        <v>400540</v>
      </c>
      <c r="F114" s="7"/>
      <c r="G114" s="7">
        <v>0</v>
      </c>
      <c r="H114" s="7"/>
      <c r="I114" s="7">
        <f t="shared" si="4"/>
        <v>400540</v>
      </c>
      <c r="K114" s="10">
        <f t="shared" ref="K114:K132" si="8">I114/$I$133</f>
        <v>1.4547909509688739E-7</v>
      </c>
      <c r="M114" s="7">
        <v>0</v>
      </c>
      <c r="N114" s="7"/>
      <c r="O114" s="7">
        <v>1475798384</v>
      </c>
      <c r="P114" s="7"/>
      <c r="Q114" s="7">
        <v>0</v>
      </c>
      <c r="R114" s="7"/>
      <c r="S114" s="7">
        <f t="shared" si="5"/>
        <v>1475798384</v>
      </c>
      <c r="U114" s="10">
        <f t="shared" ref="U114:U132" si="9">S114/$S$133</f>
        <v>1.468415643266711E-4</v>
      </c>
    </row>
    <row r="115" spans="1:21" x14ac:dyDescent="0.55000000000000004">
      <c r="A115" s="3" t="s">
        <v>204</v>
      </c>
      <c r="C115" s="7">
        <v>0</v>
      </c>
      <c r="D115" s="7"/>
      <c r="E115" s="7">
        <v>1409209559</v>
      </c>
      <c r="F115" s="7"/>
      <c r="G115" s="7">
        <v>0</v>
      </c>
      <c r="H115" s="7"/>
      <c r="I115" s="7">
        <f t="shared" si="4"/>
        <v>1409209559</v>
      </c>
      <c r="K115" s="10">
        <f t="shared" si="8"/>
        <v>5.1183535088930869E-4</v>
      </c>
      <c r="M115" s="7">
        <v>0</v>
      </c>
      <c r="N115" s="7"/>
      <c r="O115" s="7">
        <v>1409209559</v>
      </c>
      <c r="P115" s="7"/>
      <c r="Q115" s="7">
        <v>0</v>
      </c>
      <c r="R115" s="7"/>
      <c r="S115" s="7">
        <f t="shared" si="5"/>
        <v>1409209559</v>
      </c>
      <c r="U115" s="10">
        <f t="shared" si="9"/>
        <v>1.4021599315402035E-4</v>
      </c>
    </row>
    <row r="116" spans="1:21" x14ac:dyDescent="0.55000000000000004">
      <c r="A116" s="3" t="s">
        <v>205</v>
      </c>
      <c r="C116" s="7">
        <v>0</v>
      </c>
      <c r="D116" s="7"/>
      <c r="E116" s="7">
        <v>1143674242</v>
      </c>
      <c r="F116" s="7"/>
      <c r="G116" s="7">
        <v>0</v>
      </c>
      <c r="H116" s="7"/>
      <c r="I116" s="7">
        <f t="shared" si="4"/>
        <v>1143674242</v>
      </c>
      <c r="K116" s="10">
        <f t="shared" si="8"/>
        <v>4.1539095673785037E-4</v>
      </c>
      <c r="M116" s="7">
        <v>0</v>
      </c>
      <c r="N116" s="7"/>
      <c r="O116" s="7">
        <v>1143674242</v>
      </c>
      <c r="P116" s="7"/>
      <c r="Q116" s="7">
        <v>0</v>
      </c>
      <c r="R116" s="7"/>
      <c r="S116" s="7">
        <f t="shared" si="5"/>
        <v>1143674242</v>
      </c>
      <c r="U116" s="10">
        <f t="shared" si="9"/>
        <v>1.1379529656362587E-4</v>
      </c>
    </row>
    <row r="117" spans="1:21" x14ac:dyDescent="0.55000000000000004">
      <c r="A117" s="3" t="s">
        <v>206</v>
      </c>
      <c r="C117" s="7">
        <v>0</v>
      </c>
      <c r="D117" s="7"/>
      <c r="E117" s="7">
        <v>292097423</v>
      </c>
      <c r="F117" s="7"/>
      <c r="G117" s="7">
        <v>0</v>
      </c>
      <c r="H117" s="7"/>
      <c r="I117" s="7">
        <f t="shared" si="4"/>
        <v>292097423</v>
      </c>
      <c r="K117" s="10">
        <f t="shared" si="8"/>
        <v>1.0609194781588041E-4</v>
      </c>
      <c r="M117" s="7">
        <v>0</v>
      </c>
      <c r="N117" s="7"/>
      <c r="O117" s="7">
        <v>292097423</v>
      </c>
      <c r="P117" s="7"/>
      <c r="Q117" s="7">
        <v>0</v>
      </c>
      <c r="R117" s="7"/>
      <c r="S117" s="7">
        <f t="shared" si="5"/>
        <v>292097423</v>
      </c>
      <c r="U117" s="10">
        <f t="shared" si="9"/>
        <v>2.9063619390105905E-5</v>
      </c>
    </row>
    <row r="118" spans="1:21" x14ac:dyDescent="0.55000000000000004">
      <c r="A118" s="3" t="s">
        <v>207</v>
      </c>
      <c r="C118" s="7">
        <v>0</v>
      </c>
      <c r="D118" s="7"/>
      <c r="E118" s="7">
        <v>226424892</v>
      </c>
      <c r="F118" s="7"/>
      <c r="G118" s="7">
        <v>0</v>
      </c>
      <c r="H118" s="7"/>
      <c r="I118" s="7">
        <f t="shared" si="4"/>
        <v>226424892</v>
      </c>
      <c r="K118" s="10">
        <f t="shared" si="8"/>
        <v>8.2239198071529566E-5</v>
      </c>
      <c r="M118" s="7">
        <v>0</v>
      </c>
      <c r="N118" s="7"/>
      <c r="O118" s="7">
        <v>226424892</v>
      </c>
      <c r="P118" s="7"/>
      <c r="Q118" s="7">
        <v>0</v>
      </c>
      <c r="R118" s="7"/>
      <c r="S118" s="7">
        <f t="shared" si="5"/>
        <v>226424892</v>
      </c>
      <c r="U118" s="10">
        <f t="shared" si="9"/>
        <v>2.252921923769877E-5</v>
      </c>
    </row>
    <row r="119" spans="1:21" x14ac:dyDescent="0.55000000000000004">
      <c r="A119" s="3" t="s">
        <v>208</v>
      </c>
      <c r="C119" s="7">
        <v>0</v>
      </c>
      <c r="D119" s="7"/>
      <c r="E119" s="7">
        <v>113843869</v>
      </c>
      <c r="F119" s="7"/>
      <c r="G119" s="7">
        <v>0</v>
      </c>
      <c r="H119" s="7"/>
      <c r="I119" s="7">
        <f t="shared" si="4"/>
        <v>113843869</v>
      </c>
      <c r="K119" s="10">
        <f t="shared" si="8"/>
        <v>4.1348936546783313E-5</v>
      </c>
      <c r="M119" s="7">
        <v>0</v>
      </c>
      <c r="N119" s="7"/>
      <c r="O119" s="7">
        <v>113843869</v>
      </c>
      <c r="P119" s="7"/>
      <c r="Q119" s="7">
        <v>0</v>
      </c>
      <c r="R119" s="7"/>
      <c r="S119" s="7">
        <f t="shared" si="5"/>
        <v>113843869</v>
      </c>
      <c r="U119" s="10">
        <f t="shared" si="9"/>
        <v>1.1327436046955733E-5</v>
      </c>
    </row>
    <row r="120" spans="1:21" x14ac:dyDescent="0.55000000000000004">
      <c r="A120" s="3" t="s">
        <v>209</v>
      </c>
      <c r="C120" s="7">
        <v>0</v>
      </c>
      <c r="D120" s="7"/>
      <c r="E120" s="7">
        <v>83097469</v>
      </c>
      <c r="F120" s="7"/>
      <c r="G120" s="7">
        <v>0</v>
      </c>
      <c r="H120" s="7"/>
      <c r="I120" s="7">
        <f t="shared" si="4"/>
        <v>83097469</v>
      </c>
      <c r="K120" s="10">
        <f t="shared" si="8"/>
        <v>3.0181616305391847E-5</v>
      </c>
      <c r="M120" s="7">
        <v>0</v>
      </c>
      <c r="N120" s="7"/>
      <c r="O120" s="7">
        <v>83097469</v>
      </c>
      <c r="P120" s="7"/>
      <c r="Q120" s="7">
        <v>0</v>
      </c>
      <c r="R120" s="7"/>
      <c r="S120" s="7">
        <f t="shared" si="5"/>
        <v>83097469</v>
      </c>
      <c r="U120" s="10">
        <f t="shared" si="9"/>
        <v>8.2681770571359149E-6</v>
      </c>
    </row>
    <row r="121" spans="1:21" x14ac:dyDescent="0.55000000000000004">
      <c r="A121" s="3" t="s">
        <v>210</v>
      </c>
      <c r="C121" s="7">
        <v>0</v>
      </c>
      <c r="D121" s="7"/>
      <c r="E121" s="7">
        <v>56646726</v>
      </c>
      <c r="F121" s="7"/>
      <c r="G121" s="7">
        <v>0</v>
      </c>
      <c r="H121" s="7"/>
      <c r="I121" s="7">
        <f t="shared" si="4"/>
        <v>56646726</v>
      </c>
      <c r="K121" s="10">
        <f t="shared" si="8"/>
        <v>2.0574510507518156E-5</v>
      </c>
      <c r="M121" s="7">
        <v>0</v>
      </c>
      <c r="N121" s="7"/>
      <c r="O121" s="7">
        <v>56646726</v>
      </c>
      <c r="P121" s="7"/>
      <c r="Q121" s="7">
        <v>0</v>
      </c>
      <c r="R121" s="7"/>
      <c r="S121" s="7">
        <f t="shared" si="5"/>
        <v>56646726</v>
      </c>
      <c r="U121" s="10">
        <f t="shared" si="9"/>
        <v>5.6363348476361476E-6</v>
      </c>
    </row>
    <row r="122" spans="1:21" x14ac:dyDescent="0.55000000000000004">
      <c r="A122" s="3" t="s">
        <v>211</v>
      </c>
      <c r="C122" s="7">
        <v>0</v>
      </c>
      <c r="D122" s="7"/>
      <c r="E122" s="7">
        <v>43588597</v>
      </c>
      <c r="F122" s="7"/>
      <c r="G122" s="7">
        <v>0</v>
      </c>
      <c r="H122" s="7"/>
      <c r="I122" s="7">
        <f t="shared" si="4"/>
        <v>43588597</v>
      </c>
      <c r="K122" s="10">
        <f t="shared" si="8"/>
        <v>1.5831701323470565E-5</v>
      </c>
      <c r="M122" s="7">
        <v>0</v>
      </c>
      <c r="N122" s="7"/>
      <c r="O122" s="7">
        <v>43588597</v>
      </c>
      <c r="P122" s="7"/>
      <c r="Q122" s="7">
        <v>0</v>
      </c>
      <c r="R122" s="7"/>
      <c r="S122" s="7">
        <f t="shared" si="5"/>
        <v>43588597</v>
      </c>
      <c r="U122" s="10">
        <f t="shared" si="9"/>
        <v>4.3370543291534351E-6</v>
      </c>
    </row>
    <row r="123" spans="1:21" x14ac:dyDescent="0.55000000000000004">
      <c r="A123" s="3" t="s">
        <v>212</v>
      </c>
      <c r="C123" s="7">
        <v>0</v>
      </c>
      <c r="D123" s="7"/>
      <c r="E123" s="7">
        <v>18417758</v>
      </c>
      <c r="F123" s="7"/>
      <c r="G123" s="7">
        <v>0</v>
      </c>
      <c r="H123" s="7"/>
      <c r="I123" s="7">
        <f t="shared" si="4"/>
        <v>18417758</v>
      </c>
      <c r="K123" s="10">
        <f t="shared" si="8"/>
        <v>6.6894661395951924E-6</v>
      </c>
      <c r="M123" s="7">
        <v>0</v>
      </c>
      <c r="N123" s="7"/>
      <c r="O123" s="7">
        <v>18417758</v>
      </c>
      <c r="P123" s="7"/>
      <c r="Q123" s="7">
        <v>0</v>
      </c>
      <c r="R123" s="7"/>
      <c r="S123" s="7">
        <f t="shared" si="5"/>
        <v>18417758</v>
      </c>
      <c r="U123" s="10">
        <f t="shared" si="9"/>
        <v>1.8325622425333007E-6</v>
      </c>
    </row>
    <row r="124" spans="1:21" x14ac:dyDescent="0.55000000000000004">
      <c r="A124" s="3" t="s">
        <v>213</v>
      </c>
      <c r="C124" s="7">
        <v>0</v>
      </c>
      <c r="D124" s="7"/>
      <c r="E124" s="7">
        <v>11507983</v>
      </c>
      <c r="F124" s="7"/>
      <c r="G124" s="7">
        <v>0</v>
      </c>
      <c r="H124" s="7"/>
      <c r="I124" s="7">
        <f t="shared" si="4"/>
        <v>11507983</v>
      </c>
      <c r="K124" s="10">
        <f t="shared" si="8"/>
        <v>4.1797846737663234E-6</v>
      </c>
      <c r="M124" s="7">
        <v>0</v>
      </c>
      <c r="N124" s="7"/>
      <c r="O124" s="7">
        <v>11507983</v>
      </c>
      <c r="P124" s="7"/>
      <c r="Q124" s="7">
        <v>0</v>
      </c>
      <c r="R124" s="7"/>
      <c r="S124" s="7">
        <f t="shared" si="5"/>
        <v>11507983</v>
      </c>
      <c r="U124" s="10">
        <f t="shared" si="9"/>
        <v>1.1450413852497736E-6</v>
      </c>
    </row>
    <row r="125" spans="1:21" x14ac:dyDescent="0.55000000000000004">
      <c r="A125" s="3" t="s">
        <v>214</v>
      </c>
      <c r="C125" s="7">
        <v>0</v>
      </c>
      <c r="D125" s="7"/>
      <c r="E125" s="7">
        <v>6517760</v>
      </c>
      <c r="F125" s="7"/>
      <c r="G125" s="7">
        <v>0</v>
      </c>
      <c r="H125" s="7"/>
      <c r="I125" s="7">
        <f t="shared" si="4"/>
        <v>6517760</v>
      </c>
      <c r="K125" s="10">
        <f t="shared" si="8"/>
        <v>2.3672987138829798E-6</v>
      </c>
      <c r="M125" s="7">
        <v>0</v>
      </c>
      <c r="N125" s="7"/>
      <c r="O125" s="7">
        <v>6517760</v>
      </c>
      <c r="P125" s="7"/>
      <c r="Q125" s="7">
        <v>0</v>
      </c>
      <c r="R125" s="7"/>
      <c r="S125" s="7">
        <f t="shared" si="5"/>
        <v>6517760</v>
      </c>
      <c r="U125" s="10">
        <f t="shared" si="9"/>
        <v>6.4851546436291793E-7</v>
      </c>
    </row>
    <row r="126" spans="1:21" x14ac:dyDescent="0.55000000000000004">
      <c r="A126" s="3" t="s">
        <v>215</v>
      </c>
      <c r="C126" s="7">
        <v>0</v>
      </c>
      <c r="D126" s="7"/>
      <c r="E126" s="7">
        <v>16305402631</v>
      </c>
      <c r="F126" s="7"/>
      <c r="G126" s="7">
        <v>0</v>
      </c>
      <c r="H126" s="7"/>
      <c r="I126" s="7">
        <f t="shared" si="4"/>
        <v>16305402631</v>
      </c>
      <c r="K126" s="10">
        <f t="shared" si="8"/>
        <v>5.9222430217912986E-3</v>
      </c>
      <c r="M126" s="7">
        <v>0</v>
      </c>
      <c r="N126" s="7"/>
      <c r="O126" s="7">
        <v>400540</v>
      </c>
      <c r="P126" s="7"/>
      <c r="Q126" s="7">
        <v>0</v>
      </c>
      <c r="R126" s="7"/>
      <c r="S126" s="7">
        <f t="shared" si="5"/>
        <v>400540</v>
      </c>
      <c r="U126" s="10">
        <f t="shared" si="9"/>
        <v>3.9853628255094257E-8</v>
      </c>
    </row>
    <row r="127" spans="1:21" x14ac:dyDescent="0.55000000000000004">
      <c r="A127" s="3" t="s">
        <v>216</v>
      </c>
      <c r="C127" s="7">
        <v>0</v>
      </c>
      <c r="D127" s="7"/>
      <c r="E127" s="7">
        <v>47501</v>
      </c>
      <c r="F127" s="7"/>
      <c r="G127" s="7">
        <v>0</v>
      </c>
      <c r="H127" s="7"/>
      <c r="I127" s="7">
        <f t="shared" si="4"/>
        <v>47501</v>
      </c>
      <c r="K127" s="10">
        <f t="shared" si="8"/>
        <v>1.7252715075141677E-8</v>
      </c>
      <c r="M127" s="7">
        <v>0</v>
      </c>
      <c r="N127" s="7"/>
      <c r="O127" s="7">
        <v>47501</v>
      </c>
      <c r="P127" s="7"/>
      <c r="Q127" s="7">
        <v>0</v>
      </c>
      <c r="R127" s="7"/>
      <c r="S127" s="7">
        <f t="shared" si="5"/>
        <v>47501</v>
      </c>
      <c r="U127" s="10">
        <f t="shared" si="9"/>
        <v>4.7263374338274135E-9</v>
      </c>
    </row>
    <row r="128" spans="1:21" x14ac:dyDescent="0.55000000000000004">
      <c r="A128" s="3" t="s">
        <v>217</v>
      </c>
      <c r="C128" s="7">
        <v>0</v>
      </c>
      <c r="D128" s="7"/>
      <c r="E128" s="7">
        <v>1357797281</v>
      </c>
      <c r="F128" s="7"/>
      <c r="G128" s="7">
        <v>0</v>
      </c>
      <c r="H128" s="7"/>
      <c r="I128" s="7">
        <f t="shared" si="4"/>
        <v>1357797281</v>
      </c>
      <c r="K128" s="10">
        <f t="shared" si="8"/>
        <v>4.9316203067082971E-4</v>
      </c>
      <c r="M128" s="7">
        <v>0</v>
      </c>
      <c r="N128" s="7"/>
      <c r="O128" s="7">
        <v>1</v>
      </c>
      <c r="P128" s="7"/>
      <c r="Q128" s="7">
        <v>0</v>
      </c>
      <c r="R128" s="7"/>
      <c r="S128" s="7">
        <f t="shared" si="5"/>
        <v>1</v>
      </c>
      <c r="U128" s="10">
        <f t="shared" si="9"/>
        <v>9.9499745980661751E-14</v>
      </c>
    </row>
    <row r="129" spans="1:21" x14ac:dyDescent="0.55000000000000004">
      <c r="A129" s="3" t="s">
        <v>219</v>
      </c>
      <c r="C129" s="7">
        <v>0</v>
      </c>
      <c r="D129" s="7"/>
      <c r="E129" s="7">
        <v>2301096327</v>
      </c>
      <c r="F129" s="7"/>
      <c r="G129" s="7">
        <v>0</v>
      </c>
      <c r="H129" s="7"/>
      <c r="I129" s="7">
        <f t="shared" si="4"/>
        <v>2301096327</v>
      </c>
      <c r="K129" s="10">
        <f t="shared" si="8"/>
        <v>8.3577523189377152E-4</v>
      </c>
      <c r="M129" s="7">
        <v>0</v>
      </c>
      <c r="N129" s="7"/>
      <c r="O129" s="7">
        <v>-44099963</v>
      </c>
      <c r="P129" s="7"/>
      <c r="Q129" s="7">
        <v>0</v>
      </c>
      <c r="R129" s="7"/>
      <c r="S129" s="7">
        <f t="shared" si="5"/>
        <v>-44099963</v>
      </c>
      <c r="U129" s="10">
        <f t="shared" si="9"/>
        <v>-4.3879351162565814E-6</v>
      </c>
    </row>
    <row r="130" spans="1:21" x14ac:dyDescent="0.55000000000000004">
      <c r="A130" s="19" t="s">
        <v>218</v>
      </c>
      <c r="C130" s="7">
        <v>0</v>
      </c>
      <c r="D130" s="7"/>
      <c r="E130" s="7">
        <v>1897333360</v>
      </c>
      <c r="F130" s="7"/>
      <c r="G130" s="7">
        <v>0</v>
      </c>
      <c r="H130" s="7"/>
      <c r="I130" s="7">
        <f t="shared" si="4"/>
        <v>1897333360</v>
      </c>
      <c r="K130" s="10">
        <f t="shared" si="8"/>
        <v>6.8912553130757689E-4</v>
      </c>
      <c r="M130" s="7">
        <v>0</v>
      </c>
      <c r="N130" s="7"/>
      <c r="O130" s="7">
        <v>0</v>
      </c>
      <c r="P130" s="7"/>
      <c r="Q130" s="7">
        <v>0</v>
      </c>
      <c r="R130" s="7"/>
      <c r="S130" s="7">
        <f t="shared" si="5"/>
        <v>0</v>
      </c>
      <c r="U130" s="10">
        <f t="shared" si="9"/>
        <v>0</v>
      </c>
    </row>
    <row r="131" spans="1:21" x14ac:dyDescent="0.55000000000000004">
      <c r="A131" s="3" t="s">
        <v>220</v>
      </c>
      <c r="C131" s="7">
        <v>0</v>
      </c>
      <c r="D131" s="7"/>
      <c r="E131" s="7">
        <v>0</v>
      </c>
      <c r="F131" s="7"/>
      <c r="G131" s="7">
        <v>-902100979</v>
      </c>
      <c r="H131" s="7"/>
      <c r="I131" s="7">
        <f t="shared" si="4"/>
        <v>-902100979</v>
      </c>
      <c r="K131" s="10">
        <f t="shared" si="8"/>
        <v>-3.2764975810390025E-4</v>
      </c>
      <c r="M131" s="7">
        <v>0</v>
      </c>
      <c r="N131" s="7"/>
      <c r="O131" s="7">
        <v>0</v>
      </c>
      <c r="P131" s="7"/>
      <c r="Q131" s="7">
        <v>-902100979</v>
      </c>
      <c r="R131" s="7"/>
      <c r="S131" s="7">
        <f t="shared" si="5"/>
        <v>-902100979</v>
      </c>
      <c r="U131" s="10">
        <f t="shared" si="9"/>
        <v>-8.9758818259406281E-5</v>
      </c>
    </row>
    <row r="132" spans="1:21" x14ac:dyDescent="0.55000000000000004">
      <c r="A132" s="3" t="s">
        <v>221</v>
      </c>
      <c r="C132" s="7">
        <v>0</v>
      </c>
      <c r="D132" s="7"/>
      <c r="E132" s="7">
        <v>0</v>
      </c>
      <c r="F132" s="7"/>
      <c r="G132" s="7">
        <v>408372376</v>
      </c>
      <c r="H132" s="7"/>
      <c r="I132" s="7">
        <f>C132+E132+G132</f>
        <v>408372376</v>
      </c>
      <c r="K132" s="10">
        <f t="shared" si="8"/>
        <v>1.483238720803062E-4</v>
      </c>
      <c r="M132" s="7">
        <v>0</v>
      </c>
      <c r="N132" s="7"/>
      <c r="O132" s="7">
        <v>0</v>
      </c>
      <c r="P132" s="7"/>
      <c r="Q132" s="7">
        <v>408372376</v>
      </c>
      <c r="R132" s="7"/>
      <c r="S132" s="7">
        <f t="shared" si="5"/>
        <v>408372376</v>
      </c>
      <c r="U132" s="10">
        <f t="shared" si="9"/>
        <v>4.063294767751929E-5</v>
      </c>
    </row>
    <row r="133" spans="1:21" x14ac:dyDescent="0.55000000000000004">
      <c r="A133" s="3" t="s">
        <v>112</v>
      </c>
      <c r="C133" s="6">
        <f>SUM(C8:C132)</f>
        <v>187711216129</v>
      </c>
      <c r="E133" s="6">
        <f>SUM(E8:E132)</f>
        <v>2208433207860</v>
      </c>
      <c r="G133" s="6">
        <f>SUM(G8:G132)</f>
        <v>357103386174</v>
      </c>
      <c r="I133" s="6">
        <f>SUM(I8:I132)</f>
        <v>2753247810163</v>
      </c>
      <c r="K133" s="11">
        <f>SUM(K8:K132)</f>
        <v>0.99999999999999978</v>
      </c>
      <c r="M133" s="6">
        <f>SUM(M8:M132)</f>
        <v>513744979530</v>
      </c>
      <c r="O133" s="6">
        <f>SUM(O8:O132)</f>
        <v>8822789601506</v>
      </c>
      <c r="Q133" s="6">
        <f>SUM(Q8:Q132)</f>
        <v>713742333182</v>
      </c>
      <c r="S133" s="6">
        <f>SUM(S8:S132)</f>
        <v>10050276914218</v>
      </c>
      <c r="U133" s="11">
        <f>SUM(U8:U132)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1"/>
  <sheetViews>
    <sheetView rightToLeft="1" workbookViewId="0">
      <selection activeCell="M10" sqref="M10"/>
    </sheetView>
  </sheetViews>
  <sheetFormatPr defaultRowHeight="24" x14ac:dyDescent="0.55000000000000004"/>
  <cols>
    <col min="1" max="1" width="39.140625" style="3" bestFit="1" customWidth="1"/>
    <col min="2" max="2" width="1" style="3" customWidth="1"/>
    <col min="3" max="3" width="20" style="3" customWidth="1"/>
    <col min="4" max="4" width="1" style="3" customWidth="1"/>
    <col min="5" max="5" width="21" style="3" customWidth="1"/>
    <col min="6" max="6" width="1" style="3" customWidth="1"/>
    <col min="7" max="7" width="15" style="3" customWidth="1"/>
    <col min="8" max="8" width="1" style="3" customWidth="1"/>
    <col min="9" max="9" width="19" style="3" customWidth="1"/>
    <col min="10" max="10" width="1" style="3" customWidth="1"/>
    <col min="11" max="11" width="20" style="3" customWidth="1"/>
    <col min="12" max="12" width="1" style="3" customWidth="1"/>
    <col min="13" max="13" width="21" style="3" customWidth="1"/>
    <col min="14" max="14" width="1" style="3" customWidth="1"/>
    <col min="15" max="15" width="20" style="3" customWidth="1"/>
    <col min="16" max="16" width="1" style="3" customWidth="1"/>
    <col min="17" max="17" width="20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148</v>
      </c>
      <c r="B3" s="1" t="s">
        <v>148</v>
      </c>
      <c r="C3" s="1" t="s">
        <v>148</v>
      </c>
      <c r="D3" s="1" t="s">
        <v>148</v>
      </c>
      <c r="E3" s="1" t="s">
        <v>148</v>
      </c>
      <c r="F3" s="1" t="s">
        <v>148</v>
      </c>
      <c r="G3" s="1" t="s">
        <v>148</v>
      </c>
      <c r="H3" s="1" t="s">
        <v>148</v>
      </c>
      <c r="I3" s="1" t="s">
        <v>148</v>
      </c>
      <c r="J3" s="1" t="s">
        <v>148</v>
      </c>
      <c r="K3" s="1" t="s">
        <v>148</v>
      </c>
      <c r="L3" s="1" t="s">
        <v>148</v>
      </c>
      <c r="M3" s="1" t="s">
        <v>148</v>
      </c>
      <c r="N3" s="1" t="s">
        <v>148</v>
      </c>
      <c r="O3" s="1" t="s">
        <v>148</v>
      </c>
      <c r="P3" s="1" t="s">
        <v>148</v>
      </c>
      <c r="Q3" s="1" t="s">
        <v>148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152</v>
      </c>
      <c r="C6" s="2" t="s">
        <v>150</v>
      </c>
      <c r="D6" s="2" t="s">
        <v>150</v>
      </c>
      <c r="E6" s="2" t="s">
        <v>150</v>
      </c>
      <c r="F6" s="2" t="s">
        <v>150</v>
      </c>
      <c r="G6" s="2" t="s">
        <v>150</v>
      </c>
      <c r="H6" s="2" t="s">
        <v>150</v>
      </c>
      <c r="I6" s="2" t="s">
        <v>150</v>
      </c>
      <c r="K6" s="2" t="s">
        <v>151</v>
      </c>
      <c r="L6" s="2" t="s">
        <v>151</v>
      </c>
      <c r="M6" s="2" t="s">
        <v>151</v>
      </c>
      <c r="N6" s="2" t="s">
        <v>151</v>
      </c>
      <c r="O6" s="2" t="s">
        <v>151</v>
      </c>
      <c r="P6" s="2" t="s">
        <v>151</v>
      </c>
      <c r="Q6" s="2" t="s">
        <v>151</v>
      </c>
    </row>
    <row r="7" spans="1:17" ht="24.75" x14ac:dyDescent="0.55000000000000004">
      <c r="A7" s="2" t="s">
        <v>152</v>
      </c>
      <c r="C7" s="2" t="s">
        <v>185</v>
      </c>
      <c r="E7" s="2" t="s">
        <v>182</v>
      </c>
      <c r="G7" s="2" t="s">
        <v>183</v>
      </c>
      <c r="I7" s="2" t="s">
        <v>186</v>
      </c>
      <c r="K7" s="2" t="s">
        <v>185</v>
      </c>
      <c r="M7" s="2" t="s">
        <v>182</v>
      </c>
      <c r="O7" s="2" t="s">
        <v>183</v>
      </c>
      <c r="Q7" s="2" t="s">
        <v>186</v>
      </c>
    </row>
    <row r="8" spans="1:17" x14ac:dyDescent="0.55000000000000004">
      <c r="A8" s="3" t="s">
        <v>180</v>
      </c>
      <c r="C8" s="12">
        <v>0</v>
      </c>
      <c r="D8" s="8"/>
      <c r="E8" s="12">
        <v>0</v>
      </c>
      <c r="F8" s="8"/>
      <c r="G8" s="12">
        <v>0</v>
      </c>
      <c r="H8" s="8"/>
      <c r="I8" s="12">
        <v>0</v>
      </c>
      <c r="J8" s="8"/>
      <c r="K8" s="12">
        <v>0</v>
      </c>
      <c r="L8" s="8"/>
      <c r="M8" s="12">
        <v>0</v>
      </c>
      <c r="N8" s="8"/>
      <c r="O8" s="12">
        <v>1045093929</v>
      </c>
      <c r="P8" s="8"/>
      <c r="Q8" s="12">
        <v>1045093929</v>
      </c>
    </row>
    <row r="9" spans="1:17" x14ac:dyDescent="0.55000000000000004">
      <c r="A9" s="3" t="s">
        <v>122</v>
      </c>
      <c r="C9" s="12">
        <v>385639926</v>
      </c>
      <c r="D9" s="8"/>
      <c r="E9" s="12">
        <v>0</v>
      </c>
      <c r="F9" s="8"/>
      <c r="G9" s="12">
        <v>0</v>
      </c>
      <c r="H9" s="8"/>
      <c r="I9" s="12">
        <v>385639926</v>
      </c>
      <c r="J9" s="8"/>
      <c r="K9" s="12">
        <v>1124680297</v>
      </c>
      <c r="L9" s="8"/>
      <c r="M9" s="12">
        <v>0</v>
      </c>
      <c r="N9" s="8"/>
      <c r="O9" s="12">
        <v>0</v>
      </c>
      <c r="P9" s="8"/>
      <c r="Q9" s="12">
        <v>1124680297</v>
      </c>
    </row>
    <row r="10" spans="1:17" x14ac:dyDescent="0.55000000000000004">
      <c r="A10" s="3" t="s">
        <v>112</v>
      </c>
      <c r="C10" s="13">
        <f>SUM(C8:C9)</f>
        <v>385639926</v>
      </c>
      <c r="D10" s="8"/>
      <c r="E10" s="13">
        <f>SUM(E8:E9)</f>
        <v>0</v>
      </c>
      <c r="F10" s="8"/>
      <c r="G10" s="13">
        <f>SUM(G8:G9)</f>
        <v>0</v>
      </c>
      <c r="H10" s="8"/>
      <c r="I10" s="13">
        <f>SUM(I8:I9)</f>
        <v>385639926</v>
      </c>
      <c r="J10" s="8"/>
      <c r="K10" s="13">
        <f>SUM(K8:K9)</f>
        <v>1124680297</v>
      </c>
      <c r="L10" s="8"/>
      <c r="M10" s="13">
        <f>SUM(M8:M9)</f>
        <v>0</v>
      </c>
      <c r="N10" s="8"/>
      <c r="O10" s="13">
        <f>SUM(O8:O9)</f>
        <v>1045093929</v>
      </c>
      <c r="P10" s="8"/>
      <c r="Q10" s="13">
        <f>SUM(Q8:Q9)</f>
        <v>2169774226</v>
      </c>
    </row>
    <row r="11" spans="1:17" x14ac:dyDescent="0.55000000000000004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4"/>
  <sheetViews>
    <sheetView rightToLeft="1" workbookViewId="0">
      <selection activeCell="I20" sqref="I20"/>
    </sheetView>
  </sheetViews>
  <sheetFormatPr defaultRowHeight="24" x14ac:dyDescent="0.55000000000000004"/>
  <cols>
    <col min="1" max="1" width="31.85546875" style="3" bestFit="1" customWidth="1"/>
    <col min="2" max="2" width="1" style="3" customWidth="1"/>
    <col min="3" max="3" width="21" style="3" customWidth="1"/>
    <col min="4" max="4" width="1" style="3" customWidth="1"/>
    <col min="5" max="5" width="16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16" style="3" customWidth="1"/>
    <col min="12" max="12" width="1" style="3" customWidth="1"/>
    <col min="13" max="13" width="21" style="3" customWidth="1"/>
    <col min="14" max="14" width="1" style="3" customWidth="1"/>
    <col min="15" max="15" width="9.140625" style="3" customWidth="1"/>
    <col min="16" max="16384" width="9.140625" style="3"/>
  </cols>
  <sheetData>
    <row r="2" spans="1:1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5" ht="24.75" x14ac:dyDescent="0.55000000000000004">
      <c r="A3" s="1" t="s">
        <v>148</v>
      </c>
      <c r="B3" s="1" t="s">
        <v>148</v>
      </c>
      <c r="C3" s="1" t="s">
        <v>148</v>
      </c>
      <c r="D3" s="1" t="s">
        <v>148</v>
      </c>
      <c r="E3" s="1" t="s">
        <v>148</v>
      </c>
      <c r="F3" s="1" t="s">
        <v>148</v>
      </c>
      <c r="G3" s="1" t="s">
        <v>148</v>
      </c>
      <c r="H3" s="1" t="s">
        <v>148</v>
      </c>
      <c r="I3" s="1" t="s">
        <v>148</v>
      </c>
      <c r="J3" s="1" t="s">
        <v>148</v>
      </c>
      <c r="K3" s="1" t="s">
        <v>148</v>
      </c>
      <c r="L3" s="1" t="s">
        <v>148</v>
      </c>
      <c r="M3" s="1" t="s">
        <v>148</v>
      </c>
    </row>
    <row r="4" spans="1:1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5" ht="25.5" thickBot="1" x14ac:dyDescent="0.6">
      <c r="A6" s="14" t="s">
        <v>149</v>
      </c>
      <c r="C6" s="2" t="s">
        <v>150</v>
      </c>
      <c r="D6" s="2" t="s">
        <v>150</v>
      </c>
      <c r="E6" s="2" t="s">
        <v>150</v>
      </c>
      <c r="F6" s="2" t="s">
        <v>150</v>
      </c>
      <c r="G6" s="2" t="s">
        <v>150</v>
      </c>
      <c r="I6" s="2" t="s">
        <v>151</v>
      </c>
      <c r="J6" s="2" t="s">
        <v>151</v>
      </c>
      <c r="K6" s="2" t="s">
        <v>151</v>
      </c>
      <c r="L6" s="2" t="s">
        <v>151</v>
      </c>
      <c r="M6" s="2" t="s">
        <v>151</v>
      </c>
    </row>
    <row r="7" spans="1:15" ht="25.5" thickBot="1" x14ac:dyDescent="0.6">
      <c r="A7" s="2" t="s">
        <v>152</v>
      </c>
      <c r="C7" s="2" t="s">
        <v>153</v>
      </c>
      <c r="E7" s="2" t="s">
        <v>154</v>
      </c>
      <c r="G7" s="2" t="s">
        <v>155</v>
      </c>
      <c r="I7" s="2" t="s">
        <v>153</v>
      </c>
      <c r="K7" s="2" t="s">
        <v>154</v>
      </c>
      <c r="M7" s="2" t="s">
        <v>155</v>
      </c>
    </row>
    <row r="8" spans="1:15" x14ac:dyDescent="0.55000000000000004">
      <c r="A8" s="3" t="s">
        <v>138</v>
      </c>
      <c r="C8" s="12">
        <v>0</v>
      </c>
      <c r="D8" s="8"/>
      <c r="E8" s="12">
        <v>0</v>
      </c>
      <c r="F8" s="8"/>
      <c r="G8" s="12">
        <v>0</v>
      </c>
      <c r="H8" s="8"/>
      <c r="I8" s="12">
        <v>7084263</v>
      </c>
      <c r="J8" s="8"/>
      <c r="K8" s="12">
        <v>0</v>
      </c>
      <c r="L8" s="8"/>
      <c r="M8" s="12">
        <v>7084263</v>
      </c>
      <c r="N8" s="8"/>
      <c r="O8" s="8"/>
    </row>
    <row r="9" spans="1:15" x14ac:dyDescent="0.55000000000000004">
      <c r="A9" s="3" t="s">
        <v>140</v>
      </c>
      <c r="C9" s="12">
        <v>38861</v>
      </c>
      <c r="D9" s="8"/>
      <c r="E9" s="12">
        <v>0</v>
      </c>
      <c r="F9" s="8"/>
      <c r="G9" s="12">
        <v>38861</v>
      </c>
      <c r="H9" s="8"/>
      <c r="I9" s="12">
        <v>743794</v>
      </c>
      <c r="J9" s="8"/>
      <c r="K9" s="12">
        <v>0</v>
      </c>
      <c r="L9" s="8"/>
      <c r="M9" s="12">
        <v>743794</v>
      </c>
      <c r="N9" s="8"/>
      <c r="O9" s="8"/>
    </row>
    <row r="10" spans="1:15" x14ac:dyDescent="0.55000000000000004">
      <c r="A10" s="3" t="s">
        <v>142</v>
      </c>
      <c r="C10" s="12">
        <v>27882584879</v>
      </c>
      <c r="D10" s="8"/>
      <c r="E10" s="12">
        <v>0</v>
      </c>
      <c r="F10" s="8"/>
      <c r="G10" s="12">
        <v>27882584879</v>
      </c>
      <c r="H10" s="8"/>
      <c r="I10" s="12">
        <v>42605429407</v>
      </c>
      <c r="J10" s="8"/>
      <c r="K10" s="12">
        <v>0</v>
      </c>
      <c r="L10" s="8"/>
      <c r="M10" s="12">
        <v>42605429407</v>
      </c>
      <c r="N10" s="8"/>
      <c r="O10" s="8"/>
    </row>
    <row r="11" spans="1:15" x14ac:dyDescent="0.55000000000000004">
      <c r="A11" s="3" t="s">
        <v>144</v>
      </c>
      <c r="C11" s="12">
        <v>125251</v>
      </c>
      <c r="D11" s="8"/>
      <c r="E11" s="12">
        <v>0</v>
      </c>
      <c r="F11" s="8"/>
      <c r="G11" s="12">
        <v>125251</v>
      </c>
      <c r="H11" s="8"/>
      <c r="I11" s="12">
        <v>282033</v>
      </c>
      <c r="J11" s="8"/>
      <c r="K11" s="12">
        <v>0</v>
      </c>
      <c r="L11" s="8"/>
      <c r="M11" s="12">
        <v>282033</v>
      </c>
      <c r="N11" s="8"/>
      <c r="O11" s="8"/>
    </row>
    <row r="12" spans="1:15" ht="24.75" thickBot="1" x14ac:dyDescent="0.6">
      <c r="A12" s="3" t="s">
        <v>140</v>
      </c>
      <c r="C12" s="12">
        <v>5150086073</v>
      </c>
      <c r="D12" s="8"/>
      <c r="E12" s="12">
        <v>0</v>
      </c>
      <c r="F12" s="8"/>
      <c r="G12" s="12">
        <v>5150086073</v>
      </c>
      <c r="H12" s="8"/>
      <c r="I12" s="12">
        <v>23401976178</v>
      </c>
      <c r="J12" s="8"/>
      <c r="K12" s="12">
        <v>0</v>
      </c>
      <c r="L12" s="8"/>
      <c r="M12" s="12">
        <v>23401976178</v>
      </c>
      <c r="N12" s="8"/>
      <c r="O12" s="8"/>
    </row>
    <row r="13" spans="1:15" ht="24.75" thickBot="1" x14ac:dyDescent="0.6">
      <c r="A13" s="3" t="s">
        <v>112</v>
      </c>
      <c r="C13" s="13">
        <f>SUM(C8:C12)</f>
        <v>33032835064</v>
      </c>
      <c r="D13" s="8"/>
      <c r="E13" s="13">
        <f>SUM(E8:E12)</f>
        <v>0</v>
      </c>
      <c r="F13" s="8"/>
      <c r="G13" s="13">
        <f>SUM(G8:G12)</f>
        <v>33032835064</v>
      </c>
      <c r="H13" s="8"/>
      <c r="I13" s="13">
        <f>SUM(I8:I12)</f>
        <v>66015515675</v>
      </c>
      <c r="J13" s="8"/>
      <c r="K13" s="13">
        <f>SUM(K8:K12)</f>
        <v>0</v>
      </c>
      <c r="L13" s="8"/>
      <c r="M13" s="13">
        <f>SUM(M8:M12)</f>
        <v>66015515675</v>
      </c>
      <c r="N13" s="8"/>
      <c r="O13" s="8"/>
    </row>
    <row r="14" spans="1:15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12" sqref="E12"/>
    </sheetView>
  </sheetViews>
  <sheetFormatPr defaultRowHeight="24" x14ac:dyDescent="0.55000000000000004"/>
  <cols>
    <col min="1" max="1" width="46.28515625" style="3" bestFit="1" customWidth="1"/>
    <col min="2" max="2" width="1" style="3" customWidth="1"/>
    <col min="3" max="3" width="20" style="3" customWidth="1"/>
    <col min="4" max="4" width="1" style="3" customWidth="1"/>
    <col min="5" max="5" width="21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 x14ac:dyDescent="0.55000000000000004">
      <c r="A3" s="1" t="s">
        <v>148</v>
      </c>
      <c r="B3" s="1" t="s">
        <v>148</v>
      </c>
      <c r="C3" s="1" t="s">
        <v>148</v>
      </c>
      <c r="D3" s="1" t="s">
        <v>148</v>
      </c>
      <c r="E3" s="1" t="s">
        <v>148</v>
      </c>
    </row>
    <row r="4" spans="1: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6" spans="1:5" ht="24.75" x14ac:dyDescent="0.55000000000000004">
      <c r="A6" s="2" t="s">
        <v>191</v>
      </c>
      <c r="C6" s="2" t="s">
        <v>150</v>
      </c>
      <c r="E6" s="2" t="s">
        <v>6</v>
      </c>
    </row>
    <row r="7" spans="1:5" ht="24.75" x14ac:dyDescent="0.55000000000000004">
      <c r="A7" s="2" t="s">
        <v>191</v>
      </c>
      <c r="C7" s="2" t="s">
        <v>135</v>
      </c>
      <c r="E7" s="2" t="s">
        <v>135</v>
      </c>
    </row>
    <row r="8" spans="1:5" x14ac:dyDescent="0.55000000000000004">
      <c r="A8" s="3" t="s">
        <v>192</v>
      </c>
      <c r="C8" s="7">
        <v>2801228857</v>
      </c>
      <c r="D8" s="7"/>
      <c r="E8" s="7">
        <v>20188106549</v>
      </c>
    </row>
    <row r="9" spans="1:5" x14ac:dyDescent="0.55000000000000004">
      <c r="A9" s="3" t="s">
        <v>193</v>
      </c>
      <c r="C9" s="7">
        <v>0</v>
      </c>
      <c r="D9" s="7"/>
      <c r="E9" s="7">
        <v>4260979</v>
      </c>
    </row>
    <row r="10" spans="1:5" x14ac:dyDescent="0.55000000000000004">
      <c r="A10" s="3" t="s">
        <v>194</v>
      </c>
      <c r="C10" s="7">
        <v>-9160990</v>
      </c>
      <c r="D10" s="7"/>
      <c r="E10" s="7">
        <v>0</v>
      </c>
    </row>
    <row r="11" spans="1:5" x14ac:dyDescent="0.55000000000000004">
      <c r="A11" s="3" t="s">
        <v>112</v>
      </c>
      <c r="C11" s="6">
        <f>SUM(C8:C10)</f>
        <v>2792067867</v>
      </c>
      <c r="E11" s="6">
        <f>SUM(E8:E10)</f>
        <v>20192367528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اوراق </vt:lpstr>
      <vt:lpstr>تعدیل قیمت</vt:lpstr>
      <vt:lpstr>سپرده</vt:lpstr>
      <vt:lpstr> درآمدها</vt:lpstr>
      <vt:lpstr>سرمایه‌گذاری در سهام</vt:lpstr>
      <vt:lpstr>درآمدسرمایه‌گذاری در اوراق بها</vt:lpstr>
      <vt:lpstr> درآمد سپرده بانکی</vt:lpstr>
      <vt:lpstr>سایر درآمدها</vt:lpstr>
      <vt:lpstr>درآمد سود سهام</vt:lpstr>
      <vt:lpstr>سود اوراق بهادار</vt:lpstr>
      <vt:lpstr>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2025-01-20T08:26:10Z</dcterms:modified>
</cp:coreProperties>
</file>