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4FD75236-98EE-4244-81D6-CE3F99249A2C}" xr6:coauthVersionLast="47" xr6:coauthVersionMax="47" xr10:uidLastSave="{00000000-0000-0000-0000-000000000000}"/>
  <bookViews>
    <workbookView xWindow="28680" yWindow="-120" windowWidth="29040" windowHeight="15720" tabRatio="950" activeTab="3" xr2:uid="{00000000-000D-0000-FFFF-FFFF00000000}"/>
  </bookViews>
  <sheets>
    <sheet name=" سهام" sheetId="21" r:id="rId1"/>
    <sheet name="اوراق" sheetId="3" r:id="rId2"/>
    <sheet name="سپرده" sheetId="2" r:id="rId3"/>
    <sheet name="درآمدها" sheetId="11" r:id="rId4"/>
    <sheet name="درآمد سرمایه گذاری در سهام " sheetId="5" r:id="rId5"/>
    <sheet name="درآمد سرمایه گذاری در اوراق بها" sheetId="6" r:id="rId6"/>
    <sheet name="درآمد سپرده بانکی" sheetId="7" r:id="rId7"/>
    <sheet name="سایر درآمدها" sheetId="8" r:id="rId8"/>
    <sheet name="سود اوراق بهادار" sheetId="13" r:id="rId9"/>
    <sheet name="سود  سپرده بانکی" sheetId="22" r:id="rId10"/>
    <sheet name="درآمد ناشی ازفروش" sheetId="15" r:id="rId11"/>
    <sheet name="درآمد ناشی از تغییر قیمت اوراق " sheetId="14" r:id="rId12"/>
  </sheets>
  <definedNames>
    <definedName name="_xlnm.Print_Area" localSheetId="0">' سهام'!$A$1:$W$95</definedName>
    <definedName name="_xlnm.Print_Area" localSheetId="1">اوراق!$A$1:$AI$12</definedName>
    <definedName name="_xlnm.Print_Area" localSheetId="5">'درآمد سرمایه گذاری در اوراق بها'!$A$1:$Q$12</definedName>
    <definedName name="_xlnm.Print_Area" localSheetId="7">'سایر درآمدها'!$A$1:$E$12</definedName>
    <definedName name="_xlnm.Print_Area" localSheetId="2">سپرده!$A$1:$K$20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5" i="5" l="1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11" i="5"/>
  <c r="J95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11" i="5"/>
  <c r="E6" i="11"/>
  <c r="E11" i="11"/>
  <c r="I11" i="11"/>
  <c r="E11" i="8" l="1"/>
  <c r="C11" i="8"/>
  <c r="B12" i="22"/>
  <c r="AG11" i="3" l="1"/>
  <c r="AE11" i="3"/>
  <c r="AC11" i="3"/>
  <c r="AA11" i="3"/>
  <c r="Y11" i="3"/>
  <c r="X11" i="3"/>
  <c r="V11" i="3"/>
  <c r="U11" i="3"/>
  <c r="S11" i="3"/>
  <c r="Q11" i="3"/>
  <c r="O11" i="3"/>
  <c r="G13" i="7"/>
  <c r="C13" i="7"/>
  <c r="Q11" i="6"/>
  <c r="O11" i="6"/>
  <c r="M11" i="6"/>
  <c r="K11" i="6"/>
  <c r="I11" i="6"/>
  <c r="E8" i="11" s="1"/>
  <c r="G11" i="6"/>
  <c r="E11" i="6"/>
  <c r="C11" i="6"/>
  <c r="R95" i="5"/>
  <c r="P95" i="5"/>
  <c r="N95" i="5"/>
  <c r="L95" i="5"/>
  <c r="I95" i="5"/>
  <c r="G95" i="5"/>
  <c r="E95" i="5"/>
  <c r="C95" i="5"/>
  <c r="P18" i="15"/>
  <c r="N18" i="15"/>
  <c r="L18" i="15"/>
  <c r="H18" i="15"/>
  <c r="F18" i="15"/>
  <c r="D18" i="15"/>
  <c r="Q91" i="14"/>
  <c r="O91" i="14"/>
  <c r="M91" i="14"/>
  <c r="I91" i="14"/>
  <c r="G91" i="14"/>
  <c r="E91" i="14"/>
  <c r="L12" i="22"/>
  <c r="J12" i="22"/>
  <c r="H12" i="22"/>
  <c r="F12" i="22"/>
  <c r="D12" i="22"/>
  <c r="XEW11" i="22"/>
  <c r="XEW10" i="22"/>
  <c r="XEW9" i="22"/>
  <c r="XEW8" i="22"/>
  <c r="XEW7" i="22"/>
  <c r="N8" i="13"/>
  <c r="L8" i="13"/>
  <c r="J8" i="13"/>
  <c r="H8" i="13"/>
  <c r="F8" i="13"/>
  <c r="R8" i="13"/>
  <c r="G14" i="2"/>
  <c r="E14" i="2"/>
  <c r="C14" i="2"/>
  <c r="U94" i="21"/>
  <c r="S94" i="21"/>
  <c r="M94" i="21"/>
  <c r="J94" i="21"/>
  <c r="G94" i="21"/>
  <c r="E94" i="21"/>
  <c r="E11" i="7" l="1"/>
  <c r="E12" i="7"/>
  <c r="E8" i="7"/>
  <c r="E13" i="7" s="1"/>
  <c r="E10" i="7"/>
  <c r="E9" i="7"/>
  <c r="I11" i="7"/>
  <c r="I12" i="7"/>
  <c r="I10" i="7"/>
  <c r="I8" i="7"/>
  <c r="I9" i="7"/>
  <c r="G8" i="11"/>
  <c r="I14" i="2"/>
  <c r="I13" i="7" l="1"/>
  <c r="G7" i="11"/>
  <c r="G9" i="11"/>
  <c r="G10" i="11"/>
  <c r="G6" i="11"/>
  <c r="G11" i="11" l="1"/>
</calcChain>
</file>

<file path=xl/sharedStrings.xml><?xml version="1.0" encoding="utf-8"?>
<sst xmlns="http://schemas.openxmlformats.org/spreadsheetml/2006/main" count="896" uniqueCount="255">
  <si>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</si>
  <si>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</si>
  <si>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</si>
  <si>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</si>
  <si>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</si>
  <si>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</si>
  <si>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</si>
  <si>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</si>
  <si>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</si>
  <si>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</si>
  <si>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</si>
  <si>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</si>
  <si>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</si>
  <si>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</si>
  <si>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</si>
  <si>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</si>
  <si>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</si>
  <si>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</si>
  <si>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</si>
  <si>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</si>
  <si>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</si>
  <si>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</si>
  <si>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</si>
  <si>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</si>
  <si>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</si>
  <si>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</si>
  <si>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</si>
  <si>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</si>
  <si>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</si>
  <si>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</si>
  <si>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</si>
  <si>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</si>
  <si>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</si>
  <si>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</si>
  <si>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</si>
  <si>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</si>
  <si>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</si>
  <si>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</si>
  <si>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</si>
  <si>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</si>
  <si>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</si>
  <si>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</si>
  <si>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</si>
  <si>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</si>
  <si>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</si>
  <si>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</si>
  <si>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</si>
  <si>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</si>
  <si>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</si>
  <si>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</si>
  <si>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</si>
  <si>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</si>
  <si>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</si>
  <si>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</si>
  <si>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</si>
  <si>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</si>
  <si>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</si>
  <si>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</si>
  <si>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>1-2</t>
  </si>
  <si>
    <t>2-2</t>
  </si>
  <si>
    <t>3-2</t>
  </si>
  <si>
    <t>4-2</t>
  </si>
  <si>
    <t xml:space="preserve">درآمد سود </t>
  </si>
  <si>
    <t xml:space="preserve"> </t>
  </si>
  <si>
    <t>درصد از کل دارایی ها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</si>
  <si>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</si>
  <si>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</si>
  <si>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</si>
  <si>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</si>
  <si>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</si>
  <si>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3-1-سرمایه‌گذاری در اوراق بهادار با درآمد ثابت یا علی‌الحساب</t>
  </si>
  <si>
    <t>4-1- سرمایه‌گذاری در  سپرده‌ بانکی</t>
  </si>
  <si>
    <t>سود اوراق بهادار با درآمد ثابت</t>
  </si>
  <si>
    <t>سود سپرده بانکی</t>
  </si>
  <si>
    <t>Gold-Coin</t>
  </si>
  <si>
    <t>آهن و فولاد غدیر ایرانیان</t>
  </si>
  <si>
    <t>بانک خاورمیانه</t>
  </si>
  <si>
    <t>بانک سامان</t>
  </si>
  <si>
    <t>بانک سینا</t>
  </si>
  <si>
    <t>بیمه  ما</t>
  </si>
  <si>
    <t>بین المللی توسعه ص. معادن غدیر</t>
  </si>
  <si>
    <t>پالایش نفت اصفهان</t>
  </si>
  <si>
    <t>پالایش نفت تبریز</t>
  </si>
  <si>
    <t>پتروشیمی پردیس</t>
  </si>
  <si>
    <t>پتروشیمی تندگویان</t>
  </si>
  <si>
    <t>پتروشیمی شازند</t>
  </si>
  <si>
    <t>پتروشیمی‌ خارک‌</t>
  </si>
  <si>
    <t>پتروشیمی‌شیراز</t>
  </si>
  <si>
    <t>پخش هجرت</t>
  </si>
  <si>
    <t>تراکتورسازی‌ایران‌</t>
  </si>
  <si>
    <t>تمام سکه طرح جدید 0310 صادرات</t>
  </si>
  <si>
    <t>تمام سکه طرح جدید0312 رفاه</t>
  </si>
  <si>
    <t>داروپخش‌ (هلدینگ‌</t>
  </si>
  <si>
    <t>داروسازی‌ ابوریحان‌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</si>
  <si>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</si>
  <si>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</si>
  <si>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</si>
  <si>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</si>
  <si>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</si>
  <si>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</si>
  <si>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</si>
  <si>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</si>
  <si>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</si>
  <si>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</si>
  <si>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</si>
  <si>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</si>
  <si>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</si>
  <si>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</si>
  <si>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</si>
  <si>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</si>
  <si>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</si>
  <si>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</si>
  <si>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</si>
  <si>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</si>
  <si>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شمش طلا</t>
  </si>
  <si>
    <t>صنایع پتروشیمی کرمانشاه</t>
  </si>
  <si>
    <t>صنایع فروآلیاژ ایران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</si>
  <si>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</si>
  <si>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</si>
  <si>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</si>
  <si>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</si>
  <si>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</si>
  <si>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مبارکه اصفهان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</si>
  <si>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</si>
  <si>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</si>
  <si>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</si>
  <si>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</si>
  <si>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نفت ایرانول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</si>
  <si>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</si>
  <si>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</si>
  <si>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</si>
  <si>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</si>
  <si>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</si>
  <si>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کارخانجات‌ قند قزوین‌</t>
  </si>
  <si>
    <t>1403/07/30</t>
  </si>
  <si>
    <t>1403/08/30</t>
  </si>
  <si>
    <t>0.11%</t>
  </si>
  <si>
    <t>0.00%</t>
  </si>
  <si>
    <t>0.45%</t>
  </si>
  <si>
    <t>0.71%</t>
  </si>
  <si>
    <t>0.37%</t>
  </si>
  <si>
    <t>0.14%</t>
  </si>
  <si>
    <t>0.63%</t>
  </si>
  <si>
    <t>0.61%</t>
  </si>
  <si>
    <t>0.64%</t>
  </si>
  <si>
    <t>0.51%</t>
  </si>
  <si>
    <t>2.22%</t>
  </si>
  <si>
    <t>0.93%</t>
  </si>
  <si>
    <t>0.74%</t>
  </si>
  <si>
    <t>0.50%</t>
  </si>
  <si>
    <t>0.30%</t>
  </si>
  <si>
    <t>0.24%</t>
  </si>
  <si>
    <t>0.85%</t>
  </si>
  <si>
    <t>0.52%</t>
  </si>
  <si>
    <t>0.40%</t>
  </si>
  <si>
    <t>1.66%</t>
  </si>
  <si>
    <t>0.47%</t>
  </si>
  <si>
    <t>0.21%</t>
  </si>
  <si>
    <t>0.03%</t>
  </si>
  <si>
    <t>1.96%</t>
  </si>
  <si>
    <t>0.09%</t>
  </si>
  <si>
    <t>0.86%</t>
  </si>
  <si>
    <t>بانک ملت باجه کارگزاری مفید</t>
  </si>
  <si>
    <t>بانک پاسارگاد هفت تیر</t>
  </si>
  <si>
    <t>بانک صادرات بورس کالا</t>
  </si>
  <si>
    <t>طی آبان ماه</t>
  </si>
  <si>
    <t>از ابتدای سال مالی تا پایان آبان ماه</t>
  </si>
  <si>
    <t>دوده‌ صنعتی‌ پارس‌</t>
  </si>
  <si>
    <t>سرمایه گذاری صدرتامین</t>
  </si>
  <si>
    <t>÷</t>
  </si>
  <si>
    <t>0.33%</t>
  </si>
  <si>
    <t>0.16%</t>
  </si>
  <si>
    <t>0.20%</t>
  </si>
  <si>
    <t>0.22%</t>
  </si>
  <si>
    <t>0.27%</t>
  </si>
  <si>
    <t>1.20%</t>
  </si>
  <si>
    <t>0.67%</t>
  </si>
  <si>
    <t>آریان کیمیا تک</t>
  </si>
  <si>
    <t>پتروشیمی جم</t>
  </si>
  <si>
    <t>پست بانک ایران</t>
  </si>
  <si>
    <t>توسعه حمل و نقل ریلی پارسیان</t>
  </si>
  <si>
    <t>توسعه معدنی و صنعتی صبانور</t>
  </si>
  <si>
    <t>تولید ژلاتین کپسول ایران</t>
  </si>
  <si>
    <t>ح.پست بانک ایران</t>
  </si>
  <si>
    <t>داروسازی‌ فارابی‌</t>
  </si>
  <si>
    <t>سپیدار سیستم آسیا</t>
  </si>
  <si>
    <t>سرمایه گذاری توسعه صنایع سیمان</t>
  </si>
  <si>
    <t>سرمایه گذاری سیمان تامین</t>
  </si>
  <si>
    <t>سیمان‌ داراب‌</t>
  </si>
  <si>
    <t>سیمان‌سپاهان‌</t>
  </si>
  <si>
    <t>شرکت س استان کردستان</t>
  </si>
  <si>
    <t>صنایع‌ لاستیکی‌  سهند</t>
  </si>
  <si>
    <t>صنایع‌ کاشی‌ و سرامیک‌ سینا</t>
  </si>
  <si>
    <t>فرآوری زغال سنگ پروده طبس</t>
  </si>
  <si>
    <t>فروسیلیس‌ ایران‌</t>
  </si>
  <si>
    <t>قندهکمتان‌</t>
  </si>
  <si>
    <t>محصولات کاغذی لطیف</t>
  </si>
  <si>
    <t>نفت پاسارگاد</t>
  </si>
  <si>
    <t>کاشی‌ الوند</t>
  </si>
  <si>
    <t>1.46%</t>
  </si>
  <si>
    <t>1.06%</t>
  </si>
  <si>
    <t>0.56%</t>
  </si>
  <si>
    <t>2.67%</t>
  </si>
  <si>
    <t>0.60%</t>
  </si>
  <si>
    <t>7.00%</t>
  </si>
  <si>
    <t>2.05%</t>
  </si>
  <si>
    <t>0.62%</t>
  </si>
  <si>
    <t>0.58%</t>
  </si>
  <si>
    <t>1.15%</t>
  </si>
  <si>
    <t>2.01%</t>
  </si>
  <si>
    <t>0.48%</t>
  </si>
  <si>
    <t>1.03%</t>
  </si>
  <si>
    <t>0.92%</t>
  </si>
  <si>
    <t>1.23%</t>
  </si>
  <si>
    <t>0.28%</t>
  </si>
  <si>
    <t>1.13%</t>
  </si>
  <si>
    <t>1.59%</t>
  </si>
  <si>
    <t>1.35%</t>
  </si>
  <si>
    <t>2.23%</t>
  </si>
  <si>
    <t>1.29%</t>
  </si>
  <si>
    <t>5.26%</t>
  </si>
  <si>
    <t>0.59%</t>
  </si>
  <si>
    <t>1.39%</t>
  </si>
  <si>
    <t>0.31%</t>
  </si>
  <si>
    <t>1.89%</t>
  </si>
  <si>
    <t>0.13%</t>
  </si>
  <si>
    <t>1.25%</t>
  </si>
  <si>
    <t>2.06%</t>
  </si>
  <si>
    <t>3.64%</t>
  </si>
  <si>
    <t>1.77%</t>
  </si>
  <si>
    <t>0.73%</t>
  </si>
  <si>
    <t>1.72%</t>
  </si>
  <si>
    <t>6.03%</t>
  </si>
  <si>
    <t>6.62%</t>
  </si>
  <si>
    <t>3.65%</t>
  </si>
  <si>
    <t>0.98%</t>
  </si>
  <si>
    <t>1.84%</t>
  </si>
  <si>
    <t>0.15%</t>
  </si>
  <si>
    <t>گواهی سپرده تمام سکه بهار آزادی طرح جدید</t>
  </si>
  <si>
    <t>اسنادخزانه-م1بودجه00-030821</t>
  </si>
  <si>
    <t>بله</t>
  </si>
  <si>
    <t>1400/02/22</t>
  </si>
  <si>
    <t>1403/08/21</t>
  </si>
  <si>
    <t>صکوک اجاره صملی404-6ماهه18%</t>
  </si>
  <si>
    <t>1400/05/05</t>
  </si>
  <si>
    <t>1404/05/04</t>
  </si>
  <si>
    <t>بانک خاورمیانه آفریقا</t>
  </si>
  <si>
    <t>سایر درآمدها برای تنزیل سود سهام</t>
  </si>
  <si>
    <t>صندوق سرمایه‌گذاری توسعه اطلس مفید</t>
  </si>
  <si>
    <t>صورت وضعیت پورتفوی</t>
  </si>
  <si>
    <t>برای ماه منتهی به 1403/08/30</t>
  </si>
  <si>
    <t>سایر درآمدهای تنزیل سود بانک</t>
  </si>
  <si>
    <t>طی ماه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</si>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</sst>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Red]\(#,##0\);\-\ ;"/>
    <numFmt numFmtId="165" formatCode="#,##0;[Red]#,##0"/>
  </numFmts>
  <fonts count="22" x14ac:knownFonts="1">
    <font>
      <sz val="11"/>
      <color theme="1"/>
      <name val="Arial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sz val="10"/>
      <color rgb="FF000000"/>
      <name val="B Zar"/>
      <charset val="178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sz val="12"/>
      <color theme="1"/>
      <name val="B Nazanin"/>
      <charset val="178"/>
    </font>
    <font>
      <sz val="12"/>
      <color theme="1"/>
      <name val="Arial"/>
      <family val="2"/>
      <charset val="178"/>
      <scheme val="minor"/>
    </font>
    <font>
      <b/>
      <sz val="12"/>
      <color rgb="FF000000"/>
      <name val="B Nazanin"/>
      <charset val="178"/>
    </font>
    <font>
      <b/>
      <sz val="12"/>
      <color theme="1"/>
      <name val="Arial"/>
      <family val="2"/>
      <charset val="178"/>
      <scheme val="minor"/>
    </font>
    <font>
      <sz val="12"/>
      <color theme="1"/>
      <name val="B Zar"/>
      <charset val="178"/>
    </font>
    <font>
      <b/>
      <sz val="12"/>
      <color rgb="FF000000"/>
      <name val="B Zar"/>
      <charset val="178"/>
    </font>
    <font>
      <sz val="12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 readingOrder="2"/>
    </xf>
    <xf numFmtId="0" fontId="13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/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2" fillId="0" borderId="0" xfId="0" applyNumberFormat="1" applyFont="1"/>
    <xf numFmtId="3" fontId="6" fillId="0" borderId="0" xfId="0" applyNumberFormat="1" applyFont="1" applyAlignment="1">
      <alignment horizontal="center" vertical="center" wrapText="1" readingOrder="2"/>
    </xf>
    <xf numFmtId="3" fontId="5" fillId="0" borderId="0" xfId="0" applyNumberFormat="1" applyFont="1" applyAlignment="1">
      <alignment vertical="center" wrapText="1"/>
    </xf>
    <xf numFmtId="3" fontId="6" fillId="0" borderId="9" xfId="0" applyNumberFormat="1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readingOrder="2"/>
    </xf>
    <xf numFmtId="3" fontId="8" fillId="0" borderId="0" xfId="0" applyNumberFormat="1" applyFont="1" applyAlignment="1">
      <alignment vertical="center" readingOrder="2"/>
    </xf>
    <xf numFmtId="0" fontId="13" fillId="0" borderId="0" xfId="0" applyFont="1" applyAlignment="1">
      <alignment horizontal="center"/>
    </xf>
    <xf numFmtId="3" fontId="13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0" xfId="0" applyFont="1"/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 readingOrder="2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 readingOrder="2"/>
    </xf>
    <xf numFmtId="3" fontId="15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0" fontId="15" fillId="0" borderId="1" xfId="0" applyFont="1" applyBorder="1"/>
    <xf numFmtId="0" fontId="15" fillId="0" borderId="0" xfId="0" applyFont="1"/>
    <xf numFmtId="0" fontId="17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0" fontId="15" fillId="0" borderId="3" xfId="1" applyNumberFormat="1" applyFont="1" applyBorder="1" applyAlignment="1">
      <alignment horizontal="center" vertical="center"/>
    </xf>
    <xf numFmtId="10" fontId="15" fillId="0" borderId="0" xfId="1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 readingOrder="2"/>
    </xf>
    <xf numFmtId="9" fontId="6" fillId="0" borderId="2" xfId="1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 readingOrder="2"/>
    </xf>
    <xf numFmtId="165" fontId="15" fillId="0" borderId="0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 readingOrder="2"/>
    </xf>
    <xf numFmtId="9" fontId="13" fillId="0" borderId="9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49" fontId="15" fillId="0" borderId="0" xfId="0" applyNumberFormat="1" applyFont="1" applyAlignment="1">
      <alignment horizontal="center" vertical="center" readingOrder="2"/>
    </xf>
    <xf numFmtId="3" fontId="9" fillId="0" borderId="0" xfId="0" applyNumberFormat="1" applyFont="1" applyAlignment="1">
      <alignment horizontal="center" vertical="center" readingOrder="2"/>
    </xf>
    <xf numFmtId="10" fontId="9" fillId="0" borderId="0" xfId="1" applyNumberFormat="1" applyFont="1" applyAlignment="1">
      <alignment horizontal="center" vertical="center" readingOrder="2"/>
    </xf>
    <xf numFmtId="0" fontId="16" fillId="0" borderId="0" xfId="0" applyFont="1" applyAlignment="1">
      <alignment horizontal="right" vertical="center"/>
    </xf>
    <xf numFmtId="3" fontId="9" fillId="0" borderId="2" xfId="0" applyNumberFormat="1" applyFont="1" applyBorder="1" applyAlignment="1">
      <alignment horizontal="center" vertical="center" readingOrder="2"/>
    </xf>
    <xf numFmtId="9" fontId="9" fillId="0" borderId="2" xfId="0" applyNumberFormat="1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10" fontId="9" fillId="0" borderId="2" xfId="0" applyNumberFormat="1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15" fillId="0" borderId="0" xfId="0" applyFont="1" applyAlignment="1">
      <alignment vertical="center" wrapText="1" readingOrder="2"/>
    </xf>
    <xf numFmtId="3" fontId="15" fillId="0" borderId="0" xfId="0" applyNumberFormat="1" applyFont="1" applyAlignment="1">
      <alignment horizontal="center" vertical="center" readingOrder="2"/>
    </xf>
    <xf numFmtId="0" fontId="15" fillId="0" borderId="0" xfId="0" applyFont="1" applyAlignment="1">
      <alignment horizontal="right" vertical="center" wrapText="1" readingOrder="2"/>
    </xf>
    <xf numFmtId="0" fontId="15" fillId="0" borderId="0" xfId="0" applyFont="1" applyAlignment="1">
      <alignment horizontal="center" vertical="center" wrapText="1" readingOrder="2"/>
    </xf>
    <xf numFmtId="10" fontId="15" fillId="0" borderId="0" xfId="1" applyNumberFormat="1" applyFont="1" applyAlignment="1">
      <alignment horizontal="center" vertical="center" wrapText="1" readingOrder="2"/>
    </xf>
    <xf numFmtId="3" fontId="15" fillId="0" borderId="2" xfId="0" applyNumberFormat="1" applyFont="1" applyBorder="1" applyAlignment="1">
      <alignment horizontal="center" vertical="center" readingOrder="2"/>
    </xf>
    <xf numFmtId="10" fontId="15" fillId="0" borderId="2" xfId="0" applyNumberFormat="1" applyFont="1" applyBorder="1" applyAlignment="1">
      <alignment horizontal="center" vertical="center" wrapText="1" readingOrder="2"/>
    </xf>
    <xf numFmtId="10" fontId="15" fillId="0" borderId="2" xfId="1" applyNumberFormat="1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3" fontId="15" fillId="0" borderId="0" xfId="0" applyNumberFormat="1" applyFont="1" applyBorder="1" applyAlignment="1">
      <alignment horizontal="center" vertical="center" wrapText="1" readingOrder="2"/>
    </xf>
    <xf numFmtId="10" fontId="9" fillId="0" borderId="2" xfId="1" applyNumberFormat="1" applyFont="1" applyBorder="1" applyAlignment="1">
      <alignment horizontal="center" vertical="center" readingOrder="2"/>
    </xf>
    <xf numFmtId="0" fontId="9" fillId="0" borderId="0" xfId="0" applyFont="1" applyBorder="1" applyAlignment="1">
      <alignment vertical="center" wrapText="1" readingOrder="2"/>
    </xf>
    <xf numFmtId="0" fontId="15" fillId="0" borderId="0" xfId="0" applyFont="1" applyBorder="1" applyAlignment="1">
      <alignment horizontal="center" vertical="center" readingOrder="2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 readingOrder="2"/>
    </xf>
    <xf numFmtId="0" fontId="15" fillId="0" borderId="0" xfId="0" applyFont="1" applyFill="1" applyBorder="1" applyAlignment="1">
      <alignment horizontal="center" vertical="center" wrapText="1" readingOrder="2"/>
    </xf>
    <xf numFmtId="3" fontId="15" fillId="0" borderId="0" xfId="0" applyNumberFormat="1" applyFont="1" applyBorder="1" applyAlignment="1">
      <alignment horizontal="center" vertical="center" readingOrder="2"/>
    </xf>
    <xf numFmtId="3" fontId="15" fillId="0" borderId="0" xfId="0" applyNumberFormat="1" applyFont="1" applyAlignment="1">
      <alignment horizontal="center" vertical="center" wrapText="1" readingOrder="2"/>
    </xf>
    <xf numFmtId="3" fontId="15" fillId="0" borderId="0" xfId="0" applyNumberFormat="1" applyFont="1" applyBorder="1" applyAlignment="1">
      <alignment horizontal="center"/>
    </xf>
    <xf numFmtId="3" fontId="15" fillId="0" borderId="0" xfId="0" applyNumberFormat="1" applyFont="1"/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readingOrder="2"/>
    </xf>
    <xf numFmtId="0" fontId="9" fillId="0" borderId="1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center" vertical="center" readingOrder="2"/>
    </xf>
    <xf numFmtId="0" fontId="15" fillId="0" borderId="1" xfId="0" applyFont="1" applyBorder="1" applyAlignment="1">
      <alignment horizontal="center" vertical="center" readingOrder="2"/>
    </xf>
    <xf numFmtId="0" fontId="15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readingOrder="2"/>
    </xf>
    <xf numFmtId="0" fontId="17" fillId="0" borderId="1" xfId="0" applyFont="1" applyBorder="1" applyAlignment="1">
      <alignment horizontal="center" vertical="center" wrapText="1" readingOrder="2"/>
    </xf>
    <xf numFmtId="0" fontId="15" fillId="0" borderId="0" xfId="0" applyFont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4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readingOrder="2"/>
    </xf>
    <xf numFmtId="10" fontId="13" fillId="0" borderId="0" xfId="1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5"/>
  <sheetViews>
    <sheetView rightToLeft="1" topLeftCell="A76" zoomScaleNormal="100" zoomScaleSheetLayoutView="90" workbookViewId="0">
      <selection activeCell="M15" sqref="M15"/>
    </sheetView>
  </sheetViews>
  <sheetFormatPr defaultColWidth="9.125" defaultRowHeight="15.75" x14ac:dyDescent="0.4"/>
  <cols>
    <col min="1" max="1" width="24" style="3" bestFit="1" customWidth="1"/>
    <col min="2" max="2" width="1.125" style="3" customWidth="1"/>
    <col min="3" max="3" width="10.625" style="3" bestFit="1" customWidth="1"/>
    <col min="4" max="4" width="0.875" style="3" customWidth="1"/>
    <col min="5" max="5" width="16.5" style="3" bestFit="1" customWidth="1"/>
    <col min="6" max="6" width="1.25" style="3" customWidth="1"/>
    <col min="7" max="7" width="16.375" style="3" bestFit="1" customWidth="1"/>
    <col min="8" max="8" width="0.625" style="3" customWidth="1"/>
    <col min="9" max="9" width="9.625" style="3" bestFit="1" customWidth="1"/>
    <col min="10" max="10" width="14.125" style="3" bestFit="1" customWidth="1"/>
    <col min="11" max="11" width="0.625" style="3" customWidth="1"/>
    <col min="12" max="12" width="10.375" style="3" bestFit="1" customWidth="1"/>
    <col min="13" max="13" width="14" style="3" bestFit="1" customWidth="1"/>
    <col min="14" max="14" width="0.625" style="3" customWidth="1"/>
    <col min="15" max="15" width="10.625" style="3" bestFit="1" customWidth="1"/>
    <col min="16" max="16" width="0.75" style="3" customWidth="1"/>
    <col min="17" max="17" width="10.625" style="3" bestFit="1" customWidth="1"/>
    <col min="18" max="18" width="0.625" style="3" customWidth="1"/>
    <col min="19" max="19" width="16.25" style="3" bestFit="1" customWidth="1"/>
    <col min="20" max="20" width="0.375" style="3" customWidth="1"/>
    <col min="21" max="21" width="16.25" style="3" bestFit="1" customWidth="1"/>
    <col min="22" max="22" width="0.75" style="3" customWidth="1"/>
    <col min="23" max="23" width="9.375" style="3" bestFit="1" customWidth="1"/>
    <col min="24" max="16384" width="9.125" style="3"/>
  </cols>
  <sheetData>
    <row r="1" spans="1:23" ht="26.25" x14ac:dyDescent="0.4">
      <c r="A1" s="111" t="s">
        <v>248</v>
      </c>
      <c r="B1" s="111" t="s">
        <v>248</v>
      </c>
      <c r="C1" s="111" t="s">
        <v>248</v>
      </c>
      <c r="D1" s="111" t="s">
        <v>248</v>
      </c>
      <c r="E1" s="111" t="s">
        <v>248</v>
      </c>
      <c r="F1" s="111" t="s">
        <v>248</v>
      </c>
      <c r="G1" s="111" t="s">
        <v>248</v>
      </c>
      <c r="H1" s="111" t="s">
        <v>248</v>
      </c>
      <c r="I1" s="111" t="s">
        <v>248</v>
      </c>
      <c r="J1" s="111" t="s">
        <v>248</v>
      </c>
      <c r="K1" s="111" t="s">
        <v>248</v>
      </c>
      <c r="L1" s="111" t="s">
        <v>248</v>
      </c>
      <c r="M1" s="111" t="s">
        <v>248</v>
      </c>
      <c r="N1" s="111" t="s">
        <v>248</v>
      </c>
      <c r="O1" s="111" t="s">
        <v>248</v>
      </c>
      <c r="P1" s="111" t="s">
        <v>248</v>
      </c>
      <c r="Q1" s="111" t="s">
        <v>248</v>
      </c>
      <c r="R1" s="111" t="s">
        <v>248</v>
      </c>
      <c r="S1" s="111" t="s">
        <v>248</v>
      </c>
      <c r="T1" s="111" t="s">
        <v>248</v>
      </c>
      <c r="U1" s="111" t="s">
        <v>248</v>
      </c>
      <c r="V1" s="111" t="s">
        <v>248</v>
      </c>
      <c r="W1" s="111" t="s">
        <v>248</v>
      </c>
    </row>
    <row r="2" spans="1:23" ht="26.25" x14ac:dyDescent="0.4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 t="s">
        <v>249</v>
      </c>
      <c r="G2" s="111" t="s">
        <v>249</v>
      </c>
      <c r="H2" s="111" t="s">
        <v>249</v>
      </c>
      <c r="I2" s="111" t="s">
        <v>249</v>
      </c>
      <c r="J2" s="111" t="s">
        <v>249</v>
      </c>
      <c r="K2" s="111" t="s">
        <v>249</v>
      </c>
      <c r="L2" s="111" t="s">
        <v>249</v>
      </c>
      <c r="M2" s="111" t="s">
        <v>249</v>
      </c>
      <c r="N2" s="111" t="s">
        <v>249</v>
      </c>
      <c r="O2" s="111" t="s">
        <v>249</v>
      </c>
      <c r="P2" s="111" t="s">
        <v>249</v>
      </c>
      <c r="Q2" s="111" t="s">
        <v>249</v>
      </c>
      <c r="R2" s="111" t="s">
        <v>249</v>
      </c>
      <c r="S2" s="111" t="s">
        <v>249</v>
      </c>
      <c r="T2" s="111" t="s">
        <v>249</v>
      </c>
      <c r="U2" s="111" t="s">
        <v>249</v>
      </c>
      <c r="V2" s="111" t="s">
        <v>249</v>
      </c>
      <c r="W2" s="111" t="s">
        <v>249</v>
      </c>
    </row>
    <row r="3" spans="1:23" ht="26.25" x14ac:dyDescent="0.4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 t="s">
        <v>250</v>
      </c>
      <c r="G3" s="111" t="s">
        <v>250</v>
      </c>
      <c r="H3" s="111" t="s">
        <v>250</v>
      </c>
      <c r="I3" s="111" t="s">
        <v>250</v>
      </c>
      <c r="J3" s="111" t="s">
        <v>250</v>
      </c>
      <c r="K3" s="111" t="s">
        <v>250</v>
      </c>
      <c r="L3" s="111" t="s">
        <v>250</v>
      </c>
      <c r="M3" s="111" t="s">
        <v>250</v>
      </c>
      <c r="N3" s="111" t="s">
        <v>250</v>
      </c>
      <c r="O3" s="111" t="s">
        <v>250</v>
      </c>
      <c r="P3" s="111" t="s">
        <v>250</v>
      </c>
      <c r="Q3" s="111" t="s">
        <v>250</v>
      </c>
      <c r="R3" s="111" t="s">
        <v>250</v>
      </c>
      <c r="S3" s="111" t="s">
        <v>250</v>
      </c>
      <c r="T3" s="111" t="s">
        <v>250</v>
      </c>
      <c r="U3" s="111" t="s">
        <v>250</v>
      </c>
      <c r="V3" s="111" t="s">
        <v>250</v>
      </c>
      <c r="W3" s="111" t="s">
        <v>250</v>
      </c>
    </row>
    <row r="4" spans="1:23" ht="25.5" x14ac:dyDescent="0.4">
      <c r="A4" s="114" t="s">
        <v>31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ht="25.5" x14ac:dyDescent="0.4">
      <c r="A5" s="114" t="s">
        <v>32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1:23" s="60" customFormat="1" ht="18.75" x14ac:dyDescent="0.45"/>
    <row r="7" spans="1:23" s="60" customFormat="1" ht="18.75" customHeight="1" thickBot="1" x14ac:dyDescent="0.5">
      <c r="A7" s="88"/>
      <c r="B7" s="102"/>
      <c r="C7" s="115" t="s">
        <v>134</v>
      </c>
      <c r="D7" s="115" t="s">
        <v>134</v>
      </c>
      <c r="E7" s="115" t="s">
        <v>134</v>
      </c>
      <c r="F7" s="115" t="s">
        <v>134</v>
      </c>
      <c r="G7" s="115" t="s">
        <v>134</v>
      </c>
      <c r="H7" s="102"/>
      <c r="I7" s="116" t="s">
        <v>11</v>
      </c>
      <c r="J7" s="116"/>
      <c r="K7" s="116"/>
      <c r="L7" s="116"/>
      <c r="M7" s="116"/>
      <c r="O7" s="115" t="s">
        <v>135</v>
      </c>
      <c r="P7" s="115" t="s">
        <v>135</v>
      </c>
      <c r="Q7" s="115" t="s">
        <v>135</v>
      </c>
      <c r="R7" s="115" t="s">
        <v>135</v>
      </c>
      <c r="S7" s="115" t="s">
        <v>135</v>
      </c>
      <c r="T7" s="115" t="s">
        <v>135</v>
      </c>
      <c r="U7" s="115" t="s">
        <v>135</v>
      </c>
      <c r="V7" s="115" t="s">
        <v>135</v>
      </c>
      <c r="W7" s="115" t="s">
        <v>135</v>
      </c>
    </row>
    <row r="8" spans="1:23" s="60" customFormat="1" ht="17.25" customHeight="1" x14ac:dyDescent="0.45">
      <c r="A8" s="117" t="s">
        <v>1</v>
      </c>
      <c r="B8" s="90"/>
      <c r="C8" s="118" t="s">
        <v>3</v>
      </c>
      <c r="D8" s="117"/>
      <c r="E8" s="118" t="s">
        <v>0</v>
      </c>
      <c r="F8" s="117"/>
      <c r="G8" s="112" t="s">
        <v>26</v>
      </c>
      <c r="H8" s="103"/>
      <c r="I8" s="121" t="s">
        <v>4</v>
      </c>
      <c r="J8" s="121"/>
      <c r="K8" s="104"/>
      <c r="L8" s="121" t="s">
        <v>5</v>
      </c>
      <c r="M8" s="121"/>
      <c r="O8" s="122" t="s">
        <v>3</v>
      </c>
      <c r="P8" s="117"/>
      <c r="Q8" s="112" t="s">
        <v>36</v>
      </c>
      <c r="R8" s="105"/>
      <c r="S8" s="122" t="s">
        <v>0</v>
      </c>
      <c r="T8" s="117"/>
      <c r="U8" s="112" t="s">
        <v>26</v>
      </c>
      <c r="V8" s="103"/>
      <c r="W8" s="112" t="s">
        <v>29</v>
      </c>
    </row>
    <row r="9" spans="1:23" s="60" customFormat="1" ht="20.25" customHeight="1" thickBot="1" x14ac:dyDescent="0.5">
      <c r="A9" s="113"/>
      <c r="B9" s="90"/>
      <c r="C9" s="119"/>
      <c r="D9" s="120"/>
      <c r="E9" s="119"/>
      <c r="F9" s="120"/>
      <c r="G9" s="113"/>
      <c r="H9" s="103"/>
      <c r="I9" s="77" t="s">
        <v>3</v>
      </c>
      <c r="J9" s="77" t="s">
        <v>0</v>
      </c>
      <c r="K9" s="104"/>
      <c r="L9" s="77" t="s">
        <v>3</v>
      </c>
      <c r="M9" s="77" t="s">
        <v>57</v>
      </c>
      <c r="O9" s="119"/>
      <c r="P9" s="117"/>
      <c r="Q9" s="113"/>
      <c r="R9" s="105"/>
      <c r="S9" s="119"/>
      <c r="T9" s="117"/>
      <c r="U9" s="113"/>
      <c r="V9" s="103"/>
      <c r="W9" s="113"/>
    </row>
    <row r="10" spans="1:23" s="60" customFormat="1" ht="20.25" customHeight="1" x14ac:dyDescent="0.45">
      <c r="A10" s="106" t="s">
        <v>238</v>
      </c>
      <c r="B10" s="90"/>
      <c r="C10" s="107">
        <v>750</v>
      </c>
      <c r="D10" s="108"/>
      <c r="E10" s="107">
        <v>294075000000</v>
      </c>
      <c r="F10" s="108"/>
      <c r="G10" s="100">
        <v>408680634843.75</v>
      </c>
      <c r="H10" s="107"/>
      <c r="I10" s="109">
        <v>0</v>
      </c>
      <c r="J10" s="109">
        <v>0</v>
      </c>
      <c r="K10" s="109"/>
      <c r="L10" s="109">
        <v>0</v>
      </c>
      <c r="M10" s="109">
        <v>0</v>
      </c>
      <c r="N10" s="110"/>
      <c r="O10" s="107">
        <v>750</v>
      </c>
      <c r="P10" s="100"/>
      <c r="Q10" s="100">
        <v>512999400</v>
      </c>
      <c r="R10" s="100"/>
      <c r="S10" s="107">
        <v>294075000000</v>
      </c>
      <c r="T10" s="100"/>
      <c r="U10" s="100">
        <v>384268613062.5</v>
      </c>
      <c r="V10" s="107"/>
      <c r="W10" s="100" t="s">
        <v>199</v>
      </c>
    </row>
    <row r="11" spans="1:23" s="60" customFormat="1" ht="20.25" customHeight="1" x14ac:dyDescent="0.45">
      <c r="A11" s="105" t="s">
        <v>177</v>
      </c>
      <c r="B11" s="90"/>
      <c r="C11" s="107">
        <v>5150911</v>
      </c>
      <c r="D11" s="108"/>
      <c r="E11" s="107">
        <v>61101565719</v>
      </c>
      <c r="F11" s="108"/>
      <c r="G11" s="100">
        <v>73834193607.110992</v>
      </c>
      <c r="H11" s="107"/>
      <c r="I11" s="109">
        <v>0</v>
      </c>
      <c r="J11" s="109">
        <v>0</v>
      </c>
      <c r="K11" s="109"/>
      <c r="L11" s="109">
        <v>0</v>
      </c>
      <c r="M11" s="109">
        <v>0</v>
      </c>
      <c r="N11" s="110"/>
      <c r="O11" s="107">
        <v>5150911</v>
      </c>
      <c r="P11" s="100"/>
      <c r="Q11" s="100">
        <v>15540</v>
      </c>
      <c r="R11" s="100"/>
      <c r="S11" s="107">
        <v>61101565719</v>
      </c>
      <c r="T11" s="100"/>
      <c r="U11" s="100">
        <v>79568888256.207001</v>
      </c>
      <c r="V11" s="107"/>
      <c r="W11" s="100" t="s">
        <v>150</v>
      </c>
    </row>
    <row r="12" spans="1:23" s="60" customFormat="1" ht="20.25" customHeight="1" x14ac:dyDescent="0.45">
      <c r="A12" s="105" t="s">
        <v>75</v>
      </c>
      <c r="B12" s="90"/>
      <c r="C12" s="107">
        <v>40376068</v>
      </c>
      <c r="D12" s="108"/>
      <c r="E12" s="107">
        <v>274327366520</v>
      </c>
      <c r="F12" s="108"/>
      <c r="G12" s="100">
        <v>241216340676.354</v>
      </c>
      <c r="H12" s="107"/>
      <c r="I12" s="109">
        <v>0</v>
      </c>
      <c r="J12" s="109">
        <v>0</v>
      </c>
      <c r="K12" s="109"/>
      <c r="L12" s="109">
        <v>0</v>
      </c>
      <c r="M12" s="109">
        <v>0</v>
      </c>
      <c r="N12" s="110"/>
      <c r="O12" s="107">
        <v>40376068</v>
      </c>
      <c r="P12" s="100"/>
      <c r="Q12" s="100">
        <v>5540</v>
      </c>
      <c r="R12" s="100"/>
      <c r="S12" s="107">
        <v>274327366520</v>
      </c>
      <c r="T12" s="100"/>
      <c r="U12" s="100">
        <v>222352500390.51599</v>
      </c>
      <c r="V12" s="107"/>
      <c r="W12" s="100" t="s">
        <v>152</v>
      </c>
    </row>
    <row r="13" spans="1:23" s="60" customFormat="1" ht="20.25" customHeight="1" x14ac:dyDescent="0.45">
      <c r="A13" s="105" t="s">
        <v>76</v>
      </c>
      <c r="B13" s="90"/>
      <c r="C13" s="107">
        <v>91096065</v>
      </c>
      <c r="D13" s="108"/>
      <c r="E13" s="107">
        <v>217071592829</v>
      </c>
      <c r="F13" s="108"/>
      <c r="G13" s="100">
        <v>237251593742.715</v>
      </c>
      <c r="H13" s="107"/>
      <c r="I13" s="109">
        <v>0</v>
      </c>
      <c r="J13" s="109">
        <v>0</v>
      </c>
      <c r="K13" s="109"/>
      <c r="L13" s="109">
        <v>0</v>
      </c>
      <c r="M13" s="109">
        <v>0</v>
      </c>
      <c r="N13" s="110"/>
      <c r="O13" s="107">
        <v>91096065</v>
      </c>
      <c r="P13" s="100"/>
      <c r="Q13" s="100">
        <v>3070</v>
      </c>
      <c r="R13" s="100"/>
      <c r="S13" s="107">
        <v>217071592829</v>
      </c>
      <c r="T13" s="100"/>
      <c r="U13" s="100">
        <v>278000913278.677</v>
      </c>
      <c r="V13" s="107"/>
      <c r="W13" s="100" t="s">
        <v>200</v>
      </c>
    </row>
    <row r="14" spans="1:23" s="60" customFormat="1" ht="20.25" customHeight="1" x14ac:dyDescent="0.45">
      <c r="A14" s="105" t="s">
        <v>77</v>
      </c>
      <c r="B14" s="90"/>
      <c r="C14" s="107">
        <v>77389946</v>
      </c>
      <c r="D14" s="108"/>
      <c r="E14" s="107">
        <v>145860395187</v>
      </c>
      <c r="F14" s="108"/>
      <c r="G14" s="100">
        <v>141934882890.298</v>
      </c>
      <c r="H14" s="107"/>
      <c r="I14" s="109">
        <v>0</v>
      </c>
      <c r="J14" s="109">
        <v>0</v>
      </c>
      <c r="K14" s="109"/>
      <c r="L14" s="109">
        <v>0</v>
      </c>
      <c r="M14" s="109">
        <v>0</v>
      </c>
      <c r="N14" s="110"/>
      <c r="O14" s="107">
        <v>77389946</v>
      </c>
      <c r="P14" s="100"/>
      <c r="Q14" s="100">
        <v>2166</v>
      </c>
      <c r="R14" s="100"/>
      <c r="S14" s="107">
        <v>145860395187</v>
      </c>
      <c r="T14" s="100"/>
      <c r="U14" s="100">
        <v>166629244628.936</v>
      </c>
      <c r="V14" s="107"/>
      <c r="W14" s="100" t="s">
        <v>142</v>
      </c>
    </row>
    <row r="15" spans="1:23" s="60" customFormat="1" ht="20.25" customHeight="1" x14ac:dyDescent="0.45">
      <c r="A15" s="105" t="s">
        <v>78</v>
      </c>
      <c r="B15" s="90"/>
      <c r="C15" s="107">
        <v>40455704</v>
      </c>
      <c r="D15" s="108"/>
      <c r="E15" s="107">
        <v>67277778710</v>
      </c>
      <c r="F15" s="108"/>
      <c r="G15" s="100">
        <v>76730205806.769608</v>
      </c>
      <c r="H15" s="107"/>
      <c r="I15" s="109">
        <v>0</v>
      </c>
      <c r="J15" s="109">
        <v>0</v>
      </c>
      <c r="K15" s="109"/>
      <c r="L15" s="109">
        <v>0</v>
      </c>
      <c r="M15" s="109">
        <v>0</v>
      </c>
      <c r="N15" s="110"/>
      <c r="O15" s="107">
        <v>40455704</v>
      </c>
      <c r="P15" s="100"/>
      <c r="Q15" s="100">
        <v>2176</v>
      </c>
      <c r="R15" s="100"/>
      <c r="S15" s="107">
        <v>67277778710</v>
      </c>
      <c r="T15" s="100"/>
      <c r="U15" s="100">
        <v>87507823813.171204</v>
      </c>
      <c r="V15" s="107"/>
      <c r="W15" s="100" t="s">
        <v>170</v>
      </c>
    </row>
    <row r="16" spans="1:23" s="60" customFormat="1" ht="20.25" customHeight="1" x14ac:dyDescent="0.45">
      <c r="A16" s="105" t="s">
        <v>79</v>
      </c>
      <c r="B16" s="90"/>
      <c r="C16" s="107">
        <v>15499748</v>
      </c>
      <c r="D16" s="108"/>
      <c r="E16" s="107">
        <v>55118607337</v>
      </c>
      <c r="F16" s="108"/>
      <c r="G16" s="100">
        <v>39027259556.980202</v>
      </c>
      <c r="H16" s="107"/>
      <c r="I16" s="109">
        <v>0</v>
      </c>
      <c r="J16" s="109">
        <v>0</v>
      </c>
      <c r="K16" s="109"/>
      <c r="L16" s="109">
        <v>0</v>
      </c>
      <c r="M16" s="109">
        <v>0</v>
      </c>
      <c r="N16" s="110"/>
      <c r="O16" s="107">
        <v>15499748</v>
      </c>
      <c r="P16" s="100"/>
      <c r="Q16" s="100">
        <v>2659</v>
      </c>
      <c r="R16" s="100"/>
      <c r="S16" s="107">
        <v>55118607337</v>
      </c>
      <c r="T16" s="100"/>
      <c r="U16" s="100">
        <v>40968607643.904602</v>
      </c>
      <c r="V16" s="107"/>
      <c r="W16" s="100" t="s">
        <v>171</v>
      </c>
    </row>
    <row r="17" spans="1:23" s="60" customFormat="1" ht="20.25" customHeight="1" x14ac:dyDescent="0.45">
      <c r="A17" s="105" t="s">
        <v>80</v>
      </c>
      <c r="B17" s="90"/>
      <c r="C17" s="107">
        <v>32209334</v>
      </c>
      <c r="D17" s="108"/>
      <c r="E17" s="107">
        <v>142176169712</v>
      </c>
      <c r="F17" s="108"/>
      <c r="G17" s="100">
        <v>146576977782.241</v>
      </c>
      <c r="H17" s="107"/>
      <c r="I17" s="109">
        <v>0</v>
      </c>
      <c r="J17" s="109">
        <v>0</v>
      </c>
      <c r="K17" s="109"/>
      <c r="L17" s="109">
        <v>0</v>
      </c>
      <c r="M17" s="109">
        <v>0</v>
      </c>
      <c r="N17" s="110"/>
      <c r="O17" s="107">
        <v>32209334</v>
      </c>
      <c r="P17" s="100"/>
      <c r="Q17" s="100">
        <v>4630</v>
      </c>
      <c r="R17" s="100"/>
      <c r="S17" s="107">
        <v>142176169712</v>
      </c>
      <c r="T17" s="100"/>
      <c r="U17" s="100">
        <v>148241897582.30099</v>
      </c>
      <c r="V17" s="107"/>
      <c r="W17" s="100" t="s">
        <v>201</v>
      </c>
    </row>
    <row r="18" spans="1:23" s="60" customFormat="1" ht="20.25" customHeight="1" x14ac:dyDescent="0.45">
      <c r="A18" s="105" t="s">
        <v>81</v>
      </c>
      <c r="B18" s="90"/>
      <c r="C18" s="107">
        <v>189873533</v>
      </c>
      <c r="D18" s="108"/>
      <c r="E18" s="107">
        <v>703663055035</v>
      </c>
      <c r="F18" s="108"/>
      <c r="G18" s="100">
        <v>617003434729.70703</v>
      </c>
      <c r="H18" s="107"/>
      <c r="I18" s="109">
        <v>20000000</v>
      </c>
      <c r="J18" s="109">
        <v>59695345568</v>
      </c>
      <c r="K18" s="109"/>
      <c r="L18" s="109">
        <v>-20000000</v>
      </c>
      <c r="M18" s="109">
        <v>65110275267</v>
      </c>
      <c r="N18" s="110"/>
      <c r="O18" s="107">
        <v>189873533</v>
      </c>
      <c r="P18" s="100"/>
      <c r="Q18" s="100">
        <v>3722</v>
      </c>
      <c r="R18" s="100"/>
      <c r="S18" s="107">
        <v>690613792008</v>
      </c>
      <c r="T18" s="100"/>
      <c r="U18" s="100">
        <v>702504369551.53503</v>
      </c>
      <c r="V18" s="107"/>
      <c r="W18" s="100" t="s">
        <v>202</v>
      </c>
    </row>
    <row r="19" spans="1:23" s="60" customFormat="1" ht="20.25" customHeight="1" x14ac:dyDescent="0.45">
      <c r="A19" s="105" t="s">
        <v>82</v>
      </c>
      <c r="B19" s="90"/>
      <c r="C19" s="107">
        <v>13776909</v>
      </c>
      <c r="D19" s="108"/>
      <c r="E19" s="107">
        <v>179781512329</v>
      </c>
      <c r="F19" s="108"/>
      <c r="G19" s="100">
        <v>141331743559.76401</v>
      </c>
      <c r="H19" s="107"/>
      <c r="I19" s="109">
        <v>0</v>
      </c>
      <c r="J19" s="109">
        <v>0</v>
      </c>
      <c r="K19" s="109"/>
      <c r="L19" s="109">
        <v>0</v>
      </c>
      <c r="M19" s="109">
        <v>0</v>
      </c>
      <c r="N19" s="110"/>
      <c r="O19" s="107">
        <v>13776909</v>
      </c>
      <c r="P19" s="100"/>
      <c r="Q19" s="100">
        <v>11570</v>
      </c>
      <c r="R19" s="100"/>
      <c r="S19" s="107">
        <v>179781512329</v>
      </c>
      <c r="T19" s="100"/>
      <c r="U19" s="100">
        <v>158450414049.077</v>
      </c>
      <c r="V19" s="107"/>
      <c r="W19" s="100" t="s">
        <v>203</v>
      </c>
    </row>
    <row r="20" spans="1:23" s="60" customFormat="1" ht="20.25" customHeight="1" x14ac:dyDescent="0.45">
      <c r="A20" s="105" t="s">
        <v>83</v>
      </c>
      <c r="B20" s="90"/>
      <c r="C20" s="107">
        <v>8050000</v>
      </c>
      <c r="D20" s="108"/>
      <c r="E20" s="107">
        <v>1124505488548</v>
      </c>
      <c r="F20" s="108"/>
      <c r="G20" s="100">
        <v>1594819028250</v>
      </c>
      <c r="H20" s="107"/>
      <c r="I20" s="109">
        <v>0</v>
      </c>
      <c r="J20" s="109">
        <v>0</v>
      </c>
      <c r="K20" s="109"/>
      <c r="L20" s="109">
        <v>0</v>
      </c>
      <c r="M20" s="109">
        <v>0</v>
      </c>
      <c r="N20" s="110"/>
      <c r="O20" s="107">
        <v>8050000</v>
      </c>
      <c r="P20" s="100"/>
      <c r="Q20" s="100">
        <v>230030</v>
      </c>
      <c r="R20" s="100"/>
      <c r="S20" s="107">
        <v>1124505488548</v>
      </c>
      <c r="T20" s="100"/>
      <c r="U20" s="100">
        <v>1840723638075</v>
      </c>
      <c r="V20" s="107"/>
      <c r="W20" s="100" t="s">
        <v>204</v>
      </c>
    </row>
    <row r="21" spans="1:23" s="60" customFormat="1" ht="20.25" customHeight="1" x14ac:dyDescent="0.45">
      <c r="A21" s="105" t="s">
        <v>84</v>
      </c>
      <c r="B21" s="90"/>
      <c r="C21" s="107">
        <v>14546919</v>
      </c>
      <c r="D21" s="108"/>
      <c r="E21" s="107">
        <v>144071623064</v>
      </c>
      <c r="F21" s="108"/>
      <c r="G21" s="100">
        <v>149520172362.36301</v>
      </c>
      <c r="H21" s="107"/>
      <c r="I21" s="109">
        <v>0</v>
      </c>
      <c r="J21" s="109">
        <v>0</v>
      </c>
      <c r="K21" s="109"/>
      <c r="L21" s="109">
        <v>0</v>
      </c>
      <c r="M21" s="109">
        <v>0</v>
      </c>
      <c r="N21" s="110"/>
      <c r="O21" s="107">
        <v>14546919</v>
      </c>
      <c r="P21" s="100"/>
      <c r="Q21" s="100">
        <v>10890</v>
      </c>
      <c r="R21" s="100"/>
      <c r="S21" s="107">
        <v>144071623064</v>
      </c>
      <c r="T21" s="100"/>
      <c r="U21" s="100">
        <v>157473373019.935</v>
      </c>
      <c r="V21" s="107"/>
      <c r="W21" s="100" t="s">
        <v>203</v>
      </c>
    </row>
    <row r="22" spans="1:23" s="60" customFormat="1" ht="20.25" customHeight="1" x14ac:dyDescent="0.45">
      <c r="A22" s="105" t="s">
        <v>178</v>
      </c>
      <c r="B22" s="90"/>
      <c r="C22" s="107">
        <v>11191903</v>
      </c>
      <c r="D22" s="108"/>
      <c r="E22" s="107">
        <v>555976803613</v>
      </c>
      <c r="F22" s="108"/>
      <c r="G22" s="100">
        <v>526004712455.65198</v>
      </c>
      <c r="H22" s="107"/>
      <c r="I22" s="109">
        <v>0</v>
      </c>
      <c r="J22" s="109">
        <v>0</v>
      </c>
      <c r="K22" s="109"/>
      <c r="L22" s="109">
        <v>0</v>
      </c>
      <c r="M22" s="109">
        <v>0</v>
      </c>
      <c r="N22" s="110"/>
      <c r="O22" s="107">
        <v>11191903</v>
      </c>
      <c r="P22" s="100"/>
      <c r="Q22" s="100">
        <v>48470</v>
      </c>
      <c r="R22" s="100"/>
      <c r="S22" s="107">
        <v>555976803613</v>
      </c>
      <c r="T22" s="100"/>
      <c r="U22" s="100">
        <v>539243832756.461</v>
      </c>
      <c r="V22" s="107"/>
      <c r="W22" s="100" t="s">
        <v>205</v>
      </c>
    </row>
    <row r="23" spans="1:23" s="60" customFormat="1" ht="20.25" customHeight="1" x14ac:dyDescent="0.45">
      <c r="A23" s="105" t="s">
        <v>85</v>
      </c>
      <c r="B23" s="90"/>
      <c r="C23" s="107">
        <v>6792332</v>
      </c>
      <c r="D23" s="108"/>
      <c r="E23" s="107">
        <v>244350839290</v>
      </c>
      <c r="F23" s="108"/>
      <c r="G23" s="100">
        <v>151175435614.79401</v>
      </c>
      <c r="H23" s="107"/>
      <c r="I23" s="109">
        <v>443458</v>
      </c>
      <c r="J23" s="109">
        <v>10007961910</v>
      </c>
      <c r="K23" s="109"/>
      <c r="L23" s="109">
        <v>0</v>
      </c>
      <c r="M23" s="109">
        <v>0</v>
      </c>
      <c r="N23" s="110"/>
      <c r="O23" s="107">
        <v>7235790</v>
      </c>
      <c r="P23" s="100"/>
      <c r="Q23" s="100">
        <v>23450</v>
      </c>
      <c r="R23" s="100"/>
      <c r="S23" s="107">
        <v>254358801200</v>
      </c>
      <c r="T23" s="100"/>
      <c r="U23" s="100">
        <v>168669683810.77499</v>
      </c>
      <c r="V23" s="107"/>
      <c r="W23" s="100" t="s">
        <v>144</v>
      </c>
    </row>
    <row r="24" spans="1:23" s="60" customFormat="1" ht="20.25" customHeight="1" x14ac:dyDescent="0.45">
      <c r="A24" s="105" t="s">
        <v>86</v>
      </c>
      <c r="B24" s="90"/>
      <c r="C24" s="107">
        <v>2783053</v>
      </c>
      <c r="D24" s="108"/>
      <c r="E24" s="107">
        <v>141369742275</v>
      </c>
      <c r="F24" s="108"/>
      <c r="G24" s="100">
        <v>153761727329.84698</v>
      </c>
      <c r="H24" s="107"/>
      <c r="I24" s="109">
        <v>0</v>
      </c>
      <c r="J24" s="109">
        <v>0</v>
      </c>
      <c r="K24" s="109"/>
      <c r="L24" s="109">
        <v>0</v>
      </c>
      <c r="M24" s="109">
        <v>0</v>
      </c>
      <c r="N24" s="110"/>
      <c r="O24" s="107">
        <v>2783053</v>
      </c>
      <c r="P24" s="100"/>
      <c r="Q24" s="100">
        <v>59280</v>
      </c>
      <c r="R24" s="100"/>
      <c r="S24" s="107">
        <v>141369742275</v>
      </c>
      <c r="T24" s="100"/>
      <c r="U24" s="100">
        <v>163997754518.052</v>
      </c>
      <c r="V24" s="107"/>
      <c r="W24" s="100" t="s">
        <v>206</v>
      </c>
    </row>
    <row r="25" spans="1:23" s="60" customFormat="1" ht="20.25" customHeight="1" x14ac:dyDescent="0.45">
      <c r="A25" s="105" t="s">
        <v>87</v>
      </c>
      <c r="B25" s="90"/>
      <c r="C25" s="107">
        <v>5907825</v>
      </c>
      <c r="D25" s="108"/>
      <c r="E25" s="107">
        <v>47928680469</v>
      </c>
      <c r="F25" s="108"/>
      <c r="G25" s="100">
        <v>159149450257.875</v>
      </c>
      <c r="H25" s="107"/>
      <c r="I25" s="109">
        <v>0</v>
      </c>
      <c r="J25" s="109">
        <v>0</v>
      </c>
      <c r="K25" s="109"/>
      <c r="L25" s="109">
        <v>0</v>
      </c>
      <c r="M25" s="109">
        <v>0</v>
      </c>
      <c r="N25" s="110"/>
      <c r="O25" s="107">
        <v>5907825</v>
      </c>
      <c r="P25" s="100"/>
      <c r="Q25" s="100">
        <v>31990</v>
      </c>
      <c r="R25" s="100"/>
      <c r="S25" s="107">
        <v>47928680469</v>
      </c>
      <c r="T25" s="100"/>
      <c r="U25" s="100">
        <v>187866823385.58701</v>
      </c>
      <c r="V25" s="107"/>
      <c r="W25" s="100" t="s">
        <v>139</v>
      </c>
    </row>
    <row r="26" spans="1:23" s="60" customFormat="1" ht="20.25" customHeight="1" x14ac:dyDescent="0.45">
      <c r="A26" s="105" t="s">
        <v>88</v>
      </c>
      <c r="B26" s="90"/>
      <c r="C26" s="107">
        <v>5929047</v>
      </c>
      <c r="D26" s="108"/>
      <c r="E26" s="107">
        <v>134728029809</v>
      </c>
      <c r="F26" s="108"/>
      <c r="G26" s="100">
        <v>143218590839.505</v>
      </c>
      <c r="H26" s="107"/>
      <c r="I26" s="109">
        <v>0</v>
      </c>
      <c r="J26" s="109">
        <v>0</v>
      </c>
      <c r="K26" s="109"/>
      <c r="L26" s="109">
        <v>0</v>
      </c>
      <c r="M26" s="109">
        <v>0</v>
      </c>
      <c r="N26" s="110"/>
      <c r="O26" s="107">
        <v>5929047</v>
      </c>
      <c r="P26" s="100"/>
      <c r="Q26" s="100">
        <v>25900</v>
      </c>
      <c r="R26" s="100"/>
      <c r="S26" s="107">
        <v>134728029809</v>
      </c>
      <c r="T26" s="100"/>
      <c r="U26" s="100">
        <v>152648621512.065</v>
      </c>
      <c r="V26" s="107"/>
      <c r="W26" s="100" t="s">
        <v>207</v>
      </c>
    </row>
    <row r="27" spans="1:23" s="60" customFormat="1" ht="20.25" customHeight="1" x14ac:dyDescent="0.45">
      <c r="A27" s="105" t="s">
        <v>179</v>
      </c>
      <c r="B27" s="90"/>
      <c r="C27" s="107">
        <v>50000000</v>
      </c>
      <c r="D27" s="108"/>
      <c r="E27" s="107">
        <v>220111960000</v>
      </c>
      <c r="F27" s="108"/>
      <c r="G27" s="100">
        <v>206812102500</v>
      </c>
      <c r="H27" s="107"/>
      <c r="I27" s="109">
        <v>15000000</v>
      </c>
      <c r="J27" s="109">
        <v>0</v>
      </c>
      <c r="K27" s="109"/>
      <c r="L27" s="109">
        <v>0</v>
      </c>
      <c r="M27" s="109">
        <v>0</v>
      </c>
      <c r="N27" s="110"/>
      <c r="O27" s="107">
        <v>65000000</v>
      </c>
      <c r="P27" s="100"/>
      <c r="Q27" s="100">
        <v>4690</v>
      </c>
      <c r="R27" s="100"/>
      <c r="S27" s="107">
        <v>279012397590</v>
      </c>
      <c r="T27" s="100"/>
      <c r="U27" s="100">
        <v>303036142500</v>
      </c>
      <c r="V27" s="107"/>
      <c r="W27" s="100" t="s">
        <v>208</v>
      </c>
    </row>
    <row r="28" spans="1:23" s="60" customFormat="1" ht="20.25" customHeight="1" x14ac:dyDescent="0.45">
      <c r="A28" s="105" t="s">
        <v>89</v>
      </c>
      <c r="B28" s="90"/>
      <c r="C28" s="107">
        <v>19410754</v>
      </c>
      <c r="D28" s="108"/>
      <c r="E28" s="107">
        <v>164878276016</v>
      </c>
      <c r="F28" s="108"/>
      <c r="G28" s="100">
        <v>202600230143.85001</v>
      </c>
      <c r="H28" s="107"/>
      <c r="I28" s="109">
        <v>0</v>
      </c>
      <c r="J28" s="109">
        <v>0</v>
      </c>
      <c r="K28" s="109"/>
      <c r="L28" s="109">
        <v>0</v>
      </c>
      <c r="M28" s="109">
        <v>0</v>
      </c>
      <c r="N28" s="110"/>
      <c r="O28" s="107">
        <v>19410754</v>
      </c>
      <c r="P28" s="100"/>
      <c r="Q28" s="100">
        <v>12640</v>
      </c>
      <c r="R28" s="100"/>
      <c r="S28" s="107">
        <v>164878276016</v>
      </c>
      <c r="T28" s="100"/>
      <c r="U28" s="100">
        <v>243892086573.168</v>
      </c>
      <c r="V28" s="107"/>
      <c r="W28" s="100" t="s">
        <v>147</v>
      </c>
    </row>
    <row r="29" spans="1:23" s="60" customFormat="1" ht="20.25" customHeight="1" x14ac:dyDescent="0.45">
      <c r="A29" s="105" t="s">
        <v>90</v>
      </c>
      <c r="B29" s="90"/>
      <c r="C29" s="107">
        <v>104300</v>
      </c>
      <c r="D29" s="108"/>
      <c r="E29" s="107">
        <v>214551462300</v>
      </c>
      <c r="F29" s="108"/>
      <c r="G29" s="100">
        <v>561113643508.25</v>
      </c>
      <c r="H29" s="107"/>
      <c r="I29" s="109">
        <v>0</v>
      </c>
      <c r="J29" s="109">
        <v>0</v>
      </c>
      <c r="K29" s="109"/>
      <c r="L29" s="109">
        <v>0</v>
      </c>
      <c r="M29" s="109">
        <v>0</v>
      </c>
      <c r="N29" s="110"/>
      <c r="O29" s="107">
        <v>104300</v>
      </c>
      <c r="P29" s="100"/>
      <c r="Q29" s="100">
        <v>5080011</v>
      </c>
      <c r="R29" s="100"/>
      <c r="S29" s="107">
        <v>214551462300</v>
      </c>
      <c r="T29" s="100"/>
      <c r="U29" s="100">
        <v>529182840865.875</v>
      </c>
      <c r="V29" s="107"/>
      <c r="W29" s="100" t="s">
        <v>209</v>
      </c>
    </row>
    <row r="30" spans="1:23" s="60" customFormat="1" ht="20.25" customHeight="1" x14ac:dyDescent="0.45">
      <c r="A30" s="105" t="s">
        <v>91</v>
      </c>
      <c r="B30" s="90"/>
      <c r="C30" s="107">
        <v>114900</v>
      </c>
      <c r="D30" s="108"/>
      <c r="E30" s="107">
        <v>146401433417</v>
      </c>
      <c r="F30" s="108"/>
      <c r="G30" s="100">
        <v>618139574679.75</v>
      </c>
      <c r="H30" s="107"/>
      <c r="I30" s="109">
        <v>0</v>
      </c>
      <c r="J30" s="109">
        <v>0</v>
      </c>
      <c r="K30" s="109"/>
      <c r="L30" s="109">
        <v>0</v>
      </c>
      <c r="M30" s="109">
        <v>0</v>
      </c>
      <c r="N30" s="110"/>
      <c r="O30" s="107">
        <v>114900</v>
      </c>
      <c r="P30" s="100"/>
      <c r="Q30" s="100">
        <v>5085001</v>
      </c>
      <c r="R30" s="100"/>
      <c r="S30" s="107">
        <v>146401433417</v>
      </c>
      <c r="T30" s="100"/>
      <c r="U30" s="100">
        <v>583536281631.375</v>
      </c>
      <c r="V30" s="107"/>
      <c r="W30" s="100" t="s">
        <v>146</v>
      </c>
    </row>
    <row r="31" spans="1:23" s="60" customFormat="1" ht="20.25" customHeight="1" x14ac:dyDescent="0.45">
      <c r="A31" s="105" t="s">
        <v>180</v>
      </c>
      <c r="B31" s="90"/>
      <c r="C31" s="107">
        <v>626189</v>
      </c>
      <c r="D31" s="108"/>
      <c r="E31" s="107">
        <v>4119405325</v>
      </c>
      <c r="F31" s="108"/>
      <c r="G31" s="100">
        <v>4189177170.7785001</v>
      </c>
      <c r="H31" s="107"/>
      <c r="I31" s="109">
        <v>17873811</v>
      </c>
      <c r="J31" s="109">
        <v>121172997523</v>
      </c>
      <c r="K31" s="109"/>
      <c r="L31" s="109">
        <v>0</v>
      </c>
      <c r="M31" s="109">
        <v>0</v>
      </c>
      <c r="N31" s="110"/>
      <c r="O31" s="107">
        <v>18500000</v>
      </c>
      <c r="P31" s="100"/>
      <c r="Q31" s="100">
        <v>6810</v>
      </c>
      <c r="R31" s="100"/>
      <c r="S31" s="107">
        <v>125292402848</v>
      </c>
      <c r="T31" s="100"/>
      <c r="U31" s="100">
        <v>125235389250</v>
      </c>
      <c r="V31" s="107"/>
      <c r="W31" s="100" t="s">
        <v>210</v>
      </c>
    </row>
    <row r="32" spans="1:23" s="60" customFormat="1" ht="20.25" customHeight="1" x14ac:dyDescent="0.45">
      <c r="A32" s="105" t="s">
        <v>181</v>
      </c>
      <c r="B32" s="90"/>
      <c r="C32" s="107">
        <v>43836591</v>
      </c>
      <c r="D32" s="108"/>
      <c r="E32" s="107">
        <v>257391318844</v>
      </c>
      <c r="F32" s="108"/>
      <c r="G32" s="100">
        <v>268426701826.668</v>
      </c>
      <c r="H32" s="107"/>
      <c r="I32" s="109">
        <v>2000000</v>
      </c>
      <c r="J32" s="109">
        <v>11250430662</v>
      </c>
      <c r="K32" s="109"/>
      <c r="L32" s="109">
        <v>0</v>
      </c>
      <c r="M32" s="109">
        <v>0</v>
      </c>
      <c r="N32" s="110"/>
      <c r="O32" s="107">
        <v>45836591</v>
      </c>
      <c r="P32" s="100"/>
      <c r="Q32" s="100">
        <v>5950</v>
      </c>
      <c r="R32" s="100"/>
      <c r="S32" s="107">
        <v>268641749506</v>
      </c>
      <c r="T32" s="100"/>
      <c r="U32" s="100">
        <v>271104986537.12201</v>
      </c>
      <c r="V32" s="107"/>
      <c r="W32" s="100" t="s">
        <v>211</v>
      </c>
    </row>
    <row r="33" spans="1:23" s="60" customFormat="1" ht="20.25" customHeight="1" x14ac:dyDescent="0.45">
      <c r="A33" s="105" t="s">
        <v>182</v>
      </c>
      <c r="B33" s="90"/>
      <c r="C33" s="107">
        <v>2721942</v>
      </c>
      <c r="D33" s="108"/>
      <c r="E33" s="107">
        <v>220780222994</v>
      </c>
      <c r="F33" s="108"/>
      <c r="G33" s="100">
        <v>226741552099.38</v>
      </c>
      <c r="H33" s="107"/>
      <c r="I33" s="109">
        <v>0</v>
      </c>
      <c r="J33" s="109">
        <v>0</v>
      </c>
      <c r="K33" s="109"/>
      <c r="L33" s="109">
        <v>0</v>
      </c>
      <c r="M33" s="109">
        <v>0</v>
      </c>
      <c r="N33" s="110"/>
      <c r="O33" s="107">
        <v>2721942</v>
      </c>
      <c r="P33" s="100"/>
      <c r="Q33" s="100">
        <v>89450</v>
      </c>
      <c r="R33" s="100"/>
      <c r="S33" s="107">
        <v>220780222994</v>
      </c>
      <c r="T33" s="100"/>
      <c r="U33" s="100">
        <v>242029019514.19501</v>
      </c>
      <c r="V33" s="107"/>
      <c r="W33" s="100" t="s">
        <v>212</v>
      </c>
    </row>
    <row r="34" spans="1:23" s="60" customFormat="1" ht="20.25" customHeight="1" x14ac:dyDescent="0.45">
      <c r="A34" s="105" t="s">
        <v>183</v>
      </c>
      <c r="B34" s="90"/>
      <c r="C34" s="107">
        <v>15000000</v>
      </c>
      <c r="D34" s="108"/>
      <c r="E34" s="107">
        <v>43900437590</v>
      </c>
      <c r="F34" s="108"/>
      <c r="G34" s="100">
        <v>43599033000</v>
      </c>
      <c r="H34" s="107"/>
      <c r="I34" s="109">
        <v>0</v>
      </c>
      <c r="J34" s="109">
        <v>0</v>
      </c>
      <c r="K34" s="109"/>
      <c r="L34" s="109">
        <v>-15000000</v>
      </c>
      <c r="M34" s="109">
        <v>0</v>
      </c>
      <c r="N34" s="110"/>
      <c r="O34" s="107">
        <v>0</v>
      </c>
      <c r="P34" s="100"/>
      <c r="Q34" s="100">
        <v>0</v>
      </c>
      <c r="R34" s="100"/>
      <c r="S34" s="107">
        <v>0</v>
      </c>
      <c r="T34" s="100"/>
      <c r="U34" s="100">
        <v>0</v>
      </c>
      <c r="V34" s="107"/>
      <c r="W34" s="100" t="s">
        <v>137</v>
      </c>
    </row>
    <row r="35" spans="1:23" s="60" customFormat="1" ht="20.25" customHeight="1" x14ac:dyDescent="0.45">
      <c r="A35" s="105" t="s">
        <v>92</v>
      </c>
      <c r="B35" s="90"/>
      <c r="C35" s="107">
        <v>18734008</v>
      </c>
      <c r="D35" s="108"/>
      <c r="E35" s="107">
        <v>340571985387</v>
      </c>
      <c r="F35" s="108"/>
      <c r="G35" s="100">
        <v>235016463033.28799</v>
      </c>
      <c r="H35" s="107"/>
      <c r="I35" s="109">
        <v>0</v>
      </c>
      <c r="J35" s="109">
        <v>0</v>
      </c>
      <c r="K35" s="109"/>
      <c r="L35" s="109">
        <v>0</v>
      </c>
      <c r="M35" s="109">
        <v>0</v>
      </c>
      <c r="N35" s="110"/>
      <c r="O35" s="107">
        <v>18734008</v>
      </c>
      <c r="P35" s="100"/>
      <c r="Q35" s="100">
        <v>12080</v>
      </c>
      <c r="R35" s="100"/>
      <c r="S35" s="107">
        <v>340571985387</v>
      </c>
      <c r="T35" s="100"/>
      <c r="U35" s="100">
        <v>224960291080.992</v>
      </c>
      <c r="V35" s="107"/>
      <c r="W35" s="100" t="s">
        <v>161</v>
      </c>
    </row>
    <row r="36" spans="1:23" s="60" customFormat="1" ht="20.25" customHeight="1" x14ac:dyDescent="0.45">
      <c r="A36" s="105" t="s">
        <v>93</v>
      </c>
      <c r="B36" s="90"/>
      <c r="C36" s="107">
        <v>8288198</v>
      </c>
      <c r="D36" s="108"/>
      <c r="E36" s="107">
        <v>115216027029</v>
      </c>
      <c r="F36" s="108"/>
      <c r="G36" s="100">
        <v>96230156031.792007</v>
      </c>
      <c r="H36" s="107"/>
      <c r="I36" s="109">
        <v>0</v>
      </c>
      <c r="J36" s="109">
        <v>0</v>
      </c>
      <c r="K36" s="109"/>
      <c r="L36" s="109">
        <v>0</v>
      </c>
      <c r="M36" s="109">
        <v>0</v>
      </c>
      <c r="N36" s="110"/>
      <c r="O36" s="107">
        <v>8288198</v>
      </c>
      <c r="P36" s="100"/>
      <c r="Q36" s="100">
        <v>14300</v>
      </c>
      <c r="R36" s="100"/>
      <c r="S36" s="107">
        <v>115216027029</v>
      </c>
      <c r="T36" s="100"/>
      <c r="U36" s="100">
        <v>117816030073.17</v>
      </c>
      <c r="V36" s="107"/>
      <c r="W36" s="100" t="s">
        <v>138</v>
      </c>
    </row>
    <row r="37" spans="1:23" s="60" customFormat="1" ht="20.25" customHeight="1" x14ac:dyDescent="0.45">
      <c r="A37" s="105" t="s">
        <v>184</v>
      </c>
      <c r="B37" s="90"/>
      <c r="C37" s="107">
        <v>1643854</v>
      </c>
      <c r="D37" s="108"/>
      <c r="E37" s="107">
        <v>57644251181</v>
      </c>
      <c r="F37" s="108"/>
      <c r="G37" s="100">
        <v>37616362041.473999</v>
      </c>
      <c r="H37" s="107"/>
      <c r="I37" s="109">
        <v>607333</v>
      </c>
      <c r="J37" s="109">
        <v>14429515640</v>
      </c>
      <c r="K37" s="109"/>
      <c r="L37" s="109">
        <v>0</v>
      </c>
      <c r="M37" s="109">
        <v>0</v>
      </c>
      <c r="N37" s="110"/>
      <c r="O37" s="107">
        <v>2251187</v>
      </c>
      <c r="P37" s="100"/>
      <c r="Q37" s="100">
        <v>25930</v>
      </c>
      <c r="R37" s="100"/>
      <c r="S37" s="107">
        <v>72073766821</v>
      </c>
      <c r="T37" s="100"/>
      <c r="U37" s="100">
        <v>58025957900.485497</v>
      </c>
      <c r="V37" s="107"/>
      <c r="W37" s="100" t="s">
        <v>173</v>
      </c>
    </row>
    <row r="38" spans="1:23" s="60" customFormat="1" ht="20.25" customHeight="1" x14ac:dyDescent="0.45">
      <c r="A38" s="105" t="s">
        <v>167</v>
      </c>
      <c r="B38" s="90"/>
      <c r="C38" s="107">
        <v>51670315</v>
      </c>
      <c r="D38" s="108"/>
      <c r="E38" s="107">
        <v>101300423405</v>
      </c>
      <c r="F38" s="108"/>
      <c r="G38" s="100">
        <v>342590387093.75299</v>
      </c>
      <c r="H38" s="107"/>
      <c r="I38" s="109">
        <v>0</v>
      </c>
      <c r="J38" s="109">
        <v>0</v>
      </c>
      <c r="K38" s="109"/>
      <c r="L38" s="109">
        <v>-1625557</v>
      </c>
      <c r="M38" s="109">
        <v>10056209315</v>
      </c>
      <c r="N38" s="110"/>
      <c r="O38" s="107">
        <v>50044758</v>
      </c>
      <c r="P38" s="100"/>
      <c r="Q38" s="100">
        <v>6500</v>
      </c>
      <c r="R38" s="100"/>
      <c r="S38" s="107">
        <v>98113494656</v>
      </c>
      <c r="T38" s="100"/>
      <c r="U38" s="100">
        <v>323355445984.34998</v>
      </c>
      <c r="V38" s="107"/>
      <c r="W38" s="100" t="s">
        <v>213</v>
      </c>
    </row>
    <row r="39" spans="1:23" s="60" customFormat="1" ht="20.25" customHeight="1" x14ac:dyDescent="0.45">
      <c r="A39" s="105" t="s">
        <v>94</v>
      </c>
      <c r="B39" s="90"/>
      <c r="C39" s="107">
        <v>11740461</v>
      </c>
      <c r="D39" s="108"/>
      <c r="E39" s="107">
        <v>225979147072</v>
      </c>
      <c r="F39" s="108"/>
      <c r="G39" s="100">
        <v>155102343866.194</v>
      </c>
      <c r="H39" s="107"/>
      <c r="I39" s="109">
        <v>0</v>
      </c>
      <c r="J39" s="109">
        <v>0</v>
      </c>
      <c r="K39" s="109"/>
      <c r="L39" s="109">
        <v>-6084969</v>
      </c>
      <c r="M39" s="109">
        <v>76351183881</v>
      </c>
      <c r="N39" s="110"/>
      <c r="O39" s="107">
        <v>5655492</v>
      </c>
      <c r="P39" s="100"/>
      <c r="Q39" s="100">
        <v>12940</v>
      </c>
      <c r="R39" s="100"/>
      <c r="S39" s="107">
        <v>108856309699</v>
      </c>
      <c r="T39" s="100"/>
      <c r="U39" s="100">
        <v>72746633184.444</v>
      </c>
      <c r="V39" s="107"/>
      <c r="W39" s="100" t="s">
        <v>214</v>
      </c>
    </row>
    <row r="40" spans="1:23" s="60" customFormat="1" ht="20.25" customHeight="1" x14ac:dyDescent="0.45">
      <c r="A40" s="105" t="s">
        <v>95</v>
      </c>
      <c r="B40" s="90"/>
      <c r="C40" s="107">
        <v>173728614</v>
      </c>
      <c r="D40" s="108"/>
      <c r="E40" s="107">
        <v>309449441873</v>
      </c>
      <c r="F40" s="108"/>
      <c r="G40" s="100">
        <v>273721462063.51999</v>
      </c>
      <c r="H40" s="107"/>
      <c r="I40" s="109">
        <v>0</v>
      </c>
      <c r="J40" s="109">
        <v>0</v>
      </c>
      <c r="K40" s="109"/>
      <c r="L40" s="109">
        <v>0</v>
      </c>
      <c r="M40" s="109">
        <v>0</v>
      </c>
      <c r="N40" s="110"/>
      <c r="O40" s="107">
        <v>173728614</v>
      </c>
      <c r="P40" s="100"/>
      <c r="Q40" s="100">
        <v>1718</v>
      </c>
      <c r="R40" s="100"/>
      <c r="S40" s="107">
        <v>309449441873</v>
      </c>
      <c r="T40" s="100"/>
      <c r="U40" s="100">
        <v>296689887586.83099</v>
      </c>
      <c r="V40" s="107"/>
      <c r="W40" s="100" t="s">
        <v>215</v>
      </c>
    </row>
    <row r="41" spans="1:23" s="60" customFormat="1" ht="20.25" customHeight="1" x14ac:dyDescent="0.45">
      <c r="A41" s="105" t="s">
        <v>96</v>
      </c>
      <c r="B41" s="90"/>
      <c r="C41" s="107">
        <v>69647509</v>
      </c>
      <c r="D41" s="108"/>
      <c r="E41" s="107">
        <v>515211099754</v>
      </c>
      <c r="F41" s="108"/>
      <c r="G41" s="100">
        <v>409167658359.76898</v>
      </c>
      <c r="H41" s="107"/>
      <c r="I41" s="109">
        <v>0</v>
      </c>
      <c r="J41" s="109">
        <v>0</v>
      </c>
      <c r="K41" s="109"/>
      <c r="L41" s="109">
        <v>0</v>
      </c>
      <c r="M41" s="109">
        <v>0</v>
      </c>
      <c r="N41" s="110"/>
      <c r="O41" s="107">
        <v>69647509</v>
      </c>
      <c r="P41" s="100"/>
      <c r="Q41" s="100">
        <v>6050</v>
      </c>
      <c r="R41" s="100"/>
      <c r="S41" s="107">
        <v>515211099754</v>
      </c>
      <c r="T41" s="100"/>
      <c r="U41" s="100">
        <v>418860293244.77301</v>
      </c>
      <c r="V41" s="107"/>
      <c r="W41" s="100" t="s">
        <v>216</v>
      </c>
    </row>
    <row r="42" spans="1:23" s="60" customFormat="1" ht="20.25" customHeight="1" x14ac:dyDescent="0.45">
      <c r="A42" s="105" t="s">
        <v>185</v>
      </c>
      <c r="B42" s="90"/>
      <c r="C42" s="107">
        <v>1608495</v>
      </c>
      <c r="D42" s="108"/>
      <c r="E42" s="107">
        <v>136464073469</v>
      </c>
      <c r="F42" s="108"/>
      <c r="G42" s="100">
        <v>225288455674.27499</v>
      </c>
      <c r="H42" s="107"/>
      <c r="I42" s="109">
        <v>0</v>
      </c>
      <c r="J42" s="109">
        <v>0</v>
      </c>
      <c r="K42" s="109"/>
      <c r="L42" s="109">
        <v>-1414801</v>
      </c>
      <c r="M42" s="109">
        <v>218908896801</v>
      </c>
      <c r="N42" s="110"/>
      <c r="O42" s="107">
        <v>193694</v>
      </c>
      <c r="P42" s="100"/>
      <c r="Q42" s="100">
        <v>151450</v>
      </c>
      <c r="R42" s="100"/>
      <c r="S42" s="107">
        <v>16432921621</v>
      </c>
      <c r="T42" s="100"/>
      <c r="U42" s="100">
        <v>29160413310.014999</v>
      </c>
      <c r="V42" s="107"/>
      <c r="W42" s="100" t="s">
        <v>136</v>
      </c>
    </row>
    <row r="43" spans="1:23" s="60" customFormat="1" ht="20.25" customHeight="1" x14ac:dyDescent="0.45">
      <c r="A43" s="105" t="s">
        <v>97</v>
      </c>
      <c r="B43" s="90"/>
      <c r="C43" s="107">
        <v>8338164</v>
      </c>
      <c r="D43" s="108"/>
      <c r="E43" s="107">
        <v>61919049256</v>
      </c>
      <c r="F43" s="108"/>
      <c r="G43" s="100">
        <v>32267332640.910599</v>
      </c>
      <c r="H43" s="107"/>
      <c r="I43" s="109">
        <v>0</v>
      </c>
      <c r="J43" s="109">
        <v>0</v>
      </c>
      <c r="K43" s="109"/>
      <c r="L43" s="109">
        <v>-1000000</v>
      </c>
      <c r="M43" s="109">
        <v>3773371285</v>
      </c>
      <c r="N43" s="110"/>
      <c r="O43" s="107">
        <v>7338164</v>
      </c>
      <c r="P43" s="100"/>
      <c r="Q43" s="100">
        <v>3824</v>
      </c>
      <c r="R43" s="100"/>
      <c r="S43" s="107">
        <v>54493068039</v>
      </c>
      <c r="T43" s="100"/>
      <c r="U43" s="100">
        <v>27894175358.1408</v>
      </c>
      <c r="V43" s="107"/>
      <c r="W43" s="100" t="s">
        <v>136</v>
      </c>
    </row>
    <row r="44" spans="1:23" s="60" customFormat="1" ht="20.25" customHeight="1" x14ac:dyDescent="0.45">
      <c r="A44" s="105" t="s">
        <v>98</v>
      </c>
      <c r="B44" s="90"/>
      <c r="C44" s="107">
        <v>322198906</v>
      </c>
      <c r="D44" s="108"/>
      <c r="E44" s="107">
        <v>364968919566</v>
      </c>
      <c r="F44" s="108"/>
      <c r="G44" s="100">
        <v>301064913158.742</v>
      </c>
      <c r="H44" s="107"/>
      <c r="I44" s="109">
        <v>0</v>
      </c>
      <c r="J44" s="109">
        <v>0</v>
      </c>
      <c r="K44" s="109"/>
      <c r="L44" s="109">
        <v>0</v>
      </c>
      <c r="M44" s="109">
        <v>0</v>
      </c>
      <c r="N44" s="110"/>
      <c r="O44" s="107">
        <v>322198906</v>
      </c>
      <c r="P44" s="100"/>
      <c r="Q44" s="100">
        <v>1105</v>
      </c>
      <c r="R44" s="100"/>
      <c r="S44" s="107">
        <v>364968919566</v>
      </c>
      <c r="T44" s="100"/>
      <c r="U44" s="100">
        <v>353911413872.776</v>
      </c>
      <c r="V44" s="107"/>
      <c r="W44" s="100" t="s">
        <v>217</v>
      </c>
    </row>
    <row r="45" spans="1:23" s="60" customFormat="1" ht="20.25" customHeight="1" x14ac:dyDescent="0.45">
      <c r="A45" s="105" t="s">
        <v>186</v>
      </c>
      <c r="B45" s="90"/>
      <c r="C45" s="107">
        <v>2218435</v>
      </c>
      <c r="D45" s="108"/>
      <c r="E45" s="107">
        <v>45211528364</v>
      </c>
      <c r="F45" s="108"/>
      <c r="G45" s="100">
        <v>51051197467.012497</v>
      </c>
      <c r="H45" s="107"/>
      <c r="I45" s="109">
        <v>0</v>
      </c>
      <c r="J45" s="109">
        <v>0</v>
      </c>
      <c r="K45" s="109"/>
      <c r="L45" s="109">
        <v>0</v>
      </c>
      <c r="M45" s="109">
        <v>0</v>
      </c>
      <c r="N45" s="110"/>
      <c r="O45" s="107">
        <v>2218435</v>
      </c>
      <c r="P45" s="100"/>
      <c r="Q45" s="100">
        <v>24360</v>
      </c>
      <c r="R45" s="100"/>
      <c r="S45" s="107">
        <v>45211528364</v>
      </c>
      <c r="T45" s="100"/>
      <c r="U45" s="100">
        <v>53719532194.230003</v>
      </c>
      <c r="V45" s="107"/>
      <c r="W45" s="100" t="s">
        <v>172</v>
      </c>
    </row>
    <row r="46" spans="1:23" s="60" customFormat="1" ht="20.25" customHeight="1" x14ac:dyDescent="0.45">
      <c r="A46" s="105" t="s">
        <v>99</v>
      </c>
      <c r="B46" s="90"/>
      <c r="C46" s="107">
        <v>27630448</v>
      </c>
      <c r="D46" s="108"/>
      <c r="E46" s="107">
        <v>543758675645</v>
      </c>
      <c r="F46" s="108"/>
      <c r="G46" s="100">
        <v>546848992472.90399</v>
      </c>
      <c r="H46" s="107"/>
      <c r="I46" s="109">
        <v>1266321</v>
      </c>
      <c r="J46" s="109">
        <v>24733750556</v>
      </c>
      <c r="K46" s="109"/>
      <c r="L46" s="109">
        <v>0</v>
      </c>
      <c r="M46" s="109">
        <v>0</v>
      </c>
      <c r="N46" s="110"/>
      <c r="O46" s="107">
        <v>28896769</v>
      </c>
      <c r="P46" s="100"/>
      <c r="Q46" s="100">
        <v>20450</v>
      </c>
      <c r="R46" s="100"/>
      <c r="S46" s="107">
        <v>568492426201</v>
      </c>
      <c r="T46" s="100"/>
      <c r="U46" s="100">
        <v>587422839440.00195</v>
      </c>
      <c r="V46" s="107"/>
      <c r="W46" s="100" t="s">
        <v>218</v>
      </c>
    </row>
    <row r="47" spans="1:23" s="60" customFormat="1" ht="20.25" customHeight="1" x14ac:dyDescent="0.45">
      <c r="A47" s="105" t="s">
        <v>187</v>
      </c>
      <c r="B47" s="90"/>
      <c r="C47" s="107">
        <v>845046</v>
      </c>
      <c r="D47" s="108"/>
      <c r="E47" s="107">
        <v>7530223830</v>
      </c>
      <c r="F47" s="108"/>
      <c r="G47" s="100">
        <v>7526561067.6479998</v>
      </c>
      <c r="H47" s="107"/>
      <c r="I47" s="109">
        <v>0</v>
      </c>
      <c r="J47" s="109">
        <v>0</v>
      </c>
      <c r="K47" s="109"/>
      <c r="L47" s="109">
        <v>0</v>
      </c>
      <c r="M47" s="109">
        <v>0</v>
      </c>
      <c r="N47" s="110"/>
      <c r="O47" s="107">
        <v>845046</v>
      </c>
      <c r="P47" s="100"/>
      <c r="Q47" s="100">
        <v>10410</v>
      </c>
      <c r="R47" s="100"/>
      <c r="S47" s="107">
        <v>7530223830</v>
      </c>
      <c r="T47" s="100"/>
      <c r="U47" s="100">
        <v>8744587133.2830009</v>
      </c>
      <c r="V47" s="107"/>
      <c r="W47" s="100" t="s">
        <v>158</v>
      </c>
    </row>
    <row r="48" spans="1:23" s="60" customFormat="1" ht="20.25" customHeight="1" x14ac:dyDescent="0.45">
      <c r="A48" s="105" t="s">
        <v>168</v>
      </c>
      <c r="B48" s="90"/>
      <c r="C48" s="107">
        <v>33807493</v>
      </c>
      <c r="D48" s="108"/>
      <c r="E48" s="107">
        <v>226851496596</v>
      </c>
      <c r="F48" s="108"/>
      <c r="G48" s="100">
        <v>299096411908.185</v>
      </c>
      <c r="H48" s="107"/>
      <c r="I48" s="109">
        <v>0</v>
      </c>
      <c r="J48" s="109">
        <v>0</v>
      </c>
      <c r="K48" s="109"/>
      <c r="L48" s="109">
        <v>0</v>
      </c>
      <c r="M48" s="109">
        <v>0</v>
      </c>
      <c r="N48" s="110"/>
      <c r="O48" s="107">
        <v>33807493</v>
      </c>
      <c r="P48" s="100"/>
      <c r="Q48" s="100">
        <v>10090</v>
      </c>
      <c r="R48" s="100"/>
      <c r="S48" s="107">
        <v>226851496596</v>
      </c>
      <c r="T48" s="100"/>
      <c r="U48" s="100">
        <v>339087954623.99799</v>
      </c>
      <c r="V48" s="107"/>
      <c r="W48" s="100" t="s">
        <v>219</v>
      </c>
    </row>
    <row r="49" spans="1:23" s="60" customFormat="1" ht="20.25" customHeight="1" x14ac:dyDescent="0.45">
      <c r="A49" s="105" t="s">
        <v>100</v>
      </c>
      <c r="B49" s="90"/>
      <c r="C49" s="107">
        <v>57656914</v>
      </c>
      <c r="D49" s="108"/>
      <c r="E49" s="107">
        <v>189796781700</v>
      </c>
      <c r="F49" s="108"/>
      <c r="G49" s="100">
        <v>238253696738.58701</v>
      </c>
      <c r="H49" s="107"/>
      <c r="I49" s="109">
        <v>0</v>
      </c>
      <c r="J49" s="109">
        <v>0</v>
      </c>
      <c r="K49" s="109"/>
      <c r="L49" s="109">
        <v>0</v>
      </c>
      <c r="M49" s="109">
        <v>0</v>
      </c>
      <c r="N49" s="110"/>
      <c r="O49" s="107">
        <v>57656914</v>
      </c>
      <c r="P49" s="100"/>
      <c r="Q49" s="100">
        <v>4884</v>
      </c>
      <c r="R49" s="100"/>
      <c r="S49" s="107">
        <v>189796781700</v>
      </c>
      <c r="T49" s="100"/>
      <c r="U49" s="100">
        <v>279920869586.54303</v>
      </c>
      <c r="V49" s="107"/>
      <c r="W49" s="100" t="s">
        <v>200</v>
      </c>
    </row>
    <row r="50" spans="1:23" s="60" customFormat="1" ht="20.25" customHeight="1" x14ac:dyDescent="0.45">
      <c r="A50" s="105" t="s">
        <v>101</v>
      </c>
      <c r="B50" s="90"/>
      <c r="C50" s="107">
        <v>90337087</v>
      </c>
      <c r="D50" s="108"/>
      <c r="E50" s="107">
        <v>271656585198</v>
      </c>
      <c r="F50" s="108"/>
      <c r="G50" s="100">
        <v>369076279275.95801</v>
      </c>
      <c r="H50" s="107"/>
      <c r="I50" s="109">
        <v>0</v>
      </c>
      <c r="J50" s="109">
        <v>0</v>
      </c>
      <c r="K50" s="109"/>
      <c r="L50" s="109">
        <v>0</v>
      </c>
      <c r="M50" s="109">
        <v>0</v>
      </c>
      <c r="N50" s="110"/>
      <c r="O50" s="107">
        <v>90337087</v>
      </c>
      <c r="P50" s="100"/>
      <c r="Q50" s="100">
        <v>4854</v>
      </c>
      <c r="R50" s="100"/>
      <c r="S50" s="107">
        <v>271656585198</v>
      </c>
      <c r="T50" s="100"/>
      <c r="U50" s="100">
        <v>435887167787.22699</v>
      </c>
      <c r="V50" s="107"/>
      <c r="W50" s="100" t="s">
        <v>155</v>
      </c>
    </row>
    <row r="51" spans="1:23" s="60" customFormat="1" ht="20.25" customHeight="1" x14ac:dyDescent="0.45">
      <c r="A51" s="105" t="s">
        <v>102</v>
      </c>
      <c r="B51" s="90"/>
      <c r="C51" s="107">
        <v>18399289</v>
      </c>
      <c r="D51" s="108"/>
      <c r="E51" s="107">
        <v>119315643346</v>
      </c>
      <c r="F51" s="108"/>
      <c r="G51" s="100">
        <v>69245232890.483704</v>
      </c>
      <c r="H51" s="107"/>
      <c r="I51" s="109">
        <v>0</v>
      </c>
      <c r="J51" s="109">
        <v>0</v>
      </c>
      <c r="K51" s="109"/>
      <c r="L51" s="109">
        <v>-6000000</v>
      </c>
      <c r="M51" s="109">
        <v>26213098594</v>
      </c>
      <c r="N51" s="110"/>
      <c r="O51" s="107">
        <v>12399289</v>
      </c>
      <c r="P51" s="100"/>
      <c r="Q51" s="100">
        <v>4512</v>
      </c>
      <c r="R51" s="100"/>
      <c r="S51" s="107">
        <v>80406864855</v>
      </c>
      <c r="T51" s="100"/>
      <c r="U51" s="100">
        <v>55612715695.790398</v>
      </c>
      <c r="V51" s="107"/>
      <c r="W51" s="100" t="s">
        <v>157</v>
      </c>
    </row>
    <row r="52" spans="1:23" s="60" customFormat="1" ht="20.25" customHeight="1" x14ac:dyDescent="0.45">
      <c r="A52" s="105" t="s">
        <v>103</v>
      </c>
      <c r="B52" s="90"/>
      <c r="C52" s="107">
        <v>21219355</v>
      </c>
      <c r="D52" s="108"/>
      <c r="E52" s="107">
        <v>75381455999</v>
      </c>
      <c r="F52" s="108"/>
      <c r="G52" s="100">
        <v>65726099094.429001</v>
      </c>
      <c r="H52" s="107"/>
      <c r="I52" s="109">
        <v>0</v>
      </c>
      <c r="J52" s="109">
        <v>0</v>
      </c>
      <c r="K52" s="109"/>
      <c r="L52" s="109">
        <v>-12038972</v>
      </c>
      <c r="M52" s="109">
        <v>41269913116</v>
      </c>
      <c r="N52" s="110"/>
      <c r="O52" s="107">
        <v>9180383</v>
      </c>
      <c r="P52" s="100"/>
      <c r="Q52" s="100">
        <v>3298</v>
      </c>
      <c r="R52" s="100"/>
      <c r="S52" s="107">
        <v>32613179673</v>
      </c>
      <c r="T52" s="100"/>
      <c r="U52" s="100">
        <v>30096755560.352699</v>
      </c>
      <c r="V52" s="107"/>
      <c r="W52" s="100" t="s">
        <v>136</v>
      </c>
    </row>
    <row r="53" spans="1:23" s="60" customFormat="1" ht="20.25" customHeight="1" x14ac:dyDescent="0.45">
      <c r="A53" s="105" t="s">
        <v>105</v>
      </c>
      <c r="B53" s="90"/>
      <c r="C53" s="107">
        <v>177408156</v>
      </c>
      <c r="D53" s="108"/>
      <c r="E53" s="107">
        <v>833733645829</v>
      </c>
      <c r="F53" s="108"/>
      <c r="G53" s="100">
        <v>1181562269061.0601</v>
      </c>
      <c r="H53" s="107"/>
      <c r="I53" s="109">
        <v>0</v>
      </c>
      <c r="J53" s="109">
        <v>0</v>
      </c>
      <c r="K53" s="109"/>
      <c r="L53" s="109">
        <v>0</v>
      </c>
      <c r="M53" s="109">
        <v>0</v>
      </c>
      <c r="N53" s="110"/>
      <c r="O53" s="107">
        <v>177408156</v>
      </c>
      <c r="P53" s="100"/>
      <c r="Q53" s="100">
        <v>7840</v>
      </c>
      <c r="R53" s="100"/>
      <c r="S53" s="107">
        <v>833733645829</v>
      </c>
      <c r="T53" s="100"/>
      <c r="U53" s="100">
        <v>1382604207378.9099</v>
      </c>
      <c r="V53" s="107"/>
      <c r="W53" s="100" t="s">
        <v>220</v>
      </c>
    </row>
    <row r="54" spans="1:23" s="60" customFormat="1" ht="20.25" customHeight="1" x14ac:dyDescent="0.45">
      <c r="A54" s="105" t="s">
        <v>106</v>
      </c>
      <c r="B54" s="90"/>
      <c r="C54" s="107">
        <v>3949846</v>
      </c>
      <c r="D54" s="108"/>
      <c r="E54" s="107">
        <v>190910104999</v>
      </c>
      <c r="F54" s="108"/>
      <c r="G54" s="100">
        <v>136322678133.936</v>
      </c>
      <c r="H54" s="107"/>
      <c r="I54" s="109">
        <v>0</v>
      </c>
      <c r="J54" s="109">
        <v>0</v>
      </c>
      <c r="K54" s="109"/>
      <c r="L54" s="109">
        <v>0</v>
      </c>
      <c r="M54" s="109">
        <v>0</v>
      </c>
      <c r="N54" s="110"/>
      <c r="O54" s="107">
        <v>3949846</v>
      </c>
      <c r="P54" s="100"/>
      <c r="Q54" s="100">
        <v>39840</v>
      </c>
      <c r="R54" s="100"/>
      <c r="S54" s="107">
        <v>190910104999</v>
      </c>
      <c r="T54" s="100"/>
      <c r="U54" s="100">
        <v>156425561545.392</v>
      </c>
      <c r="V54" s="107"/>
      <c r="W54" s="100" t="s">
        <v>221</v>
      </c>
    </row>
    <row r="55" spans="1:23" s="60" customFormat="1" ht="20.25" customHeight="1" x14ac:dyDescent="0.45">
      <c r="A55" s="105" t="s">
        <v>107</v>
      </c>
      <c r="B55" s="90"/>
      <c r="C55" s="107">
        <v>57387637</v>
      </c>
      <c r="D55" s="108"/>
      <c r="E55" s="107">
        <v>107499178977</v>
      </c>
      <c r="F55" s="108"/>
      <c r="G55" s="100">
        <v>312613069467.97803</v>
      </c>
      <c r="H55" s="107"/>
      <c r="I55" s="109">
        <v>0</v>
      </c>
      <c r="J55" s="109">
        <v>0</v>
      </c>
      <c r="K55" s="109"/>
      <c r="L55" s="109">
        <v>0</v>
      </c>
      <c r="M55" s="109">
        <v>0</v>
      </c>
      <c r="N55" s="110"/>
      <c r="O55" s="107">
        <v>57387637</v>
      </c>
      <c r="P55" s="100"/>
      <c r="Q55" s="100">
        <v>6390</v>
      </c>
      <c r="R55" s="100"/>
      <c r="S55" s="107">
        <v>107499178977</v>
      </c>
      <c r="T55" s="100"/>
      <c r="U55" s="100">
        <v>364525093777.44098</v>
      </c>
      <c r="V55" s="107"/>
      <c r="W55" s="100" t="s">
        <v>222</v>
      </c>
    </row>
    <row r="56" spans="1:23" s="60" customFormat="1" ht="20.25" customHeight="1" x14ac:dyDescent="0.45">
      <c r="A56" s="105" t="s">
        <v>108</v>
      </c>
      <c r="B56" s="90"/>
      <c r="C56" s="107">
        <v>3469705</v>
      </c>
      <c r="D56" s="108"/>
      <c r="E56" s="107">
        <v>97890155591</v>
      </c>
      <c r="F56" s="108"/>
      <c r="G56" s="100">
        <v>117543973498.92</v>
      </c>
      <c r="H56" s="107"/>
      <c r="I56" s="109">
        <v>0</v>
      </c>
      <c r="J56" s="109">
        <v>0</v>
      </c>
      <c r="K56" s="109"/>
      <c r="L56" s="109">
        <v>0</v>
      </c>
      <c r="M56" s="109">
        <v>0</v>
      </c>
      <c r="N56" s="110"/>
      <c r="O56" s="107">
        <v>3469705</v>
      </c>
      <c r="P56" s="100"/>
      <c r="Q56" s="100">
        <v>39200</v>
      </c>
      <c r="R56" s="100"/>
      <c r="S56" s="107">
        <v>97890155591</v>
      </c>
      <c r="T56" s="100"/>
      <c r="U56" s="100">
        <v>135203162005.8</v>
      </c>
      <c r="V56" s="107"/>
      <c r="W56" s="100" t="s">
        <v>145</v>
      </c>
    </row>
    <row r="57" spans="1:23" s="60" customFormat="1" ht="20.25" customHeight="1" x14ac:dyDescent="0.45">
      <c r="A57" s="105" t="s">
        <v>188</v>
      </c>
      <c r="B57" s="90"/>
      <c r="C57" s="107">
        <v>7209497</v>
      </c>
      <c r="D57" s="108"/>
      <c r="E57" s="107">
        <v>266075520987</v>
      </c>
      <c r="F57" s="108"/>
      <c r="G57" s="100">
        <v>183536638621.888</v>
      </c>
      <c r="H57" s="107"/>
      <c r="I57" s="109">
        <v>0</v>
      </c>
      <c r="J57" s="109">
        <v>0</v>
      </c>
      <c r="K57" s="109"/>
      <c r="L57" s="109">
        <v>0</v>
      </c>
      <c r="M57" s="109">
        <v>0</v>
      </c>
      <c r="N57" s="110"/>
      <c r="O57" s="107">
        <v>7209497</v>
      </c>
      <c r="P57" s="100"/>
      <c r="Q57" s="100">
        <v>25890</v>
      </c>
      <c r="R57" s="100"/>
      <c r="S57" s="107">
        <v>266075520987</v>
      </c>
      <c r="T57" s="100"/>
      <c r="U57" s="100">
        <v>185543286759.88699</v>
      </c>
      <c r="V57" s="107"/>
      <c r="W57" s="100" t="s">
        <v>139</v>
      </c>
    </row>
    <row r="58" spans="1:23" s="60" customFormat="1" ht="20.25" customHeight="1" x14ac:dyDescent="0.45">
      <c r="A58" s="105" t="s">
        <v>109</v>
      </c>
      <c r="B58" s="90"/>
      <c r="C58" s="107">
        <v>2468479</v>
      </c>
      <c r="D58" s="108"/>
      <c r="E58" s="107">
        <v>81145873999</v>
      </c>
      <c r="F58" s="108"/>
      <c r="G58" s="100">
        <v>73000298611.012497</v>
      </c>
      <c r="H58" s="107"/>
      <c r="I58" s="109">
        <v>0</v>
      </c>
      <c r="J58" s="109">
        <v>0</v>
      </c>
      <c r="K58" s="109"/>
      <c r="L58" s="109">
        <v>0</v>
      </c>
      <c r="M58" s="109">
        <v>0</v>
      </c>
      <c r="N58" s="110"/>
      <c r="O58" s="107">
        <v>2468479</v>
      </c>
      <c r="P58" s="100"/>
      <c r="Q58" s="100">
        <v>33070</v>
      </c>
      <c r="R58" s="100"/>
      <c r="S58" s="107">
        <v>81145873999</v>
      </c>
      <c r="T58" s="100"/>
      <c r="U58" s="100">
        <v>81146886556.846497</v>
      </c>
      <c r="V58" s="107"/>
      <c r="W58" s="100" t="s">
        <v>223</v>
      </c>
    </row>
    <row r="59" spans="1:23" s="60" customFormat="1" ht="20.25" customHeight="1" x14ac:dyDescent="0.45">
      <c r="A59" s="105" t="s">
        <v>110</v>
      </c>
      <c r="B59" s="90"/>
      <c r="C59" s="107">
        <v>7514971</v>
      </c>
      <c r="D59" s="108"/>
      <c r="E59" s="107">
        <v>187316025147</v>
      </c>
      <c r="F59" s="108"/>
      <c r="G59" s="100">
        <v>411760561570.95599</v>
      </c>
      <c r="H59" s="107"/>
      <c r="I59" s="109">
        <v>0</v>
      </c>
      <c r="J59" s="109">
        <v>0</v>
      </c>
      <c r="K59" s="109"/>
      <c r="L59" s="109">
        <v>0</v>
      </c>
      <c r="M59" s="109">
        <v>0</v>
      </c>
      <c r="N59" s="110"/>
      <c r="O59" s="107">
        <v>7514971</v>
      </c>
      <c r="P59" s="100"/>
      <c r="Q59" s="100">
        <v>66710</v>
      </c>
      <c r="R59" s="100"/>
      <c r="S59" s="107">
        <v>187316025147</v>
      </c>
      <c r="T59" s="100"/>
      <c r="U59" s="100">
        <v>498340839303.31</v>
      </c>
      <c r="V59" s="107"/>
      <c r="W59" s="100" t="s">
        <v>224</v>
      </c>
    </row>
    <row r="60" spans="1:23" s="60" customFormat="1" ht="20.25" customHeight="1" x14ac:dyDescent="0.45">
      <c r="A60" s="105" t="s">
        <v>189</v>
      </c>
      <c r="B60" s="90"/>
      <c r="C60" s="107">
        <v>3889191</v>
      </c>
      <c r="D60" s="108"/>
      <c r="E60" s="107">
        <v>36567717142</v>
      </c>
      <c r="F60" s="108"/>
      <c r="G60" s="100">
        <v>31392328546.026001</v>
      </c>
      <c r="H60" s="107"/>
      <c r="I60" s="109">
        <v>0</v>
      </c>
      <c r="J60" s="109">
        <v>0</v>
      </c>
      <c r="K60" s="109"/>
      <c r="L60" s="109">
        <v>0</v>
      </c>
      <c r="M60" s="109">
        <v>0</v>
      </c>
      <c r="N60" s="110"/>
      <c r="O60" s="107">
        <v>3889191</v>
      </c>
      <c r="P60" s="100"/>
      <c r="Q60" s="100">
        <v>9170</v>
      </c>
      <c r="R60" s="100"/>
      <c r="S60" s="107">
        <v>36567717142</v>
      </c>
      <c r="T60" s="100"/>
      <c r="U60" s="100">
        <v>35451681375.253502</v>
      </c>
      <c r="V60" s="107"/>
      <c r="W60" s="100" t="s">
        <v>225</v>
      </c>
    </row>
    <row r="61" spans="1:23" s="60" customFormat="1" ht="20.25" customHeight="1" x14ac:dyDescent="0.45">
      <c r="A61" s="105" t="s">
        <v>111</v>
      </c>
      <c r="B61" s="90"/>
      <c r="C61" s="107">
        <v>10383929</v>
      </c>
      <c r="D61" s="108"/>
      <c r="E61" s="107">
        <v>248003408667</v>
      </c>
      <c r="F61" s="108"/>
      <c r="G61" s="100">
        <v>265485559689.414</v>
      </c>
      <c r="H61" s="107"/>
      <c r="I61" s="109">
        <v>0</v>
      </c>
      <c r="J61" s="109">
        <v>0</v>
      </c>
      <c r="K61" s="109"/>
      <c r="L61" s="109">
        <v>0</v>
      </c>
      <c r="M61" s="109">
        <v>0</v>
      </c>
      <c r="N61" s="110"/>
      <c r="O61" s="107">
        <v>10383929</v>
      </c>
      <c r="P61" s="100"/>
      <c r="Q61" s="100">
        <v>31900</v>
      </c>
      <c r="R61" s="100"/>
      <c r="S61" s="107">
        <v>248003408667</v>
      </c>
      <c r="T61" s="100"/>
      <c r="U61" s="100">
        <v>329276413456.15503</v>
      </c>
      <c r="V61" s="107"/>
      <c r="W61" s="100" t="s">
        <v>226</v>
      </c>
    </row>
    <row r="62" spans="1:23" s="60" customFormat="1" ht="20.25" customHeight="1" x14ac:dyDescent="0.45">
      <c r="A62" s="105" t="s">
        <v>112</v>
      </c>
      <c r="B62" s="90"/>
      <c r="C62" s="107">
        <v>8264674</v>
      </c>
      <c r="D62" s="108"/>
      <c r="E62" s="107">
        <v>246297987068</v>
      </c>
      <c r="F62" s="108"/>
      <c r="G62" s="100">
        <v>509196639777.60602</v>
      </c>
      <c r="H62" s="107"/>
      <c r="I62" s="109">
        <v>0</v>
      </c>
      <c r="J62" s="109">
        <v>0</v>
      </c>
      <c r="K62" s="109"/>
      <c r="L62" s="109">
        <v>0</v>
      </c>
      <c r="M62" s="109">
        <v>0</v>
      </c>
      <c r="N62" s="110"/>
      <c r="O62" s="107">
        <v>8264674</v>
      </c>
      <c r="P62" s="100"/>
      <c r="Q62" s="100">
        <v>65870</v>
      </c>
      <c r="R62" s="100"/>
      <c r="S62" s="107">
        <v>246297987068</v>
      </c>
      <c r="T62" s="100"/>
      <c r="U62" s="100">
        <v>541154931625.539</v>
      </c>
      <c r="V62" s="107"/>
      <c r="W62" s="100" t="s">
        <v>227</v>
      </c>
    </row>
    <row r="63" spans="1:23" s="60" customFormat="1" ht="20.25" customHeight="1" x14ac:dyDescent="0.45">
      <c r="A63" s="105" t="s">
        <v>113</v>
      </c>
      <c r="B63" s="90"/>
      <c r="C63" s="107">
        <v>9143022</v>
      </c>
      <c r="D63" s="108"/>
      <c r="E63" s="107">
        <v>110725305216</v>
      </c>
      <c r="F63" s="108"/>
      <c r="G63" s="100">
        <v>152143515859.73401</v>
      </c>
      <c r="H63" s="107"/>
      <c r="I63" s="109">
        <v>0</v>
      </c>
      <c r="J63" s="109">
        <v>0</v>
      </c>
      <c r="K63" s="109"/>
      <c r="L63" s="109">
        <v>0</v>
      </c>
      <c r="M63" s="109">
        <v>0</v>
      </c>
      <c r="N63" s="110"/>
      <c r="O63" s="107">
        <v>9143022</v>
      </c>
      <c r="P63" s="100"/>
      <c r="Q63" s="100">
        <v>16660</v>
      </c>
      <c r="R63" s="100"/>
      <c r="S63" s="107">
        <v>110725305216</v>
      </c>
      <c r="T63" s="100"/>
      <c r="U63" s="100">
        <v>151416426178.20599</v>
      </c>
      <c r="V63" s="107"/>
      <c r="W63" s="100" t="s">
        <v>207</v>
      </c>
    </row>
    <row r="64" spans="1:23" s="60" customFormat="1" ht="20.25" customHeight="1" x14ac:dyDescent="0.45">
      <c r="A64" s="105" t="s">
        <v>190</v>
      </c>
      <c r="B64" s="90"/>
      <c r="C64" s="107">
        <v>84855799</v>
      </c>
      <c r="D64" s="108"/>
      <c r="E64" s="107">
        <v>36876847481</v>
      </c>
      <c r="F64" s="108"/>
      <c r="G64" s="100">
        <v>36608293636.242302</v>
      </c>
      <c r="H64" s="107"/>
      <c r="I64" s="109">
        <v>0</v>
      </c>
      <c r="J64" s="109">
        <v>0</v>
      </c>
      <c r="K64" s="109"/>
      <c r="L64" s="109">
        <v>0</v>
      </c>
      <c r="M64" s="109">
        <v>0</v>
      </c>
      <c r="N64" s="110"/>
      <c r="O64" s="107">
        <v>84855799</v>
      </c>
      <c r="P64" s="100"/>
      <c r="Q64" s="100">
        <v>434</v>
      </c>
      <c r="R64" s="100"/>
      <c r="S64" s="107">
        <v>36876847481</v>
      </c>
      <c r="T64" s="100"/>
      <c r="U64" s="100">
        <v>36608293636.242302</v>
      </c>
      <c r="V64" s="107"/>
      <c r="W64" s="100" t="s">
        <v>141</v>
      </c>
    </row>
    <row r="65" spans="1:23" s="60" customFormat="1" ht="20.25" customHeight="1" x14ac:dyDescent="0.45">
      <c r="A65" s="105" t="s">
        <v>114</v>
      </c>
      <c r="B65" s="90"/>
      <c r="C65" s="107">
        <v>159510</v>
      </c>
      <c r="D65" s="108"/>
      <c r="E65" s="107">
        <v>522351276235</v>
      </c>
      <c r="F65" s="108"/>
      <c r="G65" s="100">
        <v>925633235161.43994</v>
      </c>
      <c r="H65" s="107"/>
      <c r="I65" s="109">
        <v>0</v>
      </c>
      <c r="J65" s="109">
        <v>0</v>
      </c>
      <c r="K65" s="109"/>
      <c r="L65" s="109">
        <v>0</v>
      </c>
      <c r="M65" s="109">
        <v>0</v>
      </c>
      <c r="N65" s="110"/>
      <c r="O65" s="107">
        <v>159510</v>
      </c>
      <c r="P65" s="100"/>
      <c r="Q65" s="100">
        <v>6009960</v>
      </c>
      <c r="R65" s="100"/>
      <c r="S65" s="107">
        <v>522351276235</v>
      </c>
      <c r="T65" s="100"/>
      <c r="U65" s="100">
        <v>956347962672.95996</v>
      </c>
      <c r="V65" s="107"/>
      <c r="W65" s="100" t="s">
        <v>228</v>
      </c>
    </row>
    <row r="66" spans="1:23" s="60" customFormat="1" ht="20.25" customHeight="1" x14ac:dyDescent="0.45">
      <c r="A66" s="105" t="s">
        <v>115</v>
      </c>
      <c r="B66" s="90"/>
      <c r="C66" s="107">
        <v>21708878</v>
      </c>
      <c r="D66" s="108"/>
      <c r="E66" s="107">
        <v>365811889936</v>
      </c>
      <c r="F66" s="108"/>
      <c r="G66" s="100">
        <v>425120290465.22998</v>
      </c>
      <c r="H66" s="107"/>
      <c r="I66" s="109">
        <v>0</v>
      </c>
      <c r="J66" s="109">
        <v>0</v>
      </c>
      <c r="K66" s="109"/>
      <c r="L66" s="109">
        <v>0</v>
      </c>
      <c r="M66" s="109">
        <v>0</v>
      </c>
      <c r="N66" s="110"/>
      <c r="O66" s="107">
        <v>21708878</v>
      </c>
      <c r="P66" s="100"/>
      <c r="Q66" s="100">
        <v>21530</v>
      </c>
      <c r="R66" s="100"/>
      <c r="S66" s="107">
        <v>365811889936</v>
      </c>
      <c r="T66" s="100"/>
      <c r="U66" s="100">
        <v>464611160087.12701</v>
      </c>
      <c r="V66" s="107"/>
      <c r="W66" s="100" t="s">
        <v>229</v>
      </c>
    </row>
    <row r="67" spans="1:23" s="60" customFormat="1" ht="20.25" customHeight="1" x14ac:dyDescent="0.45">
      <c r="A67" s="105" t="s">
        <v>116</v>
      </c>
      <c r="B67" s="90"/>
      <c r="C67" s="107">
        <v>109806374</v>
      </c>
      <c r="D67" s="108"/>
      <c r="E67" s="107">
        <v>306908642563</v>
      </c>
      <c r="F67" s="108"/>
      <c r="G67" s="100">
        <v>124216143673.009</v>
      </c>
      <c r="H67" s="107"/>
      <c r="I67" s="109">
        <v>0</v>
      </c>
      <c r="J67" s="109">
        <v>0</v>
      </c>
      <c r="K67" s="109"/>
      <c r="L67" s="109">
        <v>0</v>
      </c>
      <c r="M67" s="109">
        <v>0</v>
      </c>
      <c r="N67" s="110"/>
      <c r="O67" s="107">
        <v>109806374</v>
      </c>
      <c r="P67" s="100"/>
      <c r="Q67" s="100">
        <v>1198</v>
      </c>
      <c r="R67" s="100"/>
      <c r="S67" s="107">
        <v>306908642563</v>
      </c>
      <c r="T67" s="100"/>
      <c r="U67" s="100">
        <v>130765325237.491</v>
      </c>
      <c r="V67" s="107"/>
      <c r="W67" s="100" t="s">
        <v>149</v>
      </c>
    </row>
    <row r="68" spans="1:23" s="60" customFormat="1" ht="20.25" customHeight="1" x14ac:dyDescent="0.45">
      <c r="A68" s="105" t="s">
        <v>191</v>
      </c>
      <c r="B68" s="90"/>
      <c r="C68" s="107">
        <v>2060000</v>
      </c>
      <c r="D68" s="108"/>
      <c r="E68" s="107">
        <v>136816330160</v>
      </c>
      <c r="F68" s="108"/>
      <c r="G68" s="100">
        <v>133840482480</v>
      </c>
      <c r="H68" s="107"/>
      <c r="I68" s="109">
        <v>0</v>
      </c>
      <c r="J68" s="109">
        <v>0</v>
      </c>
      <c r="K68" s="109"/>
      <c r="L68" s="109">
        <v>0</v>
      </c>
      <c r="M68" s="109">
        <v>0</v>
      </c>
      <c r="N68" s="110"/>
      <c r="O68" s="107">
        <v>2060000</v>
      </c>
      <c r="P68" s="100"/>
      <c r="Q68" s="100">
        <v>78340</v>
      </c>
      <c r="R68" s="100"/>
      <c r="S68" s="107">
        <v>136816330160</v>
      </c>
      <c r="T68" s="100"/>
      <c r="U68" s="100">
        <v>160420186620</v>
      </c>
      <c r="V68" s="107"/>
      <c r="W68" s="100" t="s">
        <v>143</v>
      </c>
    </row>
    <row r="69" spans="1:23" s="60" customFormat="1" ht="20.25" customHeight="1" x14ac:dyDescent="0.45">
      <c r="A69" s="105" t="s">
        <v>192</v>
      </c>
      <c r="B69" s="90"/>
      <c r="C69" s="107">
        <v>5855477</v>
      </c>
      <c r="D69" s="108"/>
      <c r="E69" s="107">
        <v>115247676456</v>
      </c>
      <c r="F69" s="108"/>
      <c r="G69" s="100">
        <v>87251347308.6315</v>
      </c>
      <c r="H69" s="107"/>
      <c r="I69" s="109">
        <v>0</v>
      </c>
      <c r="J69" s="109">
        <v>0</v>
      </c>
      <c r="K69" s="109"/>
      <c r="L69" s="109">
        <v>0</v>
      </c>
      <c r="M69" s="109">
        <v>0</v>
      </c>
      <c r="N69" s="110"/>
      <c r="O69" s="107">
        <v>5855477</v>
      </c>
      <c r="P69" s="100"/>
      <c r="Q69" s="100">
        <v>16550</v>
      </c>
      <c r="R69" s="100"/>
      <c r="S69" s="107">
        <v>115247676456</v>
      </c>
      <c r="T69" s="100"/>
      <c r="U69" s="100">
        <v>96331540891.117493</v>
      </c>
      <c r="V69" s="107"/>
      <c r="W69" s="100" t="s">
        <v>140</v>
      </c>
    </row>
    <row r="70" spans="1:23" s="60" customFormat="1" ht="20.25" customHeight="1" x14ac:dyDescent="0.45">
      <c r="A70" s="105" t="s">
        <v>117</v>
      </c>
      <c r="B70" s="90"/>
      <c r="C70" s="107">
        <v>17971237</v>
      </c>
      <c r="D70" s="108"/>
      <c r="E70" s="107">
        <v>70210661207</v>
      </c>
      <c r="F70" s="108"/>
      <c r="G70" s="100">
        <v>55307898000.975601</v>
      </c>
      <c r="H70" s="107"/>
      <c r="I70" s="109">
        <v>0</v>
      </c>
      <c r="J70" s="109">
        <v>0</v>
      </c>
      <c r="K70" s="109"/>
      <c r="L70" s="109">
        <v>0</v>
      </c>
      <c r="M70" s="109">
        <v>0</v>
      </c>
      <c r="N70" s="110"/>
      <c r="O70" s="107">
        <v>17971237</v>
      </c>
      <c r="P70" s="100"/>
      <c r="Q70" s="100">
        <v>3551</v>
      </c>
      <c r="R70" s="100"/>
      <c r="S70" s="107">
        <v>70210661207</v>
      </c>
      <c r="T70" s="100"/>
      <c r="U70" s="100">
        <v>63436158204.6073</v>
      </c>
      <c r="V70" s="107"/>
      <c r="W70" s="100" t="s">
        <v>151</v>
      </c>
    </row>
    <row r="71" spans="1:23" s="60" customFormat="1" ht="20.25" customHeight="1" x14ac:dyDescent="0.45">
      <c r="A71" s="105" t="s">
        <v>118</v>
      </c>
      <c r="B71" s="90"/>
      <c r="C71" s="107">
        <v>15563307</v>
      </c>
      <c r="D71" s="108"/>
      <c r="E71" s="107">
        <v>81442785531</v>
      </c>
      <c r="F71" s="108"/>
      <c r="G71" s="100">
        <v>159348264830.505</v>
      </c>
      <c r="H71" s="107"/>
      <c r="I71" s="109">
        <v>0</v>
      </c>
      <c r="J71" s="109">
        <v>0</v>
      </c>
      <c r="K71" s="109"/>
      <c r="L71" s="109">
        <v>0</v>
      </c>
      <c r="M71" s="109">
        <v>0</v>
      </c>
      <c r="N71" s="110"/>
      <c r="O71" s="107">
        <v>15563307</v>
      </c>
      <c r="P71" s="100"/>
      <c r="Q71" s="100">
        <v>12370</v>
      </c>
      <c r="R71" s="100"/>
      <c r="S71" s="107">
        <v>81442785531</v>
      </c>
      <c r="T71" s="100"/>
      <c r="U71" s="100">
        <v>191372624849.84</v>
      </c>
      <c r="V71" s="107"/>
      <c r="W71" s="100" t="s">
        <v>230</v>
      </c>
    </row>
    <row r="72" spans="1:23" s="60" customFormat="1" ht="20.25" customHeight="1" x14ac:dyDescent="0.45">
      <c r="A72" s="105" t="s">
        <v>119</v>
      </c>
      <c r="B72" s="90"/>
      <c r="C72" s="107">
        <v>2402248</v>
      </c>
      <c r="D72" s="108"/>
      <c r="E72" s="107">
        <v>42347246384</v>
      </c>
      <c r="F72" s="108"/>
      <c r="G72" s="100">
        <v>31640398773.299999</v>
      </c>
      <c r="H72" s="107"/>
      <c r="I72" s="109">
        <v>0</v>
      </c>
      <c r="J72" s="109">
        <v>0</v>
      </c>
      <c r="K72" s="109"/>
      <c r="L72" s="109">
        <v>0</v>
      </c>
      <c r="M72" s="109">
        <v>0</v>
      </c>
      <c r="N72" s="110"/>
      <c r="O72" s="107">
        <v>2402248</v>
      </c>
      <c r="P72" s="100"/>
      <c r="Q72" s="100">
        <v>14000</v>
      </c>
      <c r="R72" s="100"/>
      <c r="S72" s="107">
        <v>42347246384</v>
      </c>
      <c r="T72" s="100"/>
      <c r="U72" s="100">
        <v>33431364741.599998</v>
      </c>
      <c r="V72" s="107"/>
      <c r="W72" s="100" t="s">
        <v>225</v>
      </c>
    </row>
    <row r="73" spans="1:23" s="60" customFormat="1" ht="20.25" customHeight="1" x14ac:dyDescent="0.45">
      <c r="A73" s="105" t="s">
        <v>120</v>
      </c>
      <c r="B73" s="90"/>
      <c r="C73" s="107">
        <v>15888003</v>
      </c>
      <c r="D73" s="108"/>
      <c r="E73" s="107">
        <v>80594826046</v>
      </c>
      <c r="F73" s="108"/>
      <c r="G73" s="100">
        <v>58830673448.508797</v>
      </c>
      <c r="H73" s="107"/>
      <c r="I73" s="109">
        <v>0</v>
      </c>
      <c r="J73" s="109">
        <v>0</v>
      </c>
      <c r="K73" s="109"/>
      <c r="L73" s="109">
        <v>0</v>
      </c>
      <c r="M73" s="109">
        <v>0</v>
      </c>
      <c r="N73" s="110"/>
      <c r="O73" s="107">
        <v>15888003</v>
      </c>
      <c r="P73" s="100"/>
      <c r="Q73" s="100">
        <v>4039</v>
      </c>
      <c r="R73" s="100"/>
      <c r="S73" s="107">
        <v>80594826046</v>
      </c>
      <c r="T73" s="100"/>
      <c r="U73" s="100">
        <v>63789822834.503899</v>
      </c>
      <c r="V73" s="107"/>
      <c r="W73" s="100" t="s">
        <v>151</v>
      </c>
    </row>
    <row r="74" spans="1:23" s="60" customFormat="1" ht="20.25" customHeight="1" x14ac:dyDescent="0.45">
      <c r="A74" s="105" t="s">
        <v>193</v>
      </c>
      <c r="B74" s="90"/>
      <c r="C74" s="107">
        <v>9291184</v>
      </c>
      <c r="D74" s="108"/>
      <c r="E74" s="107">
        <v>95020665968</v>
      </c>
      <c r="F74" s="108"/>
      <c r="G74" s="100">
        <v>70931723175.936005</v>
      </c>
      <c r="H74" s="107"/>
      <c r="I74" s="109">
        <v>0</v>
      </c>
      <c r="J74" s="109">
        <v>0</v>
      </c>
      <c r="K74" s="109"/>
      <c r="L74" s="109">
        <v>0</v>
      </c>
      <c r="M74" s="109">
        <v>0</v>
      </c>
      <c r="N74" s="110"/>
      <c r="O74" s="107">
        <v>9291184</v>
      </c>
      <c r="P74" s="100"/>
      <c r="Q74" s="100">
        <v>7630</v>
      </c>
      <c r="R74" s="100"/>
      <c r="S74" s="107">
        <v>95020665968</v>
      </c>
      <c r="T74" s="100"/>
      <c r="U74" s="100">
        <v>70469928103.175995</v>
      </c>
      <c r="V74" s="107"/>
      <c r="W74" s="100" t="s">
        <v>174</v>
      </c>
    </row>
    <row r="75" spans="1:23" s="60" customFormat="1" ht="20.25" customHeight="1" x14ac:dyDescent="0.45">
      <c r="A75" s="105" t="s">
        <v>194</v>
      </c>
      <c r="B75" s="90"/>
      <c r="C75" s="107">
        <v>74028914</v>
      </c>
      <c r="D75" s="108"/>
      <c r="E75" s="107">
        <v>235703979059</v>
      </c>
      <c r="F75" s="108"/>
      <c r="G75" s="100">
        <v>144748465338.664</v>
      </c>
      <c r="H75" s="107"/>
      <c r="I75" s="109">
        <v>0</v>
      </c>
      <c r="J75" s="109">
        <v>0</v>
      </c>
      <c r="K75" s="109"/>
      <c r="L75" s="109">
        <v>0</v>
      </c>
      <c r="M75" s="109">
        <v>0</v>
      </c>
      <c r="N75" s="110"/>
      <c r="O75" s="107">
        <v>74028914</v>
      </c>
      <c r="P75" s="100"/>
      <c r="Q75" s="100">
        <v>2115</v>
      </c>
      <c r="R75" s="100"/>
      <c r="S75" s="107">
        <v>235703979059</v>
      </c>
      <c r="T75" s="100"/>
      <c r="U75" s="100">
        <v>155639554748.995</v>
      </c>
      <c r="V75" s="107"/>
      <c r="W75" s="100" t="s">
        <v>221</v>
      </c>
    </row>
    <row r="76" spans="1:23" s="60" customFormat="1" ht="20.25" customHeight="1" x14ac:dyDescent="0.45">
      <c r="A76" s="105" t="s">
        <v>121</v>
      </c>
      <c r="B76" s="90"/>
      <c r="C76" s="107">
        <v>180435755</v>
      </c>
      <c r="D76" s="108"/>
      <c r="E76" s="107">
        <v>493095887658</v>
      </c>
      <c r="F76" s="108"/>
      <c r="G76" s="100">
        <v>421680443467.96997</v>
      </c>
      <c r="H76" s="107"/>
      <c r="I76" s="109">
        <v>0</v>
      </c>
      <c r="J76" s="109">
        <v>0</v>
      </c>
      <c r="K76" s="109"/>
      <c r="L76" s="109">
        <v>0</v>
      </c>
      <c r="M76" s="109">
        <v>0</v>
      </c>
      <c r="N76" s="110"/>
      <c r="O76" s="107">
        <v>180435755</v>
      </c>
      <c r="P76" s="100"/>
      <c r="Q76" s="100">
        <v>2519</v>
      </c>
      <c r="R76" s="100"/>
      <c r="S76" s="107">
        <v>493095887658</v>
      </c>
      <c r="T76" s="100"/>
      <c r="U76" s="100">
        <v>451813286727.27197</v>
      </c>
      <c r="V76" s="107"/>
      <c r="W76" s="100" t="s">
        <v>231</v>
      </c>
    </row>
    <row r="77" spans="1:23" s="60" customFormat="1" ht="20.25" customHeight="1" x14ac:dyDescent="0.45">
      <c r="A77" s="105" t="s">
        <v>122</v>
      </c>
      <c r="B77" s="90"/>
      <c r="C77" s="107">
        <v>341564077</v>
      </c>
      <c r="D77" s="108"/>
      <c r="E77" s="107">
        <v>1130507434589</v>
      </c>
      <c r="F77" s="108"/>
      <c r="G77" s="100">
        <v>1303801999648.7</v>
      </c>
      <c r="H77" s="107"/>
      <c r="I77" s="109">
        <v>0</v>
      </c>
      <c r="J77" s="109">
        <v>0</v>
      </c>
      <c r="K77" s="109"/>
      <c r="L77" s="109">
        <v>0</v>
      </c>
      <c r="M77" s="109">
        <v>0</v>
      </c>
      <c r="N77" s="110"/>
      <c r="O77" s="107">
        <v>341564077</v>
      </c>
      <c r="P77" s="100"/>
      <c r="Q77" s="100">
        <v>4669</v>
      </c>
      <c r="R77" s="100"/>
      <c r="S77" s="107">
        <v>1130507434589</v>
      </c>
      <c r="T77" s="100"/>
      <c r="U77" s="100">
        <v>1585273837593.7</v>
      </c>
      <c r="V77" s="107"/>
      <c r="W77" s="100" t="s">
        <v>232</v>
      </c>
    </row>
    <row r="78" spans="1:23" s="60" customFormat="1" ht="20.25" customHeight="1" x14ac:dyDescent="0.45">
      <c r="A78" s="105" t="s">
        <v>195</v>
      </c>
      <c r="B78" s="90"/>
      <c r="C78" s="107">
        <v>6397573</v>
      </c>
      <c r="D78" s="108"/>
      <c r="E78" s="107">
        <v>71593026422</v>
      </c>
      <c r="F78" s="108"/>
      <c r="G78" s="100">
        <v>70590532591.214996</v>
      </c>
      <c r="H78" s="107"/>
      <c r="I78" s="109">
        <v>2378702</v>
      </c>
      <c r="J78" s="109">
        <v>25831911391</v>
      </c>
      <c r="K78" s="109"/>
      <c r="L78" s="109">
        <v>0</v>
      </c>
      <c r="M78" s="109">
        <v>0</v>
      </c>
      <c r="N78" s="110"/>
      <c r="O78" s="107">
        <v>8776275</v>
      </c>
      <c r="P78" s="100"/>
      <c r="Q78" s="100">
        <v>11020</v>
      </c>
      <c r="R78" s="100"/>
      <c r="S78" s="107">
        <v>97424937813</v>
      </c>
      <c r="T78" s="100"/>
      <c r="U78" s="100">
        <v>96139098924.524994</v>
      </c>
      <c r="V78" s="107"/>
      <c r="W78" s="100" t="s">
        <v>140</v>
      </c>
    </row>
    <row r="79" spans="1:23" s="60" customFormat="1" ht="20.25" customHeight="1" x14ac:dyDescent="0.45">
      <c r="A79" s="105" t="s">
        <v>123</v>
      </c>
      <c r="B79" s="90"/>
      <c r="C79" s="107">
        <v>287309409</v>
      </c>
      <c r="D79" s="108"/>
      <c r="E79" s="107">
        <v>466459552203</v>
      </c>
      <c r="F79" s="108"/>
      <c r="G79" s="100">
        <v>461529467514.58301</v>
      </c>
      <c r="H79" s="107"/>
      <c r="I79" s="109">
        <v>60493945</v>
      </c>
      <c r="J79" s="109">
        <v>0</v>
      </c>
      <c r="K79" s="109"/>
      <c r="L79" s="109">
        <v>0</v>
      </c>
      <c r="M79" s="109">
        <v>0</v>
      </c>
      <c r="N79" s="110"/>
      <c r="O79" s="107">
        <v>347803354</v>
      </c>
      <c r="P79" s="100"/>
      <c r="Q79" s="100">
        <v>1494</v>
      </c>
      <c r="R79" s="100"/>
      <c r="S79" s="107">
        <v>466459552203</v>
      </c>
      <c r="T79" s="100"/>
      <c r="U79" s="100">
        <v>516526482521.28802</v>
      </c>
      <c r="V79" s="107"/>
      <c r="W79" s="100" t="s">
        <v>159</v>
      </c>
    </row>
    <row r="80" spans="1:23" s="60" customFormat="1" ht="20.25" customHeight="1" x14ac:dyDescent="0.45">
      <c r="A80" s="105" t="s">
        <v>124</v>
      </c>
      <c r="B80" s="90"/>
      <c r="C80" s="107">
        <v>39549701</v>
      </c>
      <c r="D80" s="108"/>
      <c r="E80" s="107">
        <v>1400703336163</v>
      </c>
      <c r="F80" s="108"/>
      <c r="G80" s="100">
        <v>1406668526384.4099</v>
      </c>
      <c r="H80" s="107"/>
      <c r="I80" s="109">
        <v>0</v>
      </c>
      <c r="J80" s="109">
        <v>0</v>
      </c>
      <c r="K80" s="109"/>
      <c r="L80" s="109">
        <v>0</v>
      </c>
      <c r="M80" s="109">
        <v>0</v>
      </c>
      <c r="N80" s="110"/>
      <c r="O80" s="107">
        <v>39549701</v>
      </c>
      <c r="P80" s="100"/>
      <c r="Q80" s="100">
        <v>44260</v>
      </c>
      <c r="R80" s="100"/>
      <c r="S80" s="107">
        <v>1400703336163</v>
      </c>
      <c r="T80" s="100"/>
      <c r="U80" s="100">
        <v>1740054471150.75</v>
      </c>
      <c r="V80" s="107"/>
      <c r="W80" s="100" t="s">
        <v>233</v>
      </c>
    </row>
    <row r="81" spans="1:23" s="60" customFormat="1" ht="20.25" customHeight="1" x14ac:dyDescent="0.45">
      <c r="A81" s="105" t="s">
        <v>125</v>
      </c>
      <c r="B81" s="90"/>
      <c r="C81" s="107">
        <v>21100000</v>
      </c>
      <c r="D81" s="108"/>
      <c r="E81" s="107">
        <v>189852690917</v>
      </c>
      <c r="F81" s="108"/>
      <c r="G81" s="100">
        <v>168005384550</v>
      </c>
      <c r="H81" s="107"/>
      <c r="I81" s="109">
        <v>0</v>
      </c>
      <c r="J81" s="109">
        <v>0</v>
      </c>
      <c r="K81" s="109"/>
      <c r="L81" s="109">
        <v>0</v>
      </c>
      <c r="M81" s="109">
        <v>0</v>
      </c>
      <c r="N81" s="110"/>
      <c r="O81" s="107">
        <v>21100000</v>
      </c>
      <c r="P81" s="100"/>
      <c r="Q81" s="100">
        <v>9320</v>
      </c>
      <c r="R81" s="100"/>
      <c r="S81" s="107">
        <v>189852690917</v>
      </c>
      <c r="T81" s="100"/>
      <c r="U81" s="100">
        <v>195481920600</v>
      </c>
      <c r="V81" s="107"/>
      <c r="W81" s="100" t="s">
        <v>148</v>
      </c>
    </row>
    <row r="82" spans="1:23" s="60" customFormat="1" ht="20.25" customHeight="1" x14ac:dyDescent="0.45">
      <c r="A82" s="105" t="s">
        <v>126</v>
      </c>
      <c r="B82" s="90"/>
      <c r="C82" s="107">
        <v>106356113</v>
      </c>
      <c r="D82" s="108"/>
      <c r="E82" s="107">
        <v>1067348867272</v>
      </c>
      <c r="F82" s="108"/>
      <c r="G82" s="100">
        <v>744291990658.65601</v>
      </c>
      <c r="H82" s="107"/>
      <c r="I82" s="109">
        <v>0</v>
      </c>
      <c r="J82" s="109">
        <v>0</v>
      </c>
      <c r="K82" s="109"/>
      <c r="L82" s="109">
        <v>0</v>
      </c>
      <c r="M82" s="109">
        <v>0</v>
      </c>
      <c r="N82" s="110"/>
      <c r="O82" s="107">
        <v>106356113</v>
      </c>
      <c r="P82" s="100"/>
      <c r="Q82" s="100">
        <v>9080</v>
      </c>
      <c r="R82" s="100"/>
      <c r="S82" s="107">
        <v>1067348867272</v>
      </c>
      <c r="T82" s="100"/>
      <c r="U82" s="100">
        <v>959967510679.06201</v>
      </c>
      <c r="V82" s="107"/>
      <c r="W82" s="100" t="s">
        <v>234</v>
      </c>
    </row>
    <row r="83" spans="1:23" s="60" customFormat="1" ht="20.25" customHeight="1" x14ac:dyDescent="0.45">
      <c r="A83" s="105" t="s">
        <v>196</v>
      </c>
      <c r="B83" s="90"/>
      <c r="C83" s="107">
        <v>2379570</v>
      </c>
      <c r="D83" s="108"/>
      <c r="E83" s="107">
        <v>182680955871</v>
      </c>
      <c r="F83" s="108"/>
      <c r="G83" s="100">
        <v>152923857257.02499</v>
      </c>
      <c r="H83" s="107"/>
      <c r="I83" s="109">
        <v>51481</v>
      </c>
      <c r="J83" s="109">
        <v>3441987938</v>
      </c>
      <c r="K83" s="109"/>
      <c r="L83" s="109">
        <v>0</v>
      </c>
      <c r="M83" s="109">
        <v>0</v>
      </c>
      <c r="N83" s="110"/>
      <c r="O83" s="107">
        <v>2431051</v>
      </c>
      <c r="P83" s="100"/>
      <c r="Q83" s="100">
        <v>72950</v>
      </c>
      <c r="R83" s="100"/>
      <c r="S83" s="107">
        <v>186122943809</v>
      </c>
      <c r="T83" s="100"/>
      <c r="U83" s="100">
        <v>176289966685.823</v>
      </c>
      <c r="V83" s="107"/>
      <c r="W83" s="100" t="s">
        <v>176</v>
      </c>
    </row>
    <row r="84" spans="1:23" s="60" customFormat="1" ht="20.25" customHeight="1" x14ac:dyDescent="0.45">
      <c r="A84" s="105" t="s">
        <v>127</v>
      </c>
      <c r="B84" s="90"/>
      <c r="C84" s="107">
        <v>3474154</v>
      </c>
      <c r="D84" s="108"/>
      <c r="E84" s="107">
        <v>123397788056</v>
      </c>
      <c r="F84" s="108"/>
      <c r="G84" s="100">
        <v>230692649951.16</v>
      </c>
      <c r="H84" s="107"/>
      <c r="I84" s="109">
        <v>0</v>
      </c>
      <c r="J84" s="109">
        <v>0</v>
      </c>
      <c r="K84" s="109"/>
      <c r="L84" s="109">
        <v>0</v>
      </c>
      <c r="M84" s="109">
        <v>0</v>
      </c>
      <c r="N84" s="110"/>
      <c r="O84" s="107">
        <v>3474154</v>
      </c>
      <c r="P84" s="100"/>
      <c r="Q84" s="100">
        <v>75000</v>
      </c>
      <c r="R84" s="100"/>
      <c r="S84" s="107">
        <v>123397788056</v>
      </c>
      <c r="T84" s="100"/>
      <c r="U84" s="100">
        <v>259011208777.5</v>
      </c>
      <c r="V84" s="107"/>
      <c r="W84" s="100" t="s">
        <v>235</v>
      </c>
    </row>
    <row r="85" spans="1:23" s="60" customFormat="1" ht="20.25" customHeight="1" x14ac:dyDescent="0.45">
      <c r="A85" s="105" t="s">
        <v>197</v>
      </c>
      <c r="B85" s="90"/>
      <c r="C85" s="107">
        <v>3250272</v>
      </c>
      <c r="D85" s="108"/>
      <c r="E85" s="107">
        <v>54035027518</v>
      </c>
      <c r="F85" s="108"/>
      <c r="G85" s="100">
        <v>58189101197.615997</v>
      </c>
      <c r="H85" s="107"/>
      <c r="I85" s="109">
        <v>0</v>
      </c>
      <c r="J85" s="109">
        <v>0</v>
      </c>
      <c r="K85" s="109"/>
      <c r="L85" s="109">
        <v>-1500000</v>
      </c>
      <c r="M85" s="109">
        <v>27331404866</v>
      </c>
      <c r="N85" s="110"/>
      <c r="O85" s="107">
        <v>1750272</v>
      </c>
      <c r="P85" s="100"/>
      <c r="Q85" s="100">
        <v>23700</v>
      </c>
      <c r="R85" s="100"/>
      <c r="S85" s="107">
        <v>29097871097</v>
      </c>
      <c r="T85" s="100"/>
      <c r="U85" s="100">
        <v>41234631793.919998</v>
      </c>
      <c r="V85" s="107"/>
      <c r="W85" s="100" t="s">
        <v>171</v>
      </c>
    </row>
    <row r="86" spans="1:23" s="60" customFormat="1" ht="20.25" customHeight="1" x14ac:dyDescent="0.45">
      <c r="A86" s="105" t="s">
        <v>128</v>
      </c>
      <c r="B86" s="90"/>
      <c r="C86" s="107">
        <v>90325452</v>
      </c>
      <c r="D86" s="108"/>
      <c r="E86" s="107">
        <v>357579792280</v>
      </c>
      <c r="F86" s="108"/>
      <c r="G86" s="100">
        <v>388961683408.51898</v>
      </c>
      <c r="H86" s="107"/>
      <c r="I86" s="109">
        <v>3733465</v>
      </c>
      <c r="J86" s="109">
        <v>16835019307</v>
      </c>
      <c r="K86" s="109"/>
      <c r="L86" s="109">
        <v>0</v>
      </c>
      <c r="M86" s="109">
        <v>0</v>
      </c>
      <c r="N86" s="110"/>
      <c r="O86" s="107">
        <v>94058917</v>
      </c>
      <c r="P86" s="100"/>
      <c r="Q86" s="100">
        <v>5170</v>
      </c>
      <c r="R86" s="100"/>
      <c r="S86" s="107">
        <v>374414811587</v>
      </c>
      <c r="T86" s="100"/>
      <c r="U86" s="100">
        <v>483391207514.70398</v>
      </c>
      <c r="V86" s="107"/>
      <c r="W86" s="100" t="s">
        <v>236</v>
      </c>
    </row>
    <row r="87" spans="1:23" s="60" customFormat="1" ht="20.25" customHeight="1" x14ac:dyDescent="0.45">
      <c r="A87" s="105" t="s">
        <v>129</v>
      </c>
      <c r="B87" s="90"/>
      <c r="C87" s="107">
        <v>20099681</v>
      </c>
      <c r="D87" s="108"/>
      <c r="E87" s="107">
        <v>157096305767</v>
      </c>
      <c r="F87" s="108"/>
      <c r="G87" s="100">
        <v>233167625770.24301</v>
      </c>
      <c r="H87" s="107"/>
      <c r="I87" s="109">
        <v>4010079</v>
      </c>
      <c r="J87" s="109">
        <v>47851875574</v>
      </c>
      <c r="K87" s="109"/>
      <c r="L87" s="109">
        <v>0</v>
      </c>
      <c r="M87" s="109">
        <v>0</v>
      </c>
      <c r="N87" s="110"/>
      <c r="O87" s="107">
        <v>24109760</v>
      </c>
      <c r="P87" s="100"/>
      <c r="Q87" s="100">
        <v>13130</v>
      </c>
      <c r="R87" s="100"/>
      <c r="S87" s="107">
        <v>204948181341</v>
      </c>
      <c r="T87" s="100"/>
      <c r="U87" s="100">
        <v>314677609964.64001</v>
      </c>
      <c r="V87" s="107"/>
      <c r="W87" s="100" t="s">
        <v>175</v>
      </c>
    </row>
    <row r="88" spans="1:23" s="60" customFormat="1" ht="20.25" customHeight="1" x14ac:dyDescent="0.45">
      <c r="A88" s="105" t="s">
        <v>130</v>
      </c>
      <c r="B88" s="90"/>
      <c r="C88" s="107">
        <v>5383251</v>
      </c>
      <c r="D88" s="108"/>
      <c r="E88" s="107">
        <v>46468838767</v>
      </c>
      <c r="F88" s="108"/>
      <c r="G88" s="100">
        <v>36816398117.064003</v>
      </c>
      <c r="H88" s="107"/>
      <c r="I88" s="109">
        <v>0</v>
      </c>
      <c r="J88" s="109">
        <v>0</v>
      </c>
      <c r="K88" s="109"/>
      <c r="L88" s="109">
        <v>-877132</v>
      </c>
      <c r="M88" s="109">
        <v>6112249631</v>
      </c>
      <c r="N88" s="110"/>
      <c r="O88" s="107">
        <v>4506119</v>
      </c>
      <c r="P88" s="100"/>
      <c r="Q88" s="100">
        <v>8730</v>
      </c>
      <c r="R88" s="100"/>
      <c r="S88" s="107">
        <v>38897334953</v>
      </c>
      <c r="T88" s="100"/>
      <c r="U88" s="100">
        <v>39104355277.723503</v>
      </c>
      <c r="V88" s="107"/>
      <c r="W88" s="100" t="s">
        <v>237</v>
      </c>
    </row>
    <row r="89" spans="1:23" s="60" customFormat="1" ht="20.25" customHeight="1" x14ac:dyDescent="0.45">
      <c r="A89" s="105" t="s">
        <v>133</v>
      </c>
      <c r="B89" s="90"/>
      <c r="C89" s="107">
        <v>25217323</v>
      </c>
      <c r="D89" s="108"/>
      <c r="E89" s="107">
        <v>199212664909</v>
      </c>
      <c r="F89" s="108"/>
      <c r="G89" s="100">
        <v>207807750604.36301</v>
      </c>
      <c r="H89" s="107"/>
      <c r="I89" s="109">
        <v>2308909</v>
      </c>
      <c r="J89" s="109">
        <v>19697094062</v>
      </c>
      <c r="K89" s="109"/>
      <c r="L89" s="109">
        <v>0</v>
      </c>
      <c r="M89" s="109">
        <v>0</v>
      </c>
      <c r="N89" s="110"/>
      <c r="O89" s="107">
        <v>27526232</v>
      </c>
      <c r="P89" s="100"/>
      <c r="Q89" s="100">
        <v>8840</v>
      </c>
      <c r="R89" s="100"/>
      <c r="S89" s="107">
        <v>218909758971</v>
      </c>
      <c r="T89" s="100"/>
      <c r="U89" s="100">
        <v>241884066129.26401</v>
      </c>
      <c r="V89" s="107"/>
      <c r="W89" s="100" t="s">
        <v>212</v>
      </c>
    </row>
    <row r="90" spans="1:23" s="60" customFormat="1" ht="20.25" customHeight="1" x14ac:dyDescent="0.45">
      <c r="A90" s="105" t="s">
        <v>131</v>
      </c>
      <c r="B90" s="90"/>
      <c r="C90" s="107">
        <v>5482372</v>
      </c>
      <c r="D90" s="108"/>
      <c r="E90" s="107">
        <v>70676816607</v>
      </c>
      <c r="F90" s="108"/>
      <c r="G90" s="100">
        <v>79511880025.494003</v>
      </c>
      <c r="H90" s="107"/>
      <c r="I90" s="109">
        <v>0</v>
      </c>
      <c r="J90" s="109">
        <v>0</v>
      </c>
      <c r="K90" s="109"/>
      <c r="L90" s="109">
        <v>0</v>
      </c>
      <c r="M90" s="109">
        <v>0</v>
      </c>
      <c r="N90" s="110"/>
      <c r="O90" s="107">
        <v>5482372</v>
      </c>
      <c r="P90" s="100"/>
      <c r="Q90" s="100">
        <v>15130</v>
      </c>
      <c r="R90" s="100"/>
      <c r="S90" s="107">
        <v>70676816607</v>
      </c>
      <c r="T90" s="100"/>
      <c r="U90" s="100">
        <v>82454746044.257996</v>
      </c>
      <c r="V90" s="107"/>
      <c r="W90" s="100" t="s">
        <v>223</v>
      </c>
    </row>
    <row r="91" spans="1:23" s="60" customFormat="1" ht="20.25" customHeight="1" x14ac:dyDescent="0.45">
      <c r="A91" s="105" t="s">
        <v>198</v>
      </c>
      <c r="B91" s="90"/>
      <c r="C91" s="107">
        <v>30000000</v>
      </c>
      <c r="D91" s="108"/>
      <c r="E91" s="107">
        <v>140498587200</v>
      </c>
      <c r="F91" s="108"/>
      <c r="G91" s="100">
        <v>135031752000</v>
      </c>
      <c r="H91" s="107"/>
      <c r="I91" s="109">
        <v>0</v>
      </c>
      <c r="J91" s="109">
        <v>0</v>
      </c>
      <c r="K91" s="109"/>
      <c r="L91" s="109">
        <v>0</v>
      </c>
      <c r="M91" s="109">
        <v>0</v>
      </c>
      <c r="N91" s="110"/>
      <c r="O91" s="107">
        <v>30000000</v>
      </c>
      <c r="P91" s="100"/>
      <c r="Q91" s="100">
        <v>4610</v>
      </c>
      <c r="R91" s="100"/>
      <c r="S91" s="107">
        <v>140498587200</v>
      </c>
      <c r="T91" s="100"/>
      <c r="U91" s="100">
        <v>137477115000</v>
      </c>
      <c r="V91" s="107"/>
      <c r="W91" s="100" t="s">
        <v>153</v>
      </c>
    </row>
    <row r="92" spans="1:23" s="60" customFormat="1" ht="20.25" customHeight="1" x14ac:dyDescent="0.45">
      <c r="A92" s="105" t="s">
        <v>132</v>
      </c>
      <c r="B92" s="90"/>
      <c r="C92" s="107">
        <v>14054894</v>
      </c>
      <c r="D92" s="108"/>
      <c r="E92" s="107">
        <v>125384541545</v>
      </c>
      <c r="F92" s="108"/>
      <c r="G92" s="100">
        <v>100453412467.233</v>
      </c>
      <c r="H92" s="107"/>
      <c r="I92" s="109">
        <v>0</v>
      </c>
      <c r="J92" s="109">
        <v>0</v>
      </c>
      <c r="K92" s="109"/>
      <c r="L92" s="109">
        <v>0</v>
      </c>
      <c r="M92" s="109">
        <v>0</v>
      </c>
      <c r="N92" s="110"/>
      <c r="O92" s="107">
        <v>14054894</v>
      </c>
      <c r="P92" s="100"/>
      <c r="Q92" s="100">
        <v>7510</v>
      </c>
      <c r="R92" s="100"/>
      <c r="S92" s="107">
        <v>125384541545</v>
      </c>
      <c r="T92" s="100"/>
      <c r="U92" s="100">
        <v>104924218029.05701</v>
      </c>
      <c r="V92" s="107"/>
      <c r="W92" s="100" t="s">
        <v>154</v>
      </c>
    </row>
    <row r="93" spans="1:23" s="60" customFormat="1" ht="20.25" customHeight="1" thickBot="1" x14ac:dyDescent="0.5">
      <c r="A93" s="105" t="s">
        <v>104</v>
      </c>
      <c r="B93" s="90"/>
      <c r="C93" s="107">
        <v>0</v>
      </c>
      <c r="D93" s="108"/>
      <c r="E93" s="107">
        <v>0</v>
      </c>
      <c r="F93" s="108"/>
      <c r="G93" s="100">
        <v>0</v>
      </c>
      <c r="H93" s="107"/>
      <c r="I93" s="109">
        <v>6985626</v>
      </c>
      <c r="J93" s="109">
        <v>126479969989</v>
      </c>
      <c r="K93" s="109"/>
      <c r="L93" s="109">
        <v>0</v>
      </c>
      <c r="M93" s="109">
        <v>0</v>
      </c>
      <c r="N93" s="110"/>
      <c r="O93" s="107">
        <v>6985626</v>
      </c>
      <c r="P93" s="100"/>
      <c r="Q93" s="100">
        <v>17990</v>
      </c>
      <c r="R93" s="100"/>
      <c r="S93" s="107">
        <v>126479969989</v>
      </c>
      <c r="T93" s="100"/>
      <c r="U93" s="100">
        <v>124923666840.147</v>
      </c>
      <c r="V93" s="107"/>
      <c r="W93" s="100" t="s">
        <v>156</v>
      </c>
    </row>
    <row r="94" spans="1:23" s="60" customFormat="1" ht="19.5" thickBot="1" x14ac:dyDescent="0.5">
      <c r="A94" s="90" t="s">
        <v>2</v>
      </c>
      <c r="B94" s="90"/>
      <c r="C94" s="3"/>
      <c r="D94" s="93"/>
      <c r="E94" s="95">
        <f>SUM(E10:E93)</f>
        <v>20285835439994</v>
      </c>
      <c r="F94" s="93"/>
      <c r="G94" s="95">
        <f>SUM(G10:G93)</f>
        <v>22715907608858.551</v>
      </c>
      <c r="H94" s="105"/>
      <c r="I94" s="3"/>
      <c r="J94" s="95">
        <f>SUM(J10:J93)</f>
        <v>481427860120</v>
      </c>
      <c r="L94" s="3"/>
      <c r="M94" s="95">
        <f>SUM(M10:M93)</f>
        <v>475126602756</v>
      </c>
      <c r="O94" s="3"/>
      <c r="P94" s="93"/>
      <c r="Q94" s="3"/>
      <c r="R94" s="93"/>
      <c r="S94" s="95">
        <f>SUM(S10:S93)</f>
        <v>20347566077280</v>
      </c>
      <c r="T94" s="93"/>
      <c r="U94" s="95">
        <f>SUM(U10:U93)</f>
        <v>25325988522667.879</v>
      </c>
      <c r="V94" s="105"/>
      <c r="W94" s="96">
        <v>1</v>
      </c>
    </row>
    <row r="95" spans="1:23" ht="16.5" thickTop="1" x14ac:dyDescent="0.4"/>
  </sheetData>
  <mergeCells count="23">
    <mergeCell ref="W8:W9"/>
    <mergeCell ref="I8:J8"/>
    <mergeCell ref="L8:M8"/>
    <mergeCell ref="O8:O9"/>
    <mergeCell ref="P8:P9"/>
    <mergeCell ref="Q8:Q9"/>
    <mergeCell ref="S8:S9"/>
    <mergeCell ref="A1:W1"/>
    <mergeCell ref="A2:W2"/>
    <mergeCell ref="A3:W3"/>
    <mergeCell ref="G8:G9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EW13"/>
  <sheetViews>
    <sheetView rightToLeft="1" workbookViewId="0">
      <selection activeCell="F8" sqref="F8"/>
    </sheetView>
  </sheetViews>
  <sheetFormatPr defaultRowHeight="14.25" x14ac:dyDescent="0.2"/>
  <cols>
    <col min="1" max="1" width="20.125" customWidth="1"/>
    <col min="2" max="2" width="13.125" bestFit="1" customWidth="1"/>
    <col min="3" max="3" width="0.875" customWidth="1"/>
    <col min="4" max="4" width="9.125" bestFit="1" customWidth="1"/>
    <col min="5" max="5" width="0.75" customWidth="1"/>
    <col min="6" max="6" width="13.125" bestFit="1" customWidth="1"/>
    <col min="7" max="7" width="0.75" customWidth="1"/>
    <col min="8" max="8" width="13.125" bestFit="1" customWidth="1"/>
    <col min="9" max="9" width="0.625" customWidth="1"/>
    <col min="10" max="10" width="9.25" bestFit="1" customWidth="1"/>
    <col min="11" max="11" width="0.625" customWidth="1"/>
    <col min="12" max="12" width="13.125" bestFit="1" customWidth="1"/>
    <col min="16377" max="16377" width="15.125" bestFit="1" customWidth="1"/>
  </cols>
  <sheetData>
    <row r="1" spans="1:12 16377:16377" ht="26.25" x14ac:dyDescent="0.2">
      <c r="A1" s="111" t="s">
        <v>248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 16377:16377" ht="26.25" x14ac:dyDescent="0.2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/>
      <c r="G2" s="111"/>
      <c r="H2" s="111"/>
      <c r="I2" s="111"/>
      <c r="J2" s="111"/>
      <c r="K2" s="111"/>
      <c r="L2" s="111"/>
    </row>
    <row r="3" spans="1:12 16377:16377" ht="26.25" x14ac:dyDescent="0.2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/>
      <c r="G3" s="111"/>
      <c r="H3" s="111"/>
      <c r="I3" s="111"/>
      <c r="J3" s="111"/>
      <c r="K3" s="111"/>
      <c r="L3" s="111"/>
    </row>
    <row r="4" spans="1:12 16377:16377" ht="25.5" x14ac:dyDescent="0.2">
      <c r="A4" s="114" t="s">
        <v>73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 16377:16377" s="35" customFormat="1" ht="16.5" customHeight="1" thickBot="1" x14ac:dyDescent="0.25">
      <c r="A5" s="33"/>
      <c r="B5" s="135" t="s">
        <v>165</v>
      </c>
      <c r="C5" s="135"/>
      <c r="D5" s="135"/>
      <c r="E5" s="135"/>
      <c r="F5" s="135"/>
      <c r="G5" s="33"/>
      <c r="H5" s="135" t="s">
        <v>166</v>
      </c>
      <c r="I5" s="135"/>
      <c r="J5" s="135"/>
      <c r="K5" s="135"/>
      <c r="L5" s="135"/>
    </row>
    <row r="6" spans="1:12 16377:16377" s="35" customFormat="1" ht="38.25" customHeight="1" thickBot="1" x14ac:dyDescent="0.25">
      <c r="A6" s="49" t="s">
        <v>42</v>
      </c>
      <c r="B6" s="49" t="s">
        <v>62</v>
      </c>
      <c r="C6" s="50"/>
      <c r="D6" s="49" t="s">
        <v>44</v>
      </c>
      <c r="E6" s="50"/>
      <c r="F6" s="49" t="s">
        <v>46</v>
      </c>
      <c r="G6" s="33"/>
      <c r="H6" s="49" t="s">
        <v>62</v>
      </c>
      <c r="I6" s="50"/>
      <c r="J6" s="49" t="s">
        <v>44</v>
      </c>
      <c r="K6" s="50"/>
      <c r="L6" s="49" t="s">
        <v>46</v>
      </c>
    </row>
    <row r="7" spans="1:12 16377:16377" s="35" customFormat="1" ht="18.75" customHeight="1" x14ac:dyDescent="0.2">
      <c r="A7" s="33" t="s">
        <v>162</v>
      </c>
      <c r="B7" s="51">
        <v>2353654</v>
      </c>
      <c r="C7" s="52"/>
      <c r="D7" s="51">
        <v>0</v>
      </c>
      <c r="E7" s="52"/>
      <c r="F7" s="51">
        <v>2353654</v>
      </c>
      <c r="G7" s="52"/>
      <c r="H7" s="51">
        <v>2353654</v>
      </c>
      <c r="I7" s="52"/>
      <c r="J7" s="51">
        <v>0</v>
      </c>
      <c r="K7" s="52"/>
      <c r="L7" s="51">
        <v>2353654</v>
      </c>
      <c r="XEW7" s="53">
        <f t="shared" ref="XEW7:XEW11" si="0">SUM(B7:XEV7)</f>
        <v>9414616</v>
      </c>
    </row>
    <row r="8" spans="1:12 16377:16377" s="35" customFormat="1" ht="18.75" customHeight="1" x14ac:dyDescent="0.2">
      <c r="A8" s="33" t="s">
        <v>163</v>
      </c>
      <c r="B8" s="51">
        <v>168264</v>
      </c>
      <c r="C8" s="54"/>
      <c r="D8" s="51">
        <v>0</v>
      </c>
      <c r="E8" s="54"/>
      <c r="F8" s="51">
        <v>168264</v>
      </c>
      <c r="G8" s="54"/>
      <c r="H8" s="51">
        <v>168264</v>
      </c>
      <c r="I8" s="54"/>
      <c r="J8" s="51">
        <v>0</v>
      </c>
      <c r="K8" s="54"/>
      <c r="L8" s="51">
        <v>168264</v>
      </c>
      <c r="XEW8" s="53">
        <f t="shared" si="0"/>
        <v>673056</v>
      </c>
    </row>
    <row r="9" spans="1:12 16377:16377" s="35" customFormat="1" ht="18.75" customHeight="1" x14ac:dyDescent="0.2">
      <c r="A9" s="33" t="s">
        <v>246</v>
      </c>
      <c r="B9" s="51">
        <v>1175457843</v>
      </c>
      <c r="C9" s="54"/>
      <c r="D9" s="51">
        <v>0</v>
      </c>
      <c r="E9" s="54"/>
      <c r="F9" s="51">
        <v>1175457843</v>
      </c>
      <c r="G9" s="54"/>
      <c r="H9" s="51">
        <v>1175457843</v>
      </c>
      <c r="I9" s="54"/>
      <c r="J9" s="51">
        <v>0</v>
      </c>
      <c r="K9" s="54"/>
      <c r="L9" s="51">
        <v>1175457843</v>
      </c>
      <c r="XEW9" s="53">
        <f t="shared" si="0"/>
        <v>4701831372</v>
      </c>
    </row>
    <row r="10" spans="1:12 16377:16377" s="35" customFormat="1" ht="18.75" customHeight="1" x14ac:dyDescent="0.2">
      <c r="A10" s="33" t="s">
        <v>164</v>
      </c>
      <c r="B10" s="51">
        <v>32042</v>
      </c>
      <c r="C10" s="54"/>
      <c r="D10" s="51">
        <v>0</v>
      </c>
      <c r="E10" s="54"/>
      <c r="F10" s="51">
        <v>32042</v>
      </c>
      <c r="G10" s="54"/>
      <c r="H10" s="51">
        <v>32042</v>
      </c>
      <c r="I10" s="54"/>
      <c r="J10" s="51">
        <v>0</v>
      </c>
      <c r="K10" s="54"/>
      <c r="L10" s="51">
        <v>32042</v>
      </c>
      <c r="XEW10" s="53">
        <f t="shared" si="0"/>
        <v>128168</v>
      </c>
    </row>
    <row r="11" spans="1:12 16377:16377" s="35" customFormat="1" ht="18.75" customHeight="1" x14ac:dyDescent="0.2">
      <c r="A11" s="33" t="s">
        <v>163</v>
      </c>
      <c r="B11" s="51">
        <v>13138258843</v>
      </c>
      <c r="C11" s="54"/>
      <c r="D11" s="51">
        <v>0</v>
      </c>
      <c r="E11" s="54"/>
      <c r="F11" s="51">
        <v>13138258843</v>
      </c>
      <c r="G11" s="54"/>
      <c r="H11" s="51">
        <v>13138258843</v>
      </c>
      <c r="I11" s="54"/>
      <c r="J11" s="51">
        <v>0</v>
      </c>
      <c r="K11" s="54"/>
      <c r="L11" s="51">
        <v>13138258843</v>
      </c>
      <c r="XEW11" s="53">
        <f t="shared" si="0"/>
        <v>52553035372</v>
      </c>
    </row>
    <row r="12" spans="1:12 16377:16377" s="35" customFormat="1" ht="19.5" thickBot="1" x14ac:dyDescent="0.25">
      <c r="A12" s="33" t="s">
        <v>2</v>
      </c>
      <c r="B12" s="28">
        <f>SUM(B7:B11)</f>
        <v>14316270646</v>
      </c>
      <c r="C12" s="33"/>
      <c r="D12" s="28">
        <f>SUM(D7:D11)</f>
        <v>0</v>
      </c>
      <c r="E12" s="33"/>
      <c r="F12" s="28">
        <f>SUM(F7:F11)</f>
        <v>14316270646</v>
      </c>
      <c r="G12" s="33"/>
      <c r="H12" s="28">
        <f>SUM(H7:H11)</f>
        <v>14316270646</v>
      </c>
      <c r="I12" s="33"/>
      <c r="J12" s="28">
        <f>SUM(J7:J11)</f>
        <v>0</v>
      </c>
      <c r="K12" s="33"/>
      <c r="L12" s="28">
        <f>SUM(L7:L11)</f>
        <v>14316270646</v>
      </c>
    </row>
    <row r="13" spans="1:12 16377:16377" ht="18.75" thickTop="1" x14ac:dyDescent="0.4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</sheetData>
  <mergeCells count="6">
    <mergeCell ref="A4:L4"/>
    <mergeCell ref="B5:F5"/>
    <mergeCell ref="H5:L5"/>
    <mergeCell ref="A1:L1"/>
    <mergeCell ref="A2:L2"/>
    <mergeCell ref="A3:L3"/>
  </mergeCells>
  <pageMargins left="0.7" right="0.7" top="0.75" bottom="0.75" header="0.3" footer="0.3"/>
  <pageSetup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20"/>
  <sheetViews>
    <sheetView rightToLeft="1" workbookViewId="0">
      <selection activeCell="H18" sqref="H18"/>
    </sheetView>
  </sheetViews>
  <sheetFormatPr defaultRowHeight="14.25" x14ac:dyDescent="0.2"/>
  <cols>
    <col min="1" max="1" width="23" customWidth="1"/>
    <col min="2" max="2" width="10.125" bestFit="1" customWidth="1"/>
    <col min="3" max="3" width="0.875" customWidth="1"/>
    <col min="4" max="4" width="14.5" bestFit="1" customWidth="1"/>
    <col min="5" max="5" width="0.625" customWidth="1"/>
    <col min="6" max="6" width="14.5" bestFit="1" customWidth="1"/>
    <col min="7" max="7" width="0.875" customWidth="1"/>
    <col min="8" max="8" width="13.5" bestFit="1" customWidth="1"/>
    <col min="9" max="9" width="0.625" customWidth="1"/>
    <col min="10" max="10" width="10.125" bestFit="1" customWidth="1"/>
    <col min="11" max="11" width="0.375" customWidth="1"/>
    <col min="12" max="12" width="14.5" bestFit="1" customWidth="1"/>
    <col min="13" max="13" width="0.375" customWidth="1"/>
    <col min="14" max="14" width="14.5" bestFit="1" customWidth="1"/>
    <col min="15" max="15" width="0.625" customWidth="1"/>
    <col min="16" max="16" width="13.75" bestFit="1" customWidth="1"/>
  </cols>
  <sheetData>
    <row r="1" spans="1:16" ht="26.25" x14ac:dyDescent="0.2">
      <c r="A1" s="111" t="s">
        <v>248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26.25" x14ac:dyDescent="0.2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26.25" x14ac:dyDescent="0.2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5.5" x14ac:dyDescent="0.2">
      <c r="A4" s="114" t="s">
        <v>56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s="44" customFormat="1" ht="16.5" customHeight="1" thickBot="1" x14ac:dyDescent="0.65">
      <c r="A5" s="42"/>
      <c r="B5" s="147" t="s">
        <v>165</v>
      </c>
      <c r="C5" s="147"/>
      <c r="D5" s="147"/>
      <c r="E5" s="147"/>
      <c r="F5" s="147"/>
      <c r="G5" s="147"/>
      <c r="H5" s="147"/>
      <c r="I5" s="43"/>
      <c r="J5" s="147" t="s">
        <v>166</v>
      </c>
      <c r="K5" s="147"/>
      <c r="L5" s="147"/>
      <c r="M5" s="147"/>
      <c r="N5" s="147"/>
      <c r="O5" s="147"/>
      <c r="P5" s="147"/>
    </row>
    <row r="6" spans="1:16" s="44" customFormat="1" ht="42.75" thickBot="1" x14ac:dyDescent="0.65">
      <c r="A6" s="45" t="s">
        <v>42</v>
      </c>
      <c r="B6" s="46" t="s">
        <v>3</v>
      </c>
      <c r="C6" s="45"/>
      <c r="D6" s="47" t="s">
        <v>51</v>
      </c>
      <c r="E6" s="45"/>
      <c r="F6" s="46" t="s">
        <v>48</v>
      </c>
      <c r="G6" s="45"/>
      <c r="H6" s="47" t="s">
        <v>52</v>
      </c>
      <c r="I6" s="43"/>
      <c r="J6" s="46" t="s">
        <v>3</v>
      </c>
      <c r="K6" s="45"/>
      <c r="L6" s="47" t="s">
        <v>26</v>
      </c>
      <c r="M6" s="45"/>
      <c r="N6" s="46" t="s">
        <v>48</v>
      </c>
      <c r="O6" s="45"/>
      <c r="P6" s="47" t="s">
        <v>52</v>
      </c>
    </row>
    <row r="7" spans="1:16" s="44" customFormat="1" ht="21" x14ac:dyDescent="0.6">
      <c r="A7" s="42" t="s">
        <v>103</v>
      </c>
      <c r="B7" s="34">
        <v>12038972</v>
      </c>
      <c r="C7" s="34"/>
      <c r="D7" s="34">
        <v>41269913116</v>
      </c>
      <c r="E7" s="34"/>
      <c r="F7" s="34">
        <v>37290232029</v>
      </c>
      <c r="G7" s="34"/>
      <c r="H7" s="34">
        <v>3979681087</v>
      </c>
      <c r="I7" s="34"/>
      <c r="J7" s="34">
        <v>12038972</v>
      </c>
      <c r="K7" s="34"/>
      <c r="L7" s="34">
        <v>41269913116</v>
      </c>
      <c r="M7" s="34"/>
      <c r="N7" s="34">
        <v>37290232029</v>
      </c>
      <c r="O7" s="34"/>
      <c r="P7" s="34">
        <v>3979681087</v>
      </c>
    </row>
    <row r="8" spans="1:16" s="44" customFormat="1" ht="21" x14ac:dyDescent="0.6">
      <c r="A8" s="42" t="s">
        <v>102</v>
      </c>
      <c r="B8" s="34">
        <v>6000000</v>
      </c>
      <c r="C8" s="34"/>
      <c r="D8" s="34">
        <v>26213098594</v>
      </c>
      <c r="E8" s="34"/>
      <c r="F8" s="34">
        <v>22580839835</v>
      </c>
      <c r="G8" s="34"/>
      <c r="H8" s="34">
        <v>3632258759</v>
      </c>
      <c r="I8" s="34"/>
      <c r="J8" s="34">
        <v>6000000</v>
      </c>
      <c r="K8" s="34"/>
      <c r="L8" s="34">
        <v>26213098594</v>
      </c>
      <c r="M8" s="34"/>
      <c r="N8" s="34">
        <v>22580839835</v>
      </c>
      <c r="O8" s="34"/>
      <c r="P8" s="34">
        <v>3632258759</v>
      </c>
    </row>
    <row r="9" spans="1:16" s="44" customFormat="1" ht="21" x14ac:dyDescent="0.6">
      <c r="A9" s="42" t="s">
        <v>197</v>
      </c>
      <c r="B9" s="34">
        <v>1500000</v>
      </c>
      <c r="C9" s="34"/>
      <c r="D9" s="34">
        <v>27331404866</v>
      </c>
      <c r="E9" s="34"/>
      <c r="F9" s="34">
        <v>26854260750</v>
      </c>
      <c r="G9" s="34"/>
      <c r="H9" s="34">
        <v>477144116</v>
      </c>
      <c r="I9" s="34"/>
      <c r="J9" s="34">
        <v>1500000</v>
      </c>
      <c r="K9" s="34"/>
      <c r="L9" s="34">
        <v>27331404866</v>
      </c>
      <c r="M9" s="34"/>
      <c r="N9" s="34">
        <v>26854260750</v>
      </c>
      <c r="O9" s="34"/>
      <c r="P9" s="34">
        <v>477144116</v>
      </c>
    </row>
    <row r="10" spans="1:16" s="44" customFormat="1" ht="21" x14ac:dyDescent="0.6">
      <c r="A10" s="42" t="s">
        <v>94</v>
      </c>
      <c r="B10" s="34">
        <v>6084969</v>
      </c>
      <c r="C10" s="34"/>
      <c r="D10" s="34">
        <v>76351183881</v>
      </c>
      <c r="E10" s="34"/>
      <c r="F10" s="34">
        <v>80388066066</v>
      </c>
      <c r="G10" s="34"/>
      <c r="H10" s="34">
        <v>-4036882185</v>
      </c>
      <c r="I10" s="34"/>
      <c r="J10" s="34">
        <v>6084969</v>
      </c>
      <c r="K10" s="34"/>
      <c r="L10" s="34">
        <v>76351183881</v>
      </c>
      <c r="M10" s="34"/>
      <c r="N10" s="34">
        <v>80388066066</v>
      </c>
      <c r="O10" s="34"/>
      <c r="P10" s="34">
        <v>-4036882185</v>
      </c>
    </row>
    <row r="11" spans="1:16" s="44" customFormat="1" ht="21" x14ac:dyDescent="0.6">
      <c r="A11" s="42" t="s">
        <v>185</v>
      </c>
      <c r="B11" s="34">
        <v>1414801</v>
      </c>
      <c r="C11" s="34"/>
      <c r="D11" s="34">
        <v>218908896801</v>
      </c>
      <c r="E11" s="34"/>
      <c r="F11" s="34">
        <v>198017630081</v>
      </c>
      <c r="G11" s="34"/>
      <c r="H11" s="34">
        <v>20891266720</v>
      </c>
      <c r="I11" s="34"/>
      <c r="J11" s="34">
        <v>1414801</v>
      </c>
      <c r="K11" s="34"/>
      <c r="L11" s="34">
        <v>218908896801</v>
      </c>
      <c r="M11" s="34"/>
      <c r="N11" s="34">
        <v>198017630081</v>
      </c>
      <c r="O11" s="34"/>
      <c r="P11" s="34">
        <v>20891266720</v>
      </c>
    </row>
    <row r="12" spans="1:16" s="44" customFormat="1" ht="21" x14ac:dyDescent="0.6">
      <c r="A12" s="42" t="s">
        <v>130</v>
      </c>
      <c r="B12" s="34">
        <v>877132</v>
      </c>
      <c r="C12" s="34"/>
      <c r="D12" s="34">
        <v>6112249631</v>
      </c>
      <c r="E12" s="34"/>
      <c r="F12" s="34">
        <v>5998761910</v>
      </c>
      <c r="G12" s="34"/>
      <c r="H12" s="34">
        <v>113487721</v>
      </c>
      <c r="I12" s="34"/>
      <c r="J12" s="34">
        <v>877132</v>
      </c>
      <c r="K12" s="34"/>
      <c r="L12" s="34">
        <v>6112249631</v>
      </c>
      <c r="M12" s="34"/>
      <c r="N12" s="34">
        <v>5998761910</v>
      </c>
      <c r="O12" s="34"/>
      <c r="P12" s="34">
        <v>113487721</v>
      </c>
    </row>
    <row r="13" spans="1:16" s="44" customFormat="1" ht="21" x14ac:dyDescent="0.6">
      <c r="A13" s="42" t="s">
        <v>183</v>
      </c>
      <c r="B13" s="34">
        <v>15000000</v>
      </c>
      <c r="C13" s="34"/>
      <c r="D13" s="34">
        <v>43900437590</v>
      </c>
      <c r="E13" s="34"/>
      <c r="F13" s="34">
        <v>43599033000</v>
      </c>
      <c r="G13" s="34"/>
      <c r="H13" s="34">
        <v>301404590</v>
      </c>
      <c r="I13" s="34"/>
      <c r="J13" s="34">
        <v>15000000</v>
      </c>
      <c r="K13" s="34"/>
      <c r="L13" s="34">
        <v>43900437590</v>
      </c>
      <c r="M13" s="34"/>
      <c r="N13" s="34">
        <v>43599033000</v>
      </c>
      <c r="O13" s="34"/>
      <c r="P13" s="34">
        <v>301404590</v>
      </c>
    </row>
    <row r="14" spans="1:16" s="44" customFormat="1" ht="21" x14ac:dyDescent="0.6">
      <c r="A14" s="42" t="s">
        <v>81</v>
      </c>
      <c r="B14" s="34">
        <v>20000000</v>
      </c>
      <c r="C14" s="34"/>
      <c r="D14" s="34">
        <v>65110275267</v>
      </c>
      <c r="E14" s="34"/>
      <c r="F14" s="34">
        <v>64486338095</v>
      </c>
      <c r="G14" s="34"/>
      <c r="H14" s="34">
        <v>623937172</v>
      </c>
      <c r="I14" s="34"/>
      <c r="J14" s="34">
        <v>20000000</v>
      </c>
      <c r="K14" s="34"/>
      <c r="L14" s="34">
        <v>65110275267</v>
      </c>
      <c r="M14" s="34"/>
      <c r="N14" s="34">
        <v>64486338095</v>
      </c>
      <c r="O14" s="34"/>
      <c r="P14" s="34">
        <v>623937172</v>
      </c>
    </row>
    <row r="15" spans="1:16" s="44" customFormat="1" ht="21" x14ac:dyDescent="0.6">
      <c r="A15" s="42" t="s">
        <v>167</v>
      </c>
      <c r="B15" s="34">
        <v>1625557</v>
      </c>
      <c r="C15" s="34"/>
      <c r="D15" s="34">
        <v>10056209315</v>
      </c>
      <c r="E15" s="34"/>
      <c r="F15" s="34">
        <v>10777952406</v>
      </c>
      <c r="G15" s="34"/>
      <c r="H15" s="34">
        <v>-721743091</v>
      </c>
      <c r="I15" s="34"/>
      <c r="J15" s="34">
        <v>1625557</v>
      </c>
      <c r="K15" s="34"/>
      <c r="L15" s="34">
        <v>10056209315</v>
      </c>
      <c r="M15" s="34"/>
      <c r="N15" s="34">
        <v>10777952406</v>
      </c>
      <c r="O15" s="34"/>
      <c r="P15" s="34">
        <v>-721743091</v>
      </c>
    </row>
    <row r="16" spans="1:16" s="44" customFormat="1" ht="21" x14ac:dyDescent="0.6">
      <c r="A16" s="42" t="s">
        <v>97</v>
      </c>
      <c r="B16" s="34">
        <v>1000000</v>
      </c>
      <c r="C16" s="34"/>
      <c r="D16" s="34">
        <v>3773371285</v>
      </c>
      <c r="E16" s="34"/>
      <c r="F16" s="34">
        <v>3869836651</v>
      </c>
      <c r="G16" s="34"/>
      <c r="H16" s="34">
        <v>-96465366</v>
      </c>
      <c r="I16" s="34"/>
      <c r="J16" s="34">
        <v>1000000</v>
      </c>
      <c r="K16" s="34"/>
      <c r="L16" s="34">
        <v>3773371285</v>
      </c>
      <c r="M16" s="34"/>
      <c r="N16" s="34">
        <v>3869836651</v>
      </c>
      <c r="O16" s="34"/>
      <c r="P16" s="34">
        <v>-96465366</v>
      </c>
    </row>
    <row r="17" spans="1:16" s="44" customFormat="1" ht="21" x14ac:dyDescent="0.6">
      <c r="A17" s="42" t="s">
        <v>239</v>
      </c>
      <c r="B17" s="34">
        <v>65000</v>
      </c>
      <c r="C17" s="34"/>
      <c r="D17" s="34">
        <v>65000000000</v>
      </c>
      <c r="E17" s="34"/>
      <c r="F17" s="34">
        <v>63954906071</v>
      </c>
      <c r="G17" s="34"/>
      <c r="H17" s="34">
        <v>1045093929</v>
      </c>
      <c r="I17" s="34"/>
      <c r="J17" s="34">
        <v>65000</v>
      </c>
      <c r="K17" s="34"/>
      <c r="L17" s="34">
        <v>65000000000</v>
      </c>
      <c r="M17" s="34"/>
      <c r="N17" s="34">
        <v>63954906071</v>
      </c>
      <c r="O17" s="34"/>
      <c r="P17" s="34">
        <v>1045093929</v>
      </c>
    </row>
    <row r="18" spans="1:16" s="44" customFormat="1" ht="21.75" thickBot="1" x14ac:dyDescent="0.65">
      <c r="A18" s="42"/>
      <c r="B18" s="48"/>
      <c r="C18" s="43"/>
      <c r="D18" s="37">
        <f>SUM(D7:D17)</f>
        <v>584027040346</v>
      </c>
      <c r="E18" s="34"/>
      <c r="F18" s="37">
        <f>SUM(F7:F17)</f>
        <v>557817856894</v>
      </c>
      <c r="G18" s="34"/>
      <c r="H18" s="37">
        <f>SUM(H7:H17)</f>
        <v>26209183452</v>
      </c>
      <c r="I18" s="34"/>
      <c r="J18" s="34"/>
      <c r="K18" s="34"/>
      <c r="L18" s="37">
        <f>SUM(L7:L17)</f>
        <v>584027040346</v>
      </c>
      <c r="M18" s="34"/>
      <c r="N18" s="37">
        <f>SUM(N7:N17)</f>
        <v>557817856894</v>
      </c>
      <c r="O18" s="34"/>
      <c r="P18" s="37">
        <f>SUM(P7:P17)</f>
        <v>26209183452</v>
      </c>
    </row>
    <row r="19" spans="1:16" s="17" customFormat="1" ht="20.25" thickTop="1" x14ac:dyDescent="0.55000000000000004">
      <c r="A19" s="20"/>
      <c r="B19" s="21"/>
      <c r="C19" s="22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9.5" x14ac:dyDescent="0.55000000000000004">
      <c r="A20" s="146" t="s">
        <v>50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</sheetData>
  <mergeCells count="8">
    <mergeCell ref="A1:P1"/>
    <mergeCell ref="A2:P2"/>
    <mergeCell ref="A3:P3"/>
    <mergeCell ref="A20:P20"/>
    <mergeCell ref="B5:H5"/>
    <mergeCell ref="J5:P5"/>
    <mergeCell ref="A4:H4"/>
    <mergeCell ref="I4:P4"/>
  </mergeCells>
  <pageMargins left="0.7" right="0.7" top="0.75" bottom="0.75" header="0.3" footer="0.3"/>
  <pageSetup scale="8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93"/>
  <sheetViews>
    <sheetView rightToLeft="1" view="pageBreakPreview" topLeftCell="A65" zoomScaleNormal="100" zoomScaleSheetLayoutView="100" workbookViewId="0">
      <selection activeCell="I91" sqref="I91"/>
    </sheetView>
  </sheetViews>
  <sheetFormatPr defaultRowHeight="14.25" x14ac:dyDescent="0.2"/>
  <cols>
    <col min="1" max="1" width="25" bestFit="1" customWidth="1"/>
    <col min="2" max="2" width="0.625" customWidth="1"/>
    <col min="3" max="3" width="11.375" bestFit="1" customWidth="1"/>
    <col min="4" max="4" width="0.75" customWidth="1"/>
    <col min="5" max="5" width="17.125" bestFit="1" customWidth="1"/>
    <col min="6" max="6" width="0.625" customWidth="1"/>
    <col min="7" max="7" width="16.875" bestFit="1" customWidth="1"/>
    <col min="8" max="8" width="0.75" customWidth="1"/>
    <col min="9" max="9" width="15.5" bestFit="1" customWidth="1"/>
    <col min="10" max="10" width="1" customWidth="1"/>
    <col min="11" max="11" width="11.375" bestFit="1" customWidth="1"/>
    <col min="12" max="12" width="0.75" customWidth="1"/>
    <col min="13" max="13" width="17.125" bestFit="1" customWidth="1"/>
    <col min="14" max="14" width="1" customWidth="1"/>
    <col min="15" max="15" width="16.875" bestFit="1" customWidth="1"/>
    <col min="16" max="16" width="1" customWidth="1"/>
    <col min="17" max="17" width="15.5" bestFit="1" customWidth="1"/>
  </cols>
  <sheetData>
    <row r="1" spans="1:17" ht="26.25" x14ac:dyDescent="0.2">
      <c r="A1" s="111" t="s">
        <v>248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26.25" x14ac:dyDescent="0.2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6.25" x14ac:dyDescent="0.2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ht="25.5" x14ac:dyDescent="0.2">
      <c r="A4" s="114" t="s">
        <v>47</v>
      </c>
      <c r="B4" s="114"/>
      <c r="C4" s="114"/>
      <c r="D4" s="114"/>
      <c r="E4" s="114"/>
      <c r="F4" s="114"/>
      <c r="G4" s="114"/>
      <c r="H4" s="114"/>
    </row>
    <row r="5" spans="1:17" s="35" customFormat="1" ht="16.5" customHeight="1" thickBot="1" x14ac:dyDescent="0.25">
      <c r="A5" s="33"/>
      <c r="B5" s="33"/>
      <c r="C5" s="152" t="s">
        <v>165</v>
      </c>
      <c r="D5" s="152"/>
      <c r="E5" s="152"/>
      <c r="F5" s="152"/>
      <c r="G5" s="152"/>
      <c r="H5" s="152"/>
      <c r="I5" s="152"/>
      <c r="J5" s="38"/>
      <c r="K5" s="135" t="s">
        <v>166</v>
      </c>
      <c r="L5" s="135"/>
      <c r="M5" s="135"/>
      <c r="N5" s="135"/>
      <c r="O5" s="135"/>
      <c r="P5" s="135"/>
      <c r="Q5" s="135"/>
    </row>
    <row r="6" spans="1:17" s="41" customFormat="1" ht="42.75" customHeight="1" thickBot="1" x14ac:dyDescent="0.25">
      <c r="A6" s="38" t="s">
        <v>42</v>
      </c>
      <c r="B6" s="38"/>
      <c r="C6" s="39" t="s">
        <v>3</v>
      </c>
      <c r="D6" s="38"/>
      <c r="E6" s="40" t="s">
        <v>26</v>
      </c>
      <c r="F6" s="38"/>
      <c r="G6" s="39" t="s">
        <v>48</v>
      </c>
      <c r="H6" s="38"/>
      <c r="I6" s="40" t="s">
        <v>49</v>
      </c>
      <c r="J6" s="38"/>
      <c r="K6" s="39" t="s">
        <v>3</v>
      </c>
      <c r="L6" s="38"/>
      <c r="M6" s="40" t="s">
        <v>26</v>
      </c>
      <c r="N6" s="38"/>
      <c r="O6" s="39" t="s">
        <v>48</v>
      </c>
      <c r="P6" s="38"/>
      <c r="Q6" s="40" t="s">
        <v>49</v>
      </c>
    </row>
    <row r="7" spans="1:17" s="35" customFormat="1" ht="18.75" customHeight="1" x14ac:dyDescent="0.2">
      <c r="A7" s="33" t="s">
        <v>101</v>
      </c>
      <c r="B7" s="33"/>
      <c r="C7" s="34">
        <v>90337087</v>
      </c>
      <c r="D7" s="34"/>
      <c r="E7" s="34">
        <v>435887167787</v>
      </c>
      <c r="F7" s="34"/>
      <c r="G7" s="34">
        <v>369076279275</v>
      </c>
      <c r="H7" s="34"/>
      <c r="I7" s="34">
        <v>66810888512</v>
      </c>
      <c r="J7" s="34"/>
      <c r="K7" s="34">
        <v>90337087</v>
      </c>
      <c r="L7" s="34"/>
      <c r="M7" s="34">
        <v>435887167787</v>
      </c>
      <c r="N7" s="34"/>
      <c r="O7" s="34">
        <v>369076279275</v>
      </c>
      <c r="P7" s="34"/>
      <c r="Q7" s="34">
        <v>66810888512</v>
      </c>
    </row>
    <row r="8" spans="1:17" s="35" customFormat="1" ht="18.75" customHeight="1" x14ac:dyDescent="0.2">
      <c r="A8" s="33" t="s">
        <v>119</v>
      </c>
      <c r="B8" s="33"/>
      <c r="C8" s="34">
        <v>2402248</v>
      </c>
      <c r="D8" s="34"/>
      <c r="E8" s="34">
        <v>33431364741</v>
      </c>
      <c r="F8" s="34"/>
      <c r="G8" s="34">
        <v>31640398773</v>
      </c>
      <c r="H8" s="34"/>
      <c r="I8" s="34">
        <v>1790965968</v>
      </c>
      <c r="J8" s="34"/>
      <c r="K8" s="34">
        <v>2402248</v>
      </c>
      <c r="L8" s="34"/>
      <c r="M8" s="34">
        <v>33431364741</v>
      </c>
      <c r="N8" s="34"/>
      <c r="O8" s="34">
        <v>31640398773</v>
      </c>
      <c r="P8" s="34"/>
      <c r="Q8" s="34">
        <v>1790965968</v>
      </c>
    </row>
    <row r="9" spans="1:17" s="35" customFormat="1" ht="18.75" customHeight="1" x14ac:dyDescent="0.2">
      <c r="A9" s="33" t="s">
        <v>132</v>
      </c>
      <c r="B9" s="33"/>
      <c r="C9" s="34">
        <v>14054894</v>
      </c>
      <c r="D9" s="34"/>
      <c r="E9" s="34">
        <v>104924218029</v>
      </c>
      <c r="F9" s="34"/>
      <c r="G9" s="34">
        <v>100453412467</v>
      </c>
      <c r="H9" s="34"/>
      <c r="I9" s="34">
        <v>4470805562</v>
      </c>
      <c r="J9" s="34"/>
      <c r="K9" s="34">
        <v>14054894</v>
      </c>
      <c r="L9" s="34"/>
      <c r="M9" s="34">
        <v>104924218029</v>
      </c>
      <c r="N9" s="34"/>
      <c r="O9" s="34">
        <v>100453412467</v>
      </c>
      <c r="P9" s="34"/>
      <c r="Q9" s="34">
        <v>4470805562</v>
      </c>
    </row>
    <row r="10" spans="1:17" s="35" customFormat="1" ht="18.75" customHeight="1" x14ac:dyDescent="0.2">
      <c r="A10" s="33" t="s">
        <v>128</v>
      </c>
      <c r="B10" s="33"/>
      <c r="C10" s="34">
        <v>94058917</v>
      </c>
      <c r="D10" s="34"/>
      <c r="E10" s="34">
        <v>483391207514</v>
      </c>
      <c r="F10" s="34"/>
      <c r="G10" s="34">
        <v>405796702715</v>
      </c>
      <c r="H10" s="34"/>
      <c r="I10" s="34">
        <v>77594504799</v>
      </c>
      <c r="J10" s="34"/>
      <c r="K10" s="34">
        <v>94058917</v>
      </c>
      <c r="L10" s="34"/>
      <c r="M10" s="34">
        <v>483391207514</v>
      </c>
      <c r="N10" s="34"/>
      <c r="O10" s="34">
        <v>405796702715</v>
      </c>
      <c r="P10" s="34"/>
      <c r="Q10" s="34">
        <v>77594504799</v>
      </c>
    </row>
    <row r="11" spans="1:17" s="35" customFormat="1" ht="18.75" customHeight="1" x14ac:dyDescent="0.2">
      <c r="A11" s="33" t="s">
        <v>92</v>
      </c>
      <c r="B11" s="33"/>
      <c r="C11" s="34">
        <v>18734008</v>
      </c>
      <c r="D11" s="34"/>
      <c r="E11" s="34">
        <v>224960291080</v>
      </c>
      <c r="F11" s="34"/>
      <c r="G11" s="34">
        <v>235016463033</v>
      </c>
      <c r="H11" s="34"/>
      <c r="I11" s="34">
        <v>-10056171952</v>
      </c>
      <c r="J11" s="34"/>
      <c r="K11" s="34">
        <v>18734008</v>
      </c>
      <c r="L11" s="34"/>
      <c r="M11" s="34">
        <v>224960291080</v>
      </c>
      <c r="N11" s="34"/>
      <c r="O11" s="34">
        <v>235016463033</v>
      </c>
      <c r="P11" s="34"/>
      <c r="Q11" s="34">
        <v>-10056171952</v>
      </c>
    </row>
    <row r="12" spans="1:17" s="35" customFormat="1" ht="18.75" customHeight="1" x14ac:dyDescent="0.2">
      <c r="A12" s="33" t="s">
        <v>106</v>
      </c>
      <c r="B12" s="33"/>
      <c r="C12" s="34">
        <v>3949846</v>
      </c>
      <c r="D12" s="34"/>
      <c r="E12" s="34">
        <v>156425561545</v>
      </c>
      <c r="F12" s="34"/>
      <c r="G12" s="34">
        <v>136322678133</v>
      </c>
      <c r="H12" s="34"/>
      <c r="I12" s="34">
        <v>20102883412</v>
      </c>
      <c r="J12" s="34"/>
      <c r="K12" s="34">
        <v>3949846</v>
      </c>
      <c r="L12" s="34"/>
      <c r="M12" s="34">
        <v>156425561545</v>
      </c>
      <c r="N12" s="34"/>
      <c r="O12" s="34">
        <v>136322678133</v>
      </c>
      <c r="P12" s="34"/>
      <c r="Q12" s="34">
        <v>20102883412</v>
      </c>
    </row>
    <row r="13" spans="1:17" s="35" customFormat="1" ht="18.75" customHeight="1" x14ac:dyDescent="0.2">
      <c r="A13" s="33" t="s">
        <v>104</v>
      </c>
      <c r="B13" s="33"/>
      <c r="C13" s="34">
        <v>6985626</v>
      </c>
      <c r="D13" s="34"/>
      <c r="E13" s="34">
        <v>124923666840</v>
      </c>
      <c r="F13" s="34"/>
      <c r="G13" s="34">
        <v>126479969989</v>
      </c>
      <c r="H13" s="34"/>
      <c r="I13" s="34">
        <v>-1556303148</v>
      </c>
      <c r="J13" s="34"/>
      <c r="K13" s="34">
        <v>6985626</v>
      </c>
      <c r="L13" s="34"/>
      <c r="M13" s="34">
        <v>124923666840</v>
      </c>
      <c r="N13" s="34"/>
      <c r="O13" s="34">
        <v>126479969989</v>
      </c>
      <c r="P13" s="34"/>
      <c r="Q13" s="34">
        <v>-1556303148</v>
      </c>
    </row>
    <row r="14" spans="1:17" s="35" customFormat="1" ht="18.75" customHeight="1" x14ac:dyDescent="0.2">
      <c r="A14" s="33" t="s">
        <v>178</v>
      </c>
      <c r="B14" s="33"/>
      <c r="C14" s="34">
        <v>11191903</v>
      </c>
      <c r="D14" s="34"/>
      <c r="E14" s="34">
        <v>539243832756</v>
      </c>
      <c r="F14" s="34"/>
      <c r="G14" s="34">
        <v>526004712455</v>
      </c>
      <c r="H14" s="34"/>
      <c r="I14" s="34">
        <v>13239120301</v>
      </c>
      <c r="J14" s="34"/>
      <c r="K14" s="34">
        <v>11191903</v>
      </c>
      <c r="L14" s="34"/>
      <c r="M14" s="34">
        <v>539243832756</v>
      </c>
      <c r="N14" s="34"/>
      <c r="O14" s="34">
        <v>526004712455</v>
      </c>
      <c r="P14" s="34"/>
      <c r="Q14" s="34">
        <v>13239120301</v>
      </c>
    </row>
    <row r="15" spans="1:17" s="35" customFormat="1" ht="18.75" customHeight="1" x14ac:dyDescent="0.2">
      <c r="A15" s="33" t="s">
        <v>181</v>
      </c>
      <c r="B15" s="33"/>
      <c r="C15" s="34">
        <v>45836591</v>
      </c>
      <c r="D15" s="34"/>
      <c r="E15" s="34">
        <v>271104986537</v>
      </c>
      <c r="F15" s="34"/>
      <c r="G15" s="34">
        <v>279677132488</v>
      </c>
      <c r="H15" s="34"/>
      <c r="I15" s="34">
        <v>-8572145950</v>
      </c>
      <c r="J15" s="34"/>
      <c r="K15" s="34">
        <v>45836591</v>
      </c>
      <c r="L15" s="34"/>
      <c r="M15" s="34">
        <v>271104986537</v>
      </c>
      <c r="N15" s="34"/>
      <c r="O15" s="34">
        <v>279677132488</v>
      </c>
      <c r="P15" s="34"/>
      <c r="Q15" s="34">
        <v>-8572145950</v>
      </c>
    </row>
    <row r="16" spans="1:17" s="35" customFormat="1" ht="18.75" customHeight="1" x14ac:dyDescent="0.2">
      <c r="A16" s="33" t="s">
        <v>177</v>
      </c>
      <c r="B16" s="33"/>
      <c r="C16" s="34">
        <v>5150911</v>
      </c>
      <c r="D16" s="34"/>
      <c r="E16" s="34">
        <v>79568888256</v>
      </c>
      <c r="F16" s="34"/>
      <c r="G16" s="34">
        <v>73834193607</v>
      </c>
      <c r="H16" s="34"/>
      <c r="I16" s="34">
        <v>5734694649</v>
      </c>
      <c r="J16" s="34"/>
      <c r="K16" s="34">
        <v>5150911</v>
      </c>
      <c r="L16" s="34"/>
      <c r="M16" s="34">
        <v>79568888256</v>
      </c>
      <c r="N16" s="34"/>
      <c r="O16" s="34">
        <v>73834193607</v>
      </c>
      <c r="P16" s="34"/>
      <c r="Q16" s="34">
        <v>5734694649</v>
      </c>
    </row>
    <row r="17" spans="1:17" s="35" customFormat="1" ht="18.75" customHeight="1" x14ac:dyDescent="0.2">
      <c r="A17" s="33" t="s">
        <v>195</v>
      </c>
      <c r="B17" s="33"/>
      <c r="C17" s="34">
        <v>8776275</v>
      </c>
      <c r="D17" s="34"/>
      <c r="E17" s="34">
        <v>96139098924</v>
      </c>
      <c r="F17" s="34"/>
      <c r="G17" s="34">
        <v>96422443982</v>
      </c>
      <c r="H17" s="34"/>
      <c r="I17" s="34">
        <v>-283345057</v>
      </c>
      <c r="J17" s="34"/>
      <c r="K17" s="34">
        <v>8776275</v>
      </c>
      <c r="L17" s="34"/>
      <c r="M17" s="34">
        <v>96139098924</v>
      </c>
      <c r="N17" s="34"/>
      <c r="O17" s="34">
        <v>96422443982</v>
      </c>
      <c r="P17" s="34"/>
      <c r="Q17" s="34">
        <v>-283345057</v>
      </c>
    </row>
    <row r="18" spans="1:17" s="35" customFormat="1" ht="18.75" customHeight="1" x14ac:dyDescent="0.2">
      <c r="A18" s="33" t="s">
        <v>193</v>
      </c>
      <c r="B18" s="33"/>
      <c r="C18" s="34">
        <v>9291184</v>
      </c>
      <c r="D18" s="34"/>
      <c r="E18" s="34">
        <v>70469928103</v>
      </c>
      <c r="F18" s="34"/>
      <c r="G18" s="34">
        <v>70931723175</v>
      </c>
      <c r="H18" s="34"/>
      <c r="I18" s="34">
        <v>-461795071</v>
      </c>
      <c r="J18" s="34"/>
      <c r="K18" s="34">
        <v>9291184</v>
      </c>
      <c r="L18" s="34"/>
      <c r="M18" s="34">
        <v>70469928103</v>
      </c>
      <c r="N18" s="34"/>
      <c r="O18" s="34">
        <v>70931723175</v>
      </c>
      <c r="P18" s="34"/>
      <c r="Q18" s="34">
        <v>-461795071</v>
      </c>
    </row>
    <row r="19" spans="1:17" s="35" customFormat="1" ht="18.75" customHeight="1" x14ac:dyDescent="0.2">
      <c r="A19" s="33" t="s">
        <v>113</v>
      </c>
      <c r="B19" s="33"/>
      <c r="C19" s="34">
        <v>9143022</v>
      </c>
      <c r="D19" s="34"/>
      <c r="E19" s="34">
        <v>151416426178</v>
      </c>
      <c r="F19" s="34"/>
      <c r="G19" s="34">
        <v>152143515859</v>
      </c>
      <c r="H19" s="34"/>
      <c r="I19" s="34">
        <v>-727089680</v>
      </c>
      <c r="J19" s="34"/>
      <c r="K19" s="34">
        <v>9143022</v>
      </c>
      <c r="L19" s="34"/>
      <c r="M19" s="34">
        <v>151416426178</v>
      </c>
      <c r="N19" s="34"/>
      <c r="O19" s="34">
        <v>152143515859</v>
      </c>
      <c r="P19" s="34"/>
      <c r="Q19" s="34">
        <v>-727089680</v>
      </c>
    </row>
    <row r="20" spans="1:17" s="35" customFormat="1" ht="18.75" customHeight="1" x14ac:dyDescent="0.2">
      <c r="A20" s="33" t="s">
        <v>91</v>
      </c>
      <c r="B20" s="33"/>
      <c r="C20" s="34">
        <v>114900</v>
      </c>
      <c r="D20" s="34"/>
      <c r="E20" s="34">
        <v>583536281631</v>
      </c>
      <c r="F20" s="34"/>
      <c r="G20" s="34">
        <v>618139574679</v>
      </c>
      <c r="H20" s="34"/>
      <c r="I20" s="34">
        <v>-34603293047</v>
      </c>
      <c r="J20" s="34"/>
      <c r="K20" s="34">
        <v>114900</v>
      </c>
      <c r="L20" s="34"/>
      <c r="M20" s="34">
        <v>583536281631</v>
      </c>
      <c r="N20" s="34"/>
      <c r="O20" s="34">
        <v>618139574679</v>
      </c>
      <c r="P20" s="34"/>
      <c r="Q20" s="34">
        <v>-34603293047</v>
      </c>
    </row>
    <row r="21" spans="1:17" s="35" customFormat="1" ht="18.75" customHeight="1" x14ac:dyDescent="0.2">
      <c r="A21" s="33" t="s">
        <v>95</v>
      </c>
      <c r="B21" s="33"/>
      <c r="C21" s="34">
        <v>173728614</v>
      </c>
      <c r="D21" s="34"/>
      <c r="E21" s="34">
        <v>296689887586</v>
      </c>
      <c r="F21" s="34"/>
      <c r="G21" s="34">
        <v>273721462063</v>
      </c>
      <c r="H21" s="34"/>
      <c r="I21" s="34">
        <v>22968425523</v>
      </c>
      <c r="J21" s="34"/>
      <c r="K21" s="34">
        <v>173728614</v>
      </c>
      <c r="L21" s="34"/>
      <c r="M21" s="34">
        <v>296689887586</v>
      </c>
      <c r="N21" s="34"/>
      <c r="O21" s="34">
        <v>273721462063</v>
      </c>
      <c r="P21" s="34"/>
      <c r="Q21" s="34">
        <v>22968425523</v>
      </c>
    </row>
    <row r="22" spans="1:17" s="35" customFormat="1" ht="18.75" customHeight="1" x14ac:dyDescent="0.2">
      <c r="A22" s="33" t="s">
        <v>86</v>
      </c>
      <c r="B22" s="33"/>
      <c r="C22" s="34">
        <v>2783053</v>
      </c>
      <c r="D22" s="34"/>
      <c r="E22" s="34">
        <v>163997754518</v>
      </c>
      <c r="F22" s="34"/>
      <c r="G22" s="34">
        <v>153761727329</v>
      </c>
      <c r="H22" s="34"/>
      <c r="I22" s="34">
        <v>10236027189</v>
      </c>
      <c r="J22" s="34"/>
      <c r="K22" s="34">
        <v>2783053</v>
      </c>
      <c r="L22" s="34"/>
      <c r="M22" s="34">
        <v>163997754518</v>
      </c>
      <c r="N22" s="34"/>
      <c r="O22" s="34">
        <v>153761727329</v>
      </c>
      <c r="P22" s="34"/>
      <c r="Q22" s="34">
        <v>10236027189</v>
      </c>
    </row>
    <row r="23" spans="1:17" s="35" customFormat="1" ht="18.75" customHeight="1" x14ac:dyDescent="0.2">
      <c r="A23" s="33" t="s">
        <v>133</v>
      </c>
      <c r="B23" s="33"/>
      <c r="C23" s="34">
        <v>27526232</v>
      </c>
      <c r="D23" s="34"/>
      <c r="E23" s="34">
        <v>241884066129</v>
      </c>
      <c r="F23" s="34"/>
      <c r="G23" s="34">
        <v>227504844666</v>
      </c>
      <c r="H23" s="34"/>
      <c r="I23" s="34">
        <v>14379221463</v>
      </c>
      <c r="J23" s="34"/>
      <c r="K23" s="34">
        <v>27526232</v>
      </c>
      <c r="L23" s="34"/>
      <c r="M23" s="34">
        <v>241884066129</v>
      </c>
      <c r="N23" s="34"/>
      <c r="O23" s="34">
        <v>227504844666</v>
      </c>
      <c r="P23" s="34"/>
      <c r="Q23" s="34">
        <v>14379221463</v>
      </c>
    </row>
    <row r="24" spans="1:17" s="35" customFormat="1" ht="18.75" customHeight="1" x14ac:dyDescent="0.2">
      <c r="A24" s="33" t="s">
        <v>192</v>
      </c>
      <c r="B24" s="33"/>
      <c r="C24" s="34">
        <v>5855477</v>
      </c>
      <c r="D24" s="34"/>
      <c r="E24" s="34">
        <v>96331540891</v>
      </c>
      <c r="F24" s="34"/>
      <c r="G24" s="34">
        <v>87251347308</v>
      </c>
      <c r="H24" s="34"/>
      <c r="I24" s="34">
        <v>9080193583</v>
      </c>
      <c r="J24" s="34"/>
      <c r="K24" s="34">
        <v>5855477</v>
      </c>
      <c r="L24" s="34"/>
      <c r="M24" s="34">
        <v>96331540891</v>
      </c>
      <c r="N24" s="34"/>
      <c r="O24" s="34">
        <v>87251347308</v>
      </c>
      <c r="P24" s="34"/>
      <c r="Q24" s="34">
        <v>9080193583</v>
      </c>
    </row>
    <row r="25" spans="1:17" s="35" customFormat="1" ht="18.75" customHeight="1" x14ac:dyDescent="0.2">
      <c r="A25" s="33" t="s">
        <v>194</v>
      </c>
      <c r="B25" s="33"/>
      <c r="C25" s="34">
        <v>74028914</v>
      </c>
      <c r="D25" s="34"/>
      <c r="E25" s="34">
        <v>155639554748</v>
      </c>
      <c r="F25" s="34"/>
      <c r="G25" s="34">
        <v>144748465338</v>
      </c>
      <c r="H25" s="34"/>
      <c r="I25" s="34">
        <v>10891089410</v>
      </c>
      <c r="J25" s="34"/>
      <c r="K25" s="34">
        <v>74028914</v>
      </c>
      <c r="L25" s="34"/>
      <c r="M25" s="34">
        <v>155639554748</v>
      </c>
      <c r="N25" s="34"/>
      <c r="O25" s="34">
        <v>144748465338</v>
      </c>
      <c r="P25" s="34"/>
      <c r="Q25" s="34">
        <v>10891089410</v>
      </c>
    </row>
    <row r="26" spans="1:17" s="35" customFormat="1" ht="18.75" customHeight="1" x14ac:dyDescent="0.2">
      <c r="A26" s="33" t="s">
        <v>103</v>
      </c>
      <c r="B26" s="33"/>
      <c r="C26" s="34">
        <v>9180383</v>
      </c>
      <c r="D26" s="34"/>
      <c r="E26" s="34">
        <v>30096755560</v>
      </c>
      <c r="F26" s="34"/>
      <c r="G26" s="34">
        <v>28435867065</v>
      </c>
      <c r="H26" s="34"/>
      <c r="I26" s="34">
        <v>1660888495</v>
      </c>
      <c r="J26" s="34"/>
      <c r="K26" s="34">
        <v>9180383</v>
      </c>
      <c r="L26" s="34"/>
      <c r="M26" s="34">
        <v>30096755560</v>
      </c>
      <c r="N26" s="34"/>
      <c r="O26" s="34">
        <v>28435867065</v>
      </c>
      <c r="P26" s="34"/>
      <c r="Q26" s="34">
        <v>1660888495</v>
      </c>
    </row>
    <row r="27" spans="1:17" s="35" customFormat="1" ht="18.75" customHeight="1" x14ac:dyDescent="0.2">
      <c r="A27" s="33" t="s">
        <v>82</v>
      </c>
      <c r="B27" s="33"/>
      <c r="C27" s="34">
        <v>13776909</v>
      </c>
      <c r="D27" s="34"/>
      <c r="E27" s="34">
        <v>158450414049</v>
      </c>
      <c r="F27" s="34"/>
      <c r="G27" s="34">
        <v>141331743559</v>
      </c>
      <c r="H27" s="34"/>
      <c r="I27" s="34">
        <v>17118670490</v>
      </c>
      <c r="J27" s="34"/>
      <c r="K27" s="34">
        <v>13776909</v>
      </c>
      <c r="L27" s="34"/>
      <c r="M27" s="34">
        <v>158450414049</v>
      </c>
      <c r="N27" s="34"/>
      <c r="O27" s="34">
        <v>141331743559</v>
      </c>
      <c r="P27" s="34"/>
      <c r="Q27" s="34">
        <v>17118670490</v>
      </c>
    </row>
    <row r="28" spans="1:17" s="35" customFormat="1" ht="18.75" customHeight="1" x14ac:dyDescent="0.2">
      <c r="A28" s="33" t="s">
        <v>102</v>
      </c>
      <c r="B28" s="33"/>
      <c r="C28" s="34">
        <v>12399289</v>
      </c>
      <c r="D28" s="34"/>
      <c r="E28" s="34">
        <v>55612715695</v>
      </c>
      <c r="F28" s="34"/>
      <c r="G28" s="34">
        <v>46664393055</v>
      </c>
      <c r="H28" s="34"/>
      <c r="I28" s="34">
        <v>8948322640</v>
      </c>
      <c r="J28" s="34"/>
      <c r="K28" s="34">
        <v>12399289</v>
      </c>
      <c r="L28" s="34"/>
      <c r="M28" s="34">
        <v>55612715695</v>
      </c>
      <c r="N28" s="34"/>
      <c r="O28" s="34">
        <v>46664393055</v>
      </c>
      <c r="P28" s="34"/>
      <c r="Q28" s="34">
        <v>8948322640</v>
      </c>
    </row>
    <row r="29" spans="1:17" s="35" customFormat="1" ht="18.75" customHeight="1" x14ac:dyDescent="0.2">
      <c r="A29" s="33" t="s">
        <v>197</v>
      </c>
      <c r="B29" s="33"/>
      <c r="C29" s="34">
        <v>1750272</v>
      </c>
      <c r="D29" s="34"/>
      <c r="E29" s="34">
        <v>41234631793</v>
      </c>
      <c r="F29" s="34"/>
      <c r="G29" s="34">
        <v>31334840447</v>
      </c>
      <c r="H29" s="34"/>
      <c r="I29" s="34">
        <v>9899791346</v>
      </c>
      <c r="J29" s="34"/>
      <c r="K29" s="34">
        <v>1750272</v>
      </c>
      <c r="L29" s="34"/>
      <c r="M29" s="34">
        <v>41234631793</v>
      </c>
      <c r="N29" s="34"/>
      <c r="O29" s="34">
        <v>31334840447</v>
      </c>
      <c r="P29" s="34"/>
      <c r="Q29" s="34">
        <v>9899791346</v>
      </c>
    </row>
    <row r="30" spans="1:17" s="35" customFormat="1" ht="18.75" customHeight="1" x14ac:dyDescent="0.2">
      <c r="A30" s="33" t="s">
        <v>125</v>
      </c>
      <c r="B30" s="33"/>
      <c r="C30" s="34">
        <v>21100000</v>
      </c>
      <c r="D30" s="34"/>
      <c r="E30" s="34">
        <v>195481920600</v>
      </c>
      <c r="F30" s="34"/>
      <c r="G30" s="34">
        <v>168005384550</v>
      </c>
      <c r="H30" s="34"/>
      <c r="I30" s="34">
        <v>27476536050</v>
      </c>
      <c r="J30" s="34"/>
      <c r="K30" s="34">
        <v>21100000</v>
      </c>
      <c r="L30" s="34"/>
      <c r="M30" s="34">
        <v>195481920600</v>
      </c>
      <c r="N30" s="34"/>
      <c r="O30" s="34">
        <v>168005384550</v>
      </c>
      <c r="P30" s="34"/>
      <c r="Q30" s="34">
        <v>27476536050</v>
      </c>
    </row>
    <row r="31" spans="1:17" s="35" customFormat="1" ht="18.75" customHeight="1" x14ac:dyDescent="0.2">
      <c r="A31" s="33" t="s">
        <v>189</v>
      </c>
      <c r="B31" s="33"/>
      <c r="C31" s="34">
        <v>3889191</v>
      </c>
      <c r="D31" s="34"/>
      <c r="E31" s="34">
        <v>35451681375</v>
      </c>
      <c r="F31" s="34"/>
      <c r="G31" s="34">
        <v>31392328546</v>
      </c>
      <c r="H31" s="34"/>
      <c r="I31" s="34">
        <v>4059352829</v>
      </c>
      <c r="J31" s="34"/>
      <c r="K31" s="34">
        <v>3889191</v>
      </c>
      <c r="L31" s="34"/>
      <c r="M31" s="34">
        <v>35451681375</v>
      </c>
      <c r="N31" s="34"/>
      <c r="O31" s="34">
        <v>31392328546</v>
      </c>
      <c r="P31" s="34"/>
      <c r="Q31" s="34">
        <v>4059352829</v>
      </c>
    </row>
    <row r="32" spans="1:17" s="35" customFormat="1" ht="18.75" customHeight="1" x14ac:dyDescent="0.2">
      <c r="A32" s="33" t="s">
        <v>85</v>
      </c>
      <c r="B32" s="33"/>
      <c r="C32" s="34">
        <v>7235790</v>
      </c>
      <c r="D32" s="34"/>
      <c r="E32" s="34">
        <v>168669683810</v>
      </c>
      <c r="F32" s="34"/>
      <c r="G32" s="34">
        <v>161183397524</v>
      </c>
      <c r="H32" s="34"/>
      <c r="I32" s="34">
        <v>7486286286</v>
      </c>
      <c r="J32" s="34"/>
      <c r="K32" s="34">
        <v>7235790</v>
      </c>
      <c r="L32" s="34"/>
      <c r="M32" s="34">
        <v>168669683810</v>
      </c>
      <c r="N32" s="34"/>
      <c r="O32" s="34">
        <v>161183397524</v>
      </c>
      <c r="P32" s="34"/>
      <c r="Q32" s="34">
        <v>7486286286</v>
      </c>
    </row>
    <row r="33" spans="1:17" s="35" customFormat="1" ht="18.75" customHeight="1" x14ac:dyDescent="0.2">
      <c r="A33" s="33" t="s">
        <v>180</v>
      </c>
      <c r="B33" s="33"/>
      <c r="C33" s="34">
        <v>18500000</v>
      </c>
      <c r="D33" s="34"/>
      <c r="E33" s="34">
        <v>125235389250</v>
      </c>
      <c r="F33" s="34"/>
      <c r="G33" s="34">
        <v>125362174693</v>
      </c>
      <c r="H33" s="34"/>
      <c r="I33" s="34">
        <v>-126785443</v>
      </c>
      <c r="J33" s="34"/>
      <c r="K33" s="34">
        <v>18500000</v>
      </c>
      <c r="L33" s="34"/>
      <c r="M33" s="34">
        <v>125235389250</v>
      </c>
      <c r="N33" s="34"/>
      <c r="O33" s="34">
        <v>125362174693</v>
      </c>
      <c r="P33" s="34"/>
      <c r="Q33" s="34">
        <v>-126785443</v>
      </c>
    </row>
    <row r="34" spans="1:17" s="35" customFormat="1" ht="18.75" customHeight="1" x14ac:dyDescent="0.2">
      <c r="A34" s="33" t="s">
        <v>96</v>
      </c>
      <c r="B34" s="33"/>
      <c r="C34" s="34">
        <v>69647509</v>
      </c>
      <c r="D34" s="34"/>
      <c r="E34" s="34">
        <v>418860293244</v>
      </c>
      <c r="F34" s="34"/>
      <c r="G34" s="34">
        <v>409167658359</v>
      </c>
      <c r="H34" s="34"/>
      <c r="I34" s="34">
        <v>9692634885</v>
      </c>
      <c r="J34" s="34"/>
      <c r="K34" s="34">
        <v>69647509</v>
      </c>
      <c r="L34" s="34"/>
      <c r="M34" s="34">
        <v>418860293244</v>
      </c>
      <c r="N34" s="34"/>
      <c r="O34" s="34">
        <v>409167658359</v>
      </c>
      <c r="P34" s="34"/>
      <c r="Q34" s="34">
        <v>9692634885</v>
      </c>
    </row>
    <row r="35" spans="1:17" s="35" customFormat="1" ht="18.75" customHeight="1" x14ac:dyDescent="0.2">
      <c r="A35" s="33" t="s">
        <v>89</v>
      </c>
      <c r="B35" s="33"/>
      <c r="C35" s="34">
        <v>19410754</v>
      </c>
      <c r="D35" s="34"/>
      <c r="E35" s="34">
        <v>243892086573</v>
      </c>
      <c r="F35" s="34"/>
      <c r="G35" s="34">
        <v>202600230143</v>
      </c>
      <c r="H35" s="34"/>
      <c r="I35" s="34">
        <v>41291856430</v>
      </c>
      <c r="J35" s="34"/>
      <c r="K35" s="34">
        <v>19410754</v>
      </c>
      <c r="L35" s="34"/>
      <c r="M35" s="34">
        <v>243892086573</v>
      </c>
      <c r="N35" s="34"/>
      <c r="O35" s="34">
        <v>202600230143</v>
      </c>
      <c r="P35" s="34"/>
      <c r="Q35" s="34">
        <v>41291856430</v>
      </c>
    </row>
    <row r="36" spans="1:17" s="35" customFormat="1" ht="18.75" customHeight="1" x14ac:dyDescent="0.2">
      <c r="A36" s="33" t="s">
        <v>108</v>
      </c>
      <c r="B36" s="33"/>
      <c r="C36" s="34">
        <v>3469705</v>
      </c>
      <c r="D36" s="34"/>
      <c r="E36" s="34">
        <v>135203162005</v>
      </c>
      <c r="F36" s="34"/>
      <c r="G36" s="34">
        <v>117543973498</v>
      </c>
      <c r="H36" s="34"/>
      <c r="I36" s="34">
        <v>17659188507</v>
      </c>
      <c r="J36" s="34"/>
      <c r="K36" s="34">
        <v>3469705</v>
      </c>
      <c r="L36" s="34"/>
      <c r="M36" s="34">
        <v>135203162005</v>
      </c>
      <c r="N36" s="34"/>
      <c r="O36" s="34">
        <v>117543973498</v>
      </c>
      <c r="P36" s="34"/>
      <c r="Q36" s="34">
        <v>17659188507</v>
      </c>
    </row>
    <row r="37" spans="1:17" s="35" customFormat="1" ht="18.75" customHeight="1" x14ac:dyDescent="0.2">
      <c r="A37" s="33" t="s">
        <v>93</v>
      </c>
      <c r="B37" s="33"/>
      <c r="C37" s="34">
        <v>8288198</v>
      </c>
      <c r="D37" s="34"/>
      <c r="E37" s="34">
        <v>117816030073</v>
      </c>
      <c r="F37" s="34"/>
      <c r="G37" s="34">
        <v>96230156031</v>
      </c>
      <c r="H37" s="34"/>
      <c r="I37" s="34">
        <v>21585874042</v>
      </c>
      <c r="J37" s="34"/>
      <c r="K37" s="34">
        <v>8288198</v>
      </c>
      <c r="L37" s="34"/>
      <c r="M37" s="34">
        <v>117816030073</v>
      </c>
      <c r="N37" s="34"/>
      <c r="O37" s="34">
        <v>96230156031</v>
      </c>
      <c r="P37" s="34"/>
      <c r="Q37" s="34">
        <v>21585874042</v>
      </c>
    </row>
    <row r="38" spans="1:17" s="35" customFormat="1" ht="18.75" customHeight="1" x14ac:dyDescent="0.2">
      <c r="A38" s="33" t="s">
        <v>198</v>
      </c>
      <c r="B38" s="33"/>
      <c r="C38" s="34">
        <v>30000000</v>
      </c>
      <c r="D38" s="34"/>
      <c r="E38" s="34">
        <v>137477115000</v>
      </c>
      <c r="F38" s="34"/>
      <c r="G38" s="34">
        <v>135031752000</v>
      </c>
      <c r="H38" s="34"/>
      <c r="I38" s="34">
        <v>2445363000</v>
      </c>
      <c r="J38" s="34"/>
      <c r="K38" s="34">
        <v>30000000</v>
      </c>
      <c r="L38" s="34"/>
      <c r="M38" s="34">
        <v>137477115000</v>
      </c>
      <c r="N38" s="34"/>
      <c r="O38" s="34">
        <v>135031752000</v>
      </c>
      <c r="P38" s="34"/>
      <c r="Q38" s="34">
        <v>2445363000</v>
      </c>
    </row>
    <row r="39" spans="1:17" s="35" customFormat="1" ht="18.75" customHeight="1" x14ac:dyDescent="0.2">
      <c r="A39" s="33" t="s">
        <v>124</v>
      </c>
      <c r="B39" s="33"/>
      <c r="C39" s="34">
        <v>39549701</v>
      </c>
      <c r="D39" s="34"/>
      <c r="E39" s="34">
        <v>1740054471150</v>
      </c>
      <c r="F39" s="34"/>
      <c r="G39" s="34">
        <v>1406668526384</v>
      </c>
      <c r="H39" s="34"/>
      <c r="I39" s="34">
        <v>333385944766</v>
      </c>
      <c r="J39" s="34"/>
      <c r="K39" s="34">
        <v>39549701</v>
      </c>
      <c r="L39" s="34"/>
      <c r="M39" s="34">
        <v>1740054471150</v>
      </c>
      <c r="N39" s="34"/>
      <c r="O39" s="34">
        <v>1406668526384</v>
      </c>
      <c r="P39" s="34"/>
      <c r="Q39" s="34">
        <v>333385944766</v>
      </c>
    </row>
    <row r="40" spans="1:17" s="35" customFormat="1" ht="18.75" customHeight="1" x14ac:dyDescent="0.2">
      <c r="A40" s="33" t="s">
        <v>107</v>
      </c>
      <c r="B40" s="33"/>
      <c r="C40" s="34">
        <v>57387637</v>
      </c>
      <c r="D40" s="34"/>
      <c r="E40" s="34">
        <v>364525093777</v>
      </c>
      <c r="F40" s="34"/>
      <c r="G40" s="34">
        <v>312613069467</v>
      </c>
      <c r="H40" s="34"/>
      <c r="I40" s="34">
        <v>51912024310</v>
      </c>
      <c r="J40" s="34"/>
      <c r="K40" s="34">
        <v>57387637</v>
      </c>
      <c r="L40" s="34"/>
      <c r="M40" s="34">
        <v>364525093777</v>
      </c>
      <c r="N40" s="34"/>
      <c r="O40" s="34">
        <v>312613069467</v>
      </c>
      <c r="P40" s="34"/>
      <c r="Q40" s="34">
        <v>51912024310</v>
      </c>
    </row>
    <row r="41" spans="1:17" s="35" customFormat="1" ht="18.75" customHeight="1" x14ac:dyDescent="0.2">
      <c r="A41" s="33" t="s">
        <v>109</v>
      </c>
      <c r="B41" s="33"/>
      <c r="C41" s="34">
        <v>2468479</v>
      </c>
      <c r="D41" s="34"/>
      <c r="E41" s="34">
        <v>81146886556</v>
      </c>
      <c r="F41" s="34"/>
      <c r="G41" s="34">
        <v>73000298611</v>
      </c>
      <c r="H41" s="34"/>
      <c r="I41" s="34">
        <v>8146587945</v>
      </c>
      <c r="J41" s="34"/>
      <c r="K41" s="34">
        <v>2468479</v>
      </c>
      <c r="L41" s="34"/>
      <c r="M41" s="34">
        <v>81146886556</v>
      </c>
      <c r="N41" s="34"/>
      <c r="O41" s="34">
        <v>73000298611</v>
      </c>
      <c r="P41" s="34"/>
      <c r="Q41" s="34">
        <v>8146587945</v>
      </c>
    </row>
    <row r="42" spans="1:17" s="35" customFormat="1" ht="18.75" customHeight="1" x14ac:dyDescent="0.2">
      <c r="A42" s="33" t="s">
        <v>191</v>
      </c>
      <c r="B42" s="33"/>
      <c r="C42" s="34">
        <v>2060000</v>
      </c>
      <c r="D42" s="34"/>
      <c r="E42" s="34">
        <v>160420186620</v>
      </c>
      <c r="F42" s="34"/>
      <c r="G42" s="34">
        <v>133840482480</v>
      </c>
      <c r="H42" s="34"/>
      <c r="I42" s="34">
        <v>26579704140</v>
      </c>
      <c r="J42" s="34"/>
      <c r="K42" s="34">
        <v>2060000</v>
      </c>
      <c r="L42" s="34"/>
      <c r="M42" s="34">
        <v>160420186620</v>
      </c>
      <c r="N42" s="34"/>
      <c r="O42" s="34">
        <v>133840482480</v>
      </c>
      <c r="P42" s="34"/>
      <c r="Q42" s="34">
        <v>26579704140</v>
      </c>
    </row>
    <row r="43" spans="1:17" s="35" customFormat="1" ht="18.75" customHeight="1" x14ac:dyDescent="0.2">
      <c r="A43" s="33" t="s">
        <v>184</v>
      </c>
      <c r="B43" s="33"/>
      <c r="C43" s="34">
        <v>2251187</v>
      </c>
      <c r="D43" s="34"/>
      <c r="E43" s="34">
        <v>58025957900</v>
      </c>
      <c r="F43" s="34"/>
      <c r="G43" s="34">
        <v>52045877681</v>
      </c>
      <c r="H43" s="34"/>
      <c r="I43" s="34">
        <v>5980080219</v>
      </c>
      <c r="J43" s="34"/>
      <c r="K43" s="34">
        <v>2251187</v>
      </c>
      <c r="L43" s="34"/>
      <c r="M43" s="34">
        <v>58025957900</v>
      </c>
      <c r="N43" s="34"/>
      <c r="O43" s="34">
        <v>52045877681</v>
      </c>
      <c r="P43" s="34"/>
      <c r="Q43" s="34">
        <v>5980080219</v>
      </c>
    </row>
    <row r="44" spans="1:17" s="35" customFormat="1" ht="18.75" customHeight="1" x14ac:dyDescent="0.2">
      <c r="A44" s="33" t="s">
        <v>81</v>
      </c>
      <c r="B44" s="33"/>
      <c r="C44" s="34">
        <v>189873533</v>
      </c>
      <c r="D44" s="34"/>
      <c r="E44" s="34">
        <v>702504369551</v>
      </c>
      <c r="F44" s="34"/>
      <c r="G44" s="34">
        <v>612212442202</v>
      </c>
      <c r="H44" s="34"/>
      <c r="I44" s="34">
        <v>90291927349</v>
      </c>
      <c r="J44" s="34"/>
      <c r="K44" s="34">
        <v>189873533</v>
      </c>
      <c r="L44" s="34"/>
      <c r="M44" s="34">
        <v>702504369551</v>
      </c>
      <c r="N44" s="34"/>
      <c r="O44" s="34">
        <v>612212442202</v>
      </c>
      <c r="P44" s="34"/>
      <c r="Q44" s="34">
        <v>90291927349</v>
      </c>
    </row>
    <row r="45" spans="1:17" s="35" customFormat="1" ht="18.75" customHeight="1" x14ac:dyDescent="0.2">
      <c r="A45" s="33" t="s">
        <v>179</v>
      </c>
      <c r="B45" s="33"/>
      <c r="C45" s="34">
        <v>65000000</v>
      </c>
      <c r="D45" s="34"/>
      <c r="E45" s="34">
        <v>303036142500</v>
      </c>
      <c r="F45" s="34"/>
      <c r="G45" s="34">
        <v>265712540090</v>
      </c>
      <c r="H45" s="34"/>
      <c r="I45" s="34">
        <v>37323602410</v>
      </c>
      <c r="J45" s="34"/>
      <c r="K45" s="34">
        <v>65000000</v>
      </c>
      <c r="L45" s="34"/>
      <c r="M45" s="34">
        <v>303036142500</v>
      </c>
      <c r="N45" s="34"/>
      <c r="O45" s="34">
        <v>265712540090</v>
      </c>
      <c r="P45" s="34"/>
      <c r="Q45" s="34">
        <v>37323602410</v>
      </c>
    </row>
    <row r="46" spans="1:17" s="35" customFormat="1" ht="18.75" customHeight="1" x14ac:dyDescent="0.2">
      <c r="A46" s="33" t="s">
        <v>116</v>
      </c>
      <c r="B46" s="33"/>
      <c r="C46" s="34">
        <v>109806374</v>
      </c>
      <c r="D46" s="34"/>
      <c r="E46" s="34">
        <v>130765325237</v>
      </c>
      <c r="F46" s="34"/>
      <c r="G46" s="34">
        <v>124216143673</v>
      </c>
      <c r="H46" s="34"/>
      <c r="I46" s="34">
        <v>6549181564</v>
      </c>
      <c r="J46" s="34"/>
      <c r="K46" s="34">
        <v>109806374</v>
      </c>
      <c r="L46" s="34"/>
      <c r="M46" s="34">
        <v>130765325237</v>
      </c>
      <c r="N46" s="34"/>
      <c r="O46" s="34">
        <v>124216143673</v>
      </c>
      <c r="P46" s="34"/>
      <c r="Q46" s="34">
        <v>6549181564</v>
      </c>
    </row>
    <row r="47" spans="1:17" s="35" customFormat="1" ht="18.75" customHeight="1" x14ac:dyDescent="0.2">
      <c r="A47" s="33" t="s">
        <v>187</v>
      </c>
      <c r="B47" s="33"/>
      <c r="C47" s="34">
        <v>845046</v>
      </c>
      <c r="D47" s="34"/>
      <c r="E47" s="34">
        <v>8744587133</v>
      </c>
      <c r="F47" s="34"/>
      <c r="G47" s="34">
        <v>7526561067</v>
      </c>
      <c r="H47" s="34"/>
      <c r="I47" s="34">
        <v>1218026066</v>
      </c>
      <c r="J47" s="34"/>
      <c r="K47" s="34">
        <v>845046</v>
      </c>
      <c r="L47" s="34"/>
      <c r="M47" s="34">
        <v>8744587133</v>
      </c>
      <c r="N47" s="34"/>
      <c r="O47" s="34">
        <v>7526561067</v>
      </c>
      <c r="P47" s="34"/>
      <c r="Q47" s="34">
        <v>1218026066</v>
      </c>
    </row>
    <row r="48" spans="1:17" s="35" customFormat="1" ht="18.75" customHeight="1" x14ac:dyDescent="0.2">
      <c r="A48" s="33" t="s">
        <v>84</v>
      </c>
      <c r="B48" s="33"/>
      <c r="C48" s="34">
        <v>14546919</v>
      </c>
      <c r="D48" s="34"/>
      <c r="E48" s="34">
        <v>157473373019</v>
      </c>
      <c r="F48" s="34"/>
      <c r="G48" s="34">
        <v>149520172362</v>
      </c>
      <c r="H48" s="34"/>
      <c r="I48" s="34">
        <v>7953200657</v>
      </c>
      <c r="J48" s="34"/>
      <c r="K48" s="34">
        <v>14546919</v>
      </c>
      <c r="L48" s="34"/>
      <c r="M48" s="34">
        <v>157473373019</v>
      </c>
      <c r="N48" s="34"/>
      <c r="O48" s="34">
        <v>149520172362</v>
      </c>
      <c r="P48" s="34"/>
      <c r="Q48" s="34">
        <v>7953200657</v>
      </c>
    </row>
    <row r="49" spans="1:17" s="35" customFormat="1" ht="18.75" customHeight="1" x14ac:dyDescent="0.2">
      <c r="A49" s="33" t="s">
        <v>75</v>
      </c>
      <c r="B49" s="33"/>
      <c r="C49" s="34">
        <v>40376068</v>
      </c>
      <c r="D49" s="34"/>
      <c r="E49" s="34">
        <v>222352500390</v>
      </c>
      <c r="F49" s="34"/>
      <c r="G49" s="34">
        <v>241216340676</v>
      </c>
      <c r="H49" s="34"/>
      <c r="I49" s="34">
        <v>-18863840285</v>
      </c>
      <c r="J49" s="34"/>
      <c r="K49" s="34">
        <v>40376068</v>
      </c>
      <c r="L49" s="34"/>
      <c r="M49" s="34">
        <v>222352500390</v>
      </c>
      <c r="N49" s="34"/>
      <c r="O49" s="34">
        <v>241216340676</v>
      </c>
      <c r="P49" s="34"/>
      <c r="Q49" s="34">
        <v>-18863840285</v>
      </c>
    </row>
    <row r="50" spans="1:17" s="35" customFormat="1" ht="18.75" customHeight="1" x14ac:dyDescent="0.2">
      <c r="A50" s="33" t="s">
        <v>105</v>
      </c>
      <c r="B50" s="33"/>
      <c r="C50" s="34">
        <v>177408156</v>
      </c>
      <c r="D50" s="34"/>
      <c r="E50" s="34">
        <v>1382604207378</v>
      </c>
      <c r="F50" s="34"/>
      <c r="G50" s="34">
        <v>1181562269061</v>
      </c>
      <c r="H50" s="34"/>
      <c r="I50" s="34">
        <v>201041938317</v>
      </c>
      <c r="J50" s="34"/>
      <c r="K50" s="34">
        <v>177408156</v>
      </c>
      <c r="L50" s="34"/>
      <c r="M50" s="34">
        <v>1382604207378</v>
      </c>
      <c r="N50" s="34"/>
      <c r="O50" s="34">
        <v>1181562269061</v>
      </c>
      <c r="P50" s="34"/>
      <c r="Q50" s="34">
        <v>201041938317</v>
      </c>
    </row>
    <row r="51" spans="1:17" s="35" customFormat="1" ht="18.75" customHeight="1" x14ac:dyDescent="0.2">
      <c r="A51" s="33" t="s">
        <v>114</v>
      </c>
      <c r="B51" s="33"/>
      <c r="C51" s="34">
        <v>159510</v>
      </c>
      <c r="D51" s="34"/>
      <c r="E51" s="34">
        <v>956347962672</v>
      </c>
      <c r="F51" s="34"/>
      <c r="G51" s="34">
        <v>925633235161</v>
      </c>
      <c r="H51" s="34"/>
      <c r="I51" s="34">
        <v>30714727511</v>
      </c>
      <c r="J51" s="34"/>
      <c r="K51" s="34">
        <v>159510</v>
      </c>
      <c r="L51" s="34"/>
      <c r="M51" s="34">
        <v>956347962672</v>
      </c>
      <c r="N51" s="34"/>
      <c r="O51" s="34">
        <v>925633235161</v>
      </c>
      <c r="P51" s="34"/>
      <c r="Q51" s="34">
        <v>30714727511</v>
      </c>
    </row>
    <row r="52" spans="1:17" s="35" customFormat="1" ht="18.75" customHeight="1" x14ac:dyDescent="0.2">
      <c r="A52" s="33" t="s">
        <v>127</v>
      </c>
      <c r="B52" s="33"/>
      <c r="C52" s="34">
        <v>3474154</v>
      </c>
      <c r="D52" s="34"/>
      <c r="E52" s="34">
        <v>259011208777</v>
      </c>
      <c r="F52" s="34"/>
      <c r="G52" s="34">
        <v>230692649951</v>
      </c>
      <c r="H52" s="34"/>
      <c r="I52" s="34">
        <v>28318558826</v>
      </c>
      <c r="J52" s="34"/>
      <c r="K52" s="34">
        <v>3474154</v>
      </c>
      <c r="L52" s="34"/>
      <c r="M52" s="34">
        <v>259011208777</v>
      </c>
      <c r="N52" s="34"/>
      <c r="O52" s="34">
        <v>230692649951</v>
      </c>
      <c r="P52" s="34"/>
      <c r="Q52" s="34">
        <v>28318558826</v>
      </c>
    </row>
    <row r="53" spans="1:17" s="35" customFormat="1" ht="18.75" customHeight="1" x14ac:dyDescent="0.2">
      <c r="A53" s="33" t="s">
        <v>186</v>
      </c>
      <c r="B53" s="33"/>
      <c r="C53" s="34">
        <v>2218435</v>
      </c>
      <c r="D53" s="34"/>
      <c r="E53" s="34">
        <v>53719532194</v>
      </c>
      <c r="F53" s="34"/>
      <c r="G53" s="34">
        <v>51051197467</v>
      </c>
      <c r="H53" s="34"/>
      <c r="I53" s="34">
        <v>2668334727</v>
      </c>
      <c r="J53" s="34"/>
      <c r="K53" s="34">
        <v>2218435</v>
      </c>
      <c r="L53" s="34"/>
      <c r="M53" s="34">
        <v>53719532194</v>
      </c>
      <c r="N53" s="34"/>
      <c r="O53" s="34">
        <v>51051197467</v>
      </c>
      <c r="P53" s="34"/>
      <c r="Q53" s="34">
        <v>2668334727</v>
      </c>
    </row>
    <row r="54" spans="1:17" s="35" customFormat="1" ht="18.75" customHeight="1" x14ac:dyDescent="0.2">
      <c r="A54" s="33" t="s">
        <v>111</v>
      </c>
      <c r="B54" s="33"/>
      <c r="C54" s="34">
        <v>10383929</v>
      </c>
      <c r="D54" s="34"/>
      <c r="E54" s="34">
        <v>329276413456</v>
      </c>
      <c r="F54" s="34"/>
      <c r="G54" s="34">
        <v>265485559689</v>
      </c>
      <c r="H54" s="34"/>
      <c r="I54" s="34">
        <v>63790853767</v>
      </c>
      <c r="J54" s="34"/>
      <c r="K54" s="34">
        <v>10383929</v>
      </c>
      <c r="L54" s="34"/>
      <c r="M54" s="34">
        <v>329276413456</v>
      </c>
      <c r="N54" s="34"/>
      <c r="O54" s="34">
        <v>265485559689</v>
      </c>
      <c r="P54" s="34"/>
      <c r="Q54" s="34">
        <v>63790853767</v>
      </c>
    </row>
    <row r="55" spans="1:17" s="35" customFormat="1" ht="18.75" customHeight="1" x14ac:dyDescent="0.2">
      <c r="A55" s="33" t="s">
        <v>168</v>
      </c>
      <c r="B55" s="33"/>
      <c r="C55" s="34">
        <v>33807493</v>
      </c>
      <c r="D55" s="34"/>
      <c r="E55" s="34">
        <v>339087954623</v>
      </c>
      <c r="F55" s="34"/>
      <c r="G55" s="34">
        <v>299096411908</v>
      </c>
      <c r="H55" s="34"/>
      <c r="I55" s="34">
        <v>39991542715</v>
      </c>
      <c r="J55" s="34"/>
      <c r="K55" s="34">
        <v>33807493</v>
      </c>
      <c r="L55" s="34"/>
      <c r="M55" s="34">
        <v>339087954623</v>
      </c>
      <c r="N55" s="34"/>
      <c r="O55" s="34">
        <v>299096411908</v>
      </c>
      <c r="P55" s="34"/>
      <c r="Q55" s="34">
        <v>39991542715</v>
      </c>
    </row>
    <row r="56" spans="1:17" s="35" customFormat="1" ht="18.75" customHeight="1" x14ac:dyDescent="0.2">
      <c r="A56" s="33" t="s">
        <v>131</v>
      </c>
      <c r="B56" s="33"/>
      <c r="C56" s="34">
        <v>5482372</v>
      </c>
      <c r="D56" s="34"/>
      <c r="E56" s="34">
        <v>82454746044</v>
      </c>
      <c r="F56" s="34"/>
      <c r="G56" s="34">
        <v>79511880025</v>
      </c>
      <c r="H56" s="34"/>
      <c r="I56" s="34">
        <v>2942866019</v>
      </c>
      <c r="J56" s="34"/>
      <c r="K56" s="34">
        <v>5482372</v>
      </c>
      <c r="L56" s="34"/>
      <c r="M56" s="34">
        <v>82454746044</v>
      </c>
      <c r="N56" s="34"/>
      <c r="O56" s="34">
        <v>79511880025</v>
      </c>
      <c r="P56" s="34"/>
      <c r="Q56" s="34">
        <v>2942866019</v>
      </c>
    </row>
    <row r="57" spans="1:17" s="35" customFormat="1" ht="18.75" customHeight="1" x14ac:dyDescent="0.2">
      <c r="A57" s="33" t="s">
        <v>117</v>
      </c>
      <c r="B57" s="33"/>
      <c r="C57" s="34">
        <v>17971237</v>
      </c>
      <c r="D57" s="34"/>
      <c r="E57" s="34">
        <v>63436158204</v>
      </c>
      <c r="F57" s="34"/>
      <c r="G57" s="34">
        <v>55307898000</v>
      </c>
      <c r="H57" s="34"/>
      <c r="I57" s="34">
        <v>8128260204</v>
      </c>
      <c r="J57" s="34"/>
      <c r="K57" s="34">
        <v>17971237</v>
      </c>
      <c r="L57" s="34"/>
      <c r="M57" s="34">
        <v>63436158204</v>
      </c>
      <c r="N57" s="34"/>
      <c r="O57" s="34">
        <v>55307898000</v>
      </c>
      <c r="P57" s="34"/>
      <c r="Q57" s="34">
        <v>8128260204</v>
      </c>
    </row>
    <row r="58" spans="1:17" s="35" customFormat="1" ht="18.75" customHeight="1" x14ac:dyDescent="0.2">
      <c r="A58" s="33" t="s">
        <v>80</v>
      </c>
      <c r="B58" s="33"/>
      <c r="C58" s="34">
        <v>32209334</v>
      </c>
      <c r="D58" s="34"/>
      <c r="E58" s="34">
        <v>148241897582</v>
      </c>
      <c r="F58" s="34"/>
      <c r="G58" s="34">
        <v>146576977782</v>
      </c>
      <c r="H58" s="34"/>
      <c r="I58" s="34">
        <v>1664919800</v>
      </c>
      <c r="J58" s="34"/>
      <c r="K58" s="34">
        <v>32209334</v>
      </c>
      <c r="L58" s="34"/>
      <c r="M58" s="34">
        <v>148241897582</v>
      </c>
      <c r="N58" s="34"/>
      <c r="O58" s="34">
        <v>146576977782</v>
      </c>
      <c r="P58" s="34"/>
      <c r="Q58" s="34">
        <v>1664919800</v>
      </c>
    </row>
    <row r="59" spans="1:17" s="35" customFormat="1" ht="18.75" customHeight="1" x14ac:dyDescent="0.2">
      <c r="A59" s="33" t="s">
        <v>110</v>
      </c>
      <c r="B59" s="33"/>
      <c r="C59" s="34">
        <v>7514971</v>
      </c>
      <c r="D59" s="34"/>
      <c r="E59" s="34">
        <v>498340839303</v>
      </c>
      <c r="F59" s="34"/>
      <c r="G59" s="34">
        <v>411760561570</v>
      </c>
      <c r="H59" s="34"/>
      <c r="I59" s="34">
        <v>86580277733</v>
      </c>
      <c r="J59" s="34"/>
      <c r="K59" s="34">
        <v>7514971</v>
      </c>
      <c r="L59" s="34"/>
      <c r="M59" s="34">
        <v>498340839303</v>
      </c>
      <c r="N59" s="34"/>
      <c r="O59" s="34">
        <v>411760561570</v>
      </c>
      <c r="P59" s="34"/>
      <c r="Q59" s="34">
        <v>86580277733</v>
      </c>
    </row>
    <row r="60" spans="1:17" s="35" customFormat="1" ht="18.75" customHeight="1" x14ac:dyDescent="0.2">
      <c r="A60" s="33" t="s">
        <v>121</v>
      </c>
      <c r="B60" s="33"/>
      <c r="C60" s="34">
        <v>180435755</v>
      </c>
      <c r="D60" s="34"/>
      <c r="E60" s="34">
        <v>451813286727</v>
      </c>
      <c r="F60" s="34"/>
      <c r="G60" s="34">
        <v>421680443467</v>
      </c>
      <c r="H60" s="34"/>
      <c r="I60" s="34">
        <v>30132843260</v>
      </c>
      <c r="J60" s="34"/>
      <c r="K60" s="34">
        <v>180435755</v>
      </c>
      <c r="L60" s="34"/>
      <c r="M60" s="34">
        <v>451813286727</v>
      </c>
      <c r="N60" s="34"/>
      <c r="O60" s="34">
        <v>421680443467</v>
      </c>
      <c r="P60" s="34"/>
      <c r="Q60" s="34">
        <v>30132843260</v>
      </c>
    </row>
    <row r="61" spans="1:17" s="35" customFormat="1" ht="18.75" customHeight="1" x14ac:dyDescent="0.2">
      <c r="A61" s="33" t="s">
        <v>79</v>
      </c>
      <c r="B61" s="33"/>
      <c r="C61" s="34">
        <v>15499748</v>
      </c>
      <c r="D61" s="34"/>
      <c r="E61" s="34">
        <v>40968607643</v>
      </c>
      <c r="F61" s="34"/>
      <c r="G61" s="34">
        <v>39027259556</v>
      </c>
      <c r="H61" s="34"/>
      <c r="I61" s="34">
        <v>1941348087</v>
      </c>
      <c r="J61" s="34"/>
      <c r="K61" s="34">
        <v>15499748</v>
      </c>
      <c r="L61" s="34"/>
      <c r="M61" s="34">
        <v>40968607643</v>
      </c>
      <c r="N61" s="34"/>
      <c r="O61" s="34">
        <v>39027259556</v>
      </c>
      <c r="P61" s="34"/>
      <c r="Q61" s="34">
        <v>1941348087</v>
      </c>
    </row>
    <row r="62" spans="1:17" s="35" customFormat="1" ht="18.75" customHeight="1" x14ac:dyDescent="0.2">
      <c r="A62" s="33" t="s">
        <v>120</v>
      </c>
      <c r="B62" s="33"/>
      <c r="C62" s="34">
        <v>15888003</v>
      </c>
      <c r="D62" s="34"/>
      <c r="E62" s="34">
        <v>63789822834</v>
      </c>
      <c r="F62" s="34"/>
      <c r="G62" s="34">
        <v>58830673448</v>
      </c>
      <c r="H62" s="34"/>
      <c r="I62" s="34">
        <v>4959149386</v>
      </c>
      <c r="J62" s="34"/>
      <c r="K62" s="34">
        <v>15888003</v>
      </c>
      <c r="L62" s="34"/>
      <c r="M62" s="34">
        <v>63789822834</v>
      </c>
      <c r="N62" s="34"/>
      <c r="O62" s="34">
        <v>58830673448</v>
      </c>
      <c r="P62" s="34"/>
      <c r="Q62" s="34">
        <v>4959149386</v>
      </c>
    </row>
    <row r="63" spans="1:17" s="35" customFormat="1" ht="18.75" customHeight="1" x14ac:dyDescent="0.2">
      <c r="A63" s="33" t="s">
        <v>76</v>
      </c>
      <c r="B63" s="33"/>
      <c r="C63" s="34">
        <v>91096065</v>
      </c>
      <c r="D63" s="34"/>
      <c r="E63" s="34">
        <v>278000913278</v>
      </c>
      <c r="F63" s="34"/>
      <c r="G63" s="34">
        <v>237251593742</v>
      </c>
      <c r="H63" s="34"/>
      <c r="I63" s="34">
        <v>40749319536</v>
      </c>
      <c r="J63" s="34"/>
      <c r="K63" s="34">
        <v>91096065</v>
      </c>
      <c r="L63" s="34"/>
      <c r="M63" s="34">
        <v>278000913278</v>
      </c>
      <c r="N63" s="34"/>
      <c r="O63" s="34">
        <v>237251593742</v>
      </c>
      <c r="P63" s="34"/>
      <c r="Q63" s="34">
        <v>40749319536</v>
      </c>
    </row>
    <row r="64" spans="1:17" s="35" customFormat="1" ht="18.75" customHeight="1" x14ac:dyDescent="0.2">
      <c r="A64" s="33" t="s">
        <v>74</v>
      </c>
      <c r="B64" s="33"/>
      <c r="C64" s="34">
        <v>750</v>
      </c>
      <c r="D64" s="34"/>
      <c r="E64" s="34">
        <v>384268613062</v>
      </c>
      <c r="F64" s="34"/>
      <c r="G64" s="34">
        <v>408680634843</v>
      </c>
      <c r="H64" s="34"/>
      <c r="I64" s="34">
        <v>-24412021780</v>
      </c>
      <c r="J64" s="34"/>
      <c r="K64" s="34">
        <v>750</v>
      </c>
      <c r="L64" s="34"/>
      <c r="M64" s="34">
        <v>384268613062</v>
      </c>
      <c r="N64" s="34"/>
      <c r="O64" s="34">
        <v>408680634843</v>
      </c>
      <c r="P64" s="34"/>
      <c r="Q64" s="34">
        <v>-24412021780</v>
      </c>
    </row>
    <row r="65" spans="1:17" s="35" customFormat="1" ht="18.75" customHeight="1" x14ac:dyDescent="0.2">
      <c r="A65" s="33" t="s">
        <v>88</v>
      </c>
      <c r="B65" s="33"/>
      <c r="C65" s="34">
        <v>5929047</v>
      </c>
      <c r="D65" s="34"/>
      <c r="E65" s="34">
        <v>152648621512</v>
      </c>
      <c r="F65" s="34"/>
      <c r="G65" s="34">
        <v>143218590839</v>
      </c>
      <c r="H65" s="34"/>
      <c r="I65" s="34">
        <v>9430030673</v>
      </c>
      <c r="J65" s="34"/>
      <c r="K65" s="34">
        <v>5929047</v>
      </c>
      <c r="L65" s="34"/>
      <c r="M65" s="34">
        <v>152648621512</v>
      </c>
      <c r="N65" s="34"/>
      <c r="O65" s="34">
        <v>143218590839</v>
      </c>
      <c r="P65" s="34"/>
      <c r="Q65" s="34">
        <v>9430030673</v>
      </c>
    </row>
    <row r="66" spans="1:17" s="35" customFormat="1" ht="18.75" customHeight="1" x14ac:dyDescent="0.2">
      <c r="A66" s="33" t="s">
        <v>94</v>
      </c>
      <c r="B66" s="33"/>
      <c r="C66" s="34">
        <v>5655492</v>
      </c>
      <c r="D66" s="34"/>
      <c r="E66" s="34">
        <v>72746633184</v>
      </c>
      <c r="F66" s="34"/>
      <c r="G66" s="34">
        <v>74714277800</v>
      </c>
      <c r="H66" s="34"/>
      <c r="I66" s="34">
        <v>-1967644615</v>
      </c>
      <c r="J66" s="34"/>
      <c r="K66" s="34">
        <v>5655492</v>
      </c>
      <c r="L66" s="34"/>
      <c r="M66" s="34">
        <v>72746633184</v>
      </c>
      <c r="N66" s="34"/>
      <c r="O66" s="34">
        <v>74714277800</v>
      </c>
      <c r="P66" s="34"/>
      <c r="Q66" s="34">
        <v>-1967644615</v>
      </c>
    </row>
    <row r="67" spans="1:17" s="35" customFormat="1" ht="18.75" customHeight="1" x14ac:dyDescent="0.2">
      <c r="A67" s="33" t="s">
        <v>98</v>
      </c>
      <c r="B67" s="33"/>
      <c r="C67" s="34">
        <v>322198906</v>
      </c>
      <c r="D67" s="34"/>
      <c r="E67" s="34">
        <v>353911413872</v>
      </c>
      <c r="F67" s="34"/>
      <c r="G67" s="34">
        <v>301064913158</v>
      </c>
      <c r="H67" s="34"/>
      <c r="I67" s="34">
        <v>52846500714</v>
      </c>
      <c r="J67" s="34"/>
      <c r="K67" s="34">
        <v>322198906</v>
      </c>
      <c r="L67" s="34"/>
      <c r="M67" s="34">
        <v>353911413872</v>
      </c>
      <c r="N67" s="34"/>
      <c r="O67" s="34">
        <v>301064913158</v>
      </c>
      <c r="P67" s="34"/>
      <c r="Q67" s="34">
        <v>52846500714</v>
      </c>
    </row>
    <row r="68" spans="1:17" s="35" customFormat="1" ht="18.75" customHeight="1" x14ac:dyDescent="0.2">
      <c r="A68" s="33" t="s">
        <v>122</v>
      </c>
      <c r="B68" s="33"/>
      <c r="C68" s="34">
        <v>341564077</v>
      </c>
      <c r="D68" s="34"/>
      <c r="E68" s="34">
        <v>1585273837593</v>
      </c>
      <c r="F68" s="34"/>
      <c r="G68" s="34">
        <v>1303801999648</v>
      </c>
      <c r="H68" s="34"/>
      <c r="I68" s="34">
        <v>281471837945</v>
      </c>
      <c r="J68" s="34"/>
      <c r="K68" s="34">
        <v>341564077</v>
      </c>
      <c r="L68" s="34"/>
      <c r="M68" s="34">
        <v>1585273837593</v>
      </c>
      <c r="N68" s="34"/>
      <c r="O68" s="34">
        <v>1303801999648</v>
      </c>
      <c r="P68" s="34"/>
      <c r="Q68" s="34">
        <v>281471837945</v>
      </c>
    </row>
    <row r="69" spans="1:17" s="35" customFormat="1" ht="18.75" customHeight="1" x14ac:dyDescent="0.2">
      <c r="A69" s="33" t="s">
        <v>78</v>
      </c>
      <c r="B69" s="33"/>
      <c r="C69" s="34">
        <v>40455704</v>
      </c>
      <c r="D69" s="34"/>
      <c r="E69" s="34">
        <v>87507823813</v>
      </c>
      <c r="F69" s="34"/>
      <c r="G69" s="34">
        <v>76730205806</v>
      </c>
      <c r="H69" s="34"/>
      <c r="I69" s="34">
        <v>10777618007</v>
      </c>
      <c r="J69" s="34"/>
      <c r="K69" s="34">
        <v>40455704</v>
      </c>
      <c r="L69" s="34"/>
      <c r="M69" s="34">
        <v>87507823813</v>
      </c>
      <c r="N69" s="34"/>
      <c r="O69" s="34">
        <v>76730205806</v>
      </c>
      <c r="P69" s="34"/>
      <c r="Q69" s="34">
        <v>10777618007</v>
      </c>
    </row>
    <row r="70" spans="1:17" s="35" customFormat="1" ht="18.75" customHeight="1" x14ac:dyDescent="0.2">
      <c r="A70" s="33" t="s">
        <v>123</v>
      </c>
      <c r="B70" s="33"/>
      <c r="C70" s="34">
        <v>347803354</v>
      </c>
      <c r="D70" s="34"/>
      <c r="E70" s="34">
        <v>516526482521</v>
      </c>
      <c r="F70" s="34"/>
      <c r="G70" s="34">
        <v>461529467514</v>
      </c>
      <c r="H70" s="34"/>
      <c r="I70" s="34">
        <v>54997015007</v>
      </c>
      <c r="J70" s="34"/>
      <c r="K70" s="34">
        <v>347803354</v>
      </c>
      <c r="L70" s="34"/>
      <c r="M70" s="34">
        <v>516526482521</v>
      </c>
      <c r="N70" s="34"/>
      <c r="O70" s="34">
        <v>461529467514</v>
      </c>
      <c r="P70" s="34"/>
      <c r="Q70" s="34">
        <v>54997015007</v>
      </c>
    </row>
    <row r="71" spans="1:17" s="35" customFormat="1" ht="18.75" customHeight="1" x14ac:dyDescent="0.2">
      <c r="A71" s="33" t="s">
        <v>90</v>
      </c>
      <c r="B71" s="33"/>
      <c r="C71" s="34">
        <v>104300</v>
      </c>
      <c r="D71" s="34"/>
      <c r="E71" s="34">
        <v>529182840865</v>
      </c>
      <c r="F71" s="34"/>
      <c r="G71" s="34">
        <v>561113643508</v>
      </c>
      <c r="H71" s="34"/>
      <c r="I71" s="34">
        <v>-31930802642</v>
      </c>
      <c r="J71" s="34"/>
      <c r="K71" s="34">
        <v>104300</v>
      </c>
      <c r="L71" s="34"/>
      <c r="M71" s="34">
        <v>529182840865</v>
      </c>
      <c r="N71" s="34"/>
      <c r="O71" s="34">
        <v>561113643508</v>
      </c>
      <c r="P71" s="34"/>
      <c r="Q71" s="34">
        <v>-31930802642</v>
      </c>
    </row>
    <row r="72" spans="1:17" s="35" customFormat="1" ht="18.75" customHeight="1" x14ac:dyDescent="0.2">
      <c r="A72" s="33" t="s">
        <v>185</v>
      </c>
      <c r="B72" s="33"/>
      <c r="C72" s="34">
        <v>193694</v>
      </c>
      <c r="D72" s="34"/>
      <c r="E72" s="34">
        <v>29160413310</v>
      </c>
      <c r="F72" s="34"/>
      <c r="G72" s="34">
        <v>27270825593</v>
      </c>
      <c r="H72" s="34"/>
      <c r="I72" s="34">
        <v>1889587717</v>
      </c>
      <c r="J72" s="34"/>
      <c r="K72" s="34">
        <v>193694</v>
      </c>
      <c r="L72" s="34"/>
      <c r="M72" s="34">
        <v>29160413310</v>
      </c>
      <c r="N72" s="34"/>
      <c r="O72" s="34">
        <v>27270825593</v>
      </c>
      <c r="P72" s="34"/>
      <c r="Q72" s="34">
        <v>1889587717</v>
      </c>
    </row>
    <row r="73" spans="1:17" s="35" customFormat="1" ht="18.75" customHeight="1" x14ac:dyDescent="0.2">
      <c r="A73" s="33" t="s">
        <v>83</v>
      </c>
      <c r="B73" s="33"/>
      <c r="C73" s="34">
        <v>8050000</v>
      </c>
      <c r="D73" s="34"/>
      <c r="E73" s="34">
        <v>1840723638075</v>
      </c>
      <c r="F73" s="34"/>
      <c r="G73" s="34">
        <v>1594819028250</v>
      </c>
      <c r="H73" s="34"/>
      <c r="I73" s="34">
        <v>245904609825</v>
      </c>
      <c r="J73" s="34"/>
      <c r="K73" s="34">
        <v>8050000</v>
      </c>
      <c r="L73" s="34"/>
      <c r="M73" s="34">
        <v>1840723638075</v>
      </c>
      <c r="N73" s="34"/>
      <c r="O73" s="34">
        <v>1594819028250</v>
      </c>
      <c r="P73" s="34"/>
      <c r="Q73" s="34">
        <v>245904609825</v>
      </c>
    </row>
    <row r="74" spans="1:17" s="35" customFormat="1" ht="18.75" customHeight="1" x14ac:dyDescent="0.2">
      <c r="A74" s="33" t="s">
        <v>77</v>
      </c>
      <c r="B74" s="33"/>
      <c r="C74" s="34">
        <v>77389946</v>
      </c>
      <c r="D74" s="34"/>
      <c r="E74" s="34">
        <v>166629244628</v>
      </c>
      <c r="F74" s="34"/>
      <c r="G74" s="34">
        <v>141934882890</v>
      </c>
      <c r="H74" s="34"/>
      <c r="I74" s="34">
        <v>24694361738</v>
      </c>
      <c r="J74" s="34"/>
      <c r="K74" s="34">
        <v>77389946</v>
      </c>
      <c r="L74" s="34"/>
      <c r="M74" s="34">
        <v>166629244628</v>
      </c>
      <c r="N74" s="34"/>
      <c r="O74" s="34">
        <v>141934882890</v>
      </c>
      <c r="P74" s="34"/>
      <c r="Q74" s="34">
        <v>24694361738</v>
      </c>
    </row>
    <row r="75" spans="1:17" s="35" customFormat="1" ht="18.75" customHeight="1" x14ac:dyDescent="0.2">
      <c r="A75" s="33" t="s">
        <v>196</v>
      </c>
      <c r="B75" s="33"/>
      <c r="C75" s="34">
        <v>2431051</v>
      </c>
      <c r="D75" s="34"/>
      <c r="E75" s="34">
        <v>176289966685</v>
      </c>
      <c r="F75" s="34"/>
      <c r="G75" s="34">
        <v>156365845195</v>
      </c>
      <c r="H75" s="34"/>
      <c r="I75" s="34">
        <v>19924121490</v>
      </c>
      <c r="J75" s="34"/>
      <c r="K75" s="34">
        <v>2431051</v>
      </c>
      <c r="L75" s="34"/>
      <c r="M75" s="34">
        <v>176289966685</v>
      </c>
      <c r="N75" s="34"/>
      <c r="O75" s="34">
        <v>156365845195</v>
      </c>
      <c r="P75" s="34"/>
      <c r="Q75" s="34">
        <v>19924121490</v>
      </c>
    </row>
    <row r="76" spans="1:17" s="35" customFormat="1" ht="18.75" customHeight="1" x14ac:dyDescent="0.2">
      <c r="A76" s="33" t="s">
        <v>126</v>
      </c>
      <c r="B76" s="33"/>
      <c r="C76" s="34">
        <v>106356113</v>
      </c>
      <c r="D76" s="34"/>
      <c r="E76" s="34">
        <v>959967510679</v>
      </c>
      <c r="F76" s="34"/>
      <c r="G76" s="34">
        <v>744291990658</v>
      </c>
      <c r="H76" s="34"/>
      <c r="I76" s="34">
        <v>215675520021</v>
      </c>
      <c r="J76" s="34"/>
      <c r="K76" s="34">
        <v>106356113</v>
      </c>
      <c r="L76" s="34"/>
      <c r="M76" s="34">
        <v>959967510679</v>
      </c>
      <c r="N76" s="34"/>
      <c r="O76" s="34">
        <v>744291990658</v>
      </c>
      <c r="P76" s="34"/>
      <c r="Q76" s="34">
        <v>215675520021</v>
      </c>
    </row>
    <row r="77" spans="1:17" s="35" customFormat="1" ht="18.75" customHeight="1" x14ac:dyDescent="0.2">
      <c r="A77" s="33" t="s">
        <v>100</v>
      </c>
      <c r="B77" s="33"/>
      <c r="C77" s="34">
        <v>57656914</v>
      </c>
      <c r="D77" s="34"/>
      <c r="E77" s="34">
        <v>279920869586</v>
      </c>
      <c r="F77" s="34"/>
      <c r="G77" s="34">
        <v>238253696738</v>
      </c>
      <c r="H77" s="34"/>
      <c r="I77" s="34">
        <v>41667172848</v>
      </c>
      <c r="J77" s="34"/>
      <c r="K77" s="34">
        <v>57656914</v>
      </c>
      <c r="L77" s="34"/>
      <c r="M77" s="34">
        <v>279920869586</v>
      </c>
      <c r="N77" s="34"/>
      <c r="O77" s="34">
        <v>238253696738</v>
      </c>
      <c r="P77" s="34"/>
      <c r="Q77" s="34">
        <v>41667172848</v>
      </c>
    </row>
    <row r="78" spans="1:17" s="35" customFormat="1" ht="18.75" customHeight="1" x14ac:dyDescent="0.2">
      <c r="A78" s="33" t="s">
        <v>129</v>
      </c>
      <c r="B78" s="33"/>
      <c r="C78" s="34">
        <v>24109760</v>
      </c>
      <c r="D78" s="34"/>
      <c r="E78" s="34">
        <v>314677609964</v>
      </c>
      <c r="F78" s="34"/>
      <c r="G78" s="34">
        <v>281019501344</v>
      </c>
      <c r="H78" s="34"/>
      <c r="I78" s="34">
        <v>33658108620</v>
      </c>
      <c r="J78" s="34"/>
      <c r="K78" s="34">
        <v>24109760</v>
      </c>
      <c r="L78" s="34"/>
      <c r="M78" s="34">
        <v>314677609964</v>
      </c>
      <c r="N78" s="34"/>
      <c r="O78" s="34">
        <v>281019501344</v>
      </c>
      <c r="P78" s="34"/>
      <c r="Q78" s="34">
        <v>33658108620</v>
      </c>
    </row>
    <row r="79" spans="1:17" s="35" customFormat="1" ht="18.75" customHeight="1" x14ac:dyDescent="0.2">
      <c r="A79" s="33" t="s">
        <v>118</v>
      </c>
      <c r="B79" s="33"/>
      <c r="C79" s="34">
        <v>15563307</v>
      </c>
      <c r="D79" s="34"/>
      <c r="E79" s="34">
        <v>191372624849</v>
      </c>
      <c r="F79" s="34"/>
      <c r="G79" s="34">
        <v>159348264830</v>
      </c>
      <c r="H79" s="34"/>
      <c r="I79" s="34">
        <v>32024360019</v>
      </c>
      <c r="J79" s="34"/>
      <c r="K79" s="34">
        <v>15563307</v>
      </c>
      <c r="L79" s="34"/>
      <c r="M79" s="34">
        <v>191372624849</v>
      </c>
      <c r="N79" s="34"/>
      <c r="O79" s="34">
        <v>159348264830</v>
      </c>
      <c r="P79" s="34"/>
      <c r="Q79" s="34">
        <v>32024360019</v>
      </c>
    </row>
    <row r="80" spans="1:17" s="35" customFormat="1" ht="18.75" customHeight="1" x14ac:dyDescent="0.2">
      <c r="A80" s="33" t="s">
        <v>97</v>
      </c>
      <c r="B80" s="33"/>
      <c r="C80" s="34">
        <v>7338164</v>
      </c>
      <c r="D80" s="34"/>
      <c r="E80" s="34">
        <v>27894175358</v>
      </c>
      <c r="F80" s="34"/>
      <c r="G80" s="34">
        <v>28397495989</v>
      </c>
      <c r="H80" s="34"/>
      <c r="I80" s="34">
        <v>-503320630</v>
      </c>
      <c r="J80" s="34"/>
      <c r="K80" s="34">
        <v>7338164</v>
      </c>
      <c r="L80" s="34"/>
      <c r="M80" s="34">
        <v>27894175358</v>
      </c>
      <c r="N80" s="34"/>
      <c r="O80" s="34">
        <v>28397495989</v>
      </c>
      <c r="P80" s="34"/>
      <c r="Q80" s="34">
        <v>-503320630</v>
      </c>
    </row>
    <row r="81" spans="1:17" s="35" customFormat="1" ht="18.75" customHeight="1" x14ac:dyDescent="0.2">
      <c r="A81" s="33" t="s">
        <v>87</v>
      </c>
      <c r="B81" s="33"/>
      <c r="C81" s="34">
        <v>5907825</v>
      </c>
      <c r="D81" s="34"/>
      <c r="E81" s="34">
        <v>187866823385</v>
      </c>
      <c r="F81" s="34"/>
      <c r="G81" s="34">
        <v>159149450257</v>
      </c>
      <c r="H81" s="34"/>
      <c r="I81" s="34">
        <v>28717373128</v>
      </c>
      <c r="J81" s="34"/>
      <c r="K81" s="34">
        <v>5907825</v>
      </c>
      <c r="L81" s="34"/>
      <c r="M81" s="34">
        <v>187866823385</v>
      </c>
      <c r="N81" s="34"/>
      <c r="O81" s="34">
        <v>159149450257</v>
      </c>
      <c r="P81" s="34"/>
      <c r="Q81" s="34">
        <v>28717373128</v>
      </c>
    </row>
    <row r="82" spans="1:17" s="35" customFormat="1" ht="18.75" customHeight="1" x14ac:dyDescent="0.2">
      <c r="A82" s="33" t="s">
        <v>190</v>
      </c>
      <c r="B82" s="33"/>
      <c r="C82" s="34">
        <v>84855799</v>
      </c>
      <c r="D82" s="34"/>
      <c r="E82" s="34">
        <v>36608293636</v>
      </c>
      <c r="F82" s="34"/>
      <c r="G82" s="34">
        <v>36608293636</v>
      </c>
      <c r="H82" s="34"/>
      <c r="I82" s="34">
        <v>0</v>
      </c>
      <c r="J82" s="34"/>
      <c r="K82" s="34">
        <v>84855799</v>
      </c>
      <c r="L82" s="34"/>
      <c r="M82" s="34">
        <v>36608293636</v>
      </c>
      <c r="N82" s="34"/>
      <c r="O82" s="34">
        <v>36608293636</v>
      </c>
      <c r="P82" s="34"/>
      <c r="Q82" s="34">
        <v>0</v>
      </c>
    </row>
    <row r="83" spans="1:17" s="35" customFormat="1" ht="18.75" customHeight="1" x14ac:dyDescent="0.2">
      <c r="A83" s="33" t="s">
        <v>112</v>
      </c>
      <c r="B83" s="33"/>
      <c r="C83" s="34">
        <v>8264674</v>
      </c>
      <c r="D83" s="34"/>
      <c r="E83" s="34">
        <v>541154931625</v>
      </c>
      <c r="F83" s="34"/>
      <c r="G83" s="34">
        <v>509196639777</v>
      </c>
      <c r="H83" s="34"/>
      <c r="I83" s="34">
        <v>31958291848</v>
      </c>
      <c r="J83" s="34"/>
      <c r="K83" s="34">
        <v>8264674</v>
      </c>
      <c r="L83" s="34"/>
      <c r="M83" s="34">
        <v>541154931625</v>
      </c>
      <c r="N83" s="34"/>
      <c r="O83" s="34">
        <v>509196639777</v>
      </c>
      <c r="P83" s="34"/>
      <c r="Q83" s="34">
        <v>31958291848</v>
      </c>
    </row>
    <row r="84" spans="1:17" s="35" customFormat="1" ht="18.75" customHeight="1" x14ac:dyDescent="0.2">
      <c r="A84" s="33" t="s">
        <v>182</v>
      </c>
      <c r="B84" s="33"/>
      <c r="C84" s="34">
        <v>2721942</v>
      </c>
      <c r="D84" s="34"/>
      <c r="E84" s="34">
        <v>242029019514</v>
      </c>
      <c r="F84" s="34"/>
      <c r="G84" s="34">
        <v>226741552099</v>
      </c>
      <c r="H84" s="34"/>
      <c r="I84" s="34">
        <v>15287467415</v>
      </c>
      <c r="J84" s="34"/>
      <c r="K84" s="34">
        <v>2721942</v>
      </c>
      <c r="L84" s="34"/>
      <c r="M84" s="34">
        <v>242029019514</v>
      </c>
      <c r="N84" s="34"/>
      <c r="O84" s="34">
        <v>226741552099</v>
      </c>
      <c r="P84" s="34"/>
      <c r="Q84" s="34">
        <v>15287467415</v>
      </c>
    </row>
    <row r="85" spans="1:17" s="35" customFormat="1" ht="18.75" customHeight="1" x14ac:dyDescent="0.2">
      <c r="A85" s="33" t="s">
        <v>167</v>
      </c>
      <c r="B85" s="33"/>
      <c r="C85" s="34">
        <v>50044758</v>
      </c>
      <c r="D85" s="34"/>
      <c r="E85" s="34">
        <v>323355445984</v>
      </c>
      <c r="F85" s="34"/>
      <c r="G85" s="34">
        <v>331812434687</v>
      </c>
      <c r="H85" s="34"/>
      <c r="I85" s="34">
        <v>-8456988702</v>
      </c>
      <c r="J85" s="34"/>
      <c r="K85" s="34">
        <v>50044758</v>
      </c>
      <c r="L85" s="34"/>
      <c r="M85" s="34">
        <v>323355445984</v>
      </c>
      <c r="N85" s="34"/>
      <c r="O85" s="34">
        <v>331812434687</v>
      </c>
      <c r="P85" s="34"/>
      <c r="Q85" s="34">
        <v>-8456988702</v>
      </c>
    </row>
    <row r="86" spans="1:17" s="35" customFormat="1" ht="18.75" customHeight="1" x14ac:dyDescent="0.2">
      <c r="A86" s="33" t="s">
        <v>115</v>
      </c>
      <c r="B86" s="33"/>
      <c r="C86" s="34">
        <v>21708878</v>
      </c>
      <c r="D86" s="34"/>
      <c r="E86" s="34">
        <v>464611160087</v>
      </c>
      <c r="F86" s="34"/>
      <c r="G86" s="34">
        <v>425120290465</v>
      </c>
      <c r="H86" s="34"/>
      <c r="I86" s="34">
        <v>39490869622</v>
      </c>
      <c r="J86" s="34"/>
      <c r="K86" s="34">
        <v>21708878</v>
      </c>
      <c r="L86" s="34"/>
      <c r="M86" s="34">
        <v>464611160087</v>
      </c>
      <c r="N86" s="34"/>
      <c r="O86" s="34">
        <v>425120290465</v>
      </c>
      <c r="P86" s="34"/>
      <c r="Q86" s="34">
        <v>39490869622</v>
      </c>
    </row>
    <row r="87" spans="1:17" s="35" customFormat="1" ht="18.75" customHeight="1" x14ac:dyDescent="0.2">
      <c r="A87" s="33" t="s">
        <v>130</v>
      </c>
      <c r="B87" s="33"/>
      <c r="C87" s="34">
        <v>4506119</v>
      </c>
      <c r="D87" s="34"/>
      <c r="E87" s="34">
        <v>39104355277</v>
      </c>
      <c r="F87" s="34"/>
      <c r="G87" s="34">
        <v>30817636207</v>
      </c>
      <c r="H87" s="34"/>
      <c r="I87" s="34">
        <v>8286719070</v>
      </c>
      <c r="J87" s="34"/>
      <c r="K87" s="34">
        <v>4506119</v>
      </c>
      <c r="L87" s="34"/>
      <c r="M87" s="34">
        <v>39104355277</v>
      </c>
      <c r="N87" s="34"/>
      <c r="O87" s="34">
        <v>30817636207</v>
      </c>
      <c r="P87" s="34"/>
      <c r="Q87" s="34">
        <v>8286719070</v>
      </c>
    </row>
    <row r="88" spans="1:17" s="35" customFormat="1" ht="18.75" customHeight="1" x14ac:dyDescent="0.2">
      <c r="A88" s="33" t="s">
        <v>188</v>
      </c>
      <c r="B88" s="33"/>
      <c r="C88" s="34">
        <v>7209497</v>
      </c>
      <c r="D88" s="34"/>
      <c r="E88" s="34">
        <v>185543286759</v>
      </c>
      <c r="F88" s="34"/>
      <c r="G88" s="34">
        <v>183536638621</v>
      </c>
      <c r="H88" s="34"/>
      <c r="I88" s="34">
        <v>2006648138</v>
      </c>
      <c r="J88" s="34"/>
      <c r="K88" s="34">
        <v>7209497</v>
      </c>
      <c r="L88" s="34"/>
      <c r="M88" s="34">
        <v>185543286759</v>
      </c>
      <c r="N88" s="34"/>
      <c r="O88" s="34">
        <v>183536638621</v>
      </c>
      <c r="P88" s="34"/>
      <c r="Q88" s="34">
        <v>2006648138</v>
      </c>
    </row>
    <row r="89" spans="1:17" s="35" customFormat="1" ht="18.75" customHeight="1" x14ac:dyDescent="0.2">
      <c r="A89" s="33" t="s">
        <v>99</v>
      </c>
      <c r="B89" s="33"/>
      <c r="C89" s="34">
        <v>28896769</v>
      </c>
      <c r="D89" s="34"/>
      <c r="E89" s="34">
        <v>587422839440</v>
      </c>
      <c r="F89" s="34"/>
      <c r="G89" s="34">
        <v>571582743028</v>
      </c>
      <c r="H89" s="34"/>
      <c r="I89" s="34">
        <v>15840096412</v>
      </c>
      <c r="J89" s="34"/>
      <c r="K89" s="34">
        <v>28896769</v>
      </c>
      <c r="L89" s="34"/>
      <c r="M89" s="34">
        <v>587422839440</v>
      </c>
      <c r="N89" s="34"/>
      <c r="O89" s="34">
        <v>571582743028</v>
      </c>
      <c r="P89" s="34"/>
      <c r="Q89" s="34">
        <v>15840096412</v>
      </c>
    </row>
    <row r="90" spans="1:17" s="35" customFormat="1" ht="18.75" customHeight="1" x14ac:dyDescent="0.2">
      <c r="A90" s="33" t="s">
        <v>243</v>
      </c>
      <c r="B90" s="33"/>
      <c r="C90" s="34">
        <v>24414</v>
      </c>
      <c r="D90" s="34"/>
      <c r="E90" s="34">
        <v>23061409727</v>
      </c>
      <c r="F90" s="34"/>
      <c r="G90" s="34">
        <v>23061409727</v>
      </c>
      <c r="H90" s="34"/>
      <c r="I90" s="34">
        <v>0</v>
      </c>
      <c r="J90" s="34"/>
      <c r="K90" s="34">
        <v>24414</v>
      </c>
      <c r="L90" s="34"/>
      <c r="M90" s="34">
        <v>23061409727</v>
      </c>
      <c r="N90" s="34"/>
      <c r="O90" s="34">
        <v>23061409727</v>
      </c>
      <c r="P90" s="34"/>
      <c r="Q90" s="34">
        <v>0</v>
      </c>
    </row>
    <row r="91" spans="1:17" s="35" customFormat="1" ht="18.75" customHeight="1" thickBot="1" x14ac:dyDescent="0.25">
      <c r="A91" s="151" t="s">
        <v>2</v>
      </c>
      <c r="B91" s="151"/>
      <c r="C91" s="151"/>
      <c r="D91" s="36"/>
      <c r="E91" s="37">
        <f>SUM(E7:E90)</f>
        <v>25349049932358</v>
      </c>
      <c r="F91" s="34"/>
      <c r="G91" s="37">
        <f>SUM(G7:G90)</f>
        <v>22785434365431</v>
      </c>
      <c r="H91" s="34"/>
      <c r="I91" s="37">
        <f>SUM(I7:I90)</f>
        <v>2563615566940</v>
      </c>
      <c r="J91" s="34"/>
      <c r="K91" s="34"/>
      <c r="L91" s="34"/>
      <c r="M91" s="37">
        <f>SUM(M7:M90)</f>
        <v>25349049932358</v>
      </c>
      <c r="N91" s="34"/>
      <c r="O91" s="37">
        <f>SUM(O7:O90)</f>
        <v>22785434365431</v>
      </c>
      <c r="P91" s="34"/>
      <c r="Q91" s="37">
        <f>SUM(Q7:Q90)</f>
        <v>2563615566940</v>
      </c>
    </row>
    <row r="92" spans="1:17" ht="18.75" thickTop="1" x14ac:dyDescent="0.45">
      <c r="A92" s="7"/>
      <c r="B92" s="7"/>
      <c r="C92" s="7"/>
      <c r="D92" s="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ht="18" x14ac:dyDescent="0.2">
      <c r="A93" s="148" t="s">
        <v>50</v>
      </c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50"/>
    </row>
  </sheetData>
  <mergeCells count="8">
    <mergeCell ref="A1:Q1"/>
    <mergeCell ref="A2:Q2"/>
    <mergeCell ref="A3:Q3"/>
    <mergeCell ref="A93:Q93"/>
    <mergeCell ref="A91:C91"/>
    <mergeCell ref="C5:I5"/>
    <mergeCell ref="K5:Q5"/>
    <mergeCell ref="A4:H4"/>
  </mergeCells>
  <pageMargins left="0.7" right="0.7" top="0.75" bottom="0.75" header="0.3" footer="0.3"/>
  <pageSetup scale="73" fitToHeight="0" orientation="landscape" r:id="rId1"/>
  <rowBreaks count="1" manualBreakCount="1">
    <brk id="6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6"/>
  <sheetViews>
    <sheetView rightToLeft="1" view="pageLayout" zoomScaleNormal="100" zoomScaleSheetLayoutView="90" workbookViewId="0">
      <selection activeCell="C18" sqref="C18"/>
    </sheetView>
  </sheetViews>
  <sheetFormatPr defaultColWidth="9.125" defaultRowHeight="15.75" x14ac:dyDescent="0.4"/>
  <cols>
    <col min="1" max="1" width="23.5" style="12" customWidth="1"/>
    <col min="2" max="2" width="0.625" style="12" customWidth="1"/>
    <col min="3" max="3" width="9" style="12" customWidth="1"/>
    <col min="4" max="4" width="0.625" style="12" customWidth="1"/>
    <col min="5" max="5" width="10.75" style="12" customWidth="1"/>
    <col min="6" max="6" width="0.625" style="12" customWidth="1"/>
    <col min="7" max="7" width="7.625" style="12" customWidth="1"/>
    <col min="8" max="8" width="0.625" style="12" customWidth="1"/>
    <col min="9" max="9" width="9.25" style="12" bestFit="1" customWidth="1"/>
    <col min="10" max="10" width="0.375" style="12" customWidth="1"/>
    <col min="11" max="11" width="6.125" style="12" customWidth="1"/>
    <col min="12" max="12" width="0.75" style="12" customWidth="1"/>
    <col min="13" max="13" width="6.75" style="12" customWidth="1"/>
    <col min="14" max="14" width="0.25" style="12" customWidth="1"/>
    <col min="15" max="15" width="6.5" style="12" bestFit="1" customWidth="1"/>
    <col min="16" max="16" width="0.375" style="12" customWidth="1"/>
    <col min="17" max="17" width="14" style="12" bestFit="1" customWidth="1"/>
    <col min="18" max="18" width="0.625" style="12" customWidth="1"/>
    <col min="19" max="19" width="13.75" style="12" bestFit="1" customWidth="1"/>
    <col min="20" max="20" width="0.625" style="12" customWidth="1"/>
    <col min="21" max="21" width="5.125" style="12" customWidth="1"/>
    <col min="22" max="22" width="9.125" style="12" customWidth="1"/>
    <col min="23" max="23" width="0.625" style="12" customWidth="1"/>
    <col min="24" max="24" width="6.75" style="12" customWidth="1"/>
    <col min="25" max="25" width="13" style="12" bestFit="1" customWidth="1"/>
    <col min="26" max="26" width="0.625" style="12" customWidth="1"/>
    <col min="27" max="27" width="6.375" style="12" bestFit="1" customWidth="1"/>
    <col min="28" max="28" width="0.375" style="12" customWidth="1"/>
    <col min="29" max="29" width="8.125" style="12" customWidth="1"/>
    <col min="30" max="30" width="0.25" style="12" customWidth="1"/>
    <col min="31" max="31" width="13.5" style="12" bestFit="1" customWidth="1"/>
    <col min="32" max="32" width="0.375" style="12" customWidth="1"/>
    <col min="33" max="33" width="13.375" style="12" bestFit="1" customWidth="1"/>
    <col min="34" max="34" width="0.375" style="12" customWidth="1"/>
    <col min="35" max="35" width="6.25" style="12" customWidth="1"/>
    <col min="36" max="16384" width="9.125" style="12"/>
  </cols>
  <sheetData>
    <row r="1" spans="1:35" ht="26.25" x14ac:dyDescent="0.4">
      <c r="A1" s="111" t="s">
        <v>248</v>
      </c>
      <c r="B1" s="111" t="s">
        <v>248</v>
      </c>
      <c r="C1" s="111" t="s">
        <v>248</v>
      </c>
      <c r="D1" s="111" t="s">
        <v>248</v>
      </c>
      <c r="E1" s="111" t="s">
        <v>248</v>
      </c>
      <c r="F1" s="111" t="s">
        <v>248</v>
      </c>
      <c r="G1" s="111" t="s">
        <v>248</v>
      </c>
      <c r="H1" s="111" t="s">
        <v>248</v>
      </c>
      <c r="I1" s="111" t="s">
        <v>248</v>
      </c>
      <c r="J1" s="111" t="s">
        <v>248</v>
      </c>
      <c r="K1" s="111" t="s">
        <v>248</v>
      </c>
      <c r="L1" s="111" t="s">
        <v>248</v>
      </c>
      <c r="M1" s="111" t="s">
        <v>248</v>
      </c>
      <c r="N1" s="111" t="s">
        <v>248</v>
      </c>
      <c r="O1" s="111" t="s">
        <v>248</v>
      </c>
      <c r="P1" s="111" t="s">
        <v>248</v>
      </c>
      <c r="Q1" s="111" t="s">
        <v>248</v>
      </c>
      <c r="R1" s="111" t="s">
        <v>248</v>
      </c>
      <c r="S1" s="111" t="s">
        <v>248</v>
      </c>
      <c r="T1" s="111" t="s">
        <v>248</v>
      </c>
      <c r="U1" s="111" t="s">
        <v>248</v>
      </c>
      <c r="V1" s="111" t="s">
        <v>248</v>
      </c>
      <c r="W1" s="111" t="s">
        <v>248</v>
      </c>
      <c r="X1" s="111" t="s">
        <v>248</v>
      </c>
      <c r="Y1" s="111" t="s">
        <v>248</v>
      </c>
      <c r="Z1" s="111" t="s">
        <v>248</v>
      </c>
      <c r="AA1" s="111" t="s">
        <v>248</v>
      </c>
      <c r="AB1" s="111" t="s">
        <v>248</v>
      </c>
      <c r="AC1" s="111" t="s">
        <v>248</v>
      </c>
      <c r="AD1" s="111" t="s">
        <v>248</v>
      </c>
      <c r="AE1" s="111" t="s">
        <v>248</v>
      </c>
      <c r="AF1" s="111" t="s">
        <v>248</v>
      </c>
      <c r="AG1" s="111" t="s">
        <v>248</v>
      </c>
      <c r="AH1" s="111" t="s">
        <v>248</v>
      </c>
      <c r="AI1" s="111" t="s">
        <v>248</v>
      </c>
    </row>
    <row r="2" spans="1:35" ht="26.25" x14ac:dyDescent="0.4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 t="s">
        <v>249</v>
      </c>
      <c r="G2" s="111" t="s">
        <v>249</v>
      </c>
      <c r="H2" s="111" t="s">
        <v>249</v>
      </c>
      <c r="I2" s="111" t="s">
        <v>249</v>
      </c>
      <c r="J2" s="111" t="s">
        <v>249</v>
      </c>
      <c r="K2" s="111" t="s">
        <v>249</v>
      </c>
      <c r="L2" s="111" t="s">
        <v>249</v>
      </c>
      <c r="M2" s="111" t="s">
        <v>249</v>
      </c>
      <c r="N2" s="111" t="s">
        <v>249</v>
      </c>
      <c r="O2" s="111" t="s">
        <v>249</v>
      </c>
      <c r="P2" s="111" t="s">
        <v>249</v>
      </c>
      <c r="Q2" s="111" t="s">
        <v>249</v>
      </c>
      <c r="R2" s="111" t="s">
        <v>249</v>
      </c>
      <c r="S2" s="111" t="s">
        <v>249</v>
      </c>
      <c r="T2" s="111" t="s">
        <v>249</v>
      </c>
      <c r="U2" s="111" t="s">
        <v>249</v>
      </c>
      <c r="V2" s="111" t="s">
        <v>249</v>
      </c>
      <c r="W2" s="111" t="s">
        <v>249</v>
      </c>
      <c r="X2" s="111" t="s">
        <v>249</v>
      </c>
      <c r="Y2" s="111" t="s">
        <v>249</v>
      </c>
      <c r="Z2" s="111" t="s">
        <v>249</v>
      </c>
      <c r="AA2" s="111" t="s">
        <v>249</v>
      </c>
      <c r="AB2" s="111" t="s">
        <v>249</v>
      </c>
      <c r="AC2" s="111" t="s">
        <v>249</v>
      </c>
      <c r="AD2" s="111" t="s">
        <v>249</v>
      </c>
      <c r="AE2" s="111" t="s">
        <v>249</v>
      </c>
      <c r="AF2" s="111" t="s">
        <v>249</v>
      </c>
      <c r="AG2" s="111" t="s">
        <v>249</v>
      </c>
      <c r="AH2" s="111" t="s">
        <v>249</v>
      </c>
      <c r="AI2" s="111" t="s">
        <v>249</v>
      </c>
    </row>
    <row r="3" spans="1:35" ht="26.25" x14ac:dyDescent="0.4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 t="s">
        <v>250</v>
      </c>
      <c r="G3" s="111" t="s">
        <v>250</v>
      </c>
      <c r="H3" s="111" t="s">
        <v>250</v>
      </c>
      <c r="I3" s="111" t="s">
        <v>250</v>
      </c>
      <c r="J3" s="111" t="s">
        <v>250</v>
      </c>
      <c r="K3" s="111" t="s">
        <v>250</v>
      </c>
      <c r="L3" s="111" t="s">
        <v>250</v>
      </c>
      <c r="M3" s="111" t="s">
        <v>250</v>
      </c>
      <c r="N3" s="111" t="s">
        <v>250</v>
      </c>
      <c r="O3" s="111" t="s">
        <v>250</v>
      </c>
      <c r="P3" s="111" t="s">
        <v>250</v>
      </c>
      <c r="Q3" s="111" t="s">
        <v>250</v>
      </c>
      <c r="R3" s="111" t="s">
        <v>250</v>
      </c>
      <c r="S3" s="111" t="s">
        <v>250</v>
      </c>
      <c r="T3" s="111" t="s">
        <v>250</v>
      </c>
      <c r="U3" s="111" t="s">
        <v>250</v>
      </c>
      <c r="V3" s="111" t="s">
        <v>250</v>
      </c>
      <c r="W3" s="111" t="s">
        <v>250</v>
      </c>
      <c r="X3" s="111" t="s">
        <v>250</v>
      </c>
      <c r="Y3" s="111" t="s">
        <v>250</v>
      </c>
      <c r="Z3" s="111" t="s">
        <v>250</v>
      </c>
      <c r="AA3" s="111" t="s">
        <v>250</v>
      </c>
      <c r="AB3" s="111" t="s">
        <v>250</v>
      </c>
      <c r="AC3" s="111" t="s">
        <v>250</v>
      </c>
      <c r="AD3" s="111" t="s">
        <v>250</v>
      </c>
      <c r="AE3" s="111" t="s">
        <v>250</v>
      </c>
      <c r="AF3" s="111" t="s">
        <v>250</v>
      </c>
      <c r="AG3" s="111" t="s">
        <v>250</v>
      </c>
      <c r="AH3" s="111" t="s">
        <v>250</v>
      </c>
      <c r="AI3" s="111" t="s">
        <v>250</v>
      </c>
    </row>
    <row r="4" spans="1:35" ht="25.5" x14ac:dyDescent="0.4">
      <c r="A4" s="114" t="s">
        <v>70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</row>
    <row r="5" spans="1:35" s="24" customFormat="1" ht="21" x14ac:dyDescent="0.55000000000000004"/>
    <row r="6" spans="1:35" s="24" customFormat="1" ht="18" customHeight="1" thickBot="1" x14ac:dyDescent="0.6">
      <c r="A6" s="115" t="s">
        <v>24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88"/>
      <c r="O6" s="115" t="s">
        <v>134</v>
      </c>
      <c r="P6" s="115"/>
      <c r="Q6" s="115"/>
      <c r="R6" s="115"/>
      <c r="S6" s="115"/>
      <c r="T6" s="98"/>
      <c r="U6" s="131" t="s">
        <v>11</v>
      </c>
      <c r="V6" s="131"/>
      <c r="W6" s="131"/>
      <c r="X6" s="131"/>
      <c r="Y6" s="131"/>
      <c r="AA6" s="115" t="s">
        <v>135</v>
      </c>
      <c r="AB6" s="115"/>
      <c r="AC6" s="115"/>
      <c r="AD6" s="115"/>
      <c r="AE6" s="115"/>
      <c r="AF6" s="115"/>
      <c r="AG6" s="115"/>
      <c r="AH6" s="115"/>
      <c r="AI6" s="115"/>
    </row>
    <row r="7" spans="1:35" s="24" customFormat="1" ht="26.25" customHeight="1" x14ac:dyDescent="0.55000000000000004">
      <c r="A7" s="126" t="s">
        <v>25</v>
      </c>
      <c r="B7" s="88"/>
      <c r="C7" s="128" t="s">
        <v>10</v>
      </c>
      <c r="D7" s="88"/>
      <c r="E7" s="130" t="s">
        <v>9</v>
      </c>
      <c r="F7" s="88"/>
      <c r="G7" s="123" t="s">
        <v>37</v>
      </c>
      <c r="H7" s="88"/>
      <c r="I7" s="128" t="s">
        <v>28</v>
      </c>
      <c r="J7" s="88"/>
      <c r="K7" s="130" t="s">
        <v>8</v>
      </c>
      <c r="L7" s="99"/>
      <c r="M7" s="130" t="s">
        <v>7</v>
      </c>
      <c r="N7" s="88"/>
      <c r="O7" s="124" t="s">
        <v>3</v>
      </c>
      <c r="P7" s="123"/>
      <c r="Q7" s="123" t="s">
        <v>0</v>
      </c>
      <c r="R7" s="123"/>
      <c r="S7" s="123" t="s">
        <v>26</v>
      </c>
      <c r="T7" s="88"/>
      <c r="U7" s="127" t="s">
        <v>4</v>
      </c>
      <c r="V7" s="127"/>
      <c r="X7" s="127" t="s">
        <v>5</v>
      </c>
      <c r="Y7" s="127"/>
      <c r="AA7" s="124" t="s">
        <v>3</v>
      </c>
      <c r="AB7" s="126"/>
      <c r="AC7" s="123" t="s">
        <v>38</v>
      </c>
      <c r="AD7" s="88"/>
      <c r="AE7" s="123" t="s">
        <v>0</v>
      </c>
      <c r="AF7" s="126"/>
      <c r="AG7" s="123" t="s">
        <v>26</v>
      </c>
      <c r="AH7" s="86"/>
      <c r="AI7" s="123" t="s">
        <v>27</v>
      </c>
    </row>
    <row r="8" spans="1:35" s="38" customFormat="1" ht="40.5" customHeight="1" thickBot="1" x14ac:dyDescent="0.25">
      <c r="A8" s="115"/>
      <c r="B8" s="88"/>
      <c r="C8" s="129"/>
      <c r="D8" s="88"/>
      <c r="E8" s="129"/>
      <c r="F8" s="88"/>
      <c r="G8" s="115"/>
      <c r="H8" s="88"/>
      <c r="I8" s="129"/>
      <c r="J8" s="88"/>
      <c r="K8" s="129"/>
      <c r="L8" s="98"/>
      <c r="M8" s="129"/>
      <c r="N8" s="88"/>
      <c r="O8" s="125"/>
      <c r="P8" s="126"/>
      <c r="Q8" s="115"/>
      <c r="R8" s="126"/>
      <c r="S8" s="115"/>
      <c r="T8" s="88"/>
      <c r="U8" s="39" t="s">
        <v>3</v>
      </c>
      <c r="V8" s="39" t="s">
        <v>0</v>
      </c>
      <c r="X8" s="39" t="s">
        <v>3</v>
      </c>
      <c r="Y8" s="39" t="s">
        <v>57</v>
      </c>
      <c r="AA8" s="125"/>
      <c r="AB8" s="126"/>
      <c r="AC8" s="115"/>
      <c r="AD8" s="88"/>
      <c r="AE8" s="115"/>
      <c r="AF8" s="126"/>
      <c r="AG8" s="115"/>
      <c r="AH8" s="86"/>
      <c r="AI8" s="115"/>
    </row>
    <row r="9" spans="1:35" s="24" customFormat="1" ht="18.75" customHeight="1" x14ac:dyDescent="0.55000000000000004">
      <c r="A9" s="61" t="s">
        <v>239</v>
      </c>
      <c r="B9" s="88"/>
      <c r="C9" s="88" t="s">
        <v>240</v>
      </c>
      <c r="D9" s="88"/>
      <c r="E9" s="88" t="s">
        <v>240</v>
      </c>
      <c r="F9" s="88"/>
      <c r="G9" s="88" t="s">
        <v>241</v>
      </c>
      <c r="H9" s="88"/>
      <c r="I9" s="88" t="s">
        <v>242</v>
      </c>
      <c r="J9" s="88"/>
      <c r="K9" s="100">
        <v>0</v>
      </c>
      <c r="L9" s="100"/>
      <c r="M9" s="100">
        <v>0</v>
      </c>
      <c r="N9" s="100"/>
      <c r="O9" s="100">
        <v>65000</v>
      </c>
      <c r="P9" s="100"/>
      <c r="Q9" s="100">
        <v>56286883656</v>
      </c>
      <c r="R9" s="100"/>
      <c r="S9" s="100">
        <v>63954906071</v>
      </c>
      <c r="T9" s="100"/>
      <c r="U9" s="100">
        <v>0</v>
      </c>
      <c r="V9" s="100">
        <v>0</v>
      </c>
      <c r="W9" s="100"/>
      <c r="X9" s="100">
        <v>65000</v>
      </c>
      <c r="Y9" s="100">
        <v>65000000000</v>
      </c>
      <c r="Z9" s="100"/>
      <c r="AA9" s="100">
        <v>0</v>
      </c>
      <c r="AB9" s="100"/>
      <c r="AC9" s="100">
        <v>0</v>
      </c>
      <c r="AD9" s="100"/>
      <c r="AE9" s="100">
        <v>0</v>
      </c>
      <c r="AF9" s="100"/>
      <c r="AG9" s="100">
        <v>0</v>
      </c>
      <c r="AH9" s="88"/>
      <c r="AI9" s="88" t="s">
        <v>137</v>
      </c>
    </row>
    <row r="10" spans="1:35" s="24" customFormat="1" ht="18.75" customHeight="1" thickBot="1" x14ac:dyDescent="0.6">
      <c r="A10" s="61" t="s">
        <v>243</v>
      </c>
      <c r="B10" s="88"/>
      <c r="C10" s="88" t="s">
        <v>240</v>
      </c>
      <c r="D10" s="88"/>
      <c r="E10" s="88" t="s">
        <v>240</v>
      </c>
      <c r="F10" s="88"/>
      <c r="G10" s="88" t="s">
        <v>244</v>
      </c>
      <c r="H10" s="88"/>
      <c r="I10" s="88" t="s">
        <v>245</v>
      </c>
      <c r="J10" s="88"/>
      <c r="K10" s="100">
        <v>18</v>
      </c>
      <c r="L10" s="100"/>
      <c r="M10" s="100">
        <v>18</v>
      </c>
      <c r="N10" s="100"/>
      <c r="O10" s="100">
        <v>24414</v>
      </c>
      <c r="P10" s="100"/>
      <c r="Q10" s="100">
        <v>21861033822</v>
      </c>
      <c r="R10" s="100"/>
      <c r="S10" s="100">
        <v>23061409727</v>
      </c>
      <c r="T10" s="100"/>
      <c r="U10" s="100">
        <v>0</v>
      </c>
      <c r="V10" s="100">
        <v>0</v>
      </c>
      <c r="W10" s="100"/>
      <c r="X10" s="100">
        <v>0</v>
      </c>
      <c r="Y10" s="100">
        <v>0</v>
      </c>
      <c r="Z10" s="100"/>
      <c r="AA10" s="100">
        <v>24414</v>
      </c>
      <c r="AB10" s="100"/>
      <c r="AC10" s="100">
        <v>944769</v>
      </c>
      <c r="AD10" s="100"/>
      <c r="AE10" s="100">
        <v>21861033822</v>
      </c>
      <c r="AF10" s="100"/>
      <c r="AG10" s="100">
        <v>23061409727</v>
      </c>
      <c r="AH10" s="86"/>
      <c r="AI10" s="86" t="s">
        <v>160</v>
      </c>
    </row>
    <row r="11" spans="1:35" s="24" customFormat="1" ht="21.75" thickBot="1" x14ac:dyDescent="0.6">
      <c r="A11" s="88" t="s">
        <v>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4">
        <f>SUM(O9:O10)</f>
        <v>89414</v>
      </c>
      <c r="P11" s="88"/>
      <c r="Q11" s="84">
        <f>SUM(Q9:Q10)</f>
        <v>78147917478</v>
      </c>
      <c r="R11" s="88"/>
      <c r="S11" s="84">
        <f>SUM(S9:S10)</f>
        <v>87016315798</v>
      </c>
      <c r="T11" s="88"/>
      <c r="U11" s="84">
        <f>SUM(U9:U10)</f>
        <v>0</v>
      </c>
      <c r="V11" s="84">
        <f>SUM(V9:V10)</f>
        <v>0</v>
      </c>
      <c r="X11" s="84">
        <f>SUM(X9:X10)</f>
        <v>65000</v>
      </c>
      <c r="Y11" s="84">
        <f>SUM(Y9:Y10)</f>
        <v>65000000000</v>
      </c>
      <c r="AA11" s="84">
        <f>SUM(AA9:AA10)</f>
        <v>24414</v>
      </c>
      <c r="AB11" s="88"/>
      <c r="AC11" s="84">
        <f>SUM(AC9:AC10)</f>
        <v>944769</v>
      </c>
      <c r="AD11" s="88"/>
      <c r="AE11" s="84">
        <f>SUM(AE9:AE10)</f>
        <v>21861033822</v>
      </c>
      <c r="AF11" s="88"/>
      <c r="AG11" s="84">
        <f>SUM(AG9:AG10)</f>
        <v>23061409727</v>
      </c>
      <c r="AH11" s="88"/>
      <c r="AI11" s="101">
        <v>8.9999999999999998E-4</v>
      </c>
    </row>
    <row r="12" spans="1:35" ht="16.5" thickTop="1" x14ac:dyDescent="0.4"/>
    <row r="16" spans="1:35" x14ac:dyDescent="0.4">
      <c r="K16" s="1"/>
    </row>
  </sheetData>
  <mergeCells count="29">
    <mergeCell ref="A4:AI4"/>
    <mergeCell ref="U6:Y6"/>
    <mergeCell ref="AA6:AI6"/>
    <mergeCell ref="A1:AI1"/>
    <mergeCell ref="A2:AI2"/>
    <mergeCell ref="A3:AI3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57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"/>
  <sheetViews>
    <sheetView rightToLeft="1" zoomScaleNormal="100" zoomScaleSheetLayoutView="90" workbookViewId="0">
      <selection activeCell="C10" sqref="C10"/>
    </sheetView>
  </sheetViews>
  <sheetFormatPr defaultColWidth="9.125" defaultRowHeight="15.75" x14ac:dyDescent="0.4"/>
  <cols>
    <col min="1" max="1" width="21.125" style="3" customWidth="1"/>
    <col min="2" max="2" width="0.75" style="3" customWidth="1"/>
    <col min="3" max="3" width="14.125" style="3" bestFit="1" customWidth="1"/>
    <col min="4" max="4" width="0.75" style="3" customWidth="1"/>
    <col min="5" max="5" width="15.25" style="3" bestFit="1" customWidth="1"/>
    <col min="6" max="6" width="0.75" style="3" customWidth="1"/>
    <col min="7" max="7" width="14.125" style="3" bestFit="1" customWidth="1"/>
    <col min="8" max="8" width="0.5" style="3" customWidth="1"/>
    <col min="9" max="9" width="14.125" style="3" bestFit="1" customWidth="1"/>
    <col min="10" max="10" width="0.75" style="3" customWidth="1"/>
    <col min="11" max="11" width="6.625" style="3" customWidth="1"/>
    <col min="12" max="12" width="9.125" style="3"/>
    <col min="13" max="13" width="19.125" style="3" customWidth="1"/>
    <col min="14" max="16384" width="9.125" style="3"/>
  </cols>
  <sheetData>
    <row r="1" spans="1:13" ht="26.25" x14ac:dyDescent="0.4">
      <c r="A1" s="111" t="s">
        <v>248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3" ht="26.25" x14ac:dyDescent="0.4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 t="s">
        <v>249</v>
      </c>
      <c r="G2" s="111" t="s">
        <v>249</v>
      </c>
      <c r="H2" s="111" t="s">
        <v>249</v>
      </c>
      <c r="I2" s="111" t="s">
        <v>249</v>
      </c>
      <c r="J2" s="111" t="s">
        <v>249</v>
      </c>
      <c r="K2" s="111" t="s">
        <v>249</v>
      </c>
    </row>
    <row r="3" spans="1:13" ht="26.25" x14ac:dyDescent="0.4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 t="s">
        <v>250</v>
      </c>
      <c r="G3" s="111" t="s">
        <v>250</v>
      </c>
      <c r="H3" s="111" t="s">
        <v>250</v>
      </c>
      <c r="I3" s="111" t="s">
        <v>250</v>
      </c>
      <c r="J3" s="111" t="s">
        <v>250</v>
      </c>
      <c r="K3" s="111" t="s">
        <v>250</v>
      </c>
    </row>
    <row r="4" spans="1:13" ht="25.5" x14ac:dyDescent="0.4">
      <c r="A4" s="114" t="s">
        <v>71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3" s="60" customFormat="1" ht="19.5" thickBot="1" x14ac:dyDescent="0.5">
      <c r="C5" s="59"/>
      <c r="D5" s="59"/>
      <c r="E5" s="59"/>
      <c r="F5" s="59"/>
      <c r="G5" s="59"/>
      <c r="H5" s="59"/>
      <c r="I5" s="59"/>
      <c r="J5" s="59"/>
      <c r="K5" s="59"/>
    </row>
    <row r="6" spans="1:13" s="60" customFormat="1" ht="18.75" customHeight="1" thickBot="1" x14ac:dyDescent="0.5">
      <c r="A6" s="88"/>
      <c r="C6" s="89" t="s">
        <v>134</v>
      </c>
      <c r="D6" s="62"/>
      <c r="E6" s="116" t="s">
        <v>11</v>
      </c>
      <c r="F6" s="116"/>
      <c r="G6" s="116"/>
      <c r="I6" s="115" t="s">
        <v>135</v>
      </c>
      <c r="J6" s="115"/>
      <c r="K6" s="115"/>
    </row>
    <row r="7" spans="1:13" s="60" customFormat="1" ht="24" customHeight="1" x14ac:dyDescent="0.45">
      <c r="A7" s="120" t="s">
        <v>12</v>
      </c>
      <c r="B7" s="90"/>
      <c r="C7" s="134" t="s">
        <v>6</v>
      </c>
      <c r="D7" s="90"/>
      <c r="E7" s="132" t="s">
        <v>40</v>
      </c>
      <c r="F7" s="132" t="s">
        <v>41</v>
      </c>
      <c r="G7" s="132"/>
      <c r="I7" s="122" t="s">
        <v>6</v>
      </c>
      <c r="J7" s="120"/>
      <c r="K7" s="112" t="s">
        <v>27</v>
      </c>
      <c r="M7" s="44"/>
    </row>
    <row r="8" spans="1:13" s="60" customFormat="1" ht="34.5" customHeight="1" thickBot="1" x14ac:dyDescent="0.5">
      <c r="A8" s="113"/>
      <c r="B8" s="90"/>
      <c r="C8" s="119"/>
      <c r="D8" s="90"/>
      <c r="E8" s="133"/>
      <c r="F8" s="133"/>
      <c r="G8" s="133"/>
      <c r="I8" s="119"/>
      <c r="J8" s="120"/>
      <c r="K8" s="113"/>
    </row>
    <row r="9" spans="1:13" s="60" customFormat="1" ht="18.75" x14ac:dyDescent="0.45">
      <c r="A9" s="90" t="s">
        <v>162</v>
      </c>
      <c r="B9" s="90"/>
      <c r="C9" s="91">
        <v>576209653</v>
      </c>
      <c r="D9" s="92"/>
      <c r="E9" s="91">
        <v>2353654</v>
      </c>
      <c r="F9" s="91"/>
      <c r="G9" s="91">
        <v>504000</v>
      </c>
      <c r="H9" s="91"/>
      <c r="I9" s="91">
        <v>578059307</v>
      </c>
      <c r="J9" s="93"/>
      <c r="K9" s="94">
        <v>2.1986549195732751E-5</v>
      </c>
    </row>
    <row r="10" spans="1:13" s="60" customFormat="1" ht="18.75" x14ac:dyDescent="0.45">
      <c r="A10" s="90" t="s">
        <v>163</v>
      </c>
      <c r="B10" s="90"/>
      <c r="C10" s="91">
        <v>80070496</v>
      </c>
      <c r="D10" s="92"/>
      <c r="E10" s="91">
        <v>210520716209</v>
      </c>
      <c r="F10" s="91"/>
      <c r="G10" s="91">
        <v>210401404000</v>
      </c>
      <c r="H10" s="91"/>
      <c r="I10" s="91">
        <v>199382705</v>
      </c>
      <c r="J10" s="93"/>
      <c r="K10" s="94">
        <v>7.5835430710585727E-6</v>
      </c>
    </row>
    <row r="11" spans="1:13" s="60" customFormat="1" ht="18.75" x14ac:dyDescent="0.45">
      <c r="A11" s="90" t="s">
        <v>246</v>
      </c>
      <c r="B11" s="90"/>
      <c r="C11" s="91">
        <v>11884610422</v>
      </c>
      <c r="D11" s="92"/>
      <c r="E11" s="91">
        <v>904140472013</v>
      </c>
      <c r="F11" s="91"/>
      <c r="G11" s="91">
        <v>529461379000</v>
      </c>
      <c r="H11" s="91"/>
      <c r="I11" s="91">
        <v>386563703435</v>
      </c>
      <c r="J11" s="93"/>
      <c r="K11" s="94">
        <v>1.4702992893527226E-2</v>
      </c>
    </row>
    <row r="12" spans="1:13" s="60" customFormat="1" ht="18.75" x14ac:dyDescent="0.45">
      <c r="A12" s="90" t="s">
        <v>164</v>
      </c>
      <c r="B12" s="90"/>
      <c r="C12" s="91">
        <v>30908414</v>
      </c>
      <c r="D12" s="92"/>
      <c r="E12" s="91">
        <v>32042</v>
      </c>
      <c r="G12" s="91">
        <v>504000</v>
      </c>
      <c r="H12" s="91"/>
      <c r="I12" s="91">
        <v>30436456</v>
      </c>
      <c r="J12" s="93"/>
      <c r="K12" s="94">
        <v>1.1576539449917641E-6</v>
      </c>
    </row>
    <row r="13" spans="1:13" s="60" customFormat="1" ht="19.5" thickBot="1" x14ac:dyDescent="0.5">
      <c r="A13" s="90" t="s">
        <v>163</v>
      </c>
      <c r="B13" s="90"/>
      <c r="C13" s="91">
        <v>400000000000</v>
      </c>
      <c r="D13" s="92"/>
      <c r="E13" s="91">
        <v>0</v>
      </c>
      <c r="G13" s="91">
        <v>200000000000</v>
      </c>
      <c r="H13" s="91"/>
      <c r="I13" s="91">
        <v>200000000000</v>
      </c>
      <c r="J13" s="93"/>
      <c r="K13" s="94">
        <v>7.6070219541444911E-3</v>
      </c>
    </row>
    <row r="14" spans="1:13" s="60" customFormat="1" ht="19.5" thickBot="1" x14ac:dyDescent="0.5">
      <c r="A14" s="90" t="s">
        <v>2</v>
      </c>
      <c r="B14" s="90"/>
      <c r="C14" s="95">
        <f>SUM(C9:C13)</f>
        <v>412571798985</v>
      </c>
      <c r="D14" s="92"/>
      <c r="E14" s="95">
        <f>SUM(E9:E13)</f>
        <v>1114663573918</v>
      </c>
      <c r="G14" s="95">
        <f>SUM(G9:G13)</f>
        <v>939863791000</v>
      </c>
      <c r="I14" s="95">
        <f>SUM(I9:I13)</f>
        <v>587371581903</v>
      </c>
      <c r="J14" s="93"/>
      <c r="K14" s="97">
        <v>2.2340742593883502E-2</v>
      </c>
      <c r="M14" s="110"/>
    </row>
    <row r="15" spans="1:13" ht="16.5" thickTop="1" x14ac:dyDescent="0.4"/>
    <row r="18" spans="5:5" x14ac:dyDescent="0.4">
      <c r="E18" s="3" t="s">
        <v>63</v>
      </c>
    </row>
  </sheetData>
  <mergeCells count="13">
    <mergeCell ref="A1:K1"/>
    <mergeCell ref="A2:K2"/>
    <mergeCell ref="A3:K3"/>
    <mergeCell ref="E6:G6"/>
    <mergeCell ref="E7:E8"/>
    <mergeCell ref="F7:G8"/>
    <mergeCell ref="K7:K8"/>
    <mergeCell ref="A4:K4"/>
    <mergeCell ref="I6:K6"/>
    <mergeCell ref="I7:I8"/>
    <mergeCell ref="J7:J8"/>
    <mergeCell ref="A7:A8"/>
    <mergeCell ref="C7:C8"/>
  </mergeCells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rightToLeft="1" tabSelected="1" view="pageBreakPreview" zoomScaleNormal="100" zoomScaleSheetLayoutView="100" workbookViewId="0">
      <selection activeCell="E15" sqref="E15"/>
    </sheetView>
  </sheetViews>
  <sheetFormatPr defaultRowHeight="14.25" x14ac:dyDescent="0.2"/>
  <cols>
    <col min="1" max="1" width="60.125" style="13" customWidth="1"/>
    <col min="2" max="2" width="1" style="13" customWidth="1"/>
    <col min="4" max="4" width="1.125" customWidth="1"/>
    <col min="5" max="5" width="17.125" bestFit="1" customWidth="1"/>
    <col min="6" max="6" width="1" customWidth="1"/>
    <col min="7" max="7" width="17" customWidth="1"/>
    <col min="8" max="8" width="0.375" customWidth="1"/>
    <col min="9" max="9" width="15.25" customWidth="1"/>
    <col min="12" max="12" width="13.875" bestFit="1" customWidth="1"/>
  </cols>
  <sheetData>
    <row r="1" spans="1:9" ht="26.25" x14ac:dyDescent="0.2">
      <c r="A1" s="111" t="s">
        <v>248</v>
      </c>
      <c r="B1" s="111"/>
      <c r="C1" s="111"/>
      <c r="D1" s="111"/>
      <c r="E1" s="111"/>
      <c r="F1" s="111"/>
      <c r="G1" s="111"/>
      <c r="H1" s="111"/>
      <c r="I1" s="111"/>
    </row>
    <row r="2" spans="1:9" ht="26.25" x14ac:dyDescent="0.2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 t="s">
        <v>249</v>
      </c>
      <c r="G2" s="111" t="s">
        <v>249</v>
      </c>
      <c r="H2" s="111" t="s">
        <v>249</v>
      </c>
      <c r="I2" s="111" t="s">
        <v>249</v>
      </c>
    </row>
    <row r="3" spans="1:9" ht="26.25" x14ac:dyDescent="0.2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 t="s">
        <v>250</v>
      </c>
      <c r="G3" s="111" t="s">
        <v>250</v>
      </c>
      <c r="H3" s="111" t="s">
        <v>250</v>
      </c>
      <c r="I3" s="111" t="s">
        <v>250</v>
      </c>
    </row>
    <row r="4" spans="1:9" ht="25.5" x14ac:dyDescent="0.2">
      <c r="A4" s="114" t="s">
        <v>33</v>
      </c>
      <c r="B4" s="114"/>
      <c r="C4" s="114"/>
      <c r="D4" s="114"/>
      <c r="E4" s="114"/>
      <c r="F4" s="114"/>
      <c r="G4" s="114"/>
      <c r="H4" s="114"/>
      <c r="I4" s="114"/>
    </row>
    <row r="5" spans="1:9" s="44" customFormat="1" ht="19.5" thickBot="1" x14ac:dyDescent="0.5">
      <c r="A5" s="76" t="s">
        <v>42</v>
      </c>
      <c r="B5" s="33"/>
      <c r="C5" s="77" t="s">
        <v>43</v>
      </c>
      <c r="D5" s="78"/>
      <c r="E5" s="77" t="s">
        <v>6</v>
      </c>
      <c r="F5" s="78"/>
      <c r="G5" s="77" t="s">
        <v>22</v>
      </c>
      <c r="H5" s="78"/>
      <c r="I5" s="77" t="s">
        <v>64</v>
      </c>
    </row>
    <row r="6" spans="1:9" s="44" customFormat="1" ht="21" x14ac:dyDescent="0.2">
      <c r="A6" s="79" t="s">
        <v>53</v>
      </c>
      <c r="B6" s="79"/>
      <c r="C6" s="80" t="s">
        <v>58</v>
      </c>
      <c r="D6" s="14"/>
      <c r="E6" s="81">
        <f>'درآمد سرمایه گذاری در سهام '!I95</f>
        <v>2588779656463</v>
      </c>
      <c r="F6" s="30"/>
      <c r="G6" s="82">
        <f>+E6/$E$11</f>
        <v>0.98985543087343253</v>
      </c>
      <c r="H6" s="81"/>
      <c r="I6" s="82">
        <v>9.7507399498495781E-2</v>
      </c>
    </row>
    <row r="7" spans="1:9" s="44" customFormat="1" ht="21" x14ac:dyDescent="0.2">
      <c r="A7" s="79" t="s">
        <v>65</v>
      </c>
      <c r="B7" s="79"/>
      <c r="C7" s="80" t="s">
        <v>59</v>
      </c>
      <c r="D7" s="14"/>
      <c r="E7" s="81">
        <v>0</v>
      </c>
      <c r="F7" s="30"/>
      <c r="G7" s="82">
        <f t="shared" ref="G7:G9" si="0">+E7/$E$11</f>
        <v>0</v>
      </c>
      <c r="H7" s="81"/>
      <c r="I7" s="82">
        <v>0</v>
      </c>
    </row>
    <row r="8" spans="1:9" s="44" customFormat="1" ht="21" x14ac:dyDescent="0.2">
      <c r="A8" s="79" t="s">
        <v>54</v>
      </c>
      <c r="B8" s="79"/>
      <c r="C8" s="80" t="s">
        <v>60</v>
      </c>
      <c r="D8" s="14"/>
      <c r="E8" s="81">
        <f>+'درآمد سرمایه گذاری در اوراق بها'!I11</f>
        <v>1409240867</v>
      </c>
      <c r="F8" s="30"/>
      <c r="G8" s="82">
        <f t="shared" si="0"/>
        <v>5.3884258636156801E-4</v>
      </c>
      <c r="H8" s="81"/>
      <c r="I8" s="82">
        <v>5.3600631069733086E-5</v>
      </c>
    </row>
    <row r="9" spans="1:9" s="44" customFormat="1" ht="21" x14ac:dyDescent="0.2">
      <c r="A9" s="79" t="s">
        <v>55</v>
      </c>
      <c r="B9" s="79"/>
      <c r="C9" s="80" t="s">
        <v>61</v>
      </c>
      <c r="D9" s="14"/>
      <c r="E9" s="81">
        <v>14316270646</v>
      </c>
      <c r="F9" s="30"/>
      <c r="G9" s="82">
        <f t="shared" si="0"/>
        <v>5.4740225624913255E-3</v>
      </c>
      <c r="H9" s="81"/>
      <c r="I9" s="82">
        <v>5.4452092552798167E-4</v>
      </c>
    </row>
    <row r="10" spans="1:9" s="44" customFormat="1" ht="21.75" thickBot="1" x14ac:dyDescent="0.25">
      <c r="A10" s="79" t="s">
        <v>35</v>
      </c>
      <c r="B10" s="79"/>
      <c r="C10" s="80" t="s">
        <v>66</v>
      </c>
      <c r="D10" s="14"/>
      <c r="E10" s="81">
        <v>10805690276</v>
      </c>
      <c r="F10" s="30"/>
      <c r="G10" s="82">
        <f>+E10/$E$11</f>
        <v>4.1317039777146103E-3</v>
      </c>
      <c r="H10" s="81"/>
      <c r="I10" s="82">
        <v>4.1099561579608821E-4</v>
      </c>
    </row>
    <row r="11" spans="1:9" s="44" customFormat="1" ht="21.75" thickBot="1" x14ac:dyDescent="0.25">
      <c r="A11" s="79" t="s">
        <v>2</v>
      </c>
      <c r="B11" s="83"/>
      <c r="E11" s="84">
        <f>SUM(E6:E10)</f>
        <v>2615310858252</v>
      </c>
      <c r="G11" s="85">
        <f>SUM(G6:G10)</f>
        <v>1</v>
      </c>
      <c r="H11" s="86"/>
      <c r="I11" s="87">
        <f>SUM(I6:I10)</f>
        <v>9.8516516670889592E-2</v>
      </c>
    </row>
    <row r="12" spans="1:9" ht="15" thickTop="1" x14ac:dyDescent="0.2"/>
  </sheetData>
  <mergeCells count="4">
    <mergeCell ref="A4:I4"/>
    <mergeCell ref="A1:I1"/>
    <mergeCell ref="A2:I2"/>
    <mergeCell ref="A3:I3"/>
  </mergeCells>
  <pageMargins left="0.7" right="0.7" top="0.75" bottom="0.75" header="0.3" footer="0.3"/>
  <pageSetup scale="8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10"/>
  <sheetViews>
    <sheetView rightToLeft="1" view="pageBreakPreview" topLeftCell="A66" zoomScale="110" zoomScaleNormal="100" zoomScaleSheetLayoutView="110" workbookViewId="0">
      <selection activeCell="J94" sqref="J94"/>
    </sheetView>
  </sheetViews>
  <sheetFormatPr defaultColWidth="9.125" defaultRowHeight="15.75" x14ac:dyDescent="0.4"/>
  <cols>
    <col min="1" max="1" width="22.75" style="3" bestFit="1" customWidth="1"/>
    <col min="2" max="2" width="0.625" style="3" customWidth="1"/>
    <col min="3" max="3" width="11.125" style="3" bestFit="1" customWidth="1"/>
    <col min="4" max="4" width="0.375" style="3" customWidth="1"/>
    <col min="5" max="5" width="15.5" style="3" bestFit="1" customWidth="1"/>
    <col min="6" max="6" width="0.875" style="3" customWidth="1"/>
    <col min="7" max="7" width="13.5" style="3" bestFit="1" customWidth="1"/>
    <col min="8" max="8" width="1" style="3" customWidth="1"/>
    <col min="9" max="9" width="15.625" style="3" bestFit="1" customWidth="1"/>
    <col min="10" max="10" width="12.625" style="3" customWidth="1"/>
    <col min="11" max="11" width="0.75" style="3" customWidth="1"/>
    <col min="12" max="12" width="14.625" style="3" bestFit="1" customWidth="1"/>
    <col min="13" max="13" width="0.625" style="3" customWidth="1"/>
    <col min="14" max="14" width="15.5" style="3" bestFit="1" customWidth="1"/>
    <col min="15" max="15" width="0.875" style="3" customWidth="1"/>
    <col min="16" max="16" width="14.25" style="3" bestFit="1" customWidth="1"/>
    <col min="17" max="17" width="0.875" style="3" customWidth="1"/>
    <col min="18" max="18" width="15.625" style="3" bestFit="1" customWidth="1"/>
    <col min="19" max="19" width="10.625" style="3" customWidth="1"/>
    <col min="20" max="16384" width="9.125" style="3"/>
  </cols>
  <sheetData>
    <row r="1" spans="1:19" ht="26.25" x14ac:dyDescent="0.4">
      <c r="A1" s="111" t="s">
        <v>248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26.25" x14ac:dyDescent="0.4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 t="s">
        <v>249</v>
      </c>
      <c r="G2" s="111" t="s">
        <v>249</v>
      </c>
      <c r="H2" s="111" t="s">
        <v>249</v>
      </c>
      <c r="I2" s="111" t="s">
        <v>249</v>
      </c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6.25" x14ac:dyDescent="0.4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 t="s">
        <v>250</v>
      </c>
      <c r="G3" s="111" t="s">
        <v>250</v>
      </c>
      <c r="H3" s="111" t="s">
        <v>250</v>
      </c>
      <c r="I3" s="111" t="s">
        <v>250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5" spans="1:19" ht="25.5" x14ac:dyDescent="0.4">
      <c r="A5" s="114" t="s">
        <v>34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s="60" customFormat="1" ht="18.75" x14ac:dyDescent="0.45"/>
    <row r="7" spans="1:19" s="60" customFormat="1" ht="19.5" customHeight="1" thickBot="1" x14ac:dyDescent="0.5">
      <c r="A7" s="59"/>
      <c r="B7" s="71"/>
      <c r="C7" s="135" t="s">
        <v>165</v>
      </c>
      <c r="D7" s="135"/>
      <c r="E7" s="135"/>
      <c r="F7" s="135"/>
      <c r="G7" s="135"/>
      <c r="H7" s="135"/>
      <c r="I7" s="135"/>
      <c r="J7" s="135"/>
      <c r="K7" s="71"/>
      <c r="L7" s="135" t="s">
        <v>166</v>
      </c>
      <c r="M7" s="135"/>
      <c r="N7" s="135"/>
      <c r="O7" s="135"/>
      <c r="P7" s="135"/>
      <c r="Q7" s="135"/>
      <c r="R7" s="135"/>
      <c r="S7" s="135"/>
    </row>
    <row r="8" spans="1:19" s="60" customFormat="1" ht="19.5" customHeight="1" x14ac:dyDescent="0.45">
      <c r="A8" s="130" t="s">
        <v>30</v>
      </c>
      <c r="B8" s="136"/>
      <c r="C8" s="138" t="s">
        <v>13</v>
      </c>
      <c r="D8" s="137"/>
      <c r="E8" s="138" t="s">
        <v>14</v>
      </c>
      <c r="F8" s="137"/>
      <c r="G8" s="138" t="s">
        <v>15</v>
      </c>
      <c r="H8" s="137"/>
      <c r="I8" s="138" t="s">
        <v>2</v>
      </c>
      <c r="J8" s="138"/>
      <c r="K8" s="136"/>
      <c r="L8" s="138" t="s">
        <v>13</v>
      </c>
      <c r="M8" s="137"/>
      <c r="N8" s="138" t="s">
        <v>14</v>
      </c>
      <c r="O8" s="137"/>
      <c r="P8" s="138" t="s">
        <v>15</v>
      </c>
      <c r="Q8" s="137"/>
      <c r="R8" s="138" t="s">
        <v>2</v>
      </c>
      <c r="S8" s="138"/>
    </row>
    <row r="9" spans="1:19" s="60" customFormat="1" ht="18.75" customHeight="1" thickBot="1" x14ac:dyDescent="0.5">
      <c r="A9" s="130"/>
      <c r="B9" s="136"/>
      <c r="C9" s="139"/>
      <c r="D9" s="136"/>
      <c r="E9" s="139"/>
      <c r="F9" s="136"/>
      <c r="G9" s="139"/>
      <c r="H9" s="136"/>
      <c r="I9" s="135"/>
      <c r="J9" s="135"/>
      <c r="K9" s="136"/>
      <c r="L9" s="139"/>
      <c r="M9" s="136"/>
      <c r="N9" s="139"/>
      <c r="O9" s="136"/>
      <c r="P9" s="139"/>
      <c r="Q9" s="136"/>
      <c r="R9" s="135"/>
      <c r="S9" s="135"/>
    </row>
    <row r="10" spans="1:19" s="60" customFormat="1" ht="37.5" customHeight="1" thickBot="1" x14ac:dyDescent="0.5">
      <c r="A10" s="129"/>
      <c r="B10" s="136"/>
      <c r="C10" s="135"/>
      <c r="D10" s="136"/>
      <c r="E10" s="135"/>
      <c r="F10" s="136"/>
      <c r="G10" s="135"/>
      <c r="H10" s="136"/>
      <c r="I10" s="74" t="s">
        <v>6</v>
      </c>
      <c r="J10" s="74" t="s">
        <v>16</v>
      </c>
      <c r="K10" s="136"/>
      <c r="L10" s="135"/>
      <c r="M10" s="136"/>
      <c r="N10" s="135"/>
      <c r="O10" s="136"/>
      <c r="P10" s="135"/>
      <c r="Q10" s="136"/>
      <c r="R10" s="74" t="s">
        <v>6</v>
      </c>
      <c r="S10" s="74" t="s">
        <v>16</v>
      </c>
    </row>
    <row r="11" spans="1:19" s="60" customFormat="1" ht="19.5" customHeight="1" x14ac:dyDescent="0.45">
      <c r="A11" s="9" t="s">
        <v>103</v>
      </c>
      <c r="B11" s="62"/>
      <c r="C11" s="72">
        <v>0</v>
      </c>
      <c r="D11" s="34"/>
      <c r="E11" s="34">
        <v>1660888495</v>
      </c>
      <c r="F11" s="34"/>
      <c r="G11" s="34">
        <v>3979681087</v>
      </c>
      <c r="H11" s="34"/>
      <c r="I11" s="34">
        <v>5640569582</v>
      </c>
      <c r="J11" s="154">
        <f>I11/$I$95</f>
        <v>2.1788527146055382E-3</v>
      </c>
      <c r="K11" s="34"/>
      <c r="L11" s="72">
        <v>0</v>
      </c>
      <c r="M11" s="34"/>
      <c r="N11" s="34">
        <v>1660888495</v>
      </c>
      <c r="O11" s="34"/>
      <c r="P11" s="34">
        <v>3979681087</v>
      </c>
      <c r="Q11" s="34"/>
      <c r="R11" s="34">
        <v>5640569582</v>
      </c>
      <c r="S11" s="154">
        <f>R11/$R$95</f>
        <v>2.1788527146055382E-3</v>
      </c>
    </row>
    <row r="12" spans="1:19" s="60" customFormat="1" ht="19.5" customHeight="1" x14ac:dyDescent="0.45">
      <c r="A12" s="9" t="s">
        <v>102</v>
      </c>
      <c r="B12" s="62"/>
      <c r="C12" s="72">
        <v>0</v>
      </c>
      <c r="D12" s="34"/>
      <c r="E12" s="34">
        <v>8948322640</v>
      </c>
      <c r="F12" s="34"/>
      <c r="G12" s="34">
        <v>3632258759</v>
      </c>
      <c r="H12" s="34"/>
      <c r="I12" s="34">
        <v>12580581399</v>
      </c>
      <c r="J12" s="154">
        <f t="shared" ref="J12:J75" si="0">I12/$I$95</f>
        <v>4.8596570849867571E-3</v>
      </c>
      <c r="K12" s="34"/>
      <c r="L12" s="72">
        <v>0</v>
      </c>
      <c r="M12" s="34"/>
      <c r="N12" s="34">
        <v>8948322640</v>
      </c>
      <c r="O12" s="34"/>
      <c r="P12" s="34">
        <v>3632258759</v>
      </c>
      <c r="Q12" s="34"/>
      <c r="R12" s="34">
        <v>12580581399</v>
      </c>
      <c r="S12" s="154">
        <f t="shared" ref="S12:S75" si="1">R12/$R$95</f>
        <v>4.8596570849867571E-3</v>
      </c>
    </row>
    <row r="13" spans="1:19" s="60" customFormat="1" ht="19.5" customHeight="1" x14ac:dyDescent="0.45">
      <c r="A13" s="9" t="s">
        <v>197</v>
      </c>
      <c r="B13" s="62"/>
      <c r="C13" s="72">
        <v>0</v>
      </c>
      <c r="D13" s="34"/>
      <c r="E13" s="34">
        <v>9899791346</v>
      </c>
      <c r="F13" s="34"/>
      <c r="G13" s="34">
        <v>477144116</v>
      </c>
      <c r="H13" s="34"/>
      <c r="I13" s="34">
        <v>10376935462</v>
      </c>
      <c r="J13" s="154">
        <f t="shared" si="0"/>
        <v>4.0084274596694754E-3</v>
      </c>
      <c r="K13" s="34"/>
      <c r="L13" s="72">
        <v>0</v>
      </c>
      <c r="M13" s="34"/>
      <c r="N13" s="34">
        <v>9899791346</v>
      </c>
      <c r="O13" s="34"/>
      <c r="P13" s="34">
        <v>477144116</v>
      </c>
      <c r="Q13" s="34"/>
      <c r="R13" s="34">
        <v>10376935462</v>
      </c>
      <c r="S13" s="154">
        <f t="shared" si="1"/>
        <v>4.0084274596694754E-3</v>
      </c>
    </row>
    <row r="14" spans="1:19" s="60" customFormat="1" ht="19.5" customHeight="1" x14ac:dyDescent="0.45">
      <c r="A14" s="9" t="s">
        <v>94</v>
      </c>
      <c r="B14" s="62"/>
      <c r="C14" s="72">
        <v>0</v>
      </c>
      <c r="D14" s="34"/>
      <c r="E14" s="34">
        <v>-1967644615</v>
      </c>
      <c r="F14" s="34"/>
      <c r="G14" s="34">
        <v>-4036882185</v>
      </c>
      <c r="H14" s="34"/>
      <c r="I14" s="34">
        <v>-6004526800</v>
      </c>
      <c r="J14" s="154">
        <f t="shared" si="0"/>
        <v>-2.3194429796330636E-3</v>
      </c>
      <c r="K14" s="34"/>
      <c r="L14" s="72">
        <v>0</v>
      </c>
      <c r="M14" s="34"/>
      <c r="N14" s="34">
        <v>-1967644615</v>
      </c>
      <c r="O14" s="34"/>
      <c r="P14" s="34">
        <v>-4036882185</v>
      </c>
      <c r="Q14" s="34"/>
      <c r="R14" s="34">
        <v>-6004526800</v>
      </c>
      <c r="S14" s="154">
        <f t="shared" si="1"/>
        <v>-2.3194429796330636E-3</v>
      </c>
    </row>
    <row r="15" spans="1:19" s="60" customFormat="1" ht="19.5" customHeight="1" x14ac:dyDescent="0.45">
      <c r="A15" s="9" t="s">
        <v>185</v>
      </c>
      <c r="B15" s="62"/>
      <c r="C15" s="72">
        <v>0</v>
      </c>
      <c r="D15" s="34"/>
      <c r="E15" s="34">
        <v>1889587717</v>
      </c>
      <c r="F15" s="34"/>
      <c r="G15" s="34">
        <v>20891266720</v>
      </c>
      <c r="H15" s="34"/>
      <c r="I15" s="34">
        <v>22780854437</v>
      </c>
      <c r="J15" s="154">
        <f t="shared" si="0"/>
        <v>8.7998429608045683E-3</v>
      </c>
      <c r="K15" s="34"/>
      <c r="L15" s="72">
        <v>0</v>
      </c>
      <c r="M15" s="34"/>
      <c r="N15" s="34">
        <v>1889587717</v>
      </c>
      <c r="O15" s="34"/>
      <c r="P15" s="34">
        <v>20891266720</v>
      </c>
      <c r="Q15" s="34"/>
      <c r="R15" s="34">
        <v>22780854437</v>
      </c>
      <c r="S15" s="154">
        <f t="shared" si="1"/>
        <v>8.7998429608045683E-3</v>
      </c>
    </row>
    <row r="16" spans="1:19" s="60" customFormat="1" ht="19.5" customHeight="1" x14ac:dyDescent="0.45">
      <c r="A16" s="9" t="s">
        <v>130</v>
      </c>
      <c r="B16" s="62"/>
      <c r="C16" s="72">
        <v>0</v>
      </c>
      <c r="D16" s="34"/>
      <c r="E16" s="34">
        <v>8286719070</v>
      </c>
      <c r="F16" s="34"/>
      <c r="G16" s="34">
        <v>113487721</v>
      </c>
      <c r="H16" s="34"/>
      <c r="I16" s="34">
        <v>8400206791</v>
      </c>
      <c r="J16" s="154">
        <f t="shared" si="0"/>
        <v>3.2448519788188701E-3</v>
      </c>
      <c r="K16" s="34"/>
      <c r="L16" s="72">
        <v>0</v>
      </c>
      <c r="M16" s="34"/>
      <c r="N16" s="34">
        <v>8286719070</v>
      </c>
      <c r="O16" s="34"/>
      <c r="P16" s="34">
        <v>113487721</v>
      </c>
      <c r="Q16" s="34"/>
      <c r="R16" s="34">
        <v>8400206791</v>
      </c>
      <c r="S16" s="154">
        <f t="shared" si="1"/>
        <v>3.2448519788188701E-3</v>
      </c>
    </row>
    <row r="17" spans="1:19" s="60" customFormat="1" ht="19.5" customHeight="1" x14ac:dyDescent="0.45">
      <c r="A17" s="9" t="s">
        <v>183</v>
      </c>
      <c r="B17" s="62"/>
      <c r="C17" s="72">
        <v>0</v>
      </c>
      <c r="D17" s="34"/>
      <c r="E17" s="72">
        <v>0</v>
      </c>
      <c r="F17" s="34"/>
      <c r="G17" s="34">
        <v>301404590</v>
      </c>
      <c r="H17" s="34"/>
      <c r="I17" s="34">
        <v>301404590</v>
      </c>
      <c r="J17" s="154">
        <f t="shared" si="0"/>
        <v>1.164272862109104E-4</v>
      </c>
      <c r="K17" s="34"/>
      <c r="L17" s="72">
        <v>0</v>
      </c>
      <c r="M17" s="34"/>
      <c r="N17" s="72">
        <v>0</v>
      </c>
      <c r="O17" s="34"/>
      <c r="P17" s="34">
        <v>301404590</v>
      </c>
      <c r="Q17" s="34"/>
      <c r="R17" s="34">
        <v>301404590</v>
      </c>
      <c r="S17" s="154">
        <f t="shared" si="1"/>
        <v>1.164272862109104E-4</v>
      </c>
    </row>
    <row r="18" spans="1:19" s="60" customFormat="1" ht="19.5" customHeight="1" x14ac:dyDescent="0.45">
      <c r="A18" s="9" t="s">
        <v>81</v>
      </c>
      <c r="B18" s="62"/>
      <c r="C18" s="72">
        <v>0</v>
      </c>
      <c r="D18" s="34"/>
      <c r="E18" s="34">
        <v>90291927349</v>
      </c>
      <c r="F18" s="34"/>
      <c r="G18" s="34">
        <v>623937172</v>
      </c>
      <c r="H18" s="34"/>
      <c r="I18" s="34">
        <v>90915864521</v>
      </c>
      <c r="J18" s="154">
        <f t="shared" si="0"/>
        <v>3.5119197686069817E-2</v>
      </c>
      <c r="K18" s="34"/>
      <c r="L18" s="72">
        <v>0</v>
      </c>
      <c r="M18" s="34"/>
      <c r="N18" s="34">
        <v>90291927349</v>
      </c>
      <c r="O18" s="34"/>
      <c r="P18" s="34">
        <v>623937172</v>
      </c>
      <c r="Q18" s="34"/>
      <c r="R18" s="34">
        <v>90915864521</v>
      </c>
      <c r="S18" s="154">
        <f t="shared" si="1"/>
        <v>3.5119197686069817E-2</v>
      </c>
    </row>
    <row r="19" spans="1:19" s="60" customFormat="1" ht="19.5" customHeight="1" x14ac:dyDescent="0.45">
      <c r="A19" s="9" t="s">
        <v>167</v>
      </c>
      <c r="B19" s="62"/>
      <c r="C19" s="72">
        <v>0</v>
      </c>
      <c r="D19" s="34"/>
      <c r="E19" s="34">
        <v>-8456988702</v>
      </c>
      <c r="F19" s="34"/>
      <c r="G19" s="34">
        <v>-721743091</v>
      </c>
      <c r="H19" s="34"/>
      <c r="I19" s="34">
        <v>-9178731793</v>
      </c>
      <c r="J19" s="154">
        <f t="shared" si="0"/>
        <v>-3.5455824794068127E-3</v>
      </c>
      <c r="K19" s="34"/>
      <c r="L19" s="72">
        <v>0</v>
      </c>
      <c r="M19" s="34"/>
      <c r="N19" s="34">
        <v>-8456988702</v>
      </c>
      <c r="O19" s="34"/>
      <c r="P19" s="34">
        <v>-721743091</v>
      </c>
      <c r="Q19" s="34"/>
      <c r="R19" s="34">
        <v>-9178731793</v>
      </c>
      <c r="S19" s="154">
        <f t="shared" si="1"/>
        <v>-3.5455824794068127E-3</v>
      </c>
    </row>
    <row r="20" spans="1:19" s="60" customFormat="1" ht="19.5" customHeight="1" x14ac:dyDescent="0.45">
      <c r="A20" s="9" t="s">
        <v>97</v>
      </c>
      <c r="B20" s="62"/>
      <c r="C20" s="72">
        <v>0</v>
      </c>
      <c r="D20" s="34"/>
      <c r="E20" s="34">
        <v>-503320630</v>
      </c>
      <c r="F20" s="34"/>
      <c r="G20" s="34">
        <v>-96465366</v>
      </c>
      <c r="H20" s="34"/>
      <c r="I20" s="34">
        <v>-599785996</v>
      </c>
      <c r="J20" s="154">
        <f t="shared" si="0"/>
        <v>-2.3168676967257851E-4</v>
      </c>
      <c r="K20" s="34"/>
      <c r="L20" s="72">
        <v>0</v>
      </c>
      <c r="M20" s="34"/>
      <c r="N20" s="34">
        <v>-503320630</v>
      </c>
      <c r="O20" s="34"/>
      <c r="P20" s="34">
        <v>-96465366</v>
      </c>
      <c r="Q20" s="34"/>
      <c r="R20" s="34">
        <v>-599785996</v>
      </c>
      <c r="S20" s="154">
        <f t="shared" si="1"/>
        <v>-2.3168676967257851E-4</v>
      </c>
    </row>
    <row r="21" spans="1:19" s="60" customFormat="1" ht="19.5" customHeight="1" x14ac:dyDescent="0.45">
      <c r="A21" s="9" t="s">
        <v>101</v>
      </c>
      <c r="B21" s="62"/>
      <c r="C21" s="72">
        <v>0</v>
      </c>
      <c r="D21" s="34"/>
      <c r="E21" s="34">
        <v>66810888512</v>
      </c>
      <c r="F21" s="34"/>
      <c r="G21" s="72">
        <v>0</v>
      </c>
      <c r="H21" s="34"/>
      <c r="I21" s="34">
        <v>66810888512</v>
      </c>
      <c r="J21" s="154">
        <f t="shared" si="0"/>
        <v>2.5807869876141733E-2</v>
      </c>
      <c r="K21" s="34"/>
      <c r="L21" s="72">
        <v>0</v>
      </c>
      <c r="M21" s="34"/>
      <c r="N21" s="34">
        <v>66810888512</v>
      </c>
      <c r="O21" s="34"/>
      <c r="P21" s="72">
        <v>0</v>
      </c>
      <c r="Q21" s="34"/>
      <c r="R21" s="34">
        <v>66810888512</v>
      </c>
      <c r="S21" s="154">
        <f t="shared" si="1"/>
        <v>2.5807869876141733E-2</v>
      </c>
    </row>
    <row r="22" spans="1:19" s="60" customFormat="1" ht="19.5" customHeight="1" x14ac:dyDescent="0.45">
      <c r="A22" s="9" t="s">
        <v>119</v>
      </c>
      <c r="B22" s="62"/>
      <c r="C22" s="72">
        <v>0</v>
      </c>
      <c r="D22" s="34"/>
      <c r="E22" s="34">
        <v>1790965968</v>
      </c>
      <c r="F22" s="34"/>
      <c r="G22" s="72">
        <v>0</v>
      </c>
      <c r="H22" s="34"/>
      <c r="I22" s="34">
        <v>1790965968</v>
      </c>
      <c r="J22" s="154">
        <f t="shared" si="0"/>
        <v>6.9181861945213311E-4</v>
      </c>
      <c r="K22" s="34"/>
      <c r="L22" s="72">
        <v>0</v>
      </c>
      <c r="M22" s="34"/>
      <c r="N22" s="34">
        <v>1790965968</v>
      </c>
      <c r="O22" s="34"/>
      <c r="P22" s="72">
        <v>0</v>
      </c>
      <c r="Q22" s="34"/>
      <c r="R22" s="34">
        <v>1790965968</v>
      </c>
      <c r="S22" s="154">
        <f t="shared" si="1"/>
        <v>6.9181861945213311E-4</v>
      </c>
    </row>
    <row r="23" spans="1:19" s="60" customFormat="1" ht="19.5" customHeight="1" x14ac:dyDescent="0.45">
      <c r="A23" s="9" t="s">
        <v>132</v>
      </c>
      <c r="B23" s="62"/>
      <c r="C23" s="72">
        <v>0</v>
      </c>
      <c r="D23" s="34"/>
      <c r="E23" s="34">
        <v>4470805562</v>
      </c>
      <c r="F23" s="34"/>
      <c r="G23" s="72">
        <v>0</v>
      </c>
      <c r="H23" s="34"/>
      <c r="I23" s="34">
        <v>4470805562</v>
      </c>
      <c r="J23" s="154">
        <f t="shared" si="0"/>
        <v>1.7269934700075539E-3</v>
      </c>
      <c r="K23" s="34"/>
      <c r="L23" s="72">
        <v>0</v>
      </c>
      <c r="M23" s="34"/>
      <c r="N23" s="34">
        <v>4470805562</v>
      </c>
      <c r="O23" s="34"/>
      <c r="P23" s="72">
        <v>0</v>
      </c>
      <c r="Q23" s="34"/>
      <c r="R23" s="34">
        <v>4470805562</v>
      </c>
      <c r="S23" s="154">
        <f t="shared" si="1"/>
        <v>1.7269934700075539E-3</v>
      </c>
    </row>
    <row r="24" spans="1:19" s="60" customFormat="1" ht="19.5" customHeight="1" x14ac:dyDescent="0.45">
      <c r="A24" s="9" t="s">
        <v>128</v>
      </c>
      <c r="B24" s="62"/>
      <c r="C24" s="72">
        <v>0</v>
      </c>
      <c r="D24" s="34"/>
      <c r="E24" s="34">
        <v>77594504799</v>
      </c>
      <c r="F24" s="34"/>
      <c r="G24" s="72">
        <v>0</v>
      </c>
      <c r="H24" s="34"/>
      <c r="I24" s="34">
        <v>77594504799</v>
      </c>
      <c r="J24" s="154">
        <f t="shared" si="0"/>
        <v>2.9973390977977587E-2</v>
      </c>
      <c r="K24" s="34"/>
      <c r="L24" s="72">
        <v>0</v>
      </c>
      <c r="M24" s="34"/>
      <c r="N24" s="34">
        <v>77594504799</v>
      </c>
      <c r="O24" s="34"/>
      <c r="P24" s="72">
        <v>0</v>
      </c>
      <c r="Q24" s="34"/>
      <c r="R24" s="34">
        <v>77594504799</v>
      </c>
      <c r="S24" s="154">
        <f t="shared" si="1"/>
        <v>2.9973390977977587E-2</v>
      </c>
    </row>
    <row r="25" spans="1:19" s="60" customFormat="1" ht="19.5" customHeight="1" x14ac:dyDescent="0.45">
      <c r="A25" s="9" t="s">
        <v>92</v>
      </c>
      <c r="B25" s="62"/>
      <c r="C25" s="72">
        <v>0</v>
      </c>
      <c r="D25" s="34"/>
      <c r="E25" s="34">
        <v>-10056171952</v>
      </c>
      <c r="F25" s="34"/>
      <c r="G25" s="72">
        <v>0</v>
      </c>
      <c r="H25" s="34"/>
      <c r="I25" s="34">
        <v>-10056171952</v>
      </c>
      <c r="J25" s="154">
        <f t="shared" si="0"/>
        <v>-3.8845221635199169E-3</v>
      </c>
      <c r="K25" s="34"/>
      <c r="L25" s="72">
        <v>0</v>
      </c>
      <c r="M25" s="34"/>
      <c r="N25" s="34">
        <v>-10056171952</v>
      </c>
      <c r="O25" s="34"/>
      <c r="P25" s="72">
        <v>0</v>
      </c>
      <c r="Q25" s="34"/>
      <c r="R25" s="34">
        <v>-10056171952</v>
      </c>
      <c r="S25" s="154">
        <f t="shared" si="1"/>
        <v>-3.8845221635199169E-3</v>
      </c>
    </row>
    <row r="26" spans="1:19" s="60" customFormat="1" ht="19.5" customHeight="1" x14ac:dyDescent="0.45">
      <c r="A26" s="9" t="s">
        <v>106</v>
      </c>
      <c r="B26" s="62"/>
      <c r="C26" s="72">
        <v>0</v>
      </c>
      <c r="D26" s="34"/>
      <c r="E26" s="34">
        <v>20102883412</v>
      </c>
      <c r="F26" s="34"/>
      <c r="G26" s="72">
        <v>0</v>
      </c>
      <c r="H26" s="34"/>
      <c r="I26" s="34">
        <v>20102883412</v>
      </c>
      <c r="J26" s="154">
        <f t="shared" si="0"/>
        <v>7.7653899055534856E-3</v>
      </c>
      <c r="K26" s="34"/>
      <c r="L26" s="72">
        <v>0</v>
      </c>
      <c r="M26" s="34"/>
      <c r="N26" s="34">
        <v>20102883412</v>
      </c>
      <c r="O26" s="34"/>
      <c r="P26" s="72">
        <v>0</v>
      </c>
      <c r="Q26" s="34"/>
      <c r="R26" s="34">
        <v>20102883412</v>
      </c>
      <c r="S26" s="154">
        <f t="shared" si="1"/>
        <v>7.7653899055534856E-3</v>
      </c>
    </row>
    <row r="27" spans="1:19" s="60" customFormat="1" ht="19.5" customHeight="1" x14ac:dyDescent="0.45">
      <c r="A27" s="9" t="s">
        <v>104</v>
      </c>
      <c r="B27" s="62"/>
      <c r="C27" s="72">
        <v>0</v>
      </c>
      <c r="D27" s="34"/>
      <c r="E27" s="34">
        <v>-1556303148</v>
      </c>
      <c r="F27" s="34"/>
      <c r="G27" s="72">
        <v>0</v>
      </c>
      <c r="H27" s="34"/>
      <c r="I27" s="34">
        <v>-1556303148</v>
      </c>
      <c r="J27" s="154">
        <f t="shared" si="0"/>
        <v>-6.0117250385316576E-4</v>
      </c>
      <c r="K27" s="34"/>
      <c r="L27" s="72">
        <v>0</v>
      </c>
      <c r="M27" s="34"/>
      <c r="N27" s="34">
        <v>-1556303148</v>
      </c>
      <c r="O27" s="34"/>
      <c r="P27" s="72">
        <v>0</v>
      </c>
      <c r="Q27" s="34"/>
      <c r="R27" s="34">
        <v>-1556303148</v>
      </c>
      <c r="S27" s="154">
        <f t="shared" si="1"/>
        <v>-6.0117250385316576E-4</v>
      </c>
    </row>
    <row r="28" spans="1:19" s="60" customFormat="1" ht="19.5" customHeight="1" x14ac:dyDescent="0.45">
      <c r="A28" s="9" t="s">
        <v>178</v>
      </c>
      <c r="B28" s="62"/>
      <c r="C28" s="72">
        <v>0</v>
      </c>
      <c r="D28" s="34"/>
      <c r="E28" s="34">
        <v>13239120301</v>
      </c>
      <c r="F28" s="34"/>
      <c r="G28" s="72">
        <v>0</v>
      </c>
      <c r="H28" s="34"/>
      <c r="I28" s="34">
        <v>13239120301</v>
      </c>
      <c r="J28" s="154">
        <f t="shared" si="0"/>
        <v>5.1140390677700074E-3</v>
      </c>
      <c r="K28" s="34"/>
      <c r="L28" s="72">
        <v>0</v>
      </c>
      <c r="M28" s="34"/>
      <c r="N28" s="34">
        <v>13239120301</v>
      </c>
      <c r="O28" s="34"/>
      <c r="P28" s="72">
        <v>0</v>
      </c>
      <c r="Q28" s="34"/>
      <c r="R28" s="34">
        <v>13239120301</v>
      </c>
      <c r="S28" s="154">
        <f t="shared" si="1"/>
        <v>5.1140390677700074E-3</v>
      </c>
    </row>
    <row r="29" spans="1:19" s="60" customFormat="1" ht="19.5" customHeight="1" x14ac:dyDescent="0.45">
      <c r="A29" s="9" t="s">
        <v>181</v>
      </c>
      <c r="B29" s="62"/>
      <c r="C29" s="72">
        <v>0</v>
      </c>
      <c r="D29" s="34"/>
      <c r="E29" s="34">
        <v>-8572145950</v>
      </c>
      <c r="F29" s="34"/>
      <c r="G29" s="72">
        <v>0</v>
      </c>
      <c r="H29" s="34"/>
      <c r="I29" s="34">
        <v>-8572145950</v>
      </c>
      <c r="J29" s="154">
        <f t="shared" si="0"/>
        <v>-3.3112690485647429E-3</v>
      </c>
      <c r="K29" s="34"/>
      <c r="L29" s="72">
        <v>0</v>
      </c>
      <c r="M29" s="34"/>
      <c r="N29" s="34">
        <v>-8572145950</v>
      </c>
      <c r="O29" s="34"/>
      <c r="P29" s="72">
        <v>0</v>
      </c>
      <c r="Q29" s="34"/>
      <c r="R29" s="34">
        <v>-8572145950</v>
      </c>
      <c r="S29" s="154">
        <f t="shared" si="1"/>
        <v>-3.3112690485647429E-3</v>
      </c>
    </row>
    <row r="30" spans="1:19" s="60" customFormat="1" ht="19.5" customHeight="1" x14ac:dyDescent="0.45">
      <c r="A30" s="9" t="s">
        <v>177</v>
      </c>
      <c r="B30" s="62"/>
      <c r="C30" s="72">
        <v>0</v>
      </c>
      <c r="D30" s="34"/>
      <c r="E30" s="34">
        <v>5734694649</v>
      </c>
      <c r="F30" s="34"/>
      <c r="G30" s="72">
        <v>0</v>
      </c>
      <c r="H30" s="34"/>
      <c r="I30" s="34">
        <v>5734694649</v>
      </c>
      <c r="J30" s="154">
        <f t="shared" si="0"/>
        <v>2.2152115707040139E-3</v>
      </c>
      <c r="K30" s="34"/>
      <c r="L30" s="72">
        <v>0</v>
      </c>
      <c r="M30" s="34"/>
      <c r="N30" s="34">
        <v>5734694649</v>
      </c>
      <c r="O30" s="34"/>
      <c r="P30" s="72">
        <v>0</v>
      </c>
      <c r="Q30" s="34"/>
      <c r="R30" s="34">
        <v>5734694649</v>
      </c>
      <c r="S30" s="154">
        <f t="shared" si="1"/>
        <v>2.2152115707040139E-3</v>
      </c>
    </row>
    <row r="31" spans="1:19" s="60" customFormat="1" ht="19.5" customHeight="1" x14ac:dyDescent="0.45">
      <c r="A31" s="9" t="s">
        <v>195</v>
      </c>
      <c r="B31" s="62"/>
      <c r="C31" s="72">
        <v>0</v>
      </c>
      <c r="D31" s="34"/>
      <c r="E31" s="34">
        <v>-283345057</v>
      </c>
      <c r="F31" s="34"/>
      <c r="G31" s="72">
        <v>0</v>
      </c>
      <c r="H31" s="34"/>
      <c r="I31" s="34">
        <v>-283345057</v>
      </c>
      <c r="J31" s="154">
        <f t="shared" si="0"/>
        <v>-1.0945120659173014E-4</v>
      </c>
      <c r="K31" s="34"/>
      <c r="L31" s="72">
        <v>0</v>
      </c>
      <c r="M31" s="34"/>
      <c r="N31" s="34">
        <v>-283345057</v>
      </c>
      <c r="O31" s="34"/>
      <c r="P31" s="72">
        <v>0</v>
      </c>
      <c r="Q31" s="34"/>
      <c r="R31" s="34">
        <v>-283345057</v>
      </c>
      <c r="S31" s="154">
        <f t="shared" si="1"/>
        <v>-1.0945120659173014E-4</v>
      </c>
    </row>
    <row r="32" spans="1:19" s="60" customFormat="1" ht="19.5" customHeight="1" x14ac:dyDescent="0.45">
      <c r="A32" s="9" t="s">
        <v>193</v>
      </c>
      <c r="B32" s="62"/>
      <c r="C32" s="72">
        <v>0</v>
      </c>
      <c r="D32" s="34"/>
      <c r="E32" s="34">
        <v>-461795071</v>
      </c>
      <c r="F32" s="34"/>
      <c r="G32" s="72">
        <v>0</v>
      </c>
      <c r="H32" s="34"/>
      <c r="I32" s="34">
        <v>-461795071</v>
      </c>
      <c r="J32" s="154">
        <f t="shared" si="0"/>
        <v>-1.7838330498584873E-4</v>
      </c>
      <c r="K32" s="34"/>
      <c r="L32" s="72">
        <v>0</v>
      </c>
      <c r="M32" s="34"/>
      <c r="N32" s="34">
        <v>-461795071</v>
      </c>
      <c r="O32" s="34"/>
      <c r="P32" s="72">
        <v>0</v>
      </c>
      <c r="Q32" s="34"/>
      <c r="R32" s="34">
        <v>-461795071</v>
      </c>
      <c r="S32" s="154">
        <f t="shared" si="1"/>
        <v>-1.7838330498584873E-4</v>
      </c>
    </row>
    <row r="33" spans="1:19" s="60" customFormat="1" ht="19.5" customHeight="1" x14ac:dyDescent="0.45">
      <c r="A33" s="9" t="s">
        <v>113</v>
      </c>
      <c r="B33" s="62"/>
      <c r="C33" s="72">
        <v>0</v>
      </c>
      <c r="D33" s="34"/>
      <c r="E33" s="34">
        <v>-727089680</v>
      </c>
      <c r="F33" s="34"/>
      <c r="G33" s="72">
        <v>0</v>
      </c>
      <c r="H33" s="34"/>
      <c r="I33" s="34">
        <v>-727089680</v>
      </c>
      <c r="J33" s="154">
        <f t="shared" si="0"/>
        <v>-2.8086194133393672E-4</v>
      </c>
      <c r="K33" s="34"/>
      <c r="L33" s="72">
        <v>0</v>
      </c>
      <c r="M33" s="34"/>
      <c r="N33" s="34">
        <v>-727089680</v>
      </c>
      <c r="O33" s="34"/>
      <c r="P33" s="72">
        <v>0</v>
      </c>
      <c r="Q33" s="34"/>
      <c r="R33" s="34">
        <v>-727089680</v>
      </c>
      <c r="S33" s="154">
        <f t="shared" si="1"/>
        <v>-2.8086194133393672E-4</v>
      </c>
    </row>
    <row r="34" spans="1:19" s="60" customFormat="1" ht="19.5" customHeight="1" x14ac:dyDescent="0.45">
      <c r="A34" s="9" t="s">
        <v>91</v>
      </c>
      <c r="B34" s="62"/>
      <c r="C34" s="72">
        <v>0</v>
      </c>
      <c r="D34" s="34"/>
      <c r="E34" s="34">
        <v>-34603293047</v>
      </c>
      <c r="F34" s="34"/>
      <c r="G34" s="72">
        <v>0</v>
      </c>
      <c r="H34" s="34"/>
      <c r="I34" s="34">
        <v>-34603293047</v>
      </c>
      <c r="J34" s="154">
        <f t="shared" si="0"/>
        <v>-1.3366642835210555E-2</v>
      </c>
      <c r="K34" s="34"/>
      <c r="L34" s="72">
        <v>0</v>
      </c>
      <c r="M34" s="34"/>
      <c r="N34" s="34">
        <v>-34603293047</v>
      </c>
      <c r="O34" s="34"/>
      <c r="P34" s="72">
        <v>0</v>
      </c>
      <c r="Q34" s="34"/>
      <c r="R34" s="34">
        <v>-34603293047</v>
      </c>
      <c r="S34" s="154">
        <f t="shared" si="1"/>
        <v>-1.3366642835210555E-2</v>
      </c>
    </row>
    <row r="35" spans="1:19" s="60" customFormat="1" ht="19.5" customHeight="1" x14ac:dyDescent="0.45">
      <c r="A35" s="9" t="s">
        <v>95</v>
      </c>
      <c r="B35" s="62"/>
      <c r="C35" s="72">
        <v>0</v>
      </c>
      <c r="D35" s="34"/>
      <c r="E35" s="34">
        <v>22968425523</v>
      </c>
      <c r="F35" s="34"/>
      <c r="G35" s="72">
        <v>0</v>
      </c>
      <c r="H35" s="34"/>
      <c r="I35" s="34">
        <v>22968425523</v>
      </c>
      <c r="J35" s="154">
        <f t="shared" si="0"/>
        <v>8.8722983687152882E-3</v>
      </c>
      <c r="K35" s="34"/>
      <c r="L35" s="72">
        <v>0</v>
      </c>
      <c r="M35" s="34"/>
      <c r="N35" s="34">
        <v>22968425523</v>
      </c>
      <c r="O35" s="34"/>
      <c r="P35" s="72">
        <v>0</v>
      </c>
      <c r="Q35" s="34"/>
      <c r="R35" s="34">
        <v>22968425523</v>
      </c>
      <c r="S35" s="154">
        <f t="shared" si="1"/>
        <v>8.8722983687152882E-3</v>
      </c>
    </row>
    <row r="36" spans="1:19" s="60" customFormat="1" ht="19.5" customHeight="1" x14ac:dyDescent="0.45">
      <c r="A36" s="9" t="s">
        <v>86</v>
      </c>
      <c r="B36" s="62"/>
      <c r="C36" s="72">
        <v>0</v>
      </c>
      <c r="D36" s="34"/>
      <c r="E36" s="34">
        <v>10236027189</v>
      </c>
      <c r="F36" s="34"/>
      <c r="G36" s="72">
        <v>0</v>
      </c>
      <c r="H36" s="34"/>
      <c r="I36" s="34">
        <v>10236027189</v>
      </c>
      <c r="J36" s="154">
        <f t="shared" si="0"/>
        <v>3.9539970748168219E-3</v>
      </c>
      <c r="K36" s="34"/>
      <c r="L36" s="72">
        <v>0</v>
      </c>
      <c r="M36" s="34"/>
      <c r="N36" s="34">
        <v>10236027189</v>
      </c>
      <c r="O36" s="34"/>
      <c r="P36" s="72">
        <v>0</v>
      </c>
      <c r="Q36" s="34"/>
      <c r="R36" s="34">
        <v>10236027189</v>
      </c>
      <c r="S36" s="154">
        <f t="shared" si="1"/>
        <v>3.9539970748168219E-3</v>
      </c>
    </row>
    <row r="37" spans="1:19" s="60" customFormat="1" ht="19.5" customHeight="1" x14ac:dyDescent="0.45">
      <c r="A37" s="9" t="s">
        <v>133</v>
      </c>
      <c r="B37" s="62"/>
      <c r="C37" s="72">
        <v>0</v>
      </c>
      <c r="D37" s="34"/>
      <c r="E37" s="34">
        <v>14379221463</v>
      </c>
      <c r="F37" s="34"/>
      <c r="G37" s="72">
        <v>0</v>
      </c>
      <c r="H37" s="34"/>
      <c r="I37" s="34">
        <v>14379221463</v>
      </c>
      <c r="J37" s="154">
        <f t="shared" si="0"/>
        <v>5.5544400726039601E-3</v>
      </c>
      <c r="K37" s="34"/>
      <c r="L37" s="72">
        <v>0</v>
      </c>
      <c r="M37" s="34"/>
      <c r="N37" s="34">
        <v>14379221463</v>
      </c>
      <c r="O37" s="34"/>
      <c r="P37" s="72">
        <v>0</v>
      </c>
      <c r="Q37" s="34"/>
      <c r="R37" s="34">
        <v>14379221463</v>
      </c>
      <c r="S37" s="154">
        <f t="shared" si="1"/>
        <v>5.5544400726039601E-3</v>
      </c>
    </row>
    <row r="38" spans="1:19" s="60" customFormat="1" ht="19.5" customHeight="1" x14ac:dyDescent="0.45">
      <c r="A38" s="9" t="s">
        <v>192</v>
      </c>
      <c r="B38" s="62"/>
      <c r="C38" s="72">
        <v>0</v>
      </c>
      <c r="D38" s="34"/>
      <c r="E38" s="34">
        <v>9080193583</v>
      </c>
      <c r="F38" s="34"/>
      <c r="G38" s="72">
        <v>0</v>
      </c>
      <c r="H38" s="34"/>
      <c r="I38" s="34">
        <v>9080193583</v>
      </c>
      <c r="J38" s="154">
        <f t="shared" si="0"/>
        <v>3.5075189038707506E-3</v>
      </c>
      <c r="K38" s="34"/>
      <c r="L38" s="72">
        <v>0</v>
      </c>
      <c r="M38" s="34"/>
      <c r="N38" s="34">
        <v>9080193583</v>
      </c>
      <c r="O38" s="34"/>
      <c r="P38" s="72">
        <v>0</v>
      </c>
      <c r="Q38" s="34"/>
      <c r="R38" s="34">
        <v>9080193583</v>
      </c>
      <c r="S38" s="154">
        <f t="shared" si="1"/>
        <v>3.5075189038707506E-3</v>
      </c>
    </row>
    <row r="39" spans="1:19" s="60" customFormat="1" ht="19.5" customHeight="1" x14ac:dyDescent="0.45">
      <c r="A39" s="9" t="s">
        <v>194</v>
      </c>
      <c r="B39" s="62"/>
      <c r="C39" s="72">
        <v>0</v>
      </c>
      <c r="D39" s="34"/>
      <c r="E39" s="34">
        <v>10891089410</v>
      </c>
      <c r="F39" s="34"/>
      <c r="G39" s="72">
        <v>0</v>
      </c>
      <c r="H39" s="34"/>
      <c r="I39" s="34">
        <v>10891089410</v>
      </c>
      <c r="J39" s="154">
        <f t="shared" si="0"/>
        <v>4.2070360769445661E-3</v>
      </c>
      <c r="K39" s="34"/>
      <c r="L39" s="72">
        <v>0</v>
      </c>
      <c r="M39" s="34"/>
      <c r="N39" s="34">
        <v>10891089410</v>
      </c>
      <c r="O39" s="34"/>
      <c r="P39" s="72">
        <v>0</v>
      </c>
      <c r="Q39" s="34"/>
      <c r="R39" s="34">
        <v>10891089410</v>
      </c>
      <c r="S39" s="154">
        <f t="shared" si="1"/>
        <v>4.2070360769445661E-3</v>
      </c>
    </row>
    <row r="40" spans="1:19" s="60" customFormat="1" ht="19.5" customHeight="1" x14ac:dyDescent="0.45">
      <c r="A40" s="9" t="s">
        <v>82</v>
      </c>
      <c r="B40" s="62"/>
      <c r="C40" s="72">
        <v>0</v>
      </c>
      <c r="D40" s="34"/>
      <c r="E40" s="34">
        <v>17118670490</v>
      </c>
      <c r="F40" s="34"/>
      <c r="G40" s="72">
        <v>0</v>
      </c>
      <c r="H40" s="34"/>
      <c r="I40" s="34">
        <v>17118670490</v>
      </c>
      <c r="J40" s="154">
        <f t="shared" si="0"/>
        <v>6.6126409975690676E-3</v>
      </c>
      <c r="K40" s="34"/>
      <c r="L40" s="72">
        <v>0</v>
      </c>
      <c r="M40" s="34"/>
      <c r="N40" s="34">
        <v>17118670490</v>
      </c>
      <c r="O40" s="34"/>
      <c r="P40" s="72">
        <v>0</v>
      </c>
      <c r="Q40" s="34"/>
      <c r="R40" s="34">
        <v>17118670490</v>
      </c>
      <c r="S40" s="154">
        <f t="shared" si="1"/>
        <v>6.6126409975690676E-3</v>
      </c>
    </row>
    <row r="41" spans="1:19" s="60" customFormat="1" ht="19.5" customHeight="1" x14ac:dyDescent="0.45">
      <c r="A41" s="9" t="s">
        <v>125</v>
      </c>
      <c r="B41" s="62"/>
      <c r="C41" s="72">
        <v>0</v>
      </c>
      <c r="D41" s="34"/>
      <c r="E41" s="34">
        <v>27476536050</v>
      </c>
      <c r="F41" s="34"/>
      <c r="G41" s="72">
        <v>0</v>
      </c>
      <c r="H41" s="34"/>
      <c r="I41" s="34">
        <v>27476536050</v>
      </c>
      <c r="J41" s="154">
        <f t="shared" si="0"/>
        <v>1.0613702089864483E-2</v>
      </c>
      <c r="K41" s="34"/>
      <c r="L41" s="72">
        <v>0</v>
      </c>
      <c r="M41" s="34"/>
      <c r="N41" s="34">
        <v>27476536050</v>
      </c>
      <c r="O41" s="34"/>
      <c r="P41" s="72">
        <v>0</v>
      </c>
      <c r="Q41" s="34"/>
      <c r="R41" s="34">
        <v>27476536050</v>
      </c>
      <c r="S41" s="154">
        <f t="shared" si="1"/>
        <v>1.0613702089864483E-2</v>
      </c>
    </row>
    <row r="42" spans="1:19" s="60" customFormat="1" ht="19.5" customHeight="1" x14ac:dyDescent="0.45">
      <c r="A42" s="9" t="s">
        <v>189</v>
      </c>
      <c r="B42" s="62"/>
      <c r="C42" s="72">
        <v>0</v>
      </c>
      <c r="D42" s="34"/>
      <c r="E42" s="34">
        <v>4059352829</v>
      </c>
      <c r="F42" s="34"/>
      <c r="G42" s="72">
        <v>0</v>
      </c>
      <c r="H42" s="34"/>
      <c r="I42" s="34">
        <v>4059352829</v>
      </c>
      <c r="J42" s="154">
        <f t="shared" si="0"/>
        <v>1.5680565238009542E-3</v>
      </c>
      <c r="K42" s="34"/>
      <c r="L42" s="72">
        <v>0</v>
      </c>
      <c r="M42" s="34"/>
      <c r="N42" s="34">
        <v>4059352829</v>
      </c>
      <c r="O42" s="34"/>
      <c r="P42" s="72">
        <v>0</v>
      </c>
      <c r="Q42" s="34"/>
      <c r="R42" s="34">
        <v>4059352829</v>
      </c>
      <c r="S42" s="154">
        <f t="shared" si="1"/>
        <v>1.5680565238009542E-3</v>
      </c>
    </row>
    <row r="43" spans="1:19" s="60" customFormat="1" ht="19.5" customHeight="1" x14ac:dyDescent="0.45">
      <c r="A43" s="9" t="s">
        <v>85</v>
      </c>
      <c r="B43" s="62"/>
      <c r="C43" s="72">
        <v>0</v>
      </c>
      <c r="D43" s="34"/>
      <c r="E43" s="34">
        <v>7486286286</v>
      </c>
      <c r="F43" s="34"/>
      <c r="G43" s="72">
        <v>0</v>
      </c>
      <c r="H43" s="34"/>
      <c r="I43" s="34">
        <v>7486286286</v>
      </c>
      <c r="J43" s="154">
        <f t="shared" si="0"/>
        <v>2.8918205793645527E-3</v>
      </c>
      <c r="K43" s="34"/>
      <c r="L43" s="72">
        <v>0</v>
      </c>
      <c r="M43" s="34"/>
      <c r="N43" s="34">
        <v>7486286286</v>
      </c>
      <c r="O43" s="34"/>
      <c r="P43" s="72">
        <v>0</v>
      </c>
      <c r="Q43" s="34"/>
      <c r="R43" s="34">
        <v>7486286286</v>
      </c>
      <c r="S43" s="154">
        <f t="shared" si="1"/>
        <v>2.8918205793645527E-3</v>
      </c>
    </row>
    <row r="44" spans="1:19" s="60" customFormat="1" ht="19.5" customHeight="1" x14ac:dyDescent="0.45">
      <c r="A44" s="9" t="s">
        <v>180</v>
      </c>
      <c r="B44" s="62"/>
      <c r="C44" s="72">
        <v>0</v>
      </c>
      <c r="D44" s="34"/>
      <c r="E44" s="34">
        <v>-126785443</v>
      </c>
      <c r="F44" s="34"/>
      <c r="G44" s="72">
        <v>0</v>
      </c>
      <c r="H44" s="34"/>
      <c r="I44" s="34">
        <v>-126785443</v>
      </c>
      <c r="J44" s="154">
        <f t="shared" si="0"/>
        <v>-4.8974984287857284E-5</v>
      </c>
      <c r="K44" s="34"/>
      <c r="L44" s="72">
        <v>0</v>
      </c>
      <c r="M44" s="34"/>
      <c r="N44" s="34">
        <v>-126785443</v>
      </c>
      <c r="O44" s="34"/>
      <c r="P44" s="72">
        <v>0</v>
      </c>
      <c r="Q44" s="34"/>
      <c r="R44" s="34">
        <v>-126785443</v>
      </c>
      <c r="S44" s="154">
        <f t="shared" si="1"/>
        <v>-4.8974984287857284E-5</v>
      </c>
    </row>
    <row r="45" spans="1:19" s="60" customFormat="1" ht="19.5" customHeight="1" x14ac:dyDescent="0.45">
      <c r="A45" s="9" t="s">
        <v>96</v>
      </c>
      <c r="B45" s="62"/>
      <c r="C45" s="72">
        <v>0</v>
      </c>
      <c r="D45" s="34"/>
      <c r="E45" s="34">
        <v>9692634885</v>
      </c>
      <c r="F45" s="34"/>
      <c r="G45" s="72">
        <v>0</v>
      </c>
      <c r="H45" s="34"/>
      <c r="I45" s="34">
        <v>9692634885</v>
      </c>
      <c r="J45" s="154">
        <f t="shared" si="0"/>
        <v>3.7440941954259874E-3</v>
      </c>
      <c r="K45" s="34"/>
      <c r="L45" s="72">
        <v>0</v>
      </c>
      <c r="M45" s="34"/>
      <c r="N45" s="34">
        <v>9692634885</v>
      </c>
      <c r="O45" s="34"/>
      <c r="P45" s="72">
        <v>0</v>
      </c>
      <c r="Q45" s="34"/>
      <c r="R45" s="34">
        <v>9692634885</v>
      </c>
      <c r="S45" s="154">
        <f t="shared" si="1"/>
        <v>3.7440941954259874E-3</v>
      </c>
    </row>
    <row r="46" spans="1:19" s="60" customFormat="1" ht="19.5" customHeight="1" x14ac:dyDescent="0.45">
      <c r="A46" s="9" t="s">
        <v>89</v>
      </c>
      <c r="B46" s="62"/>
      <c r="C46" s="72">
        <v>0</v>
      </c>
      <c r="D46" s="34"/>
      <c r="E46" s="34">
        <v>41291856430</v>
      </c>
      <c r="F46" s="34"/>
      <c r="G46" s="72">
        <v>0</v>
      </c>
      <c r="H46" s="34"/>
      <c r="I46" s="34">
        <v>41291856430</v>
      </c>
      <c r="J46" s="154">
        <f t="shared" si="0"/>
        <v>1.5950317102853113E-2</v>
      </c>
      <c r="K46" s="34"/>
      <c r="L46" s="72">
        <v>0</v>
      </c>
      <c r="M46" s="34"/>
      <c r="N46" s="34">
        <v>41291856430</v>
      </c>
      <c r="O46" s="34"/>
      <c r="P46" s="72">
        <v>0</v>
      </c>
      <c r="Q46" s="34"/>
      <c r="R46" s="34">
        <v>41291856430</v>
      </c>
      <c r="S46" s="154">
        <f t="shared" si="1"/>
        <v>1.5950317102853113E-2</v>
      </c>
    </row>
    <row r="47" spans="1:19" s="60" customFormat="1" ht="19.5" customHeight="1" x14ac:dyDescent="0.45">
      <c r="A47" s="9" t="s">
        <v>108</v>
      </c>
      <c r="B47" s="62"/>
      <c r="C47" s="72">
        <v>0</v>
      </c>
      <c r="D47" s="34"/>
      <c r="E47" s="34">
        <v>17659188507</v>
      </c>
      <c r="F47" s="34"/>
      <c r="G47" s="72">
        <v>0</v>
      </c>
      <c r="H47" s="34"/>
      <c r="I47" s="34">
        <v>17659188507</v>
      </c>
      <c r="J47" s="154">
        <f t="shared" si="0"/>
        <v>6.8214335905000933E-3</v>
      </c>
      <c r="K47" s="34"/>
      <c r="L47" s="72">
        <v>0</v>
      </c>
      <c r="M47" s="34"/>
      <c r="N47" s="34">
        <v>17659188507</v>
      </c>
      <c r="O47" s="34"/>
      <c r="P47" s="72">
        <v>0</v>
      </c>
      <c r="Q47" s="34"/>
      <c r="R47" s="34">
        <v>17659188507</v>
      </c>
      <c r="S47" s="154">
        <f t="shared" si="1"/>
        <v>6.8214335905000933E-3</v>
      </c>
    </row>
    <row r="48" spans="1:19" s="60" customFormat="1" ht="19.5" customHeight="1" x14ac:dyDescent="0.45">
      <c r="A48" s="9" t="s">
        <v>93</v>
      </c>
      <c r="B48" s="62"/>
      <c r="C48" s="72">
        <v>0</v>
      </c>
      <c r="D48" s="34"/>
      <c r="E48" s="34">
        <v>21585874042</v>
      </c>
      <c r="F48" s="34"/>
      <c r="G48" s="72">
        <v>0</v>
      </c>
      <c r="H48" s="34"/>
      <c r="I48" s="34">
        <v>21585874042</v>
      </c>
      <c r="J48" s="154">
        <f t="shared" si="0"/>
        <v>8.3382430745351128E-3</v>
      </c>
      <c r="K48" s="34"/>
      <c r="L48" s="72">
        <v>0</v>
      </c>
      <c r="M48" s="34"/>
      <c r="N48" s="34">
        <v>21585874042</v>
      </c>
      <c r="O48" s="34"/>
      <c r="P48" s="72">
        <v>0</v>
      </c>
      <c r="Q48" s="34"/>
      <c r="R48" s="34">
        <v>21585874042</v>
      </c>
      <c r="S48" s="154">
        <f t="shared" si="1"/>
        <v>8.3382430745351128E-3</v>
      </c>
    </row>
    <row r="49" spans="1:19" s="60" customFormat="1" ht="19.5" customHeight="1" x14ac:dyDescent="0.45">
      <c r="A49" s="9" t="s">
        <v>198</v>
      </c>
      <c r="B49" s="62"/>
      <c r="C49" s="72">
        <v>0</v>
      </c>
      <c r="D49" s="34"/>
      <c r="E49" s="34">
        <v>2445363000</v>
      </c>
      <c r="F49" s="34"/>
      <c r="G49" s="72">
        <v>0</v>
      </c>
      <c r="H49" s="34"/>
      <c r="I49" s="34">
        <v>2445363000</v>
      </c>
      <c r="J49" s="154">
        <f t="shared" si="0"/>
        <v>9.4460067078132586E-4</v>
      </c>
      <c r="K49" s="34"/>
      <c r="L49" s="72">
        <v>0</v>
      </c>
      <c r="M49" s="34"/>
      <c r="N49" s="34">
        <v>2445363000</v>
      </c>
      <c r="O49" s="34"/>
      <c r="P49" s="72">
        <v>0</v>
      </c>
      <c r="Q49" s="34"/>
      <c r="R49" s="34">
        <v>2445363000</v>
      </c>
      <c r="S49" s="154">
        <f t="shared" si="1"/>
        <v>9.4460067078132586E-4</v>
      </c>
    </row>
    <row r="50" spans="1:19" s="60" customFormat="1" ht="19.5" customHeight="1" x14ac:dyDescent="0.45">
      <c r="A50" s="9" t="s">
        <v>124</v>
      </c>
      <c r="B50" s="62"/>
      <c r="C50" s="72">
        <v>0</v>
      </c>
      <c r="D50" s="34"/>
      <c r="E50" s="34">
        <v>333385944766</v>
      </c>
      <c r="F50" s="34"/>
      <c r="G50" s="72">
        <v>0</v>
      </c>
      <c r="H50" s="34"/>
      <c r="I50" s="34">
        <v>333385944766</v>
      </c>
      <c r="J50" s="154">
        <f t="shared" si="0"/>
        <v>0.12878112045329451</v>
      </c>
      <c r="K50" s="34"/>
      <c r="L50" s="72">
        <v>0</v>
      </c>
      <c r="M50" s="34"/>
      <c r="N50" s="34">
        <v>333385944766</v>
      </c>
      <c r="O50" s="34"/>
      <c r="P50" s="72">
        <v>0</v>
      </c>
      <c r="Q50" s="34"/>
      <c r="R50" s="34">
        <v>333385944766</v>
      </c>
      <c r="S50" s="154">
        <f t="shared" si="1"/>
        <v>0.12878112045329451</v>
      </c>
    </row>
    <row r="51" spans="1:19" s="60" customFormat="1" ht="19.5" customHeight="1" x14ac:dyDescent="0.45">
      <c r="A51" s="9" t="s">
        <v>107</v>
      </c>
      <c r="B51" s="62"/>
      <c r="C51" s="72">
        <v>0</v>
      </c>
      <c r="D51" s="34"/>
      <c r="E51" s="34">
        <v>51912024310</v>
      </c>
      <c r="F51" s="34"/>
      <c r="G51" s="72">
        <v>0</v>
      </c>
      <c r="H51" s="34"/>
      <c r="I51" s="34">
        <v>51912024310</v>
      </c>
      <c r="J51" s="154">
        <f t="shared" si="0"/>
        <v>2.00527009629419E-2</v>
      </c>
      <c r="K51" s="34"/>
      <c r="L51" s="72">
        <v>0</v>
      </c>
      <c r="M51" s="34"/>
      <c r="N51" s="34">
        <v>51912024310</v>
      </c>
      <c r="O51" s="34"/>
      <c r="P51" s="72">
        <v>0</v>
      </c>
      <c r="Q51" s="34"/>
      <c r="R51" s="34">
        <v>51912024310</v>
      </c>
      <c r="S51" s="154">
        <f t="shared" si="1"/>
        <v>2.00527009629419E-2</v>
      </c>
    </row>
    <row r="52" spans="1:19" s="60" customFormat="1" ht="19.5" customHeight="1" x14ac:dyDescent="0.45">
      <c r="A52" s="9" t="s">
        <v>109</v>
      </c>
      <c r="B52" s="62"/>
      <c r="C52" s="72">
        <v>0</v>
      </c>
      <c r="D52" s="34"/>
      <c r="E52" s="34">
        <v>8146587945</v>
      </c>
      <c r="F52" s="34"/>
      <c r="G52" s="72">
        <v>0</v>
      </c>
      <c r="H52" s="34"/>
      <c r="I52" s="34">
        <v>8146587945</v>
      </c>
      <c r="J52" s="154">
        <f t="shared" si="0"/>
        <v>3.1468834841395991E-3</v>
      </c>
      <c r="K52" s="34"/>
      <c r="L52" s="72">
        <v>0</v>
      </c>
      <c r="M52" s="34"/>
      <c r="N52" s="34">
        <v>8146587945</v>
      </c>
      <c r="O52" s="34"/>
      <c r="P52" s="72">
        <v>0</v>
      </c>
      <c r="Q52" s="34"/>
      <c r="R52" s="34">
        <v>8146587945</v>
      </c>
      <c r="S52" s="154">
        <f t="shared" si="1"/>
        <v>3.1468834841395991E-3</v>
      </c>
    </row>
    <row r="53" spans="1:19" s="60" customFormat="1" ht="19.5" customHeight="1" x14ac:dyDescent="0.45">
      <c r="A53" s="9" t="s">
        <v>191</v>
      </c>
      <c r="B53" s="62"/>
      <c r="C53" s="72">
        <v>0</v>
      </c>
      <c r="D53" s="34"/>
      <c r="E53" s="34">
        <v>26579704140</v>
      </c>
      <c r="F53" s="34"/>
      <c r="G53" s="72">
        <v>0</v>
      </c>
      <c r="H53" s="34"/>
      <c r="I53" s="34">
        <v>26579704140</v>
      </c>
      <c r="J53" s="154">
        <f t="shared" si="0"/>
        <v>1.0267271713775493E-2</v>
      </c>
      <c r="K53" s="34"/>
      <c r="L53" s="72">
        <v>0</v>
      </c>
      <c r="M53" s="34"/>
      <c r="N53" s="34">
        <v>26579704140</v>
      </c>
      <c r="O53" s="34"/>
      <c r="P53" s="72">
        <v>0</v>
      </c>
      <c r="Q53" s="34"/>
      <c r="R53" s="34">
        <v>26579704140</v>
      </c>
      <c r="S53" s="154">
        <f t="shared" si="1"/>
        <v>1.0267271713775493E-2</v>
      </c>
    </row>
    <row r="54" spans="1:19" s="60" customFormat="1" ht="19.5" customHeight="1" x14ac:dyDescent="0.45">
      <c r="A54" s="9" t="s">
        <v>184</v>
      </c>
      <c r="B54" s="62"/>
      <c r="C54" s="72">
        <v>0</v>
      </c>
      <c r="D54" s="34"/>
      <c r="E54" s="34">
        <v>5980080219</v>
      </c>
      <c r="F54" s="34"/>
      <c r="G54" s="72">
        <v>0</v>
      </c>
      <c r="H54" s="34"/>
      <c r="I54" s="34">
        <v>5980080219</v>
      </c>
      <c r="J54" s="154">
        <f t="shared" si="0"/>
        <v>2.309999695829837E-3</v>
      </c>
      <c r="K54" s="34"/>
      <c r="L54" s="72">
        <v>0</v>
      </c>
      <c r="M54" s="34"/>
      <c r="N54" s="34">
        <v>5980080219</v>
      </c>
      <c r="O54" s="34"/>
      <c r="P54" s="72">
        <v>0</v>
      </c>
      <c r="Q54" s="34"/>
      <c r="R54" s="34">
        <v>5980080219</v>
      </c>
      <c r="S54" s="154">
        <f t="shared" si="1"/>
        <v>2.309999695829837E-3</v>
      </c>
    </row>
    <row r="55" spans="1:19" s="60" customFormat="1" ht="19.5" customHeight="1" x14ac:dyDescent="0.45">
      <c r="A55" s="9" t="s">
        <v>179</v>
      </c>
      <c r="B55" s="62"/>
      <c r="C55" s="72">
        <v>0</v>
      </c>
      <c r="D55" s="34"/>
      <c r="E55" s="34">
        <v>37323602410</v>
      </c>
      <c r="F55" s="34"/>
      <c r="G55" s="72">
        <v>0</v>
      </c>
      <c r="H55" s="34"/>
      <c r="I55" s="34">
        <v>37323602410</v>
      </c>
      <c r="J55" s="154">
        <f t="shared" si="0"/>
        <v>1.4417450444969318E-2</v>
      </c>
      <c r="K55" s="34"/>
      <c r="L55" s="72">
        <v>0</v>
      </c>
      <c r="M55" s="34"/>
      <c r="N55" s="34">
        <v>37323602410</v>
      </c>
      <c r="O55" s="34"/>
      <c r="P55" s="72">
        <v>0</v>
      </c>
      <c r="Q55" s="34"/>
      <c r="R55" s="34">
        <v>37323602410</v>
      </c>
      <c r="S55" s="154">
        <f t="shared" si="1"/>
        <v>1.4417450444969318E-2</v>
      </c>
    </row>
    <row r="56" spans="1:19" s="60" customFormat="1" ht="19.5" customHeight="1" x14ac:dyDescent="0.45">
      <c r="A56" s="9" t="s">
        <v>116</v>
      </c>
      <c r="B56" s="62"/>
      <c r="C56" s="72">
        <v>0</v>
      </c>
      <c r="D56" s="34"/>
      <c r="E56" s="34">
        <v>6549181564</v>
      </c>
      <c r="F56" s="34"/>
      <c r="G56" s="72">
        <v>0</v>
      </c>
      <c r="H56" s="34"/>
      <c r="I56" s="34">
        <v>6549181564</v>
      </c>
      <c r="J56" s="154">
        <f t="shared" si="0"/>
        <v>2.5298335250934492E-3</v>
      </c>
      <c r="K56" s="34"/>
      <c r="L56" s="72">
        <v>0</v>
      </c>
      <c r="M56" s="34"/>
      <c r="N56" s="34">
        <v>6549181564</v>
      </c>
      <c r="O56" s="34"/>
      <c r="P56" s="72">
        <v>0</v>
      </c>
      <c r="Q56" s="34"/>
      <c r="R56" s="34">
        <v>6549181564</v>
      </c>
      <c r="S56" s="154">
        <f t="shared" si="1"/>
        <v>2.5298335250934492E-3</v>
      </c>
    </row>
    <row r="57" spans="1:19" s="60" customFormat="1" ht="19.5" customHeight="1" x14ac:dyDescent="0.45">
      <c r="A57" s="9" t="s">
        <v>187</v>
      </c>
      <c r="B57" s="62"/>
      <c r="C57" s="72">
        <v>0</v>
      </c>
      <c r="D57" s="34"/>
      <c r="E57" s="34">
        <v>1218026066</v>
      </c>
      <c r="F57" s="34"/>
      <c r="G57" s="72">
        <v>0</v>
      </c>
      <c r="H57" s="34"/>
      <c r="I57" s="34">
        <v>1218026066</v>
      </c>
      <c r="J57" s="154">
        <f t="shared" si="0"/>
        <v>4.7050202320585507E-4</v>
      </c>
      <c r="K57" s="34"/>
      <c r="L57" s="72">
        <v>0</v>
      </c>
      <c r="M57" s="34"/>
      <c r="N57" s="34">
        <v>1218026066</v>
      </c>
      <c r="O57" s="34"/>
      <c r="P57" s="72">
        <v>0</v>
      </c>
      <c r="Q57" s="34"/>
      <c r="R57" s="34">
        <v>1218026066</v>
      </c>
      <c r="S57" s="154">
        <f t="shared" si="1"/>
        <v>4.7050202320585507E-4</v>
      </c>
    </row>
    <row r="58" spans="1:19" s="60" customFormat="1" ht="19.5" customHeight="1" x14ac:dyDescent="0.45">
      <c r="A58" s="9" t="s">
        <v>84</v>
      </c>
      <c r="B58" s="62"/>
      <c r="C58" s="72">
        <v>0</v>
      </c>
      <c r="D58" s="34"/>
      <c r="E58" s="34">
        <v>7953200657</v>
      </c>
      <c r="F58" s="34"/>
      <c r="G58" s="72">
        <v>0</v>
      </c>
      <c r="H58" s="34"/>
      <c r="I58" s="34">
        <v>7953200657</v>
      </c>
      <c r="J58" s="154">
        <f t="shared" si="0"/>
        <v>3.0721813798036041E-3</v>
      </c>
      <c r="K58" s="34"/>
      <c r="L58" s="72">
        <v>0</v>
      </c>
      <c r="M58" s="34"/>
      <c r="N58" s="34">
        <v>7953200657</v>
      </c>
      <c r="O58" s="34"/>
      <c r="P58" s="72">
        <v>0</v>
      </c>
      <c r="Q58" s="34"/>
      <c r="R58" s="34">
        <v>7953200657</v>
      </c>
      <c r="S58" s="154">
        <f t="shared" si="1"/>
        <v>3.0721813798036041E-3</v>
      </c>
    </row>
    <row r="59" spans="1:19" s="60" customFormat="1" ht="19.5" customHeight="1" x14ac:dyDescent="0.45">
      <c r="A59" s="9" t="s">
        <v>75</v>
      </c>
      <c r="B59" s="62"/>
      <c r="C59" s="72">
        <v>0</v>
      </c>
      <c r="D59" s="34"/>
      <c r="E59" s="34">
        <v>-18863840285</v>
      </c>
      <c r="F59" s="34"/>
      <c r="G59" s="72">
        <v>0</v>
      </c>
      <c r="H59" s="34"/>
      <c r="I59" s="34">
        <v>-18863840285</v>
      </c>
      <c r="J59" s="154">
        <f t="shared" si="0"/>
        <v>-7.286769361735986E-3</v>
      </c>
      <c r="K59" s="34"/>
      <c r="L59" s="72">
        <v>0</v>
      </c>
      <c r="M59" s="34"/>
      <c r="N59" s="34">
        <v>-18863840285</v>
      </c>
      <c r="O59" s="34"/>
      <c r="P59" s="72">
        <v>0</v>
      </c>
      <c r="Q59" s="34"/>
      <c r="R59" s="34">
        <v>-18863840285</v>
      </c>
      <c r="S59" s="154">
        <f t="shared" si="1"/>
        <v>-7.286769361735986E-3</v>
      </c>
    </row>
    <row r="60" spans="1:19" s="60" customFormat="1" ht="19.5" customHeight="1" x14ac:dyDescent="0.45">
      <c r="A60" s="9" t="s">
        <v>105</v>
      </c>
      <c r="B60" s="62"/>
      <c r="C60" s="72">
        <v>0</v>
      </c>
      <c r="D60" s="34"/>
      <c r="E60" s="34">
        <v>201041938317</v>
      </c>
      <c r="F60" s="34"/>
      <c r="G60" s="72">
        <v>0</v>
      </c>
      <c r="H60" s="34"/>
      <c r="I60" s="34">
        <v>201041938317</v>
      </c>
      <c r="J60" s="154">
        <f t="shared" si="0"/>
        <v>7.7658960976107083E-2</v>
      </c>
      <c r="K60" s="34"/>
      <c r="L60" s="72">
        <v>0</v>
      </c>
      <c r="M60" s="34"/>
      <c r="N60" s="34">
        <v>201041938317</v>
      </c>
      <c r="O60" s="34"/>
      <c r="P60" s="72">
        <v>0</v>
      </c>
      <c r="Q60" s="34"/>
      <c r="R60" s="34">
        <v>201041938317</v>
      </c>
      <c r="S60" s="154">
        <f t="shared" si="1"/>
        <v>7.7658960976107083E-2</v>
      </c>
    </row>
    <row r="61" spans="1:19" s="60" customFormat="1" ht="19.5" customHeight="1" x14ac:dyDescent="0.45">
      <c r="A61" s="9" t="s">
        <v>114</v>
      </c>
      <c r="B61" s="62"/>
      <c r="C61" s="72">
        <v>0</v>
      </c>
      <c r="D61" s="34"/>
      <c r="E61" s="34">
        <v>30714727511</v>
      </c>
      <c r="F61" s="34"/>
      <c r="G61" s="72">
        <v>0</v>
      </c>
      <c r="H61" s="34"/>
      <c r="I61" s="34">
        <v>30714727511</v>
      </c>
      <c r="J61" s="154">
        <f t="shared" si="0"/>
        <v>1.1864558435600867E-2</v>
      </c>
      <c r="K61" s="34"/>
      <c r="L61" s="72">
        <v>0</v>
      </c>
      <c r="M61" s="34"/>
      <c r="N61" s="34">
        <v>30714727511</v>
      </c>
      <c r="O61" s="34"/>
      <c r="P61" s="72">
        <v>0</v>
      </c>
      <c r="Q61" s="34"/>
      <c r="R61" s="34">
        <v>30714727511</v>
      </c>
      <c r="S61" s="154">
        <f t="shared" si="1"/>
        <v>1.1864558435600867E-2</v>
      </c>
    </row>
    <row r="62" spans="1:19" s="60" customFormat="1" ht="19.5" customHeight="1" x14ac:dyDescent="0.45">
      <c r="A62" s="9" t="s">
        <v>127</v>
      </c>
      <c r="B62" s="62"/>
      <c r="C62" s="72">
        <v>0</v>
      </c>
      <c r="D62" s="34"/>
      <c r="E62" s="34">
        <v>28318558826</v>
      </c>
      <c r="F62" s="34"/>
      <c r="G62" s="72">
        <v>0</v>
      </c>
      <c r="H62" s="34"/>
      <c r="I62" s="34">
        <v>28318558826</v>
      </c>
      <c r="J62" s="154">
        <f t="shared" si="0"/>
        <v>1.0938960662527418E-2</v>
      </c>
      <c r="K62" s="34"/>
      <c r="L62" s="72">
        <v>0</v>
      </c>
      <c r="M62" s="34"/>
      <c r="N62" s="34">
        <v>28318558826</v>
      </c>
      <c r="O62" s="34"/>
      <c r="P62" s="72">
        <v>0</v>
      </c>
      <c r="Q62" s="34"/>
      <c r="R62" s="34">
        <v>28318558826</v>
      </c>
      <c r="S62" s="154">
        <f t="shared" si="1"/>
        <v>1.0938960662527418E-2</v>
      </c>
    </row>
    <row r="63" spans="1:19" s="60" customFormat="1" ht="19.5" customHeight="1" x14ac:dyDescent="0.45">
      <c r="A63" s="9" t="s">
        <v>186</v>
      </c>
      <c r="B63" s="62"/>
      <c r="C63" s="72">
        <v>0</v>
      </c>
      <c r="D63" s="34"/>
      <c r="E63" s="34">
        <v>2668334727</v>
      </c>
      <c r="F63" s="34"/>
      <c r="G63" s="72">
        <v>0</v>
      </c>
      <c r="H63" s="34"/>
      <c r="I63" s="34">
        <v>2668334727</v>
      </c>
      <c r="J63" s="154">
        <f t="shared" si="0"/>
        <v>1.030730723002395E-3</v>
      </c>
      <c r="K63" s="34"/>
      <c r="L63" s="72">
        <v>0</v>
      </c>
      <c r="M63" s="34"/>
      <c r="N63" s="34">
        <v>2668334727</v>
      </c>
      <c r="O63" s="34"/>
      <c r="P63" s="72">
        <v>0</v>
      </c>
      <c r="Q63" s="34"/>
      <c r="R63" s="34">
        <v>2668334727</v>
      </c>
      <c r="S63" s="154">
        <f t="shared" si="1"/>
        <v>1.030730723002395E-3</v>
      </c>
    </row>
    <row r="64" spans="1:19" s="60" customFormat="1" ht="19.5" customHeight="1" x14ac:dyDescent="0.45">
      <c r="A64" s="9" t="s">
        <v>111</v>
      </c>
      <c r="B64" s="62"/>
      <c r="C64" s="72">
        <v>0</v>
      </c>
      <c r="D64" s="34"/>
      <c r="E64" s="34">
        <v>63790853767</v>
      </c>
      <c r="F64" s="34"/>
      <c r="G64" s="72">
        <v>0</v>
      </c>
      <c r="H64" s="34"/>
      <c r="I64" s="34">
        <v>63790853767</v>
      </c>
      <c r="J64" s="154">
        <f t="shared" si="0"/>
        <v>2.4641283628656221E-2</v>
      </c>
      <c r="K64" s="34"/>
      <c r="L64" s="72">
        <v>0</v>
      </c>
      <c r="M64" s="34"/>
      <c r="N64" s="34">
        <v>63790853767</v>
      </c>
      <c r="O64" s="34"/>
      <c r="P64" s="72">
        <v>0</v>
      </c>
      <c r="Q64" s="34"/>
      <c r="R64" s="34">
        <v>63790853767</v>
      </c>
      <c r="S64" s="154">
        <f t="shared" si="1"/>
        <v>2.4641283628656221E-2</v>
      </c>
    </row>
    <row r="65" spans="1:19" s="60" customFormat="1" ht="19.5" customHeight="1" x14ac:dyDescent="0.45">
      <c r="A65" s="9" t="s">
        <v>168</v>
      </c>
      <c r="B65" s="62"/>
      <c r="C65" s="72">
        <v>0</v>
      </c>
      <c r="D65" s="34"/>
      <c r="E65" s="34">
        <v>39991542715</v>
      </c>
      <c r="F65" s="34"/>
      <c r="G65" s="72">
        <v>0</v>
      </c>
      <c r="H65" s="34"/>
      <c r="I65" s="34">
        <v>39991542715</v>
      </c>
      <c r="J65" s="154">
        <f t="shared" si="0"/>
        <v>1.5448028809697801E-2</v>
      </c>
      <c r="K65" s="34"/>
      <c r="L65" s="72">
        <v>0</v>
      </c>
      <c r="M65" s="34"/>
      <c r="N65" s="34">
        <v>39991542715</v>
      </c>
      <c r="O65" s="34"/>
      <c r="P65" s="72">
        <v>0</v>
      </c>
      <c r="Q65" s="34"/>
      <c r="R65" s="34">
        <v>39991542715</v>
      </c>
      <c r="S65" s="154">
        <f t="shared" si="1"/>
        <v>1.5448028809697801E-2</v>
      </c>
    </row>
    <row r="66" spans="1:19" s="60" customFormat="1" ht="19.5" customHeight="1" x14ac:dyDescent="0.45">
      <c r="A66" s="9" t="s">
        <v>131</v>
      </c>
      <c r="B66" s="62"/>
      <c r="C66" s="72">
        <v>0</v>
      </c>
      <c r="D66" s="34"/>
      <c r="E66" s="34">
        <v>2942866019</v>
      </c>
      <c r="F66" s="34"/>
      <c r="G66" s="72">
        <v>0</v>
      </c>
      <c r="H66" s="34"/>
      <c r="I66" s="34">
        <v>2942866019</v>
      </c>
      <c r="J66" s="154">
        <f t="shared" si="0"/>
        <v>1.1367773273607926E-3</v>
      </c>
      <c r="K66" s="34"/>
      <c r="L66" s="72">
        <v>0</v>
      </c>
      <c r="M66" s="34"/>
      <c r="N66" s="34">
        <v>2942866019</v>
      </c>
      <c r="O66" s="34"/>
      <c r="P66" s="72">
        <v>0</v>
      </c>
      <c r="Q66" s="34"/>
      <c r="R66" s="34">
        <v>2942866019</v>
      </c>
      <c r="S66" s="154">
        <f t="shared" si="1"/>
        <v>1.1367773273607926E-3</v>
      </c>
    </row>
    <row r="67" spans="1:19" s="60" customFormat="1" ht="19.5" customHeight="1" x14ac:dyDescent="0.45">
      <c r="A67" s="9" t="s">
        <v>117</v>
      </c>
      <c r="B67" s="62"/>
      <c r="C67" s="72">
        <v>0</v>
      </c>
      <c r="D67" s="34"/>
      <c r="E67" s="34">
        <v>8128260204</v>
      </c>
      <c r="F67" s="34"/>
      <c r="G67" s="72">
        <v>0</v>
      </c>
      <c r="H67" s="34"/>
      <c r="I67" s="34">
        <v>8128260204</v>
      </c>
      <c r="J67" s="154">
        <f t="shared" si="0"/>
        <v>3.1398038004924241E-3</v>
      </c>
      <c r="K67" s="34"/>
      <c r="L67" s="72">
        <v>0</v>
      </c>
      <c r="M67" s="34"/>
      <c r="N67" s="34">
        <v>8128260204</v>
      </c>
      <c r="O67" s="34"/>
      <c r="P67" s="72">
        <v>0</v>
      </c>
      <c r="Q67" s="34"/>
      <c r="R67" s="34">
        <v>8128260204</v>
      </c>
      <c r="S67" s="154">
        <f t="shared" si="1"/>
        <v>3.1398038004924241E-3</v>
      </c>
    </row>
    <row r="68" spans="1:19" s="60" customFormat="1" ht="19.5" customHeight="1" x14ac:dyDescent="0.45">
      <c r="A68" s="9" t="s">
        <v>80</v>
      </c>
      <c r="B68" s="62"/>
      <c r="C68" s="72">
        <v>0</v>
      </c>
      <c r="D68" s="34"/>
      <c r="E68" s="34">
        <v>1664919800</v>
      </c>
      <c r="F68" s="34"/>
      <c r="G68" s="72">
        <v>0</v>
      </c>
      <c r="H68" s="34"/>
      <c r="I68" s="34">
        <v>1664919800</v>
      </c>
      <c r="J68" s="154">
        <f t="shared" si="0"/>
        <v>6.4312920408017571E-4</v>
      </c>
      <c r="K68" s="34"/>
      <c r="L68" s="72">
        <v>0</v>
      </c>
      <c r="M68" s="34"/>
      <c r="N68" s="34">
        <v>1664919800</v>
      </c>
      <c r="O68" s="34"/>
      <c r="P68" s="72">
        <v>0</v>
      </c>
      <c r="Q68" s="34"/>
      <c r="R68" s="34">
        <v>1664919800</v>
      </c>
      <c r="S68" s="154">
        <f t="shared" si="1"/>
        <v>6.4312920408017571E-4</v>
      </c>
    </row>
    <row r="69" spans="1:19" s="60" customFormat="1" ht="19.5" customHeight="1" x14ac:dyDescent="0.45">
      <c r="A69" s="9" t="s">
        <v>110</v>
      </c>
      <c r="B69" s="62"/>
      <c r="C69" s="72">
        <v>0</v>
      </c>
      <c r="D69" s="34"/>
      <c r="E69" s="34">
        <v>86580277733</v>
      </c>
      <c r="F69" s="34"/>
      <c r="G69" s="72">
        <v>0</v>
      </c>
      <c r="H69" s="34"/>
      <c r="I69" s="34">
        <v>86580277733</v>
      </c>
      <c r="J69" s="154">
        <f t="shared" si="0"/>
        <v>3.344443684762765E-2</v>
      </c>
      <c r="K69" s="34"/>
      <c r="L69" s="72">
        <v>0</v>
      </c>
      <c r="M69" s="34"/>
      <c r="N69" s="34">
        <v>86580277733</v>
      </c>
      <c r="O69" s="34"/>
      <c r="P69" s="72">
        <v>0</v>
      </c>
      <c r="Q69" s="34"/>
      <c r="R69" s="34">
        <v>86580277733</v>
      </c>
      <c r="S69" s="154">
        <f t="shared" si="1"/>
        <v>3.344443684762765E-2</v>
      </c>
    </row>
    <row r="70" spans="1:19" s="60" customFormat="1" ht="19.5" customHeight="1" x14ac:dyDescent="0.45">
      <c r="A70" s="9" t="s">
        <v>121</v>
      </c>
      <c r="B70" s="62"/>
      <c r="C70" s="72">
        <v>0</v>
      </c>
      <c r="D70" s="34"/>
      <c r="E70" s="34">
        <v>30132843260</v>
      </c>
      <c r="F70" s="34"/>
      <c r="G70" s="72">
        <v>0</v>
      </c>
      <c r="H70" s="34"/>
      <c r="I70" s="34">
        <v>30132843260</v>
      </c>
      <c r="J70" s="154">
        <f t="shared" si="0"/>
        <v>1.1639786794821281E-2</v>
      </c>
      <c r="K70" s="34"/>
      <c r="L70" s="72">
        <v>0</v>
      </c>
      <c r="M70" s="34"/>
      <c r="N70" s="34">
        <v>30132843260</v>
      </c>
      <c r="O70" s="34"/>
      <c r="P70" s="72">
        <v>0</v>
      </c>
      <c r="Q70" s="34"/>
      <c r="R70" s="34">
        <v>30132843260</v>
      </c>
      <c r="S70" s="154">
        <f t="shared" si="1"/>
        <v>1.1639786794821281E-2</v>
      </c>
    </row>
    <row r="71" spans="1:19" s="60" customFormat="1" ht="19.5" customHeight="1" x14ac:dyDescent="0.45">
      <c r="A71" s="9" t="s">
        <v>79</v>
      </c>
      <c r="B71" s="62"/>
      <c r="C71" s="72">
        <v>0</v>
      </c>
      <c r="D71" s="34"/>
      <c r="E71" s="34">
        <v>1941348087</v>
      </c>
      <c r="F71" s="34"/>
      <c r="G71" s="72">
        <v>0</v>
      </c>
      <c r="H71" s="34"/>
      <c r="I71" s="34">
        <v>1941348087</v>
      </c>
      <c r="J71" s="154">
        <f t="shared" si="0"/>
        <v>7.4990858420620726E-4</v>
      </c>
      <c r="K71" s="34"/>
      <c r="L71" s="72">
        <v>0</v>
      </c>
      <c r="M71" s="34"/>
      <c r="N71" s="34">
        <v>1941348087</v>
      </c>
      <c r="O71" s="34"/>
      <c r="P71" s="72">
        <v>0</v>
      </c>
      <c r="Q71" s="34"/>
      <c r="R71" s="34">
        <v>1941348087</v>
      </c>
      <c r="S71" s="154">
        <f t="shared" si="1"/>
        <v>7.4990858420620726E-4</v>
      </c>
    </row>
    <row r="72" spans="1:19" s="60" customFormat="1" ht="19.5" customHeight="1" x14ac:dyDescent="0.45">
      <c r="A72" s="9" t="s">
        <v>120</v>
      </c>
      <c r="B72" s="62"/>
      <c r="C72" s="72">
        <v>0</v>
      </c>
      <c r="D72" s="34"/>
      <c r="E72" s="34">
        <v>4959149386</v>
      </c>
      <c r="F72" s="34"/>
      <c r="G72" s="72">
        <v>0</v>
      </c>
      <c r="H72" s="34"/>
      <c r="I72" s="34">
        <v>4959149386</v>
      </c>
      <c r="J72" s="154">
        <f t="shared" si="0"/>
        <v>1.9156320908267606E-3</v>
      </c>
      <c r="K72" s="34"/>
      <c r="L72" s="72">
        <v>0</v>
      </c>
      <c r="M72" s="34"/>
      <c r="N72" s="34">
        <v>4959149386</v>
      </c>
      <c r="O72" s="34"/>
      <c r="P72" s="72">
        <v>0</v>
      </c>
      <c r="Q72" s="34"/>
      <c r="R72" s="34">
        <v>4959149386</v>
      </c>
      <c r="S72" s="154">
        <f t="shared" si="1"/>
        <v>1.9156320908267606E-3</v>
      </c>
    </row>
    <row r="73" spans="1:19" s="60" customFormat="1" ht="19.5" customHeight="1" x14ac:dyDescent="0.45">
      <c r="A73" s="9" t="s">
        <v>76</v>
      </c>
      <c r="B73" s="62"/>
      <c r="C73" s="72">
        <v>0</v>
      </c>
      <c r="D73" s="34"/>
      <c r="E73" s="34">
        <v>40749319536</v>
      </c>
      <c r="F73" s="34"/>
      <c r="G73" s="72">
        <v>0</v>
      </c>
      <c r="H73" s="34"/>
      <c r="I73" s="34">
        <v>40749319536</v>
      </c>
      <c r="J73" s="154">
        <f t="shared" si="0"/>
        <v>1.5740744653283862E-2</v>
      </c>
      <c r="K73" s="34"/>
      <c r="L73" s="72">
        <v>0</v>
      </c>
      <c r="M73" s="34"/>
      <c r="N73" s="34">
        <v>40749319536</v>
      </c>
      <c r="O73" s="34"/>
      <c r="P73" s="72">
        <v>0</v>
      </c>
      <c r="Q73" s="34"/>
      <c r="R73" s="34">
        <v>40749319536</v>
      </c>
      <c r="S73" s="154">
        <f t="shared" si="1"/>
        <v>1.5740744653283862E-2</v>
      </c>
    </row>
    <row r="74" spans="1:19" s="60" customFormat="1" ht="19.5" customHeight="1" x14ac:dyDescent="0.45">
      <c r="A74" s="9" t="s">
        <v>74</v>
      </c>
      <c r="B74" s="62"/>
      <c r="C74" s="72">
        <v>0</v>
      </c>
      <c r="D74" s="34"/>
      <c r="E74" s="34">
        <v>-24412021780</v>
      </c>
      <c r="F74" s="34"/>
      <c r="G74" s="72">
        <v>0</v>
      </c>
      <c r="H74" s="34"/>
      <c r="I74" s="34">
        <v>-24412021780</v>
      </c>
      <c r="J74" s="154">
        <f t="shared" si="0"/>
        <v>-9.4299341850336074E-3</v>
      </c>
      <c r="K74" s="34"/>
      <c r="L74" s="72">
        <v>0</v>
      </c>
      <c r="M74" s="34"/>
      <c r="N74" s="34">
        <v>-24412021780</v>
      </c>
      <c r="O74" s="34"/>
      <c r="P74" s="72">
        <v>0</v>
      </c>
      <c r="Q74" s="34"/>
      <c r="R74" s="34">
        <v>-24412021780</v>
      </c>
      <c r="S74" s="154">
        <f t="shared" si="1"/>
        <v>-9.4299341850336074E-3</v>
      </c>
    </row>
    <row r="75" spans="1:19" s="60" customFormat="1" ht="19.5" customHeight="1" x14ac:dyDescent="0.45">
      <c r="A75" s="9" t="s">
        <v>88</v>
      </c>
      <c r="B75" s="62"/>
      <c r="C75" s="72">
        <v>0</v>
      </c>
      <c r="D75" s="34"/>
      <c r="E75" s="34">
        <v>9430030673</v>
      </c>
      <c r="F75" s="34"/>
      <c r="G75" s="72">
        <v>0</v>
      </c>
      <c r="H75" s="34"/>
      <c r="I75" s="34">
        <v>9430030673</v>
      </c>
      <c r="J75" s="154">
        <f t="shared" si="0"/>
        <v>3.6426548120685057E-3</v>
      </c>
      <c r="K75" s="34"/>
      <c r="L75" s="72">
        <v>0</v>
      </c>
      <c r="M75" s="34"/>
      <c r="N75" s="34">
        <v>9430030673</v>
      </c>
      <c r="O75" s="34"/>
      <c r="P75" s="72">
        <v>0</v>
      </c>
      <c r="Q75" s="34"/>
      <c r="R75" s="34">
        <v>9430030673</v>
      </c>
      <c r="S75" s="154">
        <f t="shared" si="1"/>
        <v>3.6426548120685057E-3</v>
      </c>
    </row>
    <row r="76" spans="1:19" s="60" customFormat="1" ht="19.5" customHeight="1" x14ac:dyDescent="0.45">
      <c r="A76" s="9" t="s">
        <v>98</v>
      </c>
      <c r="B76" s="62"/>
      <c r="C76" s="72">
        <v>0</v>
      </c>
      <c r="D76" s="34"/>
      <c r="E76" s="34">
        <v>52846500714</v>
      </c>
      <c r="F76" s="34"/>
      <c r="G76" s="72">
        <v>0</v>
      </c>
      <c r="H76" s="34"/>
      <c r="I76" s="34">
        <v>52846500714</v>
      </c>
      <c r="J76" s="154">
        <f t="shared" ref="J76:J94" si="2">I76/$I$95</f>
        <v>2.0413672744247057E-2</v>
      </c>
      <c r="K76" s="34"/>
      <c r="L76" s="72">
        <v>0</v>
      </c>
      <c r="M76" s="34"/>
      <c r="N76" s="34">
        <v>52846500714</v>
      </c>
      <c r="O76" s="34"/>
      <c r="P76" s="72">
        <v>0</v>
      </c>
      <c r="Q76" s="34"/>
      <c r="R76" s="34">
        <v>52846500714</v>
      </c>
      <c r="S76" s="154">
        <f t="shared" ref="S76:S94" si="3">R76/$R$95</f>
        <v>2.0413672744247057E-2</v>
      </c>
    </row>
    <row r="77" spans="1:19" s="60" customFormat="1" ht="19.5" customHeight="1" x14ac:dyDescent="0.45">
      <c r="A77" s="9" t="s">
        <v>122</v>
      </c>
      <c r="B77" s="62"/>
      <c r="C77" s="72">
        <v>0</v>
      </c>
      <c r="D77" s="34"/>
      <c r="E77" s="34">
        <v>281471837945</v>
      </c>
      <c r="F77" s="34"/>
      <c r="G77" s="72">
        <v>0</v>
      </c>
      <c r="H77" s="34"/>
      <c r="I77" s="34">
        <v>281471837945</v>
      </c>
      <c r="J77" s="154">
        <f t="shared" si="2"/>
        <v>0.10872761505302062</v>
      </c>
      <c r="K77" s="34"/>
      <c r="L77" s="72">
        <v>0</v>
      </c>
      <c r="M77" s="34"/>
      <c r="N77" s="34">
        <v>281471837945</v>
      </c>
      <c r="O77" s="34"/>
      <c r="P77" s="72">
        <v>0</v>
      </c>
      <c r="Q77" s="34"/>
      <c r="R77" s="34">
        <v>281471837945</v>
      </c>
      <c r="S77" s="154">
        <f t="shared" si="3"/>
        <v>0.10872761505302062</v>
      </c>
    </row>
    <row r="78" spans="1:19" s="60" customFormat="1" ht="19.5" customHeight="1" x14ac:dyDescent="0.45">
      <c r="A78" s="9" t="s">
        <v>78</v>
      </c>
      <c r="B78" s="62"/>
      <c r="C78" s="72">
        <v>0</v>
      </c>
      <c r="D78" s="34"/>
      <c r="E78" s="34">
        <v>10777618007</v>
      </c>
      <c r="F78" s="34"/>
      <c r="G78" s="72">
        <v>0</v>
      </c>
      <c r="H78" s="34"/>
      <c r="I78" s="34">
        <v>10777618007</v>
      </c>
      <c r="J78" s="154">
        <f t="shared" si="2"/>
        <v>4.1632040718850719E-3</v>
      </c>
      <c r="K78" s="34"/>
      <c r="L78" s="72">
        <v>0</v>
      </c>
      <c r="M78" s="34"/>
      <c r="N78" s="34">
        <v>10777618007</v>
      </c>
      <c r="O78" s="34"/>
      <c r="P78" s="72">
        <v>0</v>
      </c>
      <c r="Q78" s="34"/>
      <c r="R78" s="34">
        <v>10777618007</v>
      </c>
      <c r="S78" s="154">
        <f t="shared" si="3"/>
        <v>4.1632040718850719E-3</v>
      </c>
    </row>
    <row r="79" spans="1:19" s="60" customFormat="1" ht="19.5" customHeight="1" x14ac:dyDescent="0.45">
      <c r="A79" s="9" t="s">
        <v>123</v>
      </c>
      <c r="B79" s="62"/>
      <c r="C79" s="72">
        <v>0</v>
      </c>
      <c r="D79" s="34"/>
      <c r="E79" s="34">
        <v>54997015007</v>
      </c>
      <c r="F79" s="34"/>
      <c r="G79" s="72">
        <v>0</v>
      </c>
      <c r="H79" s="34"/>
      <c r="I79" s="34">
        <v>54997015007</v>
      </c>
      <c r="J79" s="154">
        <f t="shared" si="2"/>
        <v>2.1244378550989297E-2</v>
      </c>
      <c r="K79" s="34"/>
      <c r="L79" s="72">
        <v>0</v>
      </c>
      <c r="M79" s="34"/>
      <c r="N79" s="34">
        <v>54997015007</v>
      </c>
      <c r="O79" s="34"/>
      <c r="P79" s="72">
        <v>0</v>
      </c>
      <c r="Q79" s="34"/>
      <c r="R79" s="34">
        <v>54997015007</v>
      </c>
      <c r="S79" s="154">
        <f t="shared" si="3"/>
        <v>2.1244378550989297E-2</v>
      </c>
    </row>
    <row r="80" spans="1:19" s="60" customFormat="1" ht="19.5" customHeight="1" x14ac:dyDescent="0.45">
      <c r="A80" s="9" t="s">
        <v>90</v>
      </c>
      <c r="B80" s="62"/>
      <c r="C80" s="72">
        <v>0</v>
      </c>
      <c r="D80" s="34"/>
      <c r="E80" s="34">
        <v>-31930802642</v>
      </c>
      <c r="F80" s="34"/>
      <c r="G80" s="72">
        <v>0</v>
      </c>
      <c r="H80" s="34"/>
      <c r="I80" s="34">
        <v>-31930802642</v>
      </c>
      <c r="J80" s="154">
        <f t="shared" si="2"/>
        <v>-1.2334306846966823E-2</v>
      </c>
      <c r="K80" s="34"/>
      <c r="L80" s="72">
        <v>0</v>
      </c>
      <c r="M80" s="34"/>
      <c r="N80" s="34">
        <v>-31930802642</v>
      </c>
      <c r="O80" s="34"/>
      <c r="P80" s="72">
        <v>0</v>
      </c>
      <c r="Q80" s="34"/>
      <c r="R80" s="34">
        <v>-31930802642</v>
      </c>
      <c r="S80" s="154">
        <f t="shared" si="3"/>
        <v>-1.2334306846966823E-2</v>
      </c>
    </row>
    <row r="81" spans="1:19" s="60" customFormat="1" ht="19.5" customHeight="1" x14ac:dyDescent="0.45">
      <c r="A81" s="9" t="s">
        <v>83</v>
      </c>
      <c r="B81" s="62"/>
      <c r="C81" s="72">
        <v>0</v>
      </c>
      <c r="D81" s="34"/>
      <c r="E81" s="34">
        <v>245904609825</v>
      </c>
      <c r="F81" s="34"/>
      <c r="G81" s="72">
        <v>0</v>
      </c>
      <c r="H81" s="34"/>
      <c r="I81" s="34">
        <v>245904609825</v>
      </c>
      <c r="J81" s="154">
        <f t="shared" si="2"/>
        <v>9.4988621071356361E-2</v>
      </c>
      <c r="K81" s="34"/>
      <c r="L81" s="72">
        <v>0</v>
      </c>
      <c r="M81" s="34"/>
      <c r="N81" s="34">
        <v>245904609825</v>
      </c>
      <c r="O81" s="34"/>
      <c r="P81" s="72">
        <v>0</v>
      </c>
      <c r="Q81" s="34"/>
      <c r="R81" s="34">
        <v>245904609825</v>
      </c>
      <c r="S81" s="154">
        <f t="shared" si="3"/>
        <v>9.4988621071356361E-2</v>
      </c>
    </row>
    <row r="82" spans="1:19" s="60" customFormat="1" ht="19.5" customHeight="1" x14ac:dyDescent="0.45">
      <c r="A82" s="9" t="s">
        <v>77</v>
      </c>
      <c r="B82" s="62"/>
      <c r="C82" s="72">
        <v>0</v>
      </c>
      <c r="D82" s="34"/>
      <c r="E82" s="34">
        <v>24694361738</v>
      </c>
      <c r="F82" s="34"/>
      <c r="G82" s="72">
        <v>0</v>
      </c>
      <c r="H82" s="34"/>
      <c r="I82" s="34">
        <v>24694361738</v>
      </c>
      <c r="J82" s="154">
        <f t="shared" si="2"/>
        <v>9.5389971395786668E-3</v>
      </c>
      <c r="K82" s="34"/>
      <c r="L82" s="72">
        <v>0</v>
      </c>
      <c r="M82" s="34"/>
      <c r="N82" s="34">
        <v>24694361738</v>
      </c>
      <c r="O82" s="34"/>
      <c r="P82" s="72">
        <v>0</v>
      </c>
      <c r="Q82" s="34"/>
      <c r="R82" s="34">
        <v>24694361738</v>
      </c>
      <c r="S82" s="154">
        <f t="shared" si="3"/>
        <v>9.5389971395786668E-3</v>
      </c>
    </row>
    <row r="83" spans="1:19" s="60" customFormat="1" ht="19.5" customHeight="1" x14ac:dyDescent="0.45">
      <c r="A83" s="9" t="s">
        <v>196</v>
      </c>
      <c r="B83" s="62"/>
      <c r="C83" s="72">
        <v>0</v>
      </c>
      <c r="D83" s="34"/>
      <c r="E83" s="34">
        <v>19924121490</v>
      </c>
      <c r="F83" s="34"/>
      <c r="G83" s="72">
        <v>0</v>
      </c>
      <c r="H83" s="34"/>
      <c r="I83" s="34">
        <v>19924121490</v>
      </c>
      <c r="J83" s="154">
        <f t="shared" si="2"/>
        <v>7.6963373225908092E-3</v>
      </c>
      <c r="K83" s="34"/>
      <c r="L83" s="72">
        <v>0</v>
      </c>
      <c r="M83" s="34"/>
      <c r="N83" s="34">
        <v>19924121490</v>
      </c>
      <c r="O83" s="34"/>
      <c r="P83" s="72">
        <v>0</v>
      </c>
      <c r="Q83" s="34"/>
      <c r="R83" s="34">
        <v>19924121490</v>
      </c>
      <c r="S83" s="154">
        <f t="shared" si="3"/>
        <v>7.6963373225908092E-3</v>
      </c>
    </row>
    <row r="84" spans="1:19" s="60" customFormat="1" ht="19.5" customHeight="1" x14ac:dyDescent="0.45">
      <c r="A84" s="9" t="s">
        <v>126</v>
      </c>
      <c r="B84" s="62"/>
      <c r="C84" s="72">
        <v>0</v>
      </c>
      <c r="D84" s="34"/>
      <c r="E84" s="34">
        <v>215675520021</v>
      </c>
      <c r="F84" s="34"/>
      <c r="G84" s="72">
        <v>0</v>
      </c>
      <c r="H84" s="34"/>
      <c r="I84" s="34">
        <v>215675520021</v>
      </c>
      <c r="J84" s="154">
        <f t="shared" si="2"/>
        <v>8.3311655931224873E-2</v>
      </c>
      <c r="K84" s="34"/>
      <c r="L84" s="72">
        <v>0</v>
      </c>
      <c r="M84" s="34"/>
      <c r="N84" s="34">
        <v>215675520021</v>
      </c>
      <c r="O84" s="34"/>
      <c r="P84" s="72">
        <v>0</v>
      </c>
      <c r="Q84" s="34"/>
      <c r="R84" s="34">
        <v>215675520021</v>
      </c>
      <c r="S84" s="154">
        <f t="shared" si="3"/>
        <v>8.3311655931224873E-2</v>
      </c>
    </row>
    <row r="85" spans="1:19" s="60" customFormat="1" ht="19.5" customHeight="1" x14ac:dyDescent="0.45">
      <c r="A85" s="9" t="s">
        <v>100</v>
      </c>
      <c r="B85" s="62"/>
      <c r="C85" s="72">
        <v>0</v>
      </c>
      <c r="D85" s="34"/>
      <c r="E85" s="34">
        <v>41667172848</v>
      </c>
      <c r="F85" s="34"/>
      <c r="G85" s="72">
        <v>0</v>
      </c>
      <c r="H85" s="34"/>
      <c r="I85" s="34">
        <v>41667172848</v>
      </c>
      <c r="J85" s="154">
        <f t="shared" si="2"/>
        <v>1.6095295226836361E-2</v>
      </c>
      <c r="K85" s="34"/>
      <c r="L85" s="72">
        <v>0</v>
      </c>
      <c r="M85" s="34"/>
      <c r="N85" s="34">
        <v>41667172848</v>
      </c>
      <c r="O85" s="34"/>
      <c r="P85" s="72">
        <v>0</v>
      </c>
      <c r="Q85" s="34"/>
      <c r="R85" s="34">
        <v>41667172848</v>
      </c>
      <c r="S85" s="154">
        <f t="shared" si="3"/>
        <v>1.6095295226836361E-2</v>
      </c>
    </row>
    <row r="86" spans="1:19" s="60" customFormat="1" ht="19.5" customHeight="1" x14ac:dyDescent="0.45">
      <c r="A86" s="9" t="s">
        <v>129</v>
      </c>
      <c r="B86" s="62"/>
      <c r="C86" s="72">
        <v>0</v>
      </c>
      <c r="D86" s="34"/>
      <c r="E86" s="34">
        <v>33658108620</v>
      </c>
      <c r="F86" s="34"/>
      <c r="G86" s="72">
        <v>0</v>
      </c>
      <c r="H86" s="34"/>
      <c r="I86" s="34">
        <v>33658108620</v>
      </c>
      <c r="J86" s="154">
        <f t="shared" si="2"/>
        <v>1.3001534733159341E-2</v>
      </c>
      <c r="K86" s="34"/>
      <c r="L86" s="72">
        <v>0</v>
      </c>
      <c r="M86" s="34"/>
      <c r="N86" s="34">
        <v>33658108620</v>
      </c>
      <c r="O86" s="34"/>
      <c r="P86" s="72">
        <v>0</v>
      </c>
      <c r="Q86" s="34"/>
      <c r="R86" s="34">
        <v>33658108620</v>
      </c>
      <c r="S86" s="154">
        <f t="shared" si="3"/>
        <v>1.3001534733159341E-2</v>
      </c>
    </row>
    <row r="87" spans="1:19" s="60" customFormat="1" ht="19.5" customHeight="1" x14ac:dyDescent="0.45">
      <c r="A87" s="9" t="s">
        <v>118</v>
      </c>
      <c r="B87" s="62"/>
      <c r="C87" s="72">
        <v>0</v>
      </c>
      <c r="D87" s="34"/>
      <c r="E87" s="34">
        <v>32024360019</v>
      </c>
      <c r="F87" s="34"/>
      <c r="G87" s="72">
        <v>0</v>
      </c>
      <c r="H87" s="34"/>
      <c r="I87" s="34">
        <v>32024360019</v>
      </c>
      <c r="J87" s="154">
        <f t="shared" si="2"/>
        <v>1.2370446414413759E-2</v>
      </c>
      <c r="K87" s="34"/>
      <c r="L87" s="72">
        <v>0</v>
      </c>
      <c r="M87" s="34"/>
      <c r="N87" s="34">
        <v>32024360019</v>
      </c>
      <c r="O87" s="34"/>
      <c r="P87" s="72">
        <v>0</v>
      </c>
      <c r="Q87" s="34"/>
      <c r="R87" s="34">
        <v>32024360019</v>
      </c>
      <c r="S87" s="154">
        <f t="shared" si="3"/>
        <v>1.2370446414413759E-2</v>
      </c>
    </row>
    <row r="88" spans="1:19" s="60" customFormat="1" ht="19.5" customHeight="1" x14ac:dyDescent="0.45">
      <c r="A88" s="9" t="s">
        <v>87</v>
      </c>
      <c r="B88" s="62"/>
      <c r="C88" s="72">
        <v>0</v>
      </c>
      <c r="D88" s="34"/>
      <c r="E88" s="34">
        <v>28717373128</v>
      </c>
      <c r="F88" s="34"/>
      <c r="G88" s="72">
        <v>0</v>
      </c>
      <c r="H88" s="34"/>
      <c r="I88" s="34">
        <v>28717373128</v>
      </c>
      <c r="J88" s="154">
        <f t="shared" si="2"/>
        <v>1.1093015605366737E-2</v>
      </c>
      <c r="K88" s="34"/>
      <c r="L88" s="72">
        <v>0</v>
      </c>
      <c r="M88" s="34"/>
      <c r="N88" s="34">
        <v>28717373128</v>
      </c>
      <c r="O88" s="34"/>
      <c r="P88" s="72">
        <v>0</v>
      </c>
      <c r="Q88" s="34"/>
      <c r="R88" s="34">
        <v>28717373128</v>
      </c>
      <c r="S88" s="154">
        <f t="shared" si="3"/>
        <v>1.1093015605366737E-2</v>
      </c>
    </row>
    <row r="89" spans="1:19" s="60" customFormat="1" ht="19.5" customHeight="1" x14ac:dyDescent="0.45">
      <c r="A89" s="9" t="s">
        <v>190</v>
      </c>
      <c r="B89" s="62"/>
      <c r="C89" s="72">
        <v>0</v>
      </c>
      <c r="D89" s="34"/>
      <c r="E89" s="34">
        <v>0</v>
      </c>
      <c r="F89" s="34"/>
      <c r="G89" s="72">
        <v>0</v>
      </c>
      <c r="H89" s="34"/>
      <c r="I89" s="34">
        <v>0</v>
      </c>
      <c r="J89" s="154">
        <f t="shared" si="2"/>
        <v>0</v>
      </c>
      <c r="K89" s="34"/>
      <c r="L89" s="72">
        <v>0</v>
      </c>
      <c r="M89" s="34"/>
      <c r="N89" s="34">
        <v>0</v>
      </c>
      <c r="O89" s="34"/>
      <c r="P89" s="72">
        <v>0</v>
      </c>
      <c r="Q89" s="34"/>
      <c r="R89" s="34">
        <v>0</v>
      </c>
      <c r="S89" s="154">
        <f t="shared" si="3"/>
        <v>0</v>
      </c>
    </row>
    <row r="90" spans="1:19" s="60" customFormat="1" ht="19.5" customHeight="1" x14ac:dyDescent="0.45">
      <c r="A90" s="9" t="s">
        <v>112</v>
      </c>
      <c r="B90" s="62"/>
      <c r="C90" s="72">
        <v>0</v>
      </c>
      <c r="D90" s="34"/>
      <c r="E90" s="34">
        <v>31958291848</v>
      </c>
      <c r="F90" s="34"/>
      <c r="G90" s="72">
        <v>0</v>
      </c>
      <c r="H90" s="34"/>
      <c r="I90" s="34">
        <v>31958291848</v>
      </c>
      <c r="J90" s="154">
        <f t="shared" si="2"/>
        <v>1.2344925443235288E-2</v>
      </c>
      <c r="K90" s="34"/>
      <c r="L90" s="72">
        <v>0</v>
      </c>
      <c r="M90" s="34"/>
      <c r="N90" s="34">
        <v>31958291848</v>
      </c>
      <c r="O90" s="34"/>
      <c r="P90" s="72">
        <v>0</v>
      </c>
      <c r="Q90" s="34"/>
      <c r="R90" s="34">
        <v>31958291848</v>
      </c>
      <c r="S90" s="154">
        <f t="shared" si="3"/>
        <v>1.2344925443235288E-2</v>
      </c>
    </row>
    <row r="91" spans="1:19" s="60" customFormat="1" ht="19.5" customHeight="1" x14ac:dyDescent="0.45">
      <c r="A91" s="9" t="s">
        <v>182</v>
      </c>
      <c r="B91" s="62"/>
      <c r="C91" s="72">
        <v>0</v>
      </c>
      <c r="D91" s="34"/>
      <c r="E91" s="34">
        <v>15287467415</v>
      </c>
      <c r="F91" s="34"/>
      <c r="G91" s="72">
        <v>0</v>
      </c>
      <c r="H91" s="34"/>
      <c r="I91" s="34">
        <v>15287467415</v>
      </c>
      <c r="J91" s="154">
        <f t="shared" si="2"/>
        <v>5.9052794921476527E-3</v>
      </c>
      <c r="K91" s="34"/>
      <c r="L91" s="72">
        <v>0</v>
      </c>
      <c r="M91" s="34"/>
      <c r="N91" s="34">
        <v>15287467415</v>
      </c>
      <c r="O91" s="34"/>
      <c r="P91" s="72">
        <v>0</v>
      </c>
      <c r="Q91" s="34"/>
      <c r="R91" s="34">
        <v>15287467415</v>
      </c>
      <c r="S91" s="154">
        <f t="shared" si="3"/>
        <v>5.9052794921476527E-3</v>
      </c>
    </row>
    <row r="92" spans="1:19" s="60" customFormat="1" ht="19.5" customHeight="1" x14ac:dyDescent="0.45">
      <c r="A92" s="9" t="s">
        <v>115</v>
      </c>
      <c r="B92" s="62"/>
      <c r="C92" s="72">
        <v>0</v>
      </c>
      <c r="D92" s="34"/>
      <c r="E92" s="34">
        <v>39490869622</v>
      </c>
      <c r="F92" s="34"/>
      <c r="G92" s="72">
        <v>0</v>
      </c>
      <c r="H92" s="34"/>
      <c r="I92" s="34">
        <v>39490869622</v>
      </c>
      <c r="J92" s="154">
        <f t="shared" si="2"/>
        <v>1.525462760934842E-2</v>
      </c>
      <c r="K92" s="34"/>
      <c r="L92" s="72">
        <v>0</v>
      </c>
      <c r="M92" s="34"/>
      <c r="N92" s="34">
        <v>39490869622</v>
      </c>
      <c r="O92" s="34"/>
      <c r="P92" s="72">
        <v>0</v>
      </c>
      <c r="Q92" s="34"/>
      <c r="R92" s="34">
        <v>39490869622</v>
      </c>
      <c r="S92" s="154">
        <f t="shared" si="3"/>
        <v>1.525462760934842E-2</v>
      </c>
    </row>
    <row r="93" spans="1:19" s="60" customFormat="1" ht="19.5" customHeight="1" x14ac:dyDescent="0.45">
      <c r="A93" s="9" t="s">
        <v>188</v>
      </c>
      <c r="B93" s="62"/>
      <c r="C93" s="72">
        <v>0</v>
      </c>
      <c r="D93" s="34"/>
      <c r="E93" s="34">
        <v>2006648138</v>
      </c>
      <c r="F93" s="34"/>
      <c r="G93" s="72">
        <v>0</v>
      </c>
      <c r="H93" s="34"/>
      <c r="I93" s="34">
        <v>2006648138</v>
      </c>
      <c r="J93" s="154">
        <f t="shared" si="2"/>
        <v>7.7513284415315785E-4</v>
      </c>
      <c r="K93" s="34"/>
      <c r="L93" s="72">
        <v>0</v>
      </c>
      <c r="M93" s="34"/>
      <c r="N93" s="34">
        <v>2006648138</v>
      </c>
      <c r="O93" s="34"/>
      <c r="P93" s="72">
        <v>0</v>
      </c>
      <c r="Q93" s="34"/>
      <c r="R93" s="34">
        <v>2006648138</v>
      </c>
      <c r="S93" s="154">
        <f t="shared" si="3"/>
        <v>7.7513284415315785E-4</v>
      </c>
    </row>
    <row r="94" spans="1:19" s="60" customFormat="1" ht="19.5" customHeight="1" x14ac:dyDescent="0.45">
      <c r="A94" s="9" t="s">
        <v>99</v>
      </c>
      <c r="B94" s="62"/>
      <c r="C94" s="72">
        <v>0</v>
      </c>
      <c r="D94" s="34"/>
      <c r="E94" s="34">
        <v>15840096412</v>
      </c>
      <c r="F94" s="34"/>
      <c r="G94" s="72">
        <v>0</v>
      </c>
      <c r="H94" s="34"/>
      <c r="I94" s="34">
        <v>15840096412</v>
      </c>
      <c r="J94" s="154">
        <f t="shared" si="2"/>
        <v>6.1187503434116212E-3</v>
      </c>
      <c r="K94" s="34"/>
      <c r="L94" s="72">
        <v>0</v>
      </c>
      <c r="M94" s="34"/>
      <c r="N94" s="34">
        <v>15840096412</v>
      </c>
      <c r="O94" s="34"/>
      <c r="P94" s="72">
        <v>0</v>
      </c>
      <c r="Q94" s="34"/>
      <c r="R94" s="34">
        <v>15840096412</v>
      </c>
      <c r="S94" s="154">
        <f t="shared" si="3"/>
        <v>6.1187503434116212E-3</v>
      </c>
    </row>
    <row r="95" spans="1:19" s="60" customFormat="1" ht="19.5" thickBot="1" x14ac:dyDescent="0.5">
      <c r="C95" s="73">
        <f>SUM(C11:C94)</f>
        <v>0</v>
      </c>
      <c r="D95" s="34"/>
      <c r="E95" s="37">
        <f>SUM(E11:E94)</f>
        <v>2563615566940</v>
      </c>
      <c r="F95" s="34"/>
      <c r="G95" s="37">
        <f>SUM(G11:G94)</f>
        <v>25164089523</v>
      </c>
      <c r="H95" s="34"/>
      <c r="I95" s="37">
        <f>SUM(I11:I94)</f>
        <v>2588779656463</v>
      </c>
      <c r="J95" s="75">
        <f>SUM(J11:J94)</f>
        <v>1.0000000000000002</v>
      </c>
      <c r="K95" s="34"/>
      <c r="L95" s="73">
        <f>SUM(L11:L94)</f>
        <v>0</v>
      </c>
      <c r="M95" s="34"/>
      <c r="N95" s="37">
        <f>SUM(N11:N94)</f>
        <v>2563615566940</v>
      </c>
      <c r="O95" s="34"/>
      <c r="P95" s="37">
        <f>SUM(P11:P94)</f>
        <v>25164089523</v>
      </c>
      <c r="Q95" s="34"/>
      <c r="R95" s="37">
        <f>SUM(R11:R94)</f>
        <v>2588779656463</v>
      </c>
      <c r="S95" s="75">
        <f>SUM(S11:S94)</f>
        <v>1.0000000000000002</v>
      </c>
    </row>
    <row r="96" spans="1:19" ht="18.75" thickTop="1" x14ac:dyDescent="0.4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2:18" x14ac:dyDescent="0.4"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110" spans="2:18" x14ac:dyDescent="0.4">
      <c r="B110" s="3" t="s">
        <v>169</v>
      </c>
    </row>
  </sheetData>
  <mergeCells count="23">
    <mergeCell ref="A1:S1"/>
    <mergeCell ref="A2:S2"/>
    <mergeCell ref="A3:S3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  <mergeCell ref="L8:L10"/>
    <mergeCell ref="N8:N10"/>
    <mergeCell ref="P8:P10"/>
    <mergeCell ref="G8:G10"/>
    <mergeCell ref="E8:E10"/>
    <mergeCell ref="C8:C10"/>
  </mergeCells>
  <pageMargins left="0.7" right="0.7" top="0.75" bottom="0.75" header="0.3" footer="0.3"/>
  <pageSetup scale="67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2"/>
  <sheetViews>
    <sheetView rightToLeft="1" zoomScaleNormal="100" zoomScaleSheetLayoutView="90" workbookViewId="0">
      <selection activeCell="G11" sqref="G11"/>
    </sheetView>
  </sheetViews>
  <sheetFormatPr defaultColWidth="9.125" defaultRowHeight="18" x14ac:dyDescent="0.45"/>
  <cols>
    <col min="1" max="1" width="22.625" style="7" customWidth="1"/>
    <col min="2" max="2" width="0.375" style="7" customWidth="1"/>
    <col min="3" max="3" width="10.875" style="7" bestFit="1" customWidth="1"/>
    <col min="4" max="4" width="0.75" style="7" customWidth="1"/>
    <col min="5" max="5" width="9.25" style="7" bestFit="1" customWidth="1"/>
    <col min="6" max="6" width="0.625" style="7" customWidth="1"/>
    <col min="7" max="7" width="12.5" style="7" bestFit="1" customWidth="1"/>
    <col min="8" max="8" width="0.625" style="7" customWidth="1"/>
    <col min="9" max="9" width="12.375" style="7" bestFit="1" customWidth="1"/>
    <col min="10" max="10" width="0.375" style="7" customWidth="1"/>
    <col min="11" max="11" width="10.875" style="7" bestFit="1" customWidth="1"/>
    <col min="12" max="12" width="0.625" style="7" customWidth="1"/>
    <col min="13" max="13" width="9.125" style="7" customWidth="1"/>
    <col min="14" max="14" width="0.25" style="7" customWidth="1"/>
    <col min="15" max="15" width="12.5" style="7" bestFit="1" customWidth="1"/>
    <col min="16" max="16" width="0.625" style="7" customWidth="1"/>
    <col min="17" max="17" width="12.375" style="7" bestFit="1" customWidth="1"/>
    <col min="18" max="16384" width="9.125" style="7"/>
  </cols>
  <sheetData>
    <row r="1" spans="1:17" ht="26.25" x14ac:dyDescent="0.45">
      <c r="A1" s="111" t="s">
        <v>248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26.25" x14ac:dyDescent="0.45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 t="s">
        <v>249</v>
      </c>
      <c r="G2" s="111" t="s">
        <v>249</v>
      </c>
      <c r="H2" s="111" t="s">
        <v>249</v>
      </c>
      <c r="I2" s="111" t="s">
        <v>249</v>
      </c>
      <c r="J2" s="111"/>
      <c r="K2" s="111"/>
      <c r="L2" s="111"/>
      <c r="M2" s="111"/>
      <c r="N2" s="111"/>
      <c r="O2" s="111"/>
      <c r="P2" s="111"/>
      <c r="Q2" s="111"/>
    </row>
    <row r="3" spans="1:17" ht="26.25" x14ac:dyDescent="0.45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 t="s">
        <v>250</v>
      </c>
      <c r="G3" s="111" t="s">
        <v>250</v>
      </c>
      <c r="H3" s="111" t="s">
        <v>250</v>
      </c>
      <c r="I3" s="111" t="s">
        <v>250</v>
      </c>
      <c r="J3" s="111"/>
      <c r="K3" s="111"/>
      <c r="L3" s="111"/>
      <c r="M3" s="111"/>
      <c r="N3" s="111"/>
      <c r="O3" s="111"/>
      <c r="P3" s="111"/>
      <c r="Q3" s="111"/>
    </row>
    <row r="4" spans="1:17" ht="25.5" x14ac:dyDescent="0.45">
      <c r="A4" s="114" t="s">
        <v>67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</row>
    <row r="5" spans="1:17" s="60" customFormat="1" ht="18.75" x14ac:dyDescent="0.45"/>
    <row r="6" spans="1:17" s="60" customFormat="1" ht="19.5" customHeight="1" thickBot="1" x14ac:dyDescent="0.5">
      <c r="A6" s="70"/>
      <c r="B6" s="71"/>
      <c r="C6" s="135" t="s">
        <v>165</v>
      </c>
      <c r="D6" s="135"/>
      <c r="E6" s="135"/>
      <c r="F6" s="135"/>
      <c r="G6" s="135"/>
      <c r="H6" s="135"/>
      <c r="I6" s="135"/>
      <c r="J6" s="62"/>
      <c r="K6" s="135" t="s">
        <v>166</v>
      </c>
      <c r="L6" s="135"/>
      <c r="M6" s="135"/>
      <c r="N6" s="135"/>
      <c r="O6" s="135"/>
      <c r="P6" s="135"/>
      <c r="Q6" s="135"/>
    </row>
    <row r="7" spans="1:17" s="60" customFormat="1" ht="20.25" customHeight="1" x14ac:dyDescent="0.45">
      <c r="A7" s="137"/>
      <c r="B7" s="136"/>
      <c r="C7" s="138" t="s">
        <v>18</v>
      </c>
      <c r="D7" s="138"/>
      <c r="E7" s="138" t="s">
        <v>14</v>
      </c>
      <c r="F7" s="137"/>
      <c r="G7" s="138" t="s">
        <v>15</v>
      </c>
      <c r="H7" s="137"/>
      <c r="I7" s="138" t="s">
        <v>2</v>
      </c>
      <c r="J7" s="61"/>
      <c r="K7" s="138" t="s">
        <v>18</v>
      </c>
      <c r="L7" s="138"/>
      <c r="M7" s="138" t="s">
        <v>14</v>
      </c>
      <c r="N7" s="137"/>
      <c r="O7" s="138" t="s">
        <v>15</v>
      </c>
      <c r="P7" s="137"/>
      <c r="Q7" s="138" t="s">
        <v>2</v>
      </c>
    </row>
    <row r="8" spans="1:17" s="60" customFormat="1" ht="19.5" thickBot="1" x14ac:dyDescent="0.5">
      <c r="A8" s="136"/>
      <c r="B8" s="136"/>
      <c r="C8" s="135"/>
      <c r="D8" s="140"/>
      <c r="E8" s="135"/>
      <c r="F8" s="136"/>
      <c r="G8" s="135"/>
      <c r="H8" s="136"/>
      <c r="I8" s="135"/>
      <c r="J8" s="55"/>
      <c r="K8" s="135"/>
      <c r="L8" s="140"/>
      <c r="M8" s="135"/>
      <c r="N8" s="136"/>
      <c r="O8" s="135"/>
      <c r="P8" s="136"/>
      <c r="Q8" s="135"/>
    </row>
    <row r="9" spans="1:17" s="60" customFormat="1" ht="18" customHeight="1" x14ac:dyDescent="0.45">
      <c r="A9" s="9" t="s">
        <v>239</v>
      </c>
      <c r="B9" s="62"/>
      <c r="C9" s="72">
        <v>0</v>
      </c>
      <c r="D9" s="72"/>
      <c r="E9" s="72">
        <v>0</v>
      </c>
      <c r="F9" s="72"/>
      <c r="G9" s="72">
        <v>1045093929</v>
      </c>
      <c r="H9" s="72"/>
      <c r="I9" s="72">
        <v>1045093929</v>
      </c>
      <c r="J9" s="72"/>
      <c r="K9" s="72">
        <v>0</v>
      </c>
      <c r="L9" s="72"/>
      <c r="M9" s="72">
        <v>0</v>
      </c>
      <c r="N9" s="72"/>
      <c r="O9" s="72">
        <v>1045093929</v>
      </c>
      <c r="P9" s="72"/>
      <c r="Q9" s="72">
        <v>1045093929</v>
      </c>
    </row>
    <row r="10" spans="1:17" s="60" customFormat="1" ht="18.75" customHeight="1" x14ac:dyDescent="0.45">
      <c r="A10" s="9" t="s">
        <v>243</v>
      </c>
      <c r="B10" s="62"/>
      <c r="C10" s="72">
        <v>364146938</v>
      </c>
      <c r="D10" s="72"/>
      <c r="E10" s="72">
        <v>0</v>
      </c>
      <c r="F10" s="72"/>
      <c r="G10" s="72">
        <v>0</v>
      </c>
      <c r="H10" s="72"/>
      <c r="I10" s="72">
        <v>364146938</v>
      </c>
      <c r="J10" s="72"/>
      <c r="K10" s="72">
        <v>364146938</v>
      </c>
      <c r="L10" s="72"/>
      <c r="M10" s="72">
        <v>0</v>
      </c>
      <c r="N10" s="72"/>
      <c r="O10" s="72">
        <v>0</v>
      </c>
      <c r="P10" s="72"/>
      <c r="Q10" s="72">
        <v>364146938</v>
      </c>
    </row>
    <row r="11" spans="1:17" s="60" customFormat="1" ht="19.5" thickBot="1" x14ac:dyDescent="0.5">
      <c r="A11" s="9" t="s">
        <v>2</v>
      </c>
      <c r="B11" s="62"/>
      <c r="C11" s="37">
        <f>SUM(C9:C10)</f>
        <v>364146938</v>
      </c>
      <c r="D11" s="34"/>
      <c r="E11" s="73">
        <f>SUM(E9:E10)</f>
        <v>0</v>
      </c>
      <c r="F11" s="34"/>
      <c r="G11" s="37">
        <f>SUM(G9:G10)</f>
        <v>1045093929</v>
      </c>
      <c r="H11" s="34"/>
      <c r="I11" s="37">
        <f>SUM(I9:I10)</f>
        <v>1409240867</v>
      </c>
      <c r="J11" s="34"/>
      <c r="K11" s="37">
        <f>SUM(K9:K10)</f>
        <v>364146938</v>
      </c>
      <c r="L11" s="34"/>
      <c r="M11" s="73">
        <f>SUM(M9:M10)</f>
        <v>0</v>
      </c>
      <c r="N11" s="34"/>
      <c r="O11" s="37">
        <f>SUM(O9:O10)</f>
        <v>1045093929</v>
      </c>
      <c r="P11" s="34"/>
      <c r="Q11" s="37">
        <f>SUM(Q9:Q10)</f>
        <v>1409240867</v>
      </c>
    </row>
    <row r="12" spans="1:17" ht="18.75" thickTop="1" x14ac:dyDescent="0.45"/>
  </sheetData>
  <mergeCells count="22">
    <mergeCell ref="C6:I6"/>
    <mergeCell ref="K6:Q6"/>
    <mergeCell ref="L7:L8"/>
    <mergeCell ref="N7:N8"/>
    <mergeCell ref="F7:F8"/>
    <mergeCell ref="H7:H8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7:A8"/>
    <mergeCell ref="B7:B8"/>
    <mergeCell ref="D7:D8"/>
    <mergeCell ref="Q7:Q8"/>
    <mergeCell ref="I7:I8"/>
    <mergeCell ref="P7:P8"/>
    <mergeCell ref="A4:Q4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rightToLeft="1" view="pageLayout" zoomScaleNormal="100" zoomScaleSheetLayoutView="100" workbookViewId="0">
      <selection activeCell="C7" sqref="C7"/>
    </sheetView>
  </sheetViews>
  <sheetFormatPr defaultColWidth="9.125" defaultRowHeight="15.75" x14ac:dyDescent="0.4"/>
  <cols>
    <col min="1" max="1" width="18.875" style="3" bestFit="1" customWidth="1"/>
    <col min="2" max="2" width="0.75" style="3" customWidth="1"/>
    <col min="3" max="3" width="14.125" style="3" customWidth="1"/>
    <col min="4" max="4" width="0.875" style="3" customWidth="1"/>
    <col min="5" max="5" width="10.625" style="3" customWidth="1"/>
    <col min="6" max="6" width="0.875" style="3" customWidth="1"/>
    <col min="7" max="7" width="14.125" style="3" customWidth="1"/>
    <col min="8" max="8" width="0.875" style="3" customWidth="1"/>
    <col min="9" max="9" width="10.625" style="3" customWidth="1"/>
    <col min="10" max="10" width="0.75" style="3" customWidth="1"/>
    <col min="11" max="16384" width="9.125" style="3"/>
  </cols>
  <sheetData>
    <row r="1" spans="1:10" ht="26.25" x14ac:dyDescent="0.4">
      <c r="A1" s="111" t="s">
        <v>248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26.25" x14ac:dyDescent="0.4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 t="s">
        <v>249</v>
      </c>
      <c r="G2" s="111" t="s">
        <v>249</v>
      </c>
      <c r="H2" s="111" t="s">
        <v>249</v>
      </c>
      <c r="I2" s="111" t="s">
        <v>249</v>
      </c>
      <c r="J2" s="111"/>
    </row>
    <row r="3" spans="1:10" ht="26.25" x14ac:dyDescent="0.4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 t="s">
        <v>250</v>
      </c>
      <c r="G3" s="111" t="s">
        <v>250</v>
      </c>
      <c r="H3" s="111" t="s">
        <v>250</v>
      </c>
      <c r="I3" s="111" t="s">
        <v>250</v>
      </c>
      <c r="J3" s="111"/>
    </row>
    <row r="4" spans="1:10" ht="25.5" x14ac:dyDescent="0.4">
      <c r="A4" s="114" t="s">
        <v>68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s="60" customFormat="1" ht="19.5" thickBot="1" x14ac:dyDescent="0.5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pans="1:10" s="60" customFormat="1" ht="37.5" customHeight="1" thickBot="1" x14ac:dyDescent="0.5">
      <c r="A6" s="141" t="s">
        <v>23</v>
      </c>
      <c r="B6" s="141"/>
      <c r="C6" s="142" t="s">
        <v>165</v>
      </c>
      <c r="D6" s="142"/>
      <c r="E6" s="142"/>
      <c r="F6" s="142"/>
      <c r="G6" s="141" t="s">
        <v>166</v>
      </c>
      <c r="H6" s="141"/>
      <c r="I6" s="141"/>
      <c r="J6" s="141"/>
    </row>
    <row r="7" spans="1:10" s="60" customFormat="1" ht="59.25" customHeight="1" thickBot="1" x14ac:dyDescent="0.5">
      <c r="A7" s="61" t="s">
        <v>19</v>
      </c>
      <c r="B7" s="62"/>
      <c r="C7" s="61" t="s">
        <v>20</v>
      </c>
      <c r="D7" s="62"/>
      <c r="E7" s="61" t="s">
        <v>21</v>
      </c>
      <c r="F7" s="63"/>
      <c r="G7" s="61" t="s">
        <v>20</v>
      </c>
      <c r="H7" s="62"/>
      <c r="I7" s="61" t="s">
        <v>21</v>
      </c>
      <c r="J7" s="62"/>
    </row>
    <row r="8" spans="1:10" s="60" customFormat="1" ht="18" customHeight="1" x14ac:dyDescent="0.45">
      <c r="A8" s="64" t="s">
        <v>162</v>
      </c>
      <c r="B8" s="9"/>
      <c r="C8" s="65">
        <v>2353654</v>
      </c>
      <c r="D8" s="34"/>
      <c r="E8" s="66">
        <f>+C8/$C$13</f>
        <v>1.6440412857503616E-4</v>
      </c>
      <c r="F8" s="34"/>
      <c r="G8" s="65">
        <v>2353654</v>
      </c>
      <c r="H8" s="55"/>
      <c r="I8" s="66">
        <f>+G8/$G$13</f>
        <v>1.6440412857503616E-4</v>
      </c>
      <c r="J8" s="55"/>
    </row>
    <row r="9" spans="1:10" s="60" customFormat="1" ht="18" customHeight="1" x14ac:dyDescent="0.45">
      <c r="A9" s="9" t="s">
        <v>163</v>
      </c>
      <c r="B9" s="9"/>
      <c r="C9" s="34">
        <v>168264</v>
      </c>
      <c r="D9" s="34"/>
      <c r="E9" s="67">
        <f t="shared" ref="E9:E12" si="0">+C9/$C$13</f>
        <v>1.175334024905525E-5</v>
      </c>
      <c r="F9" s="34"/>
      <c r="G9" s="34">
        <v>168264</v>
      </c>
      <c r="H9" s="55"/>
      <c r="I9" s="67">
        <f t="shared" ref="I9:I12" si="1">+G9/$G$13</f>
        <v>1.175334024905525E-5</v>
      </c>
      <c r="J9" s="55"/>
    </row>
    <row r="10" spans="1:10" s="60" customFormat="1" ht="18" customHeight="1" x14ac:dyDescent="0.45">
      <c r="A10" s="9" t="s">
        <v>246</v>
      </c>
      <c r="B10" s="9"/>
      <c r="C10" s="34">
        <v>1175457843</v>
      </c>
      <c r="D10" s="34"/>
      <c r="E10" s="67">
        <f t="shared" si="0"/>
        <v>8.2106427858600575E-2</v>
      </c>
      <c r="F10" s="34"/>
      <c r="G10" s="34">
        <v>1175457843</v>
      </c>
      <c r="H10" s="55"/>
      <c r="I10" s="67">
        <f t="shared" si="1"/>
        <v>8.2106427858600575E-2</v>
      </c>
      <c r="J10" s="55"/>
    </row>
    <row r="11" spans="1:10" s="60" customFormat="1" ht="18" customHeight="1" x14ac:dyDescent="0.45">
      <c r="A11" s="9" t="s">
        <v>164</v>
      </c>
      <c r="B11" s="9"/>
      <c r="C11" s="34">
        <v>32042</v>
      </c>
      <c r="D11" s="34"/>
      <c r="E11" s="67">
        <f t="shared" si="0"/>
        <v>2.2381527139508647E-6</v>
      </c>
      <c r="F11" s="34"/>
      <c r="G11" s="34">
        <v>32042</v>
      </c>
      <c r="H11" s="55"/>
      <c r="I11" s="67">
        <f t="shared" si="1"/>
        <v>2.2381527139508647E-6</v>
      </c>
      <c r="J11" s="55"/>
    </row>
    <row r="12" spans="1:10" s="60" customFormat="1" ht="18" customHeight="1" thickBot="1" x14ac:dyDescent="0.5">
      <c r="A12" s="9" t="s">
        <v>163</v>
      </c>
      <c r="B12" s="9"/>
      <c r="C12" s="34">
        <v>13138258843</v>
      </c>
      <c r="D12" s="34"/>
      <c r="E12" s="67">
        <f t="shared" si="0"/>
        <v>0.91771517651986134</v>
      </c>
      <c r="F12" s="34"/>
      <c r="G12" s="34">
        <v>13138258843</v>
      </c>
      <c r="H12" s="55"/>
      <c r="I12" s="67">
        <f t="shared" si="1"/>
        <v>0.91771517651986134</v>
      </c>
      <c r="J12" s="55"/>
    </row>
    <row r="13" spans="1:10" s="60" customFormat="1" ht="19.5" thickBot="1" x14ac:dyDescent="0.5">
      <c r="A13" s="9" t="s">
        <v>2</v>
      </c>
      <c r="B13" s="62"/>
      <c r="C13" s="68">
        <f>SUM(C8:C12)</f>
        <v>14316270646</v>
      </c>
      <c r="D13" s="62"/>
      <c r="E13" s="69">
        <f>SUM(E8:E12)</f>
        <v>1</v>
      </c>
      <c r="F13" s="62"/>
      <c r="G13" s="68">
        <f>SUM(G8:G12)</f>
        <v>14316270646</v>
      </c>
      <c r="H13" s="62"/>
      <c r="I13" s="69">
        <f>SUM(I8:I12)</f>
        <v>1</v>
      </c>
      <c r="J13" s="62"/>
    </row>
    <row r="14" spans="1:10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rightToLeft="1" view="pageLayout" zoomScaleNormal="100" zoomScaleSheetLayoutView="100" workbookViewId="0">
      <selection activeCell="F17" sqref="F17"/>
    </sheetView>
  </sheetViews>
  <sheetFormatPr defaultRowHeight="14.25" x14ac:dyDescent="0.2"/>
  <cols>
    <col min="1" max="1" width="32.375" customWidth="1"/>
    <col min="2" max="2" width="1.375" customWidth="1"/>
    <col min="3" max="3" width="13.25" customWidth="1"/>
    <col min="4" max="4" width="1.25" customWidth="1"/>
    <col min="5" max="5" width="13.75" customWidth="1"/>
  </cols>
  <sheetData>
    <row r="1" spans="1:5" ht="26.25" x14ac:dyDescent="0.2">
      <c r="A1" s="111" t="s">
        <v>248</v>
      </c>
      <c r="B1" s="111"/>
      <c r="C1" s="111"/>
      <c r="D1" s="111"/>
      <c r="E1" s="111"/>
    </row>
    <row r="2" spans="1:5" ht="26.25" x14ac:dyDescent="0.2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</row>
    <row r="3" spans="1:5" ht="26.25" x14ac:dyDescent="0.2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</row>
    <row r="4" spans="1:5" ht="25.5" x14ac:dyDescent="0.2">
      <c r="A4" s="114" t="s">
        <v>69</v>
      </c>
      <c r="B4" s="114"/>
      <c r="C4" s="114"/>
      <c r="D4" s="114"/>
      <c r="E4" s="114"/>
    </row>
    <row r="5" spans="1:5" ht="25.5" x14ac:dyDescent="0.2">
      <c r="A5" s="29"/>
      <c r="B5" s="29"/>
      <c r="C5" s="29"/>
      <c r="D5" s="29"/>
      <c r="E5" s="153" t="s">
        <v>253</v>
      </c>
    </row>
    <row r="6" spans="1:5" ht="16.5" thickBot="1" x14ac:dyDescent="0.25">
      <c r="A6" s="6"/>
      <c r="B6" s="2"/>
      <c r="C6" s="11" t="s">
        <v>252</v>
      </c>
      <c r="D6" s="4"/>
      <c r="E6" s="11" t="s">
        <v>254</v>
      </c>
    </row>
    <row r="7" spans="1:5" ht="16.5" customHeight="1" x14ac:dyDescent="0.2">
      <c r="A7" s="143" t="s">
        <v>35</v>
      </c>
      <c r="B7" s="145"/>
      <c r="C7" s="143" t="s">
        <v>6</v>
      </c>
      <c r="D7" s="8"/>
      <c r="E7" s="143" t="s">
        <v>6</v>
      </c>
    </row>
    <row r="8" spans="1:5" ht="16.5" thickBot="1" x14ac:dyDescent="0.25">
      <c r="A8" s="144"/>
      <c r="B8" s="145"/>
      <c r="C8" s="144"/>
      <c r="D8" s="5"/>
      <c r="E8" s="144"/>
    </row>
    <row r="9" spans="1:5" ht="18.75" x14ac:dyDescent="0.2">
      <c r="A9" s="9" t="s">
        <v>247</v>
      </c>
      <c r="B9" s="10"/>
      <c r="C9" s="26">
        <v>10801429297</v>
      </c>
      <c r="D9" s="27"/>
      <c r="E9" s="26">
        <v>10801429297</v>
      </c>
    </row>
    <row r="10" spans="1:5" ht="18.75" x14ac:dyDescent="0.2">
      <c r="A10" s="9" t="s">
        <v>251</v>
      </c>
      <c r="B10" s="10"/>
      <c r="C10" s="26">
        <v>4260979</v>
      </c>
      <c r="D10" s="27"/>
      <c r="E10" s="26">
        <v>4260979</v>
      </c>
    </row>
    <row r="11" spans="1:5" ht="19.5" thickBot="1" x14ac:dyDescent="0.25">
      <c r="A11" s="9" t="s">
        <v>2</v>
      </c>
      <c r="B11" s="10"/>
      <c r="C11" s="28">
        <f>SUM(C9:C10)</f>
        <v>10805690276</v>
      </c>
      <c r="D11" s="27"/>
      <c r="E11" s="28">
        <f>SUM(E9:E10)</f>
        <v>10805690276</v>
      </c>
    </row>
    <row r="12" spans="1:5" ht="15" thickTop="1" x14ac:dyDescent="0.2"/>
  </sheetData>
  <mergeCells count="8">
    <mergeCell ref="A1:E1"/>
    <mergeCell ref="A2:E2"/>
    <mergeCell ref="A3:E3"/>
    <mergeCell ref="E7:E8"/>
    <mergeCell ref="C7:C8"/>
    <mergeCell ref="A4:E4"/>
    <mergeCell ref="A7:A8"/>
    <mergeCell ref="B7:B8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9"/>
  <sheetViews>
    <sheetView rightToLeft="1" workbookViewId="0">
      <selection activeCell="N5" sqref="N5:R5"/>
    </sheetView>
  </sheetViews>
  <sheetFormatPr defaultRowHeight="14.25" x14ac:dyDescent="0.2"/>
  <cols>
    <col min="1" max="1" width="23.625" style="16" bestFit="1" customWidth="1"/>
    <col min="2" max="2" width="12.625" style="16" customWidth="1"/>
    <col min="3" max="3" width="0.875" style="16" customWidth="1"/>
    <col min="4" max="4" width="12.375" style="16" customWidth="1"/>
    <col min="5" max="5" width="1.25" style="16" customWidth="1"/>
    <col min="6" max="6" width="10.75" style="16" customWidth="1"/>
    <col min="7" max="7" width="1" style="16" customWidth="1"/>
    <col min="8" max="8" width="10.375" style="16" bestFit="1" customWidth="1"/>
    <col min="9" max="9" width="0.875" style="16" customWidth="1"/>
    <col min="10" max="10" width="9" style="16"/>
    <col min="11" max="11" width="0.75" style="16" customWidth="1"/>
    <col min="12" max="12" width="10.375" style="16" bestFit="1" customWidth="1"/>
    <col min="13" max="13" width="0.75" style="16" customWidth="1"/>
    <col min="14" max="14" width="10.375" style="16" bestFit="1" customWidth="1"/>
    <col min="15" max="15" width="0.625" style="16" customWidth="1"/>
    <col min="16" max="16" width="9" style="16"/>
    <col min="17" max="17" width="0.625" style="16" customWidth="1"/>
    <col min="18" max="18" width="10.375" style="16" bestFit="1" customWidth="1"/>
    <col min="19" max="16384" width="9" style="16"/>
  </cols>
  <sheetData>
    <row r="1" spans="1:18" ht="26.25" x14ac:dyDescent="0.2">
      <c r="A1" s="111" t="s">
        <v>248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26.25" x14ac:dyDescent="0.2">
      <c r="A2" s="111" t="s">
        <v>249</v>
      </c>
      <c r="B2" s="111" t="s">
        <v>249</v>
      </c>
      <c r="C2" s="111" t="s">
        <v>249</v>
      </c>
      <c r="D2" s="111" t="s">
        <v>249</v>
      </c>
      <c r="E2" s="111" t="s">
        <v>249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26.25" x14ac:dyDescent="0.2">
      <c r="A3" s="111" t="s">
        <v>250</v>
      </c>
      <c r="B3" s="111" t="s">
        <v>250</v>
      </c>
      <c r="C3" s="111" t="s">
        <v>250</v>
      </c>
      <c r="D3" s="111" t="s">
        <v>250</v>
      </c>
      <c r="E3" s="111" t="s">
        <v>250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18" ht="25.5" x14ac:dyDescent="0.2">
      <c r="A4" s="114" t="s">
        <v>72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8" s="35" customFormat="1" ht="16.5" customHeight="1" thickBot="1" x14ac:dyDescent="0.25">
      <c r="A5" s="33"/>
      <c r="B5" s="133"/>
      <c r="C5" s="133"/>
      <c r="D5" s="133"/>
      <c r="E5" s="133"/>
      <c r="F5" s="133"/>
      <c r="G5" s="33"/>
      <c r="H5" s="135" t="s">
        <v>165</v>
      </c>
      <c r="I5" s="135"/>
      <c r="J5" s="135"/>
      <c r="K5" s="135"/>
      <c r="L5" s="135"/>
      <c r="M5" s="33"/>
      <c r="N5" s="135" t="s">
        <v>166</v>
      </c>
      <c r="O5" s="135"/>
      <c r="P5" s="135"/>
      <c r="Q5" s="135"/>
      <c r="R5" s="135"/>
    </row>
    <row r="6" spans="1:18" s="35" customFormat="1" ht="38.25" customHeight="1" thickBot="1" x14ac:dyDescent="0.25">
      <c r="A6" s="33" t="s">
        <v>42</v>
      </c>
      <c r="B6" s="49" t="s">
        <v>45</v>
      </c>
      <c r="C6" s="50"/>
      <c r="D6" s="49" t="s">
        <v>28</v>
      </c>
      <c r="E6" s="50"/>
      <c r="F6" s="49" t="s">
        <v>39</v>
      </c>
      <c r="G6" s="50"/>
      <c r="H6" s="49" t="s">
        <v>62</v>
      </c>
      <c r="I6" s="50"/>
      <c r="J6" s="49" t="s">
        <v>44</v>
      </c>
      <c r="K6" s="50"/>
      <c r="L6" s="49" t="s">
        <v>46</v>
      </c>
      <c r="M6" s="33"/>
      <c r="N6" s="49" t="s">
        <v>62</v>
      </c>
      <c r="O6" s="50"/>
      <c r="P6" s="49" t="s">
        <v>44</v>
      </c>
      <c r="Q6" s="50"/>
      <c r="R6" s="49" t="s">
        <v>46</v>
      </c>
    </row>
    <row r="7" spans="1:18" s="35" customFormat="1" ht="19.5" thickBot="1" x14ac:dyDescent="0.25">
      <c r="A7" s="33" t="s">
        <v>243</v>
      </c>
      <c r="B7" s="55" t="s">
        <v>17</v>
      </c>
      <c r="C7" s="33"/>
      <c r="D7" s="23" t="s">
        <v>245</v>
      </c>
      <c r="E7" s="33"/>
      <c r="F7" s="56">
        <v>18</v>
      </c>
      <c r="G7" s="33"/>
      <c r="H7" s="57">
        <v>364146938</v>
      </c>
      <c r="I7" s="33"/>
      <c r="J7" s="55">
        <v>0</v>
      </c>
      <c r="K7" s="33"/>
      <c r="L7" s="57">
        <v>364146938</v>
      </c>
      <c r="M7" s="33"/>
      <c r="N7" s="57">
        <v>364146938</v>
      </c>
      <c r="O7" s="33"/>
      <c r="P7" s="55">
        <v>0</v>
      </c>
      <c r="Q7" s="33"/>
      <c r="R7" s="57">
        <v>364146938</v>
      </c>
    </row>
    <row r="8" spans="1:18" s="35" customFormat="1" ht="19.5" thickBot="1" x14ac:dyDescent="0.5">
      <c r="A8" s="33"/>
      <c r="B8" s="33"/>
      <c r="C8" s="33"/>
      <c r="D8" s="33"/>
      <c r="E8" s="33"/>
      <c r="F8" s="55">
        <f>SUM(F7)</f>
        <v>18</v>
      </c>
      <c r="G8" s="15"/>
      <c r="H8" s="58">
        <f>SUM(H7)</f>
        <v>364146938</v>
      </c>
      <c r="I8" s="31"/>
      <c r="J8" s="32">
        <f>SUM(J7)</f>
        <v>0</v>
      </c>
      <c r="K8" s="31"/>
      <c r="L8" s="58">
        <f>SUM(L7)</f>
        <v>364146938</v>
      </c>
      <c r="M8" s="31"/>
      <c r="N8" s="58">
        <f>SUM(N7)</f>
        <v>364146938</v>
      </c>
      <c r="O8" s="31"/>
      <c r="P8" s="32">
        <v>0</v>
      </c>
      <c r="Q8" s="31"/>
      <c r="R8" s="58">
        <f>SUM(R7)</f>
        <v>364146938</v>
      </c>
    </row>
    <row r="9" spans="1:18" ht="15" thickTop="1" x14ac:dyDescent="0.2"/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 سهام</vt:lpstr>
      <vt:lpstr>اوراق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'درآمد سرمایه گذاری در اوراق بها'!Print_Area</vt:lpstr>
      <vt:lpstr>'سایر درآمدها'!Print_Area</vt:lpstr>
      <vt:lpstr>سپرده!Print_Area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Akrami, Abbas</cp:lastModifiedBy>
  <cp:lastPrinted>2024-11-24T12:05:00Z</cp:lastPrinted>
  <dcterms:created xsi:type="dcterms:W3CDTF">2017-11-22T14:26:20Z</dcterms:created>
  <dcterms:modified xsi:type="dcterms:W3CDTF">2024-11-26T06:29:11Z</dcterms:modified>
</cp:coreProperties>
</file>