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کدال شده\"/>
    </mc:Choice>
  </mc:AlternateContent>
  <xr:revisionPtr revIDLastSave="0" documentId="13_ncr:1_{13BD5C51-D0A9-49CE-BF41-8A774362199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8" i="15"/>
  <c r="C7" i="15"/>
  <c r="K11" i="13"/>
  <c r="K9" i="13"/>
  <c r="K10" i="13"/>
  <c r="K8" i="13"/>
  <c r="G11" i="13"/>
  <c r="G9" i="13"/>
  <c r="G10" i="13"/>
  <c r="G8" i="13"/>
  <c r="I11" i="13"/>
  <c r="E11" i="13"/>
  <c r="Q41" i="12"/>
  <c r="O41" i="12"/>
  <c r="M41" i="12"/>
  <c r="K41" i="12"/>
  <c r="I41" i="12"/>
  <c r="G41" i="12"/>
  <c r="E41" i="12"/>
  <c r="C41" i="12"/>
  <c r="U162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160" i="11"/>
  <c r="U161" i="11"/>
  <c r="U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8" i="11"/>
  <c r="O162" i="11"/>
  <c r="I162" i="11"/>
  <c r="G162" i="11"/>
  <c r="E162" i="11"/>
  <c r="C162" i="11"/>
  <c r="Q162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8" i="11"/>
  <c r="K162" i="11"/>
  <c r="Q171" i="10"/>
  <c r="O171" i="10"/>
  <c r="M171" i="10"/>
  <c r="I171" i="10"/>
  <c r="G171" i="10"/>
  <c r="E171" i="10"/>
  <c r="S162" i="11" l="1"/>
  <c r="M162" i="11"/>
  <c r="Q97" i="9"/>
  <c r="O97" i="9"/>
  <c r="M97" i="9"/>
  <c r="I97" i="9"/>
  <c r="G97" i="9"/>
  <c r="E97" i="9"/>
  <c r="S89" i="8"/>
  <c r="S78" i="8"/>
  <c r="S81" i="8"/>
  <c r="S88" i="8"/>
  <c r="Q89" i="8"/>
  <c r="O89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9" i="8"/>
  <c r="S80" i="8"/>
  <c r="S82" i="8"/>
  <c r="S83" i="8"/>
  <c r="S84" i="8"/>
  <c r="S85" i="8"/>
  <c r="S86" i="8"/>
  <c r="S87" i="8"/>
  <c r="S8" i="8"/>
  <c r="M89" i="8"/>
  <c r="K89" i="8"/>
  <c r="I89" i="8"/>
  <c r="S21" i="7"/>
  <c r="Q21" i="7"/>
  <c r="O21" i="7"/>
  <c r="M21" i="7"/>
  <c r="K21" i="7"/>
  <c r="I21" i="7"/>
  <c r="S11" i="6"/>
  <c r="Q11" i="6"/>
  <c r="O11" i="6"/>
  <c r="M11" i="6"/>
  <c r="K11" i="6"/>
  <c r="AK16" i="3"/>
  <c r="AI16" i="3"/>
  <c r="AG16" i="3"/>
  <c r="AA16" i="3"/>
  <c r="W16" i="3"/>
  <c r="S16" i="3"/>
  <c r="Q16" i="3"/>
  <c r="Y93" i="1"/>
  <c r="W93" i="1"/>
  <c r="U93" i="1"/>
  <c r="O93" i="1"/>
  <c r="K93" i="1"/>
  <c r="G93" i="1"/>
  <c r="E93" i="1"/>
</calcChain>
</file>

<file path=xl/sharedStrings.xml><?xml version="1.0" encoding="utf-8"?>
<sst xmlns="http://schemas.openxmlformats.org/spreadsheetml/2006/main" count="1164" uniqueCount="345">
  <si>
    <t>صندوق سرمایه‌گذاری توسعه اطلس مفید</t>
  </si>
  <si>
    <t>صورت وضعیت سبد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</si>
  <si>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</si>
  <si>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</si>
  <si>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</si>
  <si>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</si>
  <si>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</si>
  <si>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</si>
  <si>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</si>
  <si>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</si>
  <si>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</si>
  <si>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</si>
  <si>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</si>
  <si>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</si>
  <si>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</si>
  <si>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</si>
  <si>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</si>
  <si>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بانک سینا</t>
  </si>
  <si>
    <t>بانک صادرات ایران</t>
  </si>
  <si>
    <t>بانک‌اقتصادنوین‌</t>
  </si>
  <si>
    <t>بین المللی توسعه ص. معادن غدیر</t>
  </si>
  <si>
    <t>پالایش نفت اصفهان</t>
  </si>
  <si>
    <t>پالایش نفت تهران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</si>
  <si>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</si>
  <si>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</si>
  <si>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</si>
  <si>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</si>
  <si>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</si>
  <si>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</si>
  <si>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</si>
  <si>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پتروشیمی‌ خارک‌</t>
  </si>
  <si>
    <t>پتروشیمی‌شیراز</t>
  </si>
  <si>
    <t>پخش هجرت</t>
  </si>
  <si>
    <t>پلی پروپیلن جم - جم پیلن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</si>
  <si>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</si>
  <si>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</si>
  <si>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</si>
  <si>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</si>
  <si>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تولیدی مخازن گازطبیعی آسیاناما</t>
  </si>
  <si>
    <t>ح . سرمایه‌گذاری‌ سپه‌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</si>
  <si>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</si>
  <si>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</si>
  <si>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</si>
  <si>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</si>
  <si>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</si>
  <si>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زعفران0210نگین زرین(پ)</t>
  </si>
  <si>
    <t>زعفران0210نگین سحرخیز(پ)</t>
  </si>
  <si>
    <t>زعفران0210نگین وحدت جام(پ)</t>
  </si>
  <si>
    <t>زغال سنگ پروده طبس</t>
  </si>
  <si>
    <t>س. صنایع‌شیمیایی‌ایران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</si>
  <si>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</si>
  <si>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</si>
  <si>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</si>
  <si>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</si>
  <si>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</si>
  <si>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</si>
  <si>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</si>
  <si>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</si>
  <si>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</si>
  <si>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</si>
  <si>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</si>
  <si>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</si>
  <si>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سرمایه‌گذاری‌غدیر(هلدینگ‌</t>
  </si>
  <si>
    <t>سیمان ساوه</t>
  </si>
  <si>
    <t>سیمان فارس و خوزستان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</si>
  <si>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</si>
  <si>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</si>
  <si>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</si>
  <si>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</si>
  <si>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</si>
  <si>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</si>
  <si>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</si>
  <si>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شوکو پارس</t>
  </si>
  <si>
    <t>صنایع فروآلیاژ ایران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</si>
  <si>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</si>
  <si>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</si>
  <si>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</si>
  <si>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</si>
  <si>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</si>
  <si>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</si>
  <si>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</si>
  <si>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</si>
  <si>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</si>
  <si>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</si>
  <si>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</si>
  <si>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</si>
  <si>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</si>
  <si>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</si>
  <si>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</si>
  <si>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</si>
  <si>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</si>
  <si>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</si>
  <si>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</si>
  <si>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</si>
  <si>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</si>
  <si>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</si>
  <si>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</si>
  <si>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کاشی‌ پارس‌</t>
  </si>
  <si>
    <t>ح. گسترش سوخت سبززاگرس(س. عام)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</si>
  <si>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</si>
  <si>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</si>
  <si>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</si>
  <si>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</si>
  <si>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</si>
  <si>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</si>
  <si>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</si>
  <si>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</si>
  <si>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</si>
  <si>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</si>
  <si>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</si>
  <si>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</si>
  <si>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</si>
  <si>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اسنادخزانه-م14بودجه99-021025</t>
  </si>
  <si>
    <t>1400/01/08</t>
  </si>
  <si>
    <t>1402/10/25</t>
  </si>
  <si>
    <t>اسنادخزانه-م6بودجه00-030723</t>
  </si>
  <si>
    <t>1400/02/22</t>
  </si>
  <si>
    <t>1403/07/23</t>
  </si>
  <si>
    <t>اسنادخزانه-م7بودجه01-040714</t>
  </si>
  <si>
    <t>1401/12/10</t>
  </si>
  <si>
    <t>1404/07/13</t>
  </si>
  <si>
    <t>گواهی اعتبار مولد رفاه0207</t>
  </si>
  <si>
    <t>1401/08/01</t>
  </si>
  <si>
    <t>گواهی اعتبارمولد رفاه0208</t>
  </si>
  <si>
    <t>1401/09/01</t>
  </si>
  <si>
    <t>1402/08/30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</si>
  <si>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</si>
  <si>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</si>
  <si>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</si>
  <si>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</si>
  <si>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</si>
  <si>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</si>
  <si>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</si>
  <si>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</si>
  <si>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</si>
  <si>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</si>
  <si>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</si>
  <si>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</si>
  <si>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</si>
  <si>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</si>
  <si>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</si>
  <si>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</si>
  <si>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</si>
  <si>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</si>
  <si>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</si>
  <si>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</si>
  <si>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</si>
  <si>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</si>
  <si>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</si>
  <si>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</si>
  <si>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</si>
  <si>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</si>
  <si>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</si>
  <si>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</si>
  <si>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</si>
  <si>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</si>
  <si>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</si>
  <si>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</si>
  <si>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</si>
  <si>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</si>
  <si>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</si>
  <si>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</si>
  <si>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مرابحه عام دولت104-ش.خ020303</t>
  </si>
  <si>
    <t>1402/03/03</t>
  </si>
  <si>
    <t>مرابحه عام دولت3-ش.خ0211</t>
  </si>
  <si>
    <t>1402/11/13</t>
  </si>
  <si>
    <t>مرابحه عام دولت86-ش.خ020404</t>
  </si>
  <si>
    <t>1402/04/04</t>
  </si>
  <si>
    <t>صکوک اجاره فارس147- 3ماهه18%</t>
  </si>
  <si>
    <t>1403/07/13</t>
  </si>
  <si>
    <t>صکوک اجاره معادن212-6ماهه21%</t>
  </si>
  <si>
    <t>1402/12/14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</si>
  <si>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</si>
  <si>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</si>
  <si>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</si>
  <si>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</si>
  <si>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</si>
  <si>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</si>
  <si>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</si>
  <si>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</si>
  <si>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</si>
  <si>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</si>
  <si>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</si>
  <si>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</si>
  <si>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1402/03/24</t>
  </si>
  <si>
    <t>1402/02/30</t>
  </si>
  <si>
    <t>1402/04/15</t>
  </si>
  <si>
    <t>1402/04/18</t>
  </si>
  <si>
    <t>1401/11/23</t>
  </si>
  <si>
    <t>1402/04/31</t>
  </si>
  <si>
    <t>1402/04/29</t>
  </si>
  <si>
    <t>1402/01/31</t>
  </si>
  <si>
    <t>1402/04/13</t>
  </si>
  <si>
    <t>1402/04/20</t>
  </si>
  <si>
    <t>1402/04/25</t>
  </si>
  <si>
    <t>1402/04/17</t>
  </si>
  <si>
    <t>1402/05/01</t>
  </si>
  <si>
    <t>1402/03/08</t>
  </si>
  <si>
    <t>1402/02/25</t>
  </si>
  <si>
    <t>1402/02/19</t>
  </si>
  <si>
    <t>1402/02/27</t>
  </si>
  <si>
    <t>1402/02/10</t>
  </si>
  <si>
    <t>1402/02/18</t>
  </si>
  <si>
    <t>سیمان‌ بهبهان‌</t>
  </si>
  <si>
    <t>1402/02/31</t>
  </si>
  <si>
    <t>سپنتا</t>
  </si>
  <si>
    <t>1402/04/12</t>
  </si>
  <si>
    <t>پالایش نفت تبریز</t>
  </si>
  <si>
    <t>1402/04/24</t>
  </si>
  <si>
    <t>1402/04/30</t>
  </si>
  <si>
    <t>1402/04/28</t>
  </si>
  <si>
    <t>1402/04/03</t>
  </si>
  <si>
    <t>1402/03/20</t>
  </si>
  <si>
    <t>1402/04/26</t>
  </si>
  <si>
    <t>بانک تجارت</t>
  </si>
  <si>
    <t>1402/03/31</t>
  </si>
  <si>
    <t>1401/10/28</t>
  </si>
  <si>
    <t>1401/10/13</t>
  </si>
  <si>
    <t>1402/04/27</t>
  </si>
  <si>
    <t>1402/04/10</t>
  </si>
  <si>
    <t>1402/03/28</t>
  </si>
  <si>
    <t>1402/06/19</t>
  </si>
  <si>
    <t>سیمان خوزستان</t>
  </si>
  <si>
    <t>1402/03/02</t>
  </si>
  <si>
    <t>1402/03/10</t>
  </si>
  <si>
    <t>1402/07/09</t>
  </si>
  <si>
    <t>1402/07/19</t>
  </si>
  <si>
    <t>توسعه حمل و نقل ریلی پارسیان</t>
  </si>
  <si>
    <t>1401/09/28</t>
  </si>
  <si>
    <t>1402/05/11</t>
  </si>
  <si>
    <t>مدیریت صنعت شوینده ت.ص.بهشهر</t>
  </si>
  <si>
    <t>تامین سرمایه نوین</t>
  </si>
  <si>
    <t>1402/03/17</t>
  </si>
  <si>
    <t>1402/06/06</t>
  </si>
  <si>
    <t>1402/03/07</t>
  </si>
  <si>
    <t>1402/03/22</t>
  </si>
  <si>
    <t>1402/06/22</t>
  </si>
  <si>
    <t>1402/05/16</t>
  </si>
  <si>
    <t>صنایع چوب خزر کاسپین</t>
  </si>
  <si>
    <t>1402/02/24</t>
  </si>
  <si>
    <t>1402/04/11</t>
  </si>
  <si>
    <t>1402/03/27</t>
  </si>
  <si>
    <t>گروه انتخاب الکترونیک آرمان</t>
  </si>
  <si>
    <t>1401/12/23</t>
  </si>
  <si>
    <t>بیمه اتکایی امین</t>
  </si>
  <si>
    <t>1401/10/27</t>
  </si>
  <si>
    <t>صنایع گلدیران</t>
  </si>
  <si>
    <t>1402/02/09</t>
  </si>
  <si>
    <t>1402/04/14</t>
  </si>
  <si>
    <t>بهای فروش</t>
  </si>
  <si>
    <t>ارزش دفتری</t>
  </si>
  <si>
    <t>سود و زیان ناشی از تغییر قیمت</t>
  </si>
  <si>
    <t>سود و زیان ناشی از فروش</t>
  </si>
  <si>
    <t>ح . کارخانجات‌داروپخش</t>
  </si>
  <si>
    <t>ح . داروسازی‌ ابوریحان‌</t>
  </si>
  <si>
    <t>شرکت کی بی سی</t>
  </si>
  <si>
    <t>تولیدی‌مهرام‌</t>
  </si>
  <si>
    <t>فولاد هرمزگان جنوب</t>
  </si>
  <si>
    <t>ذوب آهن اصفهان</t>
  </si>
  <si>
    <t>پالایش نفت شیراز</t>
  </si>
  <si>
    <t>تامین سرمایه لوتوس پارسیان</t>
  </si>
  <si>
    <t>ح . تامین سرمایه لوتوس پارسیان</t>
  </si>
  <si>
    <t>سرمایه‌گذاری‌صندوق‌بازنشستگی‌</t>
  </si>
  <si>
    <t>اختیارخ شستا-500-1401/12/03</t>
  </si>
  <si>
    <t>اختیارخ شستا-565-1401/09/02</t>
  </si>
  <si>
    <t>گروه مدیریت سرمایه گذاری امید</t>
  </si>
  <si>
    <t>اختیارخ شستا-600-1401/12/03</t>
  </si>
  <si>
    <t>اختیارخ شستا-765-1401/09/02</t>
  </si>
  <si>
    <t>اختیارخ شستا-700-1401/12/03</t>
  </si>
  <si>
    <t>اختیارخ شستا-800-1401/12/03</t>
  </si>
  <si>
    <t>اختیارخ شستا-900-1401/12/03</t>
  </si>
  <si>
    <t>اختیارخ شستا-1000-1401/12/03</t>
  </si>
  <si>
    <t>توسعه‌معادن‌وفلزات‌</t>
  </si>
  <si>
    <t>ح . سرمایه گذاری صدرتامین</t>
  </si>
  <si>
    <t>سرمایه گذاری مسکن جنوب</t>
  </si>
  <si>
    <t>معدنی‌وصنعتی‌چادرملو</t>
  </si>
  <si>
    <t>ح . معدنی‌وصنعتی‌چادرملو</t>
  </si>
  <si>
    <t>ح . صنایع گلدیران</t>
  </si>
  <si>
    <t>افست‌</t>
  </si>
  <si>
    <t>گ.س.وت.ص.پتروشیمی خلیج فارس</t>
  </si>
  <si>
    <t>صنایع پتروشیمی خلیج فارس</t>
  </si>
  <si>
    <t>پتروشیمی نوری</t>
  </si>
  <si>
    <t>پلیمر آریا ساسول</t>
  </si>
  <si>
    <t>پتروشیمی غدیر</t>
  </si>
  <si>
    <t>ح . ‌توکافولاد(هلدینگ‌</t>
  </si>
  <si>
    <t>صنعتی دوده فام</t>
  </si>
  <si>
    <t>پالایش نفت بندرعباس</t>
  </si>
  <si>
    <t>سرما آفرین‌</t>
  </si>
  <si>
    <t>س. الماس حکمت ایرانیان</t>
  </si>
  <si>
    <t>تمام سکه طرح جدید 0110 صادرات</t>
  </si>
  <si>
    <t>ح . سرمایه گذاری صبا تامین</t>
  </si>
  <si>
    <t>تکادو</t>
  </si>
  <si>
    <t>ح.شرکت بهمن لیزینگ</t>
  </si>
  <si>
    <t>ح . واسپاری ملت</t>
  </si>
  <si>
    <t>سیمان‌مازندران‌</t>
  </si>
  <si>
    <t>سیمان‌ کرمان‌</t>
  </si>
  <si>
    <t>ح . داروپخش‌ (هلدینگ‌</t>
  </si>
  <si>
    <t>ملی شیمی کشاورز</t>
  </si>
  <si>
    <t>تولید و توسعه سرب روی ایرانیان</t>
  </si>
  <si>
    <t>کالسیمین‌</t>
  </si>
  <si>
    <t>تولیدی و خدمات صنایع نسوز توکا</t>
  </si>
  <si>
    <t>پنبه و دانه های روغنی خراسان</t>
  </si>
  <si>
    <t>اسنادخزانه-م21بودجه98-020906</t>
  </si>
  <si>
    <t>اسنادخزانه-م2بودجه99-011019</t>
  </si>
  <si>
    <t>اسنادخزانه-م3بودجه99-011110</t>
  </si>
  <si>
    <t>اسنادخزانه-م4بودجه99-011215</t>
  </si>
  <si>
    <t>اسنادخزانه-م6بودجه99-020321</t>
  </si>
  <si>
    <t>اسنادخزانه-م8بودجه99-020606</t>
  </si>
  <si>
    <t>اسنادخزانه-م5بودجه99-020218</t>
  </si>
  <si>
    <t>اسنادخزانه-م9بودجه99-020316</t>
  </si>
  <si>
    <t>اسنادخزانه-م11بودجه99-020906</t>
  </si>
  <si>
    <t>اسنادخزانه-م1بودجه00-030821</t>
  </si>
  <si>
    <t>اسنادخزانه-م2بودجه00-031024</t>
  </si>
  <si>
    <t>اسنادخزانه-م8بودجه00-030919</t>
  </si>
  <si>
    <t>گام بانک تجارت0206</t>
  </si>
  <si>
    <t>گواهی اعتبار مولد سامان0207</t>
  </si>
  <si>
    <t>گام بانک صادرات ایران0207</t>
  </si>
  <si>
    <t>گواهی اعتبارمولد صنعت020930</t>
  </si>
  <si>
    <t>گام بانک ملت0208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</si>
  <si>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</si>
  <si>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</si>
  <si>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</si>
  <si>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</si>
  <si>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</si>
  <si>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</si>
  <si>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</si>
  <si>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</si>
  <si>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</si>
  <si>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</si>
  <si>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</si>
  <si>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</si>
  <si>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</si>
  <si>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</si>
  <si>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اختیارخ شستا-865-1402/06/08</t>
  </si>
  <si>
    <t>اختیارخ شستا-965-1402/06/08</t>
  </si>
  <si>
    <t>اختیارخ شستا-1065-1402/06/08</t>
  </si>
  <si>
    <t>اختیارخ شستا-1165-1402/06/08</t>
  </si>
  <si>
    <t>اختیارخ شستا-900-1402/01/09</t>
  </si>
  <si>
    <t>اختیارخ شستا-1000-1402/01/09</t>
  </si>
  <si>
    <t>اختیارخ شستا-1000-1402/02/13</t>
  </si>
  <si>
    <t>اختیارخ شستا-1100-1402/02/13</t>
  </si>
  <si>
    <t>اختیارخ شستا-665-1401/09/02</t>
  </si>
  <si>
    <t>از ابتدای سال مالی</t>
  </si>
  <si>
    <t>تا پایان ماه</t>
  </si>
  <si>
    <t>سایر درآمدها 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</si>
</sst>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 ;_ * #,##0.00\-_ ;_ * &quot;-&quot;??_-_ ;_ @_ "/>
    <numFmt numFmtId="165" formatCode="_ * #,##0.000_-_ ;_ * #,##0.000\-_ ;_ * &quot;-&quot;??_-_ ;_ @_ "/>
  </numFmts>
  <fonts count="5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9" fontId="2" fillId="0" borderId="4" xfId="2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58D847E-5DED-2276-AC61-0397C8692B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12CF-105D-4DEB-BD07-83897DE628C1}">
  <dimension ref="A1"/>
  <sheetViews>
    <sheetView rightToLeft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3"/>
  <sheetViews>
    <sheetView rightToLeft="1" workbookViewId="0">
      <selection activeCell="U162" sqref="U162"/>
    </sheetView>
  </sheetViews>
  <sheetFormatPr defaultRowHeight="21.75"/>
  <cols>
    <col min="1" max="1" width="32.140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6" style="2" bestFit="1" customWidth="1"/>
    <col min="8" max="8" width="1" style="2" customWidth="1"/>
    <col min="9" max="9" width="18.1406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19.4257812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2.5">
      <c r="A3" s="11" t="s">
        <v>148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22.5">
      <c r="A6" s="11" t="s">
        <v>3</v>
      </c>
      <c r="C6" s="13" t="s">
        <v>150</v>
      </c>
      <c r="D6" s="13" t="s">
        <v>150</v>
      </c>
      <c r="E6" s="13" t="s">
        <v>150</v>
      </c>
      <c r="F6" s="13" t="s">
        <v>150</v>
      </c>
      <c r="G6" s="13" t="s">
        <v>150</v>
      </c>
      <c r="H6" s="13" t="s">
        <v>150</v>
      </c>
      <c r="I6" s="13" t="s">
        <v>150</v>
      </c>
      <c r="J6" s="13" t="s">
        <v>150</v>
      </c>
      <c r="K6" s="13" t="s">
        <v>150</v>
      </c>
      <c r="M6" s="13" t="s">
        <v>151</v>
      </c>
      <c r="N6" s="13" t="s">
        <v>151</v>
      </c>
      <c r="O6" s="13" t="s">
        <v>151</v>
      </c>
      <c r="P6" s="13" t="s">
        <v>151</v>
      </c>
      <c r="Q6" s="13" t="s">
        <v>151</v>
      </c>
      <c r="R6" s="13" t="s">
        <v>151</v>
      </c>
      <c r="S6" s="13" t="s">
        <v>151</v>
      </c>
      <c r="T6" s="13" t="s">
        <v>151</v>
      </c>
      <c r="U6" s="13" t="s">
        <v>151</v>
      </c>
    </row>
    <row r="7" spans="1:21" ht="22.5">
      <c r="A7" s="13" t="s">
        <v>3</v>
      </c>
      <c r="C7" s="14" t="s">
        <v>319</v>
      </c>
      <c r="E7" s="14" t="s">
        <v>320</v>
      </c>
      <c r="G7" s="14" t="s">
        <v>321</v>
      </c>
      <c r="I7" s="14" t="s">
        <v>135</v>
      </c>
      <c r="K7" s="14" t="s">
        <v>322</v>
      </c>
      <c r="M7" s="14" t="s">
        <v>319</v>
      </c>
      <c r="O7" s="14" t="s">
        <v>320</v>
      </c>
      <c r="Q7" s="14" t="s">
        <v>321</v>
      </c>
      <c r="S7" s="14" t="s">
        <v>135</v>
      </c>
      <c r="U7" s="14" t="s">
        <v>322</v>
      </c>
    </row>
    <row r="8" spans="1:21">
      <c r="A8" s="2" t="s">
        <v>56</v>
      </c>
      <c r="C8" s="4">
        <v>0</v>
      </c>
      <c r="E8" s="4">
        <v>10978691258</v>
      </c>
      <c r="G8" s="4">
        <v>3360965444</v>
      </c>
      <c r="I8" s="4">
        <v>14339656702</v>
      </c>
      <c r="K8" s="6">
        <v>-2.3139433546941198E-2</v>
      </c>
      <c r="M8" s="4">
        <f>IFERROR(VLOOKUP(A8,'درآمد سود سهام'!A:S,19,0),0)</f>
        <v>58633971358</v>
      </c>
      <c r="O8" s="4">
        <v>62904377383</v>
      </c>
      <c r="Q8" s="4">
        <v>4641413909</v>
      </c>
      <c r="S8" s="4">
        <f>M8+O8+Q8</f>
        <v>126179762650</v>
      </c>
      <c r="U8" s="6">
        <f>S8/$S$162</f>
        <v>1.4860891185611999E-2</v>
      </c>
    </row>
    <row r="9" spans="1:21">
      <c r="A9" s="2" t="s">
        <v>88</v>
      </c>
      <c r="C9" s="4">
        <v>0</v>
      </c>
      <c r="E9" s="4">
        <v>-63230668</v>
      </c>
      <c r="G9" s="4">
        <v>-854792137</v>
      </c>
      <c r="I9" s="4">
        <v>-918022805</v>
      </c>
      <c r="K9" s="6">
        <v>1.4813832808083399E-3</v>
      </c>
      <c r="M9" s="4">
        <f>IFERROR(VLOOKUP(A9,'درآمد سود سهام'!A:S,19,0),0)</f>
        <v>0</v>
      </c>
      <c r="O9" s="4">
        <v>-1446429208</v>
      </c>
      <c r="Q9" s="4">
        <v>-942421282</v>
      </c>
      <c r="S9" s="4">
        <f t="shared" ref="S9:S72" si="0">M9+O9+Q9</f>
        <v>-2388850490</v>
      </c>
      <c r="U9" s="6">
        <f t="shared" ref="U9:U72" si="1">S9/$S$162</f>
        <v>-2.8134818488332214E-4</v>
      </c>
    </row>
    <row r="10" spans="1:21">
      <c r="A10" s="2" t="s">
        <v>34</v>
      </c>
      <c r="C10" s="4">
        <v>0</v>
      </c>
      <c r="E10" s="4">
        <v>-2020157292</v>
      </c>
      <c r="G10" s="4">
        <v>831681221</v>
      </c>
      <c r="I10" s="4">
        <v>-1188476071</v>
      </c>
      <c r="K10" s="6">
        <v>1.9178048427894833E-3</v>
      </c>
      <c r="M10" s="4">
        <f>IFERROR(VLOOKUP(A10,'درآمد سود سهام'!A:S,19,0),0)</f>
        <v>903488661</v>
      </c>
      <c r="O10" s="4">
        <v>7327402719</v>
      </c>
      <c r="Q10" s="4">
        <v>78907376800</v>
      </c>
      <c r="S10" s="4">
        <f t="shared" si="0"/>
        <v>87138268180</v>
      </c>
      <c r="U10" s="6">
        <f t="shared" si="1"/>
        <v>1.0262757627129334E-2</v>
      </c>
    </row>
    <row r="11" spans="1:21">
      <c r="A11" s="2" t="s">
        <v>95</v>
      </c>
      <c r="C11" s="4">
        <v>0</v>
      </c>
      <c r="E11" s="4">
        <v>0</v>
      </c>
      <c r="G11" s="4">
        <v>1343755726</v>
      </c>
      <c r="I11" s="4">
        <v>1343755726</v>
      </c>
      <c r="K11" s="6">
        <v>-2.16837452745727E-3</v>
      </c>
      <c r="M11" s="4">
        <f>IFERROR(VLOOKUP(A11,'درآمد سود سهام'!A:S,19,0),0)</f>
        <v>180249378</v>
      </c>
      <c r="O11" s="4">
        <v>0</v>
      </c>
      <c r="Q11" s="4">
        <v>1343755726</v>
      </c>
      <c r="S11" s="4">
        <f t="shared" si="0"/>
        <v>1524005104</v>
      </c>
      <c r="U11" s="6">
        <f t="shared" si="1"/>
        <v>1.7949054223285384E-4</v>
      </c>
    </row>
    <row r="12" spans="1:21">
      <c r="A12" s="2" t="s">
        <v>38</v>
      </c>
      <c r="C12" s="4">
        <v>0</v>
      </c>
      <c r="E12" s="4">
        <v>3161306754</v>
      </c>
      <c r="G12" s="4">
        <v>52456901</v>
      </c>
      <c r="I12" s="4">
        <v>3213763655</v>
      </c>
      <c r="K12" s="6">
        <v>-5.1859449689667589E-3</v>
      </c>
      <c r="M12" s="4">
        <f>IFERROR(VLOOKUP(A12,'درآمد سود سهام'!A:S,19,0),0)</f>
        <v>0</v>
      </c>
      <c r="O12" s="4">
        <v>3293332701</v>
      </c>
      <c r="Q12" s="4">
        <v>357601764</v>
      </c>
      <c r="S12" s="4">
        <f t="shared" si="0"/>
        <v>3650934465</v>
      </c>
      <c r="U12" s="6">
        <f t="shared" si="1"/>
        <v>4.2999082159206738E-4</v>
      </c>
    </row>
    <row r="13" spans="1:21">
      <c r="A13" s="2" t="s">
        <v>96</v>
      </c>
      <c r="C13" s="4">
        <v>0</v>
      </c>
      <c r="E13" s="4">
        <v>3065748809</v>
      </c>
      <c r="G13" s="4">
        <v>0</v>
      </c>
      <c r="I13" s="4">
        <v>3065748809</v>
      </c>
      <c r="K13" s="6">
        <v>-4.947098268229492E-3</v>
      </c>
      <c r="M13" s="4">
        <f>IFERROR(VLOOKUP(A13,'درآمد سود سهام'!A:S,19,0),0)</f>
        <v>18907059600</v>
      </c>
      <c r="O13" s="4">
        <v>100042007240</v>
      </c>
      <c r="Q13" s="4">
        <v>1622162722</v>
      </c>
      <c r="S13" s="4">
        <f t="shared" si="0"/>
        <v>120571229562</v>
      </c>
      <c r="U13" s="6">
        <f t="shared" si="1"/>
        <v>1.4200343105783506E-2</v>
      </c>
    </row>
    <row r="14" spans="1:21">
      <c r="A14" s="2" t="s">
        <v>253</v>
      </c>
      <c r="C14" s="4">
        <v>0</v>
      </c>
      <c r="E14" s="4">
        <v>0</v>
      </c>
      <c r="G14" s="4">
        <v>0</v>
      </c>
      <c r="I14" s="4">
        <v>0</v>
      </c>
      <c r="K14" s="6">
        <v>0</v>
      </c>
      <c r="M14" s="4">
        <f>IFERROR(VLOOKUP(A14,'درآمد سود سهام'!A:S,19,0),0)</f>
        <v>0</v>
      </c>
      <c r="O14" s="4">
        <v>0</v>
      </c>
      <c r="Q14" s="4">
        <v>0</v>
      </c>
      <c r="S14" s="4">
        <f t="shared" si="0"/>
        <v>0</v>
      </c>
      <c r="U14" s="6">
        <f t="shared" si="1"/>
        <v>0</v>
      </c>
    </row>
    <row r="15" spans="1:21">
      <c r="A15" s="2" t="s">
        <v>43</v>
      </c>
      <c r="C15" s="4">
        <v>0</v>
      </c>
      <c r="E15" s="4">
        <v>-7388081134</v>
      </c>
      <c r="G15" s="4">
        <v>0</v>
      </c>
      <c r="I15" s="4">
        <v>-7388081134</v>
      </c>
      <c r="K15" s="6">
        <v>1.1921904128692228E-2</v>
      </c>
      <c r="M15" s="4">
        <f>IFERROR(VLOOKUP(A15,'درآمد سود سهام'!A:S,19,0),0)</f>
        <v>12162654582</v>
      </c>
      <c r="O15" s="4">
        <v>16596696573</v>
      </c>
      <c r="Q15" s="4">
        <v>2956497523</v>
      </c>
      <c r="S15" s="4">
        <f t="shared" si="0"/>
        <v>31715848678</v>
      </c>
      <c r="U15" s="6">
        <f t="shared" si="1"/>
        <v>3.7353515822538615E-3</v>
      </c>
    </row>
    <row r="16" spans="1:21">
      <c r="A16" s="2" t="s">
        <v>254</v>
      </c>
      <c r="C16" s="4">
        <v>0</v>
      </c>
      <c r="E16" s="4">
        <v>0</v>
      </c>
      <c r="G16" s="4">
        <v>0</v>
      </c>
      <c r="I16" s="4">
        <v>0</v>
      </c>
      <c r="K16" s="6">
        <v>0</v>
      </c>
      <c r="M16" s="4">
        <f>IFERROR(VLOOKUP(A16,'درآمد سود سهام'!A:S,19,0),0)</f>
        <v>0</v>
      </c>
      <c r="O16" s="4">
        <v>0</v>
      </c>
      <c r="Q16" s="4">
        <v>3045168757</v>
      </c>
      <c r="S16" s="4">
        <f t="shared" si="0"/>
        <v>3045168757</v>
      </c>
      <c r="U16" s="6">
        <f t="shared" si="1"/>
        <v>3.5864643100596568E-4</v>
      </c>
    </row>
    <row r="17" spans="1:21">
      <c r="A17" s="2" t="s">
        <v>255</v>
      </c>
      <c r="C17" s="4">
        <v>0</v>
      </c>
      <c r="E17" s="4">
        <v>0</v>
      </c>
      <c r="G17" s="4">
        <v>0</v>
      </c>
      <c r="I17" s="4">
        <v>0</v>
      </c>
      <c r="K17" s="6">
        <v>0</v>
      </c>
      <c r="M17" s="4">
        <f>IFERROR(VLOOKUP(A17,'درآمد سود سهام'!A:S,19,0),0)</f>
        <v>0</v>
      </c>
      <c r="O17" s="4">
        <v>0</v>
      </c>
      <c r="Q17" s="4">
        <v>23619680316</v>
      </c>
      <c r="S17" s="4">
        <f t="shared" si="0"/>
        <v>23619680316</v>
      </c>
      <c r="U17" s="6">
        <f t="shared" si="1"/>
        <v>2.7818208850864221E-3</v>
      </c>
    </row>
    <row r="18" spans="1:21">
      <c r="A18" s="2" t="s">
        <v>256</v>
      </c>
      <c r="C18" s="4">
        <v>0</v>
      </c>
      <c r="E18" s="4">
        <v>0</v>
      </c>
      <c r="G18" s="4">
        <v>0</v>
      </c>
      <c r="I18" s="4">
        <v>0</v>
      </c>
      <c r="K18" s="6">
        <v>0</v>
      </c>
      <c r="M18" s="4">
        <f>IFERROR(VLOOKUP(A18,'درآمد سود سهام'!A:S,19,0),0)</f>
        <v>0</v>
      </c>
      <c r="O18" s="4">
        <v>0</v>
      </c>
      <c r="Q18" s="4">
        <v>79436802506</v>
      </c>
      <c r="S18" s="4">
        <f t="shared" si="0"/>
        <v>79436802506</v>
      </c>
      <c r="U18" s="6">
        <f t="shared" si="1"/>
        <v>9.3557132568803138E-3</v>
      </c>
    </row>
    <row r="19" spans="1:21">
      <c r="A19" s="2" t="s">
        <v>238</v>
      </c>
      <c r="C19" s="4">
        <v>0</v>
      </c>
      <c r="E19" s="4">
        <v>0</v>
      </c>
      <c r="G19" s="4">
        <v>0</v>
      </c>
      <c r="I19" s="4">
        <v>0</v>
      </c>
      <c r="K19" s="6">
        <v>0</v>
      </c>
      <c r="M19" s="4">
        <f>IFERROR(VLOOKUP(A19,'درآمد سود سهام'!A:S,19,0),0)</f>
        <v>3048326100</v>
      </c>
      <c r="O19" s="4">
        <v>0</v>
      </c>
      <c r="Q19" s="4">
        <v>39571669657</v>
      </c>
      <c r="S19" s="4">
        <f t="shared" si="0"/>
        <v>42619995757</v>
      </c>
      <c r="U19" s="6">
        <f t="shared" si="1"/>
        <v>5.0195935225593969E-3</v>
      </c>
    </row>
    <row r="20" spans="1:21">
      <c r="A20" s="2" t="s">
        <v>87</v>
      </c>
      <c r="C20" s="4">
        <v>0</v>
      </c>
      <c r="E20" s="4">
        <v>-13913208856</v>
      </c>
      <c r="G20" s="4">
        <v>0</v>
      </c>
      <c r="I20" s="4">
        <v>-13913208856</v>
      </c>
      <c r="K20" s="6">
        <v>2.2451288649275907E-2</v>
      </c>
      <c r="M20" s="4">
        <f>IFERROR(VLOOKUP(A20,'درآمد سود سهام'!A:S,19,0),0)</f>
        <v>84594158</v>
      </c>
      <c r="O20" s="4">
        <v>19545727448</v>
      </c>
      <c r="Q20" s="4">
        <v>83275939193</v>
      </c>
      <c r="S20" s="4">
        <f t="shared" si="0"/>
        <v>102906260799</v>
      </c>
      <c r="U20" s="6">
        <f t="shared" si="1"/>
        <v>1.2119841660299309E-2</v>
      </c>
    </row>
    <row r="21" spans="1:21">
      <c r="A21" s="2" t="s">
        <v>69</v>
      </c>
      <c r="C21" s="4">
        <v>0</v>
      </c>
      <c r="E21" s="4">
        <v>-3228893627</v>
      </c>
      <c r="G21" s="4">
        <v>0</v>
      </c>
      <c r="I21" s="4">
        <v>-3228893627</v>
      </c>
      <c r="K21" s="6">
        <v>5.2103597083804467E-3</v>
      </c>
      <c r="M21" s="4">
        <f>IFERROR(VLOOKUP(A21,'درآمد سود سهام'!A:S,19,0),0)</f>
        <v>3277418028</v>
      </c>
      <c r="O21" s="4">
        <v>860678261</v>
      </c>
      <c r="Q21" s="4">
        <v>25151652360</v>
      </c>
      <c r="S21" s="4">
        <f t="shared" si="0"/>
        <v>29289748649</v>
      </c>
      <c r="U21" s="6">
        <f t="shared" si="1"/>
        <v>3.4496163123565286E-3</v>
      </c>
    </row>
    <row r="22" spans="1:21">
      <c r="A22" s="2" t="s">
        <v>244</v>
      </c>
      <c r="C22" s="4">
        <v>0</v>
      </c>
      <c r="E22" s="4">
        <v>0</v>
      </c>
      <c r="G22" s="4">
        <v>0</v>
      </c>
      <c r="I22" s="4">
        <v>0</v>
      </c>
      <c r="K22" s="6">
        <v>0</v>
      </c>
      <c r="M22" s="4">
        <f>IFERROR(VLOOKUP(A22,'درآمد سود سهام'!A:S,19,0),0)</f>
        <v>13693016800</v>
      </c>
      <c r="O22" s="4">
        <v>0</v>
      </c>
      <c r="Q22" s="4">
        <v>64382106814</v>
      </c>
      <c r="S22" s="4">
        <f t="shared" si="0"/>
        <v>78075123614</v>
      </c>
      <c r="U22" s="6">
        <f t="shared" si="1"/>
        <v>9.1953407738547509E-3</v>
      </c>
    </row>
    <row r="23" spans="1:21">
      <c r="A23" s="2" t="s">
        <v>40</v>
      </c>
      <c r="C23" s="4">
        <v>0</v>
      </c>
      <c r="E23" s="4">
        <v>-3808212020</v>
      </c>
      <c r="G23" s="4">
        <v>0</v>
      </c>
      <c r="I23" s="4">
        <v>-3808212020</v>
      </c>
      <c r="K23" s="6">
        <v>6.1451867921749016E-3</v>
      </c>
      <c r="M23" s="4">
        <f>IFERROR(VLOOKUP(A23,'درآمد سود سهام'!A:S,19,0),0)</f>
        <v>2979671730</v>
      </c>
      <c r="O23" s="4">
        <v>49468579274</v>
      </c>
      <c r="Q23" s="4">
        <v>9787290648</v>
      </c>
      <c r="S23" s="4">
        <f t="shared" si="0"/>
        <v>62235541652</v>
      </c>
      <c r="U23" s="6">
        <f t="shared" si="1"/>
        <v>7.3298252663022839E-3</v>
      </c>
    </row>
    <row r="24" spans="1:21">
      <c r="A24" s="2" t="s">
        <v>72</v>
      </c>
      <c r="C24" s="4">
        <v>0</v>
      </c>
      <c r="E24" s="4">
        <v>194833800</v>
      </c>
      <c r="G24" s="4">
        <v>0</v>
      </c>
      <c r="I24" s="4">
        <v>194833800</v>
      </c>
      <c r="K24" s="6">
        <v>-3.1439691071329752E-4</v>
      </c>
      <c r="M24" s="4">
        <f>IFERROR(VLOOKUP(A24,'درآمد سود سهام'!A:S,19,0),0)</f>
        <v>211398330</v>
      </c>
      <c r="O24" s="4">
        <v>5158712524</v>
      </c>
      <c r="Q24" s="4">
        <v>8115170844</v>
      </c>
      <c r="S24" s="4">
        <f t="shared" si="0"/>
        <v>13485281698</v>
      </c>
      <c r="U24" s="6">
        <f t="shared" si="1"/>
        <v>1.5882364946048107E-3</v>
      </c>
    </row>
    <row r="25" spans="1:21">
      <c r="A25" s="2" t="s">
        <v>60</v>
      </c>
      <c r="C25" s="4">
        <v>0</v>
      </c>
      <c r="E25" s="4">
        <v>-13878926100</v>
      </c>
      <c r="G25" s="4">
        <v>0</v>
      </c>
      <c r="I25" s="4">
        <v>-13878926100</v>
      </c>
      <c r="K25" s="6">
        <v>2.2395967690709489E-2</v>
      </c>
      <c r="M25" s="4">
        <f>IFERROR(VLOOKUP(A25,'درآمد سود سهام'!A:S,19,0),0)</f>
        <v>7077589709</v>
      </c>
      <c r="O25" s="4">
        <v>80960402570</v>
      </c>
      <c r="Q25" s="4">
        <v>23488547799</v>
      </c>
      <c r="S25" s="4">
        <f t="shared" si="0"/>
        <v>111526540078</v>
      </c>
      <c r="U25" s="6">
        <f t="shared" si="1"/>
        <v>1.3135099809976965E-2</v>
      </c>
    </row>
    <row r="26" spans="1:21">
      <c r="A26" s="2" t="s">
        <v>82</v>
      </c>
      <c r="C26" s="4">
        <v>0</v>
      </c>
      <c r="E26" s="4">
        <v>21558232384</v>
      </c>
      <c r="G26" s="4">
        <v>0</v>
      </c>
      <c r="I26" s="4">
        <v>21558232384</v>
      </c>
      <c r="K26" s="6">
        <v>-3.4787812289084168E-2</v>
      </c>
      <c r="M26" s="4">
        <f>IFERROR(VLOOKUP(A26,'درآمد سود سهام'!A:S,19,0),0)</f>
        <v>23337271650</v>
      </c>
      <c r="O26" s="4">
        <v>231129211996</v>
      </c>
      <c r="Q26" s="4">
        <v>17551500943</v>
      </c>
      <c r="S26" s="4">
        <f t="shared" si="0"/>
        <v>272017984589</v>
      </c>
      <c r="U26" s="6">
        <f t="shared" si="1"/>
        <v>3.203706826362944E-2</v>
      </c>
    </row>
    <row r="27" spans="1:21">
      <c r="A27" s="2" t="s">
        <v>80</v>
      </c>
      <c r="C27" s="4">
        <v>0</v>
      </c>
      <c r="E27" s="4">
        <v>-7461278950</v>
      </c>
      <c r="G27" s="4">
        <v>0</v>
      </c>
      <c r="I27" s="4">
        <v>-7461278950</v>
      </c>
      <c r="K27" s="6">
        <v>1.2040021042807542E-2</v>
      </c>
      <c r="M27" s="4">
        <f>IFERROR(VLOOKUP(A27,'درآمد سود سهام'!A:S,19,0),0)</f>
        <v>11136861142</v>
      </c>
      <c r="O27" s="4">
        <v>46089122631</v>
      </c>
      <c r="Q27" s="4">
        <v>11606461969</v>
      </c>
      <c r="S27" s="4">
        <f t="shared" si="0"/>
        <v>68832445742</v>
      </c>
      <c r="U27" s="6">
        <f t="shared" si="1"/>
        <v>8.1067792863803098E-3</v>
      </c>
    </row>
    <row r="28" spans="1:21">
      <c r="A28" s="2" t="s">
        <v>205</v>
      </c>
      <c r="C28" s="4">
        <v>0</v>
      </c>
      <c r="E28" s="4">
        <v>0</v>
      </c>
      <c r="G28" s="4">
        <v>0</v>
      </c>
      <c r="I28" s="4">
        <v>0</v>
      </c>
      <c r="K28" s="6">
        <v>0</v>
      </c>
      <c r="M28" s="4">
        <f>IFERROR(VLOOKUP(A28,'درآمد سود سهام'!A:S,19,0),0)</f>
        <v>4657848387</v>
      </c>
      <c r="O28" s="4">
        <v>0</v>
      </c>
      <c r="Q28" s="4">
        <v>69984205820</v>
      </c>
      <c r="S28" s="4">
        <f t="shared" si="0"/>
        <v>74642054207</v>
      </c>
      <c r="U28" s="6">
        <f t="shared" si="1"/>
        <v>8.7910091297099084E-3</v>
      </c>
    </row>
    <row r="29" spans="1:21">
      <c r="A29" s="2" t="s">
        <v>83</v>
      </c>
      <c r="C29" s="4">
        <v>0</v>
      </c>
      <c r="E29" s="4">
        <v>-64711949303</v>
      </c>
      <c r="G29" s="4">
        <v>0</v>
      </c>
      <c r="I29" s="4">
        <v>-64711949303</v>
      </c>
      <c r="K29" s="6">
        <v>0.10442354944110686</v>
      </c>
      <c r="M29" s="4">
        <f>IFERROR(VLOOKUP(A29,'درآمد سود سهام'!A:S,19,0),0)</f>
        <v>147952932000</v>
      </c>
      <c r="O29" s="4">
        <v>172844815595</v>
      </c>
      <c r="Q29" s="4">
        <v>-536796581</v>
      </c>
      <c r="S29" s="4">
        <f t="shared" si="0"/>
        <v>320260951014</v>
      </c>
      <c r="U29" s="6">
        <f t="shared" si="1"/>
        <v>3.7718910259970033E-2</v>
      </c>
    </row>
    <row r="30" spans="1:21">
      <c r="A30" s="2" t="s">
        <v>81</v>
      </c>
      <c r="C30" s="4">
        <v>0</v>
      </c>
      <c r="E30" s="4">
        <v>-17467527901</v>
      </c>
      <c r="G30" s="4">
        <v>0</v>
      </c>
      <c r="I30" s="4">
        <v>-17467527901</v>
      </c>
      <c r="K30" s="6">
        <v>2.818677667772599E-2</v>
      </c>
      <c r="M30" s="4">
        <f>IFERROR(VLOOKUP(A30,'درآمد سود سهام'!A:S,19,0),0)</f>
        <v>35427584250</v>
      </c>
      <c r="O30" s="4">
        <v>151995666174</v>
      </c>
      <c r="Q30" s="4">
        <v>2797254571</v>
      </c>
      <c r="S30" s="4">
        <f t="shared" si="0"/>
        <v>190220504995</v>
      </c>
      <c r="U30" s="6">
        <f t="shared" si="1"/>
        <v>2.2403324959835456E-2</v>
      </c>
    </row>
    <row r="31" spans="1:21">
      <c r="A31" s="2" t="s">
        <v>257</v>
      </c>
      <c r="C31" s="4">
        <v>0</v>
      </c>
      <c r="E31" s="4">
        <v>0</v>
      </c>
      <c r="G31" s="4">
        <v>0</v>
      </c>
      <c r="I31" s="4">
        <v>0</v>
      </c>
      <c r="K31" s="6">
        <v>0</v>
      </c>
      <c r="M31" s="4">
        <f>IFERROR(VLOOKUP(A31,'درآمد سود سهام'!A:S,19,0),0)</f>
        <v>0</v>
      </c>
      <c r="O31" s="4">
        <v>0</v>
      </c>
      <c r="Q31" s="4">
        <v>51827213</v>
      </c>
      <c r="S31" s="4">
        <f t="shared" si="0"/>
        <v>51827213</v>
      </c>
      <c r="U31" s="6">
        <f t="shared" si="1"/>
        <v>6.103978614882389E-6</v>
      </c>
    </row>
    <row r="32" spans="1:21">
      <c r="A32" s="2" t="s">
        <v>75</v>
      </c>
      <c r="C32" s="4">
        <v>0</v>
      </c>
      <c r="E32" s="4">
        <v>-10539544265</v>
      </c>
      <c r="G32" s="4">
        <v>0</v>
      </c>
      <c r="I32" s="4">
        <v>-10539544265</v>
      </c>
      <c r="K32" s="6">
        <v>1.7007316786112326E-2</v>
      </c>
      <c r="M32" s="4">
        <f>IFERROR(VLOOKUP(A32,'درآمد سود سهام'!A:S,19,0),0)</f>
        <v>4049772900</v>
      </c>
      <c r="O32" s="4">
        <v>45769339947</v>
      </c>
      <c r="Q32" s="4">
        <v>9787862676</v>
      </c>
      <c r="S32" s="4">
        <f t="shared" si="0"/>
        <v>59606975523</v>
      </c>
      <c r="U32" s="6">
        <f t="shared" si="1"/>
        <v>7.0202444397349708E-3</v>
      </c>
    </row>
    <row r="33" spans="1:21">
      <c r="A33" s="2" t="s">
        <v>73</v>
      </c>
      <c r="C33" s="4">
        <v>0</v>
      </c>
      <c r="E33" s="4">
        <v>307858578</v>
      </c>
      <c r="G33" s="4">
        <v>0</v>
      </c>
      <c r="I33" s="4">
        <v>307858578</v>
      </c>
      <c r="K33" s="6">
        <v>-4.9678128671610741E-4</v>
      </c>
      <c r="M33" s="4">
        <f>IFERROR(VLOOKUP(A33,'درآمد سود سهام'!A:S,19,0),0)</f>
        <v>25760542286</v>
      </c>
      <c r="O33" s="4">
        <v>-49304992168</v>
      </c>
      <c r="Q33" s="4">
        <v>9696992570</v>
      </c>
      <c r="S33" s="4">
        <f t="shared" si="0"/>
        <v>-13847457312</v>
      </c>
      <c r="U33" s="6">
        <f t="shared" si="1"/>
        <v>-1.6308919274309573E-3</v>
      </c>
    </row>
    <row r="34" spans="1:21">
      <c r="A34" s="2" t="s">
        <v>258</v>
      </c>
      <c r="C34" s="4">
        <v>0</v>
      </c>
      <c r="E34" s="4">
        <v>0</v>
      </c>
      <c r="G34" s="4">
        <v>0</v>
      </c>
      <c r="I34" s="4">
        <v>0</v>
      </c>
      <c r="K34" s="6">
        <v>0</v>
      </c>
      <c r="M34" s="4">
        <f>IFERROR(VLOOKUP(A34,'درآمد سود سهام'!A:S,19,0),0)</f>
        <v>0</v>
      </c>
      <c r="O34" s="4">
        <v>0</v>
      </c>
      <c r="Q34" s="4">
        <v>23217446940</v>
      </c>
      <c r="S34" s="4">
        <f t="shared" si="0"/>
        <v>23217446940</v>
      </c>
      <c r="U34" s="6">
        <f t="shared" si="1"/>
        <v>2.7344476272325616E-3</v>
      </c>
    </row>
    <row r="35" spans="1:21">
      <c r="A35" s="2" t="s">
        <v>93</v>
      </c>
      <c r="C35" s="4">
        <v>0</v>
      </c>
      <c r="E35" s="4">
        <v>-23743559656</v>
      </c>
      <c r="G35" s="4">
        <v>0</v>
      </c>
      <c r="I35" s="4">
        <v>-23743559656</v>
      </c>
      <c r="K35" s="6">
        <v>3.8314203209008316E-2</v>
      </c>
      <c r="M35" s="4">
        <f>IFERROR(VLOOKUP(A35,'درآمد سود سهام'!A:S,19,0),0)</f>
        <v>40699062750</v>
      </c>
      <c r="O35" s="4">
        <v>126068642265</v>
      </c>
      <c r="Q35" s="4">
        <v>10186876232</v>
      </c>
      <c r="S35" s="4">
        <f t="shared" si="0"/>
        <v>176954581247</v>
      </c>
      <c r="U35" s="6">
        <f t="shared" si="1"/>
        <v>2.084092346885711E-2</v>
      </c>
    </row>
    <row r="36" spans="1:21">
      <c r="A36" s="2" t="s">
        <v>207</v>
      </c>
      <c r="C36" s="4">
        <v>0</v>
      </c>
      <c r="E36" s="4">
        <v>0</v>
      </c>
      <c r="G36" s="4">
        <v>0</v>
      </c>
      <c r="I36" s="4">
        <v>0</v>
      </c>
      <c r="K36" s="6">
        <v>0</v>
      </c>
      <c r="M36" s="4">
        <f>IFERROR(VLOOKUP(A36,'درآمد سود سهام'!A:S,19,0),0)</f>
        <v>4540000000</v>
      </c>
      <c r="O36" s="4">
        <v>0</v>
      </c>
      <c r="Q36" s="4">
        <v>5332083431</v>
      </c>
      <c r="S36" s="4">
        <f t="shared" si="0"/>
        <v>9872083431</v>
      </c>
      <c r="U36" s="6">
        <f t="shared" si="1"/>
        <v>1.1626900745590693E-3</v>
      </c>
    </row>
    <row r="37" spans="1:21">
      <c r="A37" s="2" t="s">
        <v>21</v>
      </c>
      <c r="C37" s="4">
        <v>0</v>
      </c>
      <c r="E37" s="4">
        <v>-48876048369</v>
      </c>
      <c r="G37" s="4">
        <v>0</v>
      </c>
      <c r="I37" s="4">
        <v>-48876048369</v>
      </c>
      <c r="K37" s="6">
        <v>7.8869675667606456E-2</v>
      </c>
      <c r="M37" s="4">
        <f>IFERROR(VLOOKUP(A37,'درآمد سود سهام'!A:S,19,0),0)</f>
        <v>102911026500</v>
      </c>
      <c r="O37" s="4">
        <v>242219968472</v>
      </c>
      <c r="Q37" s="4">
        <v>-5378</v>
      </c>
      <c r="S37" s="4">
        <f t="shared" si="0"/>
        <v>345130989594</v>
      </c>
      <c r="U37" s="6">
        <f t="shared" si="1"/>
        <v>4.0647992779680675E-2</v>
      </c>
    </row>
    <row r="38" spans="1:21">
      <c r="A38" s="2" t="s">
        <v>259</v>
      </c>
      <c r="C38" s="4">
        <v>0</v>
      </c>
      <c r="E38" s="4">
        <v>0</v>
      </c>
      <c r="G38" s="4">
        <v>0</v>
      </c>
      <c r="I38" s="4">
        <v>0</v>
      </c>
      <c r="K38" s="6">
        <v>0</v>
      </c>
      <c r="M38" s="4">
        <f>IFERROR(VLOOKUP(A38,'درآمد سود سهام'!A:S,19,0),0)</f>
        <v>0</v>
      </c>
      <c r="O38" s="4">
        <v>0</v>
      </c>
      <c r="Q38" s="4">
        <v>22029170578</v>
      </c>
      <c r="S38" s="4">
        <f t="shared" si="0"/>
        <v>22029170578</v>
      </c>
      <c r="U38" s="6">
        <f t="shared" si="1"/>
        <v>2.5944977228798374E-3</v>
      </c>
    </row>
    <row r="39" spans="1:21">
      <c r="A39" s="2" t="s">
        <v>22</v>
      </c>
      <c r="C39" s="4">
        <v>0</v>
      </c>
      <c r="E39" s="4">
        <v>-13000310805</v>
      </c>
      <c r="G39" s="4">
        <v>0</v>
      </c>
      <c r="I39" s="4">
        <v>-13000310805</v>
      </c>
      <c r="K39" s="6">
        <v>2.0978175015858139E-2</v>
      </c>
      <c r="M39" s="4">
        <f>IFERROR(VLOOKUP(A39,'درآمد سود سهام'!A:S,19,0),0)</f>
        <v>19809592800</v>
      </c>
      <c r="O39" s="4">
        <v>39534825988</v>
      </c>
      <c r="Q39" s="4">
        <v>10908422429</v>
      </c>
      <c r="S39" s="4">
        <f t="shared" si="0"/>
        <v>70252841217</v>
      </c>
      <c r="U39" s="6">
        <f t="shared" si="1"/>
        <v>8.2740671473747977E-3</v>
      </c>
    </row>
    <row r="40" spans="1:21">
      <c r="A40" s="2" t="s">
        <v>84</v>
      </c>
      <c r="C40" s="4">
        <v>0</v>
      </c>
      <c r="E40" s="4">
        <v>-49631728411</v>
      </c>
      <c r="G40" s="4">
        <v>0</v>
      </c>
      <c r="I40" s="4">
        <v>-49631728411</v>
      </c>
      <c r="K40" s="6">
        <v>8.008909175810254E-2</v>
      </c>
      <c r="M40" s="4">
        <f>IFERROR(VLOOKUP(A40,'درآمد سود سهام'!A:S,19,0),0)</f>
        <v>122422746000</v>
      </c>
      <c r="O40" s="4">
        <v>29265743633</v>
      </c>
      <c r="Q40" s="4">
        <v>244060615</v>
      </c>
      <c r="S40" s="4">
        <f t="shared" si="0"/>
        <v>151932550248</v>
      </c>
      <c r="U40" s="6">
        <f t="shared" si="1"/>
        <v>1.7893939958113048E-2</v>
      </c>
    </row>
    <row r="41" spans="1:21">
      <c r="A41" s="2" t="s">
        <v>26</v>
      </c>
      <c r="C41" s="4">
        <v>0</v>
      </c>
      <c r="E41" s="4">
        <v>-63616714875</v>
      </c>
      <c r="G41" s="4">
        <v>0</v>
      </c>
      <c r="I41" s="4">
        <v>-63616714875</v>
      </c>
      <c r="K41" s="6">
        <v>0.10265620557844009</v>
      </c>
      <c r="M41" s="4">
        <f>IFERROR(VLOOKUP(A41,'درآمد سود سهام'!A:S,19,0),0)</f>
        <v>108647291500</v>
      </c>
      <c r="O41" s="4">
        <v>-203544909384</v>
      </c>
      <c r="Q41" s="4">
        <v>-3464023298</v>
      </c>
      <c r="S41" s="4">
        <f t="shared" si="0"/>
        <v>-98361641182</v>
      </c>
      <c r="U41" s="6">
        <f t="shared" si="1"/>
        <v>-1.1584596576699252E-2</v>
      </c>
    </row>
    <row r="42" spans="1:21">
      <c r="A42" s="2" t="s">
        <v>48</v>
      </c>
      <c r="C42" s="4">
        <v>0</v>
      </c>
      <c r="E42" s="4">
        <v>-2334121051</v>
      </c>
      <c r="G42" s="4">
        <v>0</v>
      </c>
      <c r="I42" s="4">
        <v>-2334121051</v>
      </c>
      <c r="K42" s="6">
        <v>3.7664945592873265E-3</v>
      </c>
      <c r="M42" s="4">
        <f>IFERROR(VLOOKUP(A42,'درآمد سود سهام'!A:S,19,0),0)</f>
        <v>30728678100</v>
      </c>
      <c r="O42" s="4">
        <v>28440047531</v>
      </c>
      <c r="Q42" s="4">
        <v>1618468640</v>
      </c>
      <c r="S42" s="4">
        <f t="shared" si="0"/>
        <v>60787194271</v>
      </c>
      <c r="U42" s="6">
        <f t="shared" si="1"/>
        <v>7.1592453541517902E-3</v>
      </c>
    </row>
    <row r="43" spans="1:21">
      <c r="A43" s="2" t="s">
        <v>260</v>
      </c>
      <c r="C43" s="4">
        <v>0</v>
      </c>
      <c r="E43" s="4">
        <v>0</v>
      </c>
      <c r="G43" s="4">
        <v>0</v>
      </c>
      <c r="I43" s="4">
        <v>0</v>
      </c>
      <c r="K43" s="6">
        <v>0</v>
      </c>
      <c r="M43" s="4">
        <f>IFERROR(VLOOKUP(A43,'درآمد سود سهام'!A:S,19,0),0)</f>
        <v>0</v>
      </c>
      <c r="O43" s="4">
        <v>0</v>
      </c>
      <c r="Q43" s="4">
        <v>-420901705</v>
      </c>
      <c r="S43" s="4">
        <f t="shared" si="0"/>
        <v>-420901705</v>
      </c>
      <c r="U43" s="6">
        <f t="shared" si="1"/>
        <v>-4.9571930605018952E-5</v>
      </c>
    </row>
    <row r="44" spans="1:21">
      <c r="A44" s="2" t="s">
        <v>231</v>
      </c>
      <c r="C44" s="4">
        <v>0</v>
      </c>
      <c r="E44" s="4">
        <v>0</v>
      </c>
      <c r="G44" s="4">
        <v>0</v>
      </c>
      <c r="I44" s="4">
        <v>0</v>
      </c>
      <c r="K44" s="6">
        <v>0</v>
      </c>
      <c r="M44" s="4">
        <f>IFERROR(VLOOKUP(A44,'درآمد سود سهام'!A:S,19,0),0)</f>
        <v>2019328168</v>
      </c>
      <c r="O44" s="4">
        <v>0</v>
      </c>
      <c r="Q44" s="4">
        <v>5887801165</v>
      </c>
      <c r="S44" s="4">
        <f t="shared" si="0"/>
        <v>7907129333</v>
      </c>
      <c r="U44" s="6">
        <f t="shared" si="1"/>
        <v>9.3126652119498012E-4</v>
      </c>
    </row>
    <row r="45" spans="1:21">
      <c r="A45" s="2" t="s">
        <v>261</v>
      </c>
      <c r="C45" s="4">
        <v>0</v>
      </c>
      <c r="E45" s="4">
        <v>0</v>
      </c>
      <c r="G45" s="4">
        <v>0</v>
      </c>
      <c r="I45" s="4">
        <v>0</v>
      </c>
      <c r="K45" s="6">
        <v>0</v>
      </c>
      <c r="M45" s="4">
        <f>IFERROR(VLOOKUP(A45,'درآمد سود سهام'!A:S,19,0),0)</f>
        <v>0</v>
      </c>
      <c r="O45" s="4">
        <v>0</v>
      </c>
      <c r="Q45" s="4">
        <v>-155101515</v>
      </c>
      <c r="S45" s="4">
        <f t="shared" si="0"/>
        <v>-155101515</v>
      </c>
      <c r="U45" s="6">
        <f t="shared" si="1"/>
        <v>-1.826716653075403E-5</v>
      </c>
    </row>
    <row r="46" spans="1:21">
      <c r="A46" s="2" t="s">
        <v>20</v>
      </c>
      <c r="C46" s="4">
        <v>0</v>
      </c>
      <c r="E46" s="4">
        <v>-32248366989</v>
      </c>
      <c r="G46" s="4">
        <v>0</v>
      </c>
      <c r="I46" s="4">
        <v>-32248366989</v>
      </c>
      <c r="K46" s="6">
        <v>5.2038131766101586E-2</v>
      </c>
      <c r="M46" s="4">
        <f>IFERROR(VLOOKUP(A46,'درآمد سود سهام'!A:S,19,0),0)</f>
        <v>0</v>
      </c>
      <c r="O46" s="4">
        <v>94666074946</v>
      </c>
      <c r="Q46" s="4">
        <v>-11505</v>
      </c>
      <c r="S46" s="4">
        <f t="shared" si="0"/>
        <v>94666063441</v>
      </c>
      <c r="U46" s="6">
        <f t="shared" si="1"/>
        <v>1.1149347868637341E-2</v>
      </c>
    </row>
    <row r="47" spans="1:21">
      <c r="A47" s="2" t="s">
        <v>262</v>
      </c>
      <c r="C47" s="4">
        <v>0</v>
      </c>
      <c r="E47" s="4">
        <v>0</v>
      </c>
      <c r="G47" s="4">
        <v>0</v>
      </c>
      <c r="I47" s="4">
        <v>0</v>
      </c>
      <c r="K47" s="6">
        <v>0</v>
      </c>
      <c r="M47" s="4">
        <f>IFERROR(VLOOKUP(A47,'درآمد سود سهام'!A:S,19,0),0)</f>
        <v>0</v>
      </c>
      <c r="O47" s="4">
        <v>0</v>
      </c>
      <c r="Q47" s="4">
        <v>119343841402</v>
      </c>
      <c r="S47" s="4">
        <f t="shared" si="0"/>
        <v>119343841402</v>
      </c>
      <c r="U47" s="6">
        <f t="shared" si="1"/>
        <v>1.4055786787835253E-2</v>
      </c>
    </row>
    <row r="48" spans="1:21">
      <c r="A48" s="2" t="s">
        <v>263</v>
      </c>
      <c r="C48" s="4">
        <v>0</v>
      </c>
      <c r="E48" s="4">
        <v>0</v>
      </c>
      <c r="G48" s="4">
        <v>0</v>
      </c>
      <c r="I48" s="4">
        <v>0</v>
      </c>
      <c r="K48" s="6">
        <v>0</v>
      </c>
      <c r="M48" s="4">
        <f>IFERROR(VLOOKUP(A48,'درآمد سود سهام'!A:S,19,0),0)</f>
        <v>0</v>
      </c>
      <c r="O48" s="4">
        <v>0</v>
      </c>
      <c r="Q48" s="4">
        <v>-32359655</v>
      </c>
      <c r="S48" s="4">
        <f t="shared" si="0"/>
        <v>-32359655</v>
      </c>
      <c r="U48" s="6">
        <f t="shared" si="1"/>
        <v>-3.8111762271486986E-6</v>
      </c>
    </row>
    <row r="49" spans="1:21">
      <c r="A49" s="2" t="s">
        <v>62</v>
      </c>
      <c r="C49" s="4">
        <v>0</v>
      </c>
      <c r="E49" s="4">
        <v>-24795924168</v>
      </c>
      <c r="G49" s="4">
        <v>0</v>
      </c>
      <c r="I49" s="4">
        <v>-24795924168</v>
      </c>
      <c r="K49" s="6">
        <v>4.0012369294754768E-2</v>
      </c>
      <c r="M49" s="4">
        <f>IFERROR(VLOOKUP(A49,'درآمد سود سهام'!A:S,19,0),0)</f>
        <v>131380557000</v>
      </c>
      <c r="O49" s="4">
        <v>338546834571</v>
      </c>
      <c r="Q49" s="4">
        <v>8594856826</v>
      </c>
      <c r="S49" s="4">
        <f t="shared" si="0"/>
        <v>478522248397</v>
      </c>
      <c r="U49" s="6">
        <f t="shared" si="1"/>
        <v>5.6358221904788251E-2</v>
      </c>
    </row>
    <row r="50" spans="1:21">
      <c r="A50" s="2" t="s">
        <v>264</v>
      </c>
      <c r="C50" s="4">
        <v>0</v>
      </c>
      <c r="E50" s="4">
        <v>0</v>
      </c>
      <c r="G50" s="4">
        <v>0</v>
      </c>
      <c r="I50" s="4">
        <v>0</v>
      </c>
      <c r="K50" s="6">
        <v>0</v>
      </c>
      <c r="M50" s="4">
        <f>IFERROR(VLOOKUP(A50,'درآمد سود سهام'!A:S,19,0),0)</f>
        <v>0</v>
      </c>
      <c r="O50" s="4">
        <v>0</v>
      </c>
      <c r="Q50" s="4">
        <v>-328335091</v>
      </c>
      <c r="S50" s="4">
        <f t="shared" si="0"/>
        <v>-328335091</v>
      </c>
      <c r="U50" s="6">
        <f t="shared" si="1"/>
        <v>-3.8669846552996457E-5</v>
      </c>
    </row>
    <row r="51" spans="1:21">
      <c r="A51" s="2" t="s">
        <v>265</v>
      </c>
      <c r="C51" s="4">
        <v>0</v>
      </c>
      <c r="E51" s="4">
        <v>0</v>
      </c>
      <c r="G51" s="4">
        <v>0</v>
      </c>
      <c r="I51" s="4">
        <v>0</v>
      </c>
      <c r="K51" s="6">
        <v>0</v>
      </c>
      <c r="M51" s="4">
        <f>IFERROR(VLOOKUP(A51,'درآمد سود سهام'!A:S,19,0),0)</f>
        <v>0</v>
      </c>
      <c r="O51" s="4">
        <v>0</v>
      </c>
      <c r="Q51" s="4">
        <v>510188857</v>
      </c>
      <c r="S51" s="4">
        <f t="shared" si="0"/>
        <v>510188857</v>
      </c>
      <c r="U51" s="6">
        <f t="shared" si="1"/>
        <v>6.0087774210033041E-5</v>
      </c>
    </row>
    <row r="52" spans="1:21">
      <c r="A52" s="2" t="s">
        <v>266</v>
      </c>
      <c r="C52" s="4">
        <v>0</v>
      </c>
      <c r="E52" s="4">
        <v>0</v>
      </c>
      <c r="G52" s="4">
        <v>0</v>
      </c>
      <c r="I52" s="4">
        <v>0</v>
      </c>
      <c r="K52" s="6">
        <v>0</v>
      </c>
      <c r="M52" s="4">
        <f>IFERROR(VLOOKUP(A52,'درآمد سود سهام'!A:S,19,0),0)</f>
        <v>0</v>
      </c>
      <c r="O52" s="4">
        <v>0</v>
      </c>
      <c r="Q52" s="4">
        <v>-83575589</v>
      </c>
      <c r="S52" s="4">
        <f t="shared" si="0"/>
        <v>-83575589</v>
      </c>
      <c r="U52" s="6">
        <f t="shared" si="1"/>
        <v>-9.8431611204368611E-6</v>
      </c>
    </row>
    <row r="53" spans="1:21">
      <c r="A53" s="2" t="s">
        <v>57</v>
      </c>
      <c r="C53" s="4">
        <v>0</v>
      </c>
      <c r="E53" s="4">
        <v>-3363865200</v>
      </c>
      <c r="G53" s="4">
        <v>0</v>
      </c>
      <c r="I53" s="4">
        <v>-3363865200</v>
      </c>
      <c r="K53" s="6">
        <v>5.4281589074173407E-3</v>
      </c>
      <c r="M53" s="4">
        <f>IFERROR(VLOOKUP(A53,'درآمد سود سهام'!A:S,19,0),0)</f>
        <v>10340000000</v>
      </c>
      <c r="O53" s="4">
        <v>-12005045969</v>
      </c>
      <c r="Q53" s="4">
        <v>3954677578</v>
      </c>
      <c r="S53" s="4">
        <f t="shared" si="0"/>
        <v>2289631609</v>
      </c>
      <c r="U53" s="6">
        <f t="shared" si="1"/>
        <v>2.6966262641394117E-4</v>
      </c>
    </row>
    <row r="54" spans="1:21">
      <c r="A54" s="2" t="s">
        <v>341</v>
      </c>
      <c r="C54" s="4"/>
      <c r="E54" s="4"/>
      <c r="G54" s="4"/>
      <c r="I54" s="4"/>
      <c r="K54" s="6"/>
      <c r="M54" s="4">
        <v>0</v>
      </c>
      <c r="O54" s="4">
        <v>0</v>
      </c>
      <c r="Q54" s="4">
        <v>-37980419</v>
      </c>
      <c r="S54" s="4">
        <f t="shared" si="0"/>
        <v>-37980419</v>
      </c>
      <c r="U54" s="6">
        <f t="shared" si="1"/>
        <v>-4.4731648093883184E-6</v>
      </c>
    </row>
    <row r="55" spans="1:21">
      <c r="A55" s="2" t="s">
        <v>267</v>
      </c>
      <c r="C55" s="4">
        <v>0</v>
      </c>
      <c r="E55" s="4">
        <v>0</v>
      </c>
      <c r="G55" s="4">
        <v>0</v>
      </c>
      <c r="I55" s="4">
        <v>0</v>
      </c>
      <c r="K55" s="6">
        <v>0</v>
      </c>
      <c r="M55" s="4">
        <f>IFERROR(VLOOKUP(A55,'درآمد سود سهام'!A:S,19,0),0)</f>
        <v>0</v>
      </c>
      <c r="O55" s="4">
        <v>0</v>
      </c>
      <c r="Q55" s="4">
        <v>-108174645</v>
      </c>
      <c r="S55" s="4">
        <f t="shared" si="0"/>
        <v>-108174645</v>
      </c>
      <c r="U55" s="6">
        <f t="shared" si="1"/>
        <v>-1.2740328517230787E-5</v>
      </c>
    </row>
    <row r="56" spans="1:21">
      <c r="A56" s="2" t="s">
        <v>52</v>
      </c>
      <c r="C56" s="4">
        <v>157324731729</v>
      </c>
      <c r="E56" s="4">
        <v>-157904220137</v>
      </c>
      <c r="G56" s="4">
        <v>0</v>
      </c>
      <c r="I56" s="4">
        <v>-579488408</v>
      </c>
      <c r="K56" s="6">
        <v>9.3510143142189347E-4</v>
      </c>
      <c r="M56" s="4">
        <f>IFERROR(VLOOKUP(A56,'درآمد سود سهام'!A:S,19,0),0)</f>
        <v>184521699834</v>
      </c>
      <c r="O56" s="4">
        <v>-18434942714</v>
      </c>
      <c r="Q56" s="4">
        <v>6802828450</v>
      </c>
      <c r="S56" s="4">
        <f t="shared" si="0"/>
        <v>172889585570</v>
      </c>
      <c r="U56" s="6">
        <f t="shared" si="1"/>
        <v>2.0362166359498415E-2</v>
      </c>
    </row>
    <row r="57" spans="1:21">
      <c r="A57" s="2" t="s">
        <v>268</v>
      </c>
      <c r="C57" s="4">
        <v>0</v>
      </c>
      <c r="E57" s="4">
        <v>0</v>
      </c>
      <c r="G57" s="4">
        <v>0</v>
      </c>
      <c r="I57" s="4">
        <v>0</v>
      </c>
      <c r="K57" s="6">
        <v>0</v>
      </c>
      <c r="M57" s="4">
        <f>IFERROR(VLOOKUP(A57,'درآمد سود سهام'!A:S,19,0),0)</f>
        <v>0</v>
      </c>
      <c r="O57" s="4">
        <v>0</v>
      </c>
      <c r="Q57" s="4">
        <v>-145919952</v>
      </c>
      <c r="S57" s="4">
        <f t="shared" si="0"/>
        <v>-145919952</v>
      </c>
      <c r="U57" s="6">
        <f t="shared" si="1"/>
        <v>-1.7185802881059121E-5</v>
      </c>
    </row>
    <row r="58" spans="1:21">
      <c r="A58" s="2" t="s">
        <v>269</v>
      </c>
      <c r="C58" s="4">
        <v>0</v>
      </c>
      <c r="E58" s="4">
        <v>0</v>
      </c>
      <c r="G58" s="4">
        <v>0</v>
      </c>
      <c r="I58" s="4">
        <v>0</v>
      </c>
      <c r="K58" s="6">
        <v>0</v>
      </c>
      <c r="M58" s="4">
        <f>IFERROR(VLOOKUP(A58,'درآمد سود سهام'!A:S,19,0),0)</f>
        <v>0</v>
      </c>
      <c r="O58" s="4">
        <v>0</v>
      </c>
      <c r="Q58" s="4">
        <v>-110932670</v>
      </c>
      <c r="S58" s="4">
        <f t="shared" si="0"/>
        <v>-110932670</v>
      </c>
      <c r="U58" s="6">
        <f t="shared" si="1"/>
        <v>-1.3065156433779395E-5</v>
      </c>
    </row>
    <row r="59" spans="1:21">
      <c r="A59" s="2" t="s">
        <v>270</v>
      </c>
      <c r="C59" s="4">
        <v>0</v>
      </c>
      <c r="E59" s="4">
        <v>0</v>
      </c>
      <c r="G59" s="4">
        <v>0</v>
      </c>
      <c r="I59" s="4">
        <v>0</v>
      </c>
      <c r="K59" s="6">
        <v>0</v>
      </c>
      <c r="M59" s="4">
        <f>IFERROR(VLOOKUP(A59,'درآمد سود سهام'!A:S,19,0),0)</f>
        <v>0</v>
      </c>
      <c r="O59" s="4">
        <v>0</v>
      </c>
      <c r="Q59" s="4">
        <v>-445960938</v>
      </c>
      <c r="S59" s="4">
        <f t="shared" si="0"/>
        <v>-445960938</v>
      </c>
      <c r="U59" s="6">
        <f t="shared" si="1"/>
        <v>-5.2523295601962835E-5</v>
      </c>
    </row>
    <row r="60" spans="1:21">
      <c r="A60" s="2" t="s">
        <v>271</v>
      </c>
      <c r="C60" s="4">
        <v>0</v>
      </c>
      <c r="E60" s="4">
        <v>0</v>
      </c>
      <c r="G60" s="4">
        <v>0</v>
      </c>
      <c r="I60" s="4">
        <v>0</v>
      </c>
      <c r="K60" s="6">
        <v>0</v>
      </c>
      <c r="M60" s="4">
        <f>IFERROR(VLOOKUP(A60,'درآمد سود سهام'!A:S,19,0),0)</f>
        <v>0</v>
      </c>
      <c r="O60" s="4">
        <v>0</v>
      </c>
      <c r="Q60" s="4">
        <v>-868820768</v>
      </c>
      <c r="S60" s="4">
        <f t="shared" si="0"/>
        <v>-868820768</v>
      </c>
      <c r="U60" s="6">
        <f t="shared" si="1"/>
        <v>-1.023258454595599E-4</v>
      </c>
    </row>
    <row r="61" spans="1:21">
      <c r="A61" s="2" t="s">
        <v>272</v>
      </c>
      <c r="C61" s="4">
        <v>0</v>
      </c>
      <c r="E61" s="4">
        <v>0</v>
      </c>
      <c r="G61" s="4">
        <v>0</v>
      </c>
      <c r="I61" s="4">
        <v>0</v>
      </c>
      <c r="K61" s="6">
        <v>0</v>
      </c>
      <c r="M61" s="4">
        <f>IFERROR(VLOOKUP(A61,'درآمد سود سهام'!A:S,19,0),0)</f>
        <v>0</v>
      </c>
      <c r="O61" s="4">
        <v>0</v>
      </c>
      <c r="Q61" s="4">
        <v>15037645339</v>
      </c>
      <c r="S61" s="4">
        <f t="shared" si="0"/>
        <v>15037645339</v>
      </c>
      <c r="U61" s="6">
        <f t="shared" si="1"/>
        <v>1.7710669791841176E-3</v>
      </c>
    </row>
    <row r="62" spans="1:21">
      <c r="A62" s="2" t="s">
        <v>273</v>
      </c>
      <c r="C62" s="4">
        <v>0</v>
      </c>
      <c r="E62" s="4">
        <v>0</v>
      </c>
      <c r="G62" s="4">
        <v>0</v>
      </c>
      <c r="I62" s="4">
        <v>0</v>
      </c>
      <c r="K62" s="6">
        <v>0</v>
      </c>
      <c r="M62" s="4">
        <f>IFERROR(VLOOKUP(A62,'درآمد سود سهام'!A:S,19,0),0)</f>
        <v>0</v>
      </c>
      <c r="O62" s="4">
        <v>0</v>
      </c>
      <c r="Q62" s="4">
        <v>0</v>
      </c>
      <c r="S62" s="4">
        <f t="shared" si="0"/>
        <v>0</v>
      </c>
      <c r="U62" s="6">
        <f t="shared" si="1"/>
        <v>0</v>
      </c>
    </row>
    <row r="63" spans="1:21">
      <c r="A63" s="2" t="s">
        <v>274</v>
      </c>
      <c r="C63" s="4">
        <v>0</v>
      </c>
      <c r="E63" s="4">
        <v>0</v>
      </c>
      <c r="G63" s="4">
        <v>0</v>
      </c>
      <c r="I63" s="4">
        <v>0</v>
      </c>
      <c r="K63" s="6">
        <v>0</v>
      </c>
      <c r="M63" s="4">
        <f>IFERROR(VLOOKUP(A63,'درآمد سود سهام'!A:S,19,0),0)</f>
        <v>0</v>
      </c>
      <c r="O63" s="4">
        <v>0</v>
      </c>
      <c r="Q63" s="4">
        <v>3624972894</v>
      </c>
      <c r="S63" s="4">
        <f t="shared" si="0"/>
        <v>3624972894</v>
      </c>
      <c r="U63" s="6">
        <f t="shared" si="1"/>
        <v>4.2693318323916673E-4</v>
      </c>
    </row>
    <row r="64" spans="1:21">
      <c r="A64" s="2" t="s">
        <v>97</v>
      </c>
      <c r="C64" s="4">
        <v>0</v>
      </c>
      <c r="E64" s="4">
        <v>-3215465980</v>
      </c>
      <c r="G64" s="4">
        <v>0</v>
      </c>
      <c r="I64" s="4">
        <v>-3215465980</v>
      </c>
      <c r="K64" s="6">
        <v>5.188691954967288E-3</v>
      </c>
      <c r="M64" s="4">
        <f>IFERROR(VLOOKUP(A64,'درآمد سود سهام'!A:S,19,0),0)</f>
        <v>4375995960</v>
      </c>
      <c r="O64" s="4">
        <v>7709444248</v>
      </c>
      <c r="Q64" s="4">
        <v>17228429424</v>
      </c>
      <c r="S64" s="4">
        <f t="shared" si="0"/>
        <v>29313869632</v>
      </c>
      <c r="U64" s="6">
        <f t="shared" si="1"/>
        <v>3.4524571744418957E-3</v>
      </c>
    </row>
    <row r="65" spans="1:21">
      <c r="A65" s="2" t="s">
        <v>74</v>
      </c>
      <c r="C65" s="4">
        <v>0</v>
      </c>
      <c r="E65" s="4">
        <v>-7569033563</v>
      </c>
      <c r="G65" s="4">
        <v>0</v>
      </c>
      <c r="I65" s="4">
        <v>-7569033563</v>
      </c>
      <c r="K65" s="6">
        <v>1.2213901126459901E-2</v>
      </c>
      <c r="M65" s="4">
        <f>IFERROR(VLOOKUP(A65,'درآمد سود سهام'!A:S,19,0),0)</f>
        <v>10827729600</v>
      </c>
      <c r="O65" s="4">
        <v>-3762138945</v>
      </c>
      <c r="Q65" s="4">
        <v>10676174543</v>
      </c>
      <c r="S65" s="4">
        <f t="shared" si="0"/>
        <v>17741765198</v>
      </c>
      <c r="U65" s="6">
        <f t="shared" si="1"/>
        <v>2.0895461880008214E-3</v>
      </c>
    </row>
    <row r="66" spans="1:21">
      <c r="A66" s="2" t="s">
        <v>230</v>
      </c>
      <c r="C66" s="4">
        <v>0</v>
      </c>
      <c r="E66" s="4">
        <v>0</v>
      </c>
      <c r="G66" s="4">
        <v>0</v>
      </c>
      <c r="I66" s="4">
        <v>0</v>
      </c>
      <c r="K66" s="6">
        <v>0</v>
      </c>
      <c r="M66" s="4">
        <f>IFERROR(VLOOKUP(A66,'درآمد سود سهام'!A:S,19,0),0)</f>
        <v>283717382</v>
      </c>
      <c r="O66" s="4">
        <v>0</v>
      </c>
      <c r="Q66" s="4">
        <v>1420024153</v>
      </c>
      <c r="S66" s="4">
        <f t="shared" si="0"/>
        <v>1703741535</v>
      </c>
      <c r="U66" s="6">
        <f t="shared" si="1"/>
        <v>2.0065909959169319E-4</v>
      </c>
    </row>
    <row r="67" spans="1:21">
      <c r="A67" s="2" t="s">
        <v>275</v>
      </c>
      <c r="C67" s="4">
        <v>0</v>
      </c>
      <c r="E67" s="4">
        <v>0</v>
      </c>
      <c r="G67" s="4">
        <v>0</v>
      </c>
      <c r="I67" s="4">
        <v>0</v>
      </c>
      <c r="K67" s="6">
        <v>0</v>
      </c>
      <c r="M67" s="4">
        <f>IFERROR(VLOOKUP(A67,'درآمد سود سهام'!A:S,19,0),0)</f>
        <v>0</v>
      </c>
      <c r="O67" s="4">
        <v>0</v>
      </c>
      <c r="Q67" s="4">
        <v>22204604889</v>
      </c>
      <c r="S67" s="4">
        <f t="shared" si="0"/>
        <v>22204604889</v>
      </c>
      <c r="U67" s="6">
        <f t="shared" si="1"/>
        <v>2.6151595956813065E-3</v>
      </c>
    </row>
    <row r="68" spans="1:21">
      <c r="A68" s="2" t="s">
        <v>276</v>
      </c>
      <c r="C68" s="4">
        <v>0</v>
      </c>
      <c r="E68" s="4">
        <v>0</v>
      </c>
      <c r="G68" s="4">
        <v>0</v>
      </c>
      <c r="I68" s="4">
        <v>0</v>
      </c>
      <c r="K68" s="6">
        <v>0</v>
      </c>
      <c r="M68" s="4">
        <f>IFERROR(VLOOKUP(A68,'درآمد سود سهام'!A:S,19,0),0)</f>
        <v>0</v>
      </c>
      <c r="O68" s="4">
        <v>0</v>
      </c>
      <c r="Q68" s="4">
        <v>-1856277350</v>
      </c>
      <c r="S68" s="4">
        <f t="shared" si="0"/>
        <v>-1856277350</v>
      </c>
      <c r="U68" s="6">
        <f t="shared" si="1"/>
        <v>-2.1862408938891914E-4</v>
      </c>
    </row>
    <row r="69" spans="1:21">
      <c r="A69" s="2" t="s">
        <v>242</v>
      </c>
      <c r="C69" s="4">
        <v>0</v>
      </c>
      <c r="E69" s="4">
        <v>0</v>
      </c>
      <c r="G69" s="4">
        <v>0</v>
      </c>
      <c r="I69" s="4">
        <v>0</v>
      </c>
      <c r="K69" s="6">
        <v>0</v>
      </c>
      <c r="M69" s="4">
        <f>IFERROR(VLOOKUP(A69,'درآمد سود سهام'!A:S,19,0),0)</f>
        <v>7250000000</v>
      </c>
      <c r="O69" s="4">
        <v>0</v>
      </c>
      <c r="Q69" s="4">
        <v>28493817900</v>
      </c>
      <c r="S69" s="4">
        <f t="shared" si="0"/>
        <v>35743817900</v>
      </c>
      <c r="U69" s="6">
        <f t="shared" si="1"/>
        <v>4.2097478804397669E-3</v>
      </c>
    </row>
    <row r="70" spans="1:21">
      <c r="A70" s="2" t="s">
        <v>246</v>
      </c>
      <c r="C70" s="4">
        <v>0</v>
      </c>
      <c r="E70" s="4">
        <v>0</v>
      </c>
      <c r="G70" s="4">
        <v>0</v>
      </c>
      <c r="I70" s="4">
        <v>0</v>
      </c>
      <c r="K70" s="6">
        <v>0</v>
      </c>
      <c r="M70" s="4">
        <f>IFERROR(VLOOKUP(A70,'درآمد سود سهام'!A:S,19,0),0)</f>
        <v>2040379500</v>
      </c>
      <c r="O70" s="4">
        <v>0</v>
      </c>
      <c r="Q70" s="4">
        <v>98880770881</v>
      </c>
      <c r="S70" s="4">
        <f t="shared" si="0"/>
        <v>100921150381</v>
      </c>
      <c r="U70" s="6">
        <f t="shared" si="1"/>
        <v>1.1886044185222802E-2</v>
      </c>
    </row>
    <row r="71" spans="1:21">
      <c r="A71" s="2" t="s">
        <v>277</v>
      </c>
      <c r="C71" s="4">
        <v>0</v>
      </c>
      <c r="E71" s="4">
        <v>0</v>
      </c>
      <c r="G71" s="4">
        <v>0</v>
      </c>
      <c r="I71" s="4">
        <v>0</v>
      </c>
      <c r="K71" s="6">
        <v>0</v>
      </c>
      <c r="M71" s="4">
        <f>IFERROR(VLOOKUP(A71,'درآمد سود سهام'!A:S,19,0),0)</f>
        <v>0</v>
      </c>
      <c r="O71" s="4">
        <v>0</v>
      </c>
      <c r="Q71" s="4">
        <v>0</v>
      </c>
      <c r="S71" s="4">
        <f t="shared" si="0"/>
        <v>0</v>
      </c>
      <c r="U71" s="6">
        <f t="shared" si="1"/>
        <v>0</v>
      </c>
    </row>
    <row r="72" spans="1:21">
      <c r="A72" s="2" t="s">
        <v>278</v>
      </c>
      <c r="C72" s="4">
        <v>0</v>
      </c>
      <c r="E72" s="4">
        <v>0</v>
      </c>
      <c r="G72" s="4">
        <v>0</v>
      </c>
      <c r="I72" s="4">
        <v>0</v>
      </c>
      <c r="K72" s="6">
        <v>0</v>
      </c>
      <c r="M72" s="4">
        <f>IFERROR(VLOOKUP(A72,'درآمد سود سهام'!A:S,19,0),0)</f>
        <v>0</v>
      </c>
      <c r="O72" s="4">
        <v>0</v>
      </c>
      <c r="Q72" s="4">
        <v>4833636581</v>
      </c>
      <c r="S72" s="4">
        <f t="shared" si="0"/>
        <v>4833636581</v>
      </c>
      <c r="U72" s="6">
        <f t="shared" si="1"/>
        <v>5.6928421604567525E-4</v>
      </c>
    </row>
    <row r="73" spans="1:21">
      <c r="A73" s="2" t="s">
        <v>23</v>
      </c>
      <c r="C73" s="4">
        <v>0</v>
      </c>
      <c r="E73" s="4">
        <v>-2808829826</v>
      </c>
      <c r="G73" s="4">
        <v>0</v>
      </c>
      <c r="I73" s="4">
        <v>-2808829826</v>
      </c>
      <c r="K73" s="6">
        <v>4.5325165346760624E-3</v>
      </c>
      <c r="M73" s="4">
        <f>IFERROR(VLOOKUP(A73,'درآمد سود سهام'!A:S,19,0),0)</f>
        <v>24488900800</v>
      </c>
      <c r="O73" s="4">
        <v>1531695304</v>
      </c>
      <c r="Q73" s="4">
        <v>6093562473</v>
      </c>
      <c r="S73" s="4">
        <f t="shared" ref="S73:S136" si="2">M73+O73+Q73</f>
        <v>32114158577</v>
      </c>
      <c r="U73" s="6">
        <f t="shared" ref="U73:U136" si="3">S73/$S$162</f>
        <v>3.782262750438652E-3</v>
      </c>
    </row>
    <row r="74" spans="1:21">
      <c r="A74" s="2" t="s">
        <v>49</v>
      </c>
      <c r="C74" s="4">
        <v>0</v>
      </c>
      <c r="E74" s="4">
        <v>-909086239</v>
      </c>
      <c r="G74" s="4">
        <v>0</v>
      </c>
      <c r="I74" s="4">
        <v>-909086239</v>
      </c>
      <c r="K74" s="6">
        <v>1.4669626374559776E-3</v>
      </c>
      <c r="M74" s="4">
        <f>IFERROR(VLOOKUP(A74,'درآمد سود سهام'!A:S,19,0),0)</f>
        <v>0</v>
      </c>
      <c r="O74" s="4">
        <v>12264764823</v>
      </c>
      <c r="Q74" s="4">
        <v>15689439593</v>
      </c>
      <c r="S74" s="4">
        <f t="shared" si="2"/>
        <v>27954204416</v>
      </c>
      <c r="U74" s="6">
        <f t="shared" si="3"/>
        <v>3.2923218532185947E-3</v>
      </c>
    </row>
    <row r="75" spans="1:21">
      <c r="A75" s="2" t="s">
        <v>279</v>
      </c>
      <c r="C75" s="4">
        <v>0</v>
      </c>
      <c r="E75" s="4">
        <v>0</v>
      </c>
      <c r="G75" s="4">
        <v>0</v>
      </c>
      <c r="I75" s="4">
        <v>0</v>
      </c>
      <c r="K75" s="6">
        <v>0</v>
      </c>
      <c r="M75" s="4">
        <f>IFERROR(VLOOKUP(A75,'درآمد سود سهام'!A:S,19,0),0)</f>
        <v>0</v>
      </c>
      <c r="O75" s="4">
        <v>0</v>
      </c>
      <c r="Q75" s="4">
        <v>39665956287</v>
      </c>
      <c r="S75" s="4">
        <f t="shared" si="2"/>
        <v>39665956287</v>
      </c>
      <c r="U75" s="6">
        <f t="shared" si="3"/>
        <v>4.6716798936247573E-3</v>
      </c>
    </row>
    <row r="76" spans="1:21">
      <c r="A76" s="2" t="s">
        <v>28</v>
      </c>
      <c r="C76" s="4">
        <v>0</v>
      </c>
      <c r="E76" s="4">
        <v>-6125237689</v>
      </c>
      <c r="G76" s="4">
        <v>0</v>
      </c>
      <c r="I76" s="4">
        <v>-6125237689</v>
      </c>
      <c r="K76" s="6">
        <v>9.8840950944151258E-3</v>
      </c>
      <c r="M76" s="4">
        <f>IFERROR(VLOOKUP(A76,'درآمد سود سهام'!A:S,19,0),0)</f>
        <v>7658860000</v>
      </c>
      <c r="O76" s="4">
        <v>-4316458432</v>
      </c>
      <c r="Q76" s="4">
        <v>13277288173</v>
      </c>
      <c r="S76" s="4">
        <f t="shared" si="2"/>
        <v>16619689741</v>
      </c>
      <c r="U76" s="6">
        <f t="shared" si="3"/>
        <v>1.9573931317712228E-3</v>
      </c>
    </row>
    <row r="77" spans="1:21">
      <c r="A77" s="2" t="s">
        <v>25</v>
      </c>
      <c r="C77" s="4">
        <v>0</v>
      </c>
      <c r="E77" s="4">
        <v>-6572856614</v>
      </c>
      <c r="G77" s="4">
        <v>0</v>
      </c>
      <c r="I77" s="4">
        <v>-6572856614</v>
      </c>
      <c r="K77" s="6">
        <v>1.0606403067655945E-2</v>
      </c>
      <c r="M77" s="4">
        <f>IFERROR(VLOOKUP(A77,'درآمد سود سهام'!A:S,19,0),0)</f>
        <v>11056823700</v>
      </c>
      <c r="O77" s="4">
        <v>16942246082</v>
      </c>
      <c r="Q77" s="4">
        <v>63631932503</v>
      </c>
      <c r="S77" s="4">
        <f t="shared" si="2"/>
        <v>91631002285</v>
      </c>
      <c r="U77" s="6">
        <f t="shared" si="3"/>
        <v>1.0791891865917608E-2</v>
      </c>
    </row>
    <row r="78" spans="1:21">
      <c r="A78" s="2" t="s">
        <v>280</v>
      </c>
      <c r="C78" s="4">
        <v>0</v>
      </c>
      <c r="E78" s="4">
        <v>0</v>
      </c>
      <c r="G78" s="4">
        <v>0</v>
      </c>
      <c r="I78" s="4">
        <v>0</v>
      </c>
      <c r="K78" s="6">
        <v>0</v>
      </c>
      <c r="M78" s="4">
        <f>IFERROR(VLOOKUP(A78,'درآمد سود سهام'!A:S,19,0),0)</f>
        <v>0</v>
      </c>
      <c r="O78" s="4">
        <v>0</v>
      </c>
      <c r="Q78" s="4">
        <v>-180917063</v>
      </c>
      <c r="S78" s="4">
        <f t="shared" si="2"/>
        <v>-180917063</v>
      </c>
      <c r="U78" s="6">
        <f t="shared" si="3"/>
        <v>-2.1307606944238539E-5</v>
      </c>
    </row>
    <row r="79" spans="1:21">
      <c r="A79" s="2" t="s">
        <v>281</v>
      </c>
      <c r="C79" s="4">
        <v>0</v>
      </c>
      <c r="E79" s="4">
        <v>0</v>
      </c>
      <c r="G79" s="4">
        <v>0</v>
      </c>
      <c r="I79" s="4">
        <v>0</v>
      </c>
      <c r="K79" s="6">
        <v>0</v>
      </c>
      <c r="M79" s="4">
        <f>IFERROR(VLOOKUP(A79,'درآمد سود سهام'!A:S,19,0),0)</f>
        <v>0</v>
      </c>
      <c r="O79" s="4">
        <v>0</v>
      </c>
      <c r="Q79" s="4">
        <v>89529886985</v>
      </c>
      <c r="S79" s="4">
        <f t="shared" si="2"/>
        <v>89529886985</v>
      </c>
      <c r="U79" s="6">
        <f t="shared" si="3"/>
        <v>1.0544431851839633E-2</v>
      </c>
    </row>
    <row r="80" spans="1:21">
      <c r="A80" s="2" t="s">
        <v>33</v>
      </c>
      <c r="C80" s="4">
        <v>0</v>
      </c>
      <c r="E80" s="4">
        <v>-2111544349</v>
      </c>
      <c r="G80" s="4">
        <v>0</v>
      </c>
      <c r="I80" s="4">
        <v>-2111544349</v>
      </c>
      <c r="K80" s="6">
        <v>3.4073298378398454E-3</v>
      </c>
      <c r="M80" s="4">
        <f>IFERROR(VLOOKUP(A80,'درآمد سود سهام'!A:S,19,0),0)</f>
        <v>30459303000</v>
      </c>
      <c r="O80" s="4">
        <v>23232192675</v>
      </c>
      <c r="Q80" s="4">
        <v>24720257724</v>
      </c>
      <c r="S80" s="4">
        <f t="shared" si="2"/>
        <v>78411753399</v>
      </c>
      <c r="U80" s="6">
        <f t="shared" si="3"/>
        <v>9.2349875325714991E-3</v>
      </c>
    </row>
    <row r="81" spans="1:21">
      <c r="A81" s="2" t="s">
        <v>282</v>
      </c>
      <c r="C81" s="4">
        <v>0</v>
      </c>
      <c r="E81" s="4">
        <v>0</v>
      </c>
      <c r="G81" s="4">
        <v>0</v>
      </c>
      <c r="I81" s="4">
        <v>0</v>
      </c>
      <c r="K81" s="6">
        <v>0</v>
      </c>
      <c r="M81" s="4">
        <f>IFERROR(VLOOKUP(A81,'درآمد سود سهام'!A:S,19,0),0)</f>
        <v>0</v>
      </c>
      <c r="O81" s="4">
        <v>0</v>
      </c>
      <c r="Q81" s="4">
        <v>849459051</v>
      </c>
      <c r="S81" s="4">
        <f t="shared" si="2"/>
        <v>849459051</v>
      </c>
      <c r="U81" s="6">
        <f t="shared" si="3"/>
        <v>1.000455085540156E-4</v>
      </c>
    </row>
    <row r="82" spans="1:21">
      <c r="A82" s="2" t="s">
        <v>24</v>
      </c>
      <c r="C82" s="4">
        <v>0</v>
      </c>
      <c r="E82" s="4">
        <v>-18012186000</v>
      </c>
      <c r="G82" s="4">
        <v>0</v>
      </c>
      <c r="I82" s="4">
        <v>-18012186000</v>
      </c>
      <c r="K82" s="6">
        <v>2.9065673582270156E-2</v>
      </c>
      <c r="M82" s="4">
        <f>IFERROR(VLOOKUP(A82,'درآمد سود سهام'!A:S,19,0),0)</f>
        <v>22400000000</v>
      </c>
      <c r="O82" s="4">
        <v>98400711774</v>
      </c>
      <c r="Q82" s="4">
        <v>3091670700</v>
      </c>
      <c r="S82" s="4">
        <f t="shared" si="2"/>
        <v>123892382474</v>
      </c>
      <c r="U82" s="6">
        <f t="shared" si="3"/>
        <v>1.4591493722962215E-2</v>
      </c>
    </row>
    <row r="83" spans="1:21">
      <c r="A83" s="2" t="s">
        <v>86</v>
      </c>
      <c r="C83" s="4">
        <v>0</v>
      </c>
      <c r="E83" s="4">
        <v>-25604784393</v>
      </c>
      <c r="G83" s="4">
        <v>0</v>
      </c>
      <c r="I83" s="4">
        <v>-25604784393</v>
      </c>
      <c r="K83" s="6">
        <v>4.131760050175716E-2</v>
      </c>
      <c r="M83" s="4">
        <f>IFERROR(VLOOKUP(A83,'درآمد سود سهام'!A:S,19,0),0)</f>
        <v>140158083780</v>
      </c>
      <c r="O83" s="4">
        <v>-233701526031</v>
      </c>
      <c r="Q83" s="4">
        <v>-4129271393</v>
      </c>
      <c r="S83" s="4">
        <f t="shared" si="2"/>
        <v>-97672713644</v>
      </c>
      <c r="U83" s="6">
        <f t="shared" si="3"/>
        <v>-1.1503457755687294E-2</v>
      </c>
    </row>
    <row r="84" spans="1:21">
      <c r="A84" s="2" t="s">
        <v>76</v>
      </c>
      <c r="C84" s="4">
        <v>0</v>
      </c>
      <c r="E84" s="4">
        <v>-4388653610</v>
      </c>
      <c r="G84" s="4">
        <v>0</v>
      </c>
      <c r="I84" s="4">
        <v>-4388653610</v>
      </c>
      <c r="K84" s="6">
        <v>7.0818263421170285E-3</v>
      </c>
      <c r="M84" s="4">
        <f>IFERROR(VLOOKUP(A84,'درآمد سود سهام'!A:S,19,0),0)</f>
        <v>52033014000</v>
      </c>
      <c r="O84" s="4">
        <v>77971589469</v>
      </c>
      <c r="Q84" s="4">
        <v>2176354217</v>
      </c>
      <c r="S84" s="4">
        <f t="shared" si="2"/>
        <v>132180957686</v>
      </c>
      <c r="U84" s="6">
        <f t="shared" si="3"/>
        <v>1.5567685243079114E-2</v>
      </c>
    </row>
    <row r="85" spans="1:21">
      <c r="A85" s="2" t="s">
        <v>283</v>
      </c>
      <c r="C85" s="4">
        <v>0</v>
      </c>
      <c r="E85" s="4">
        <v>0</v>
      </c>
      <c r="G85" s="4">
        <v>0</v>
      </c>
      <c r="I85" s="4">
        <v>0</v>
      </c>
      <c r="K85" s="6">
        <v>0</v>
      </c>
      <c r="M85" s="4">
        <f>IFERROR(VLOOKUP(A85,'درآمد سود سهام'!A:S,19,0),0)</f>
        <v>0</v>
      </c>
      <c r="O85" s="4">
        <v>0</v>
      </c>
      <c r="Q85" s="4">
        <v>-398959992</v>
      </c>
      <c r="S85" s="4">
        <f t="shared" si="2"/>
        <v>-398959992</v>
      </c>
      <c r="U85" s="6">
        <f t="shared" si="3"/>
        <v>-4.6987733246656517E-5</v>
      </c>
    </row>
    <row r="86" spans="1:21">
      <c r="A86" s="2" t="s">
        <v>284</v>
      </c>
      <c r="C86" s="4">
        <v>0</v>
      </c>
      <c r="E86" s="4">
        <v>0</v>
      </c>
      <c r="G86" s="4">
        <v>0</v>
      </c>
      <c r="I86" s="4">
        <v>0</v>
      </c>
      <c r="K86" s="6">
        <v>0</v>
      </c>
      <c r="M86" s="4">
        <f>IFERROR(VLOOKUP(A86,'درآمد سود سهام'!A:S,19,0),0)</f>
        <v>0</v>
      </c>
      <c r="O86" s="4">
        <v>0</v>
      </c>
      <c r="Q86" s="4">
        <v>0</v>
      </c>
      <c r="S86" s="4">
        <f t="shared" si="2"/>
        <v>0</v>
      </c>
      <c r="U86" s="6">
        <f t="shared" si="3"/>
        <v>0</v>
      </c>
    </row>
    <row r="87" spans="1:21">
      <c r="A87" s="2" t="s">
        <v>61</v>
      </c>
      <c r="C87" s="4">
        <v>0</v>
      </c>
      <c r="E87" s="4">
        <v>-16858913792</v>
      </c>
      <c r="G87" s="4">
        <v>0</v>
      </c>
      <c r="I87" s="4">
        <v>-16858913792</v>
      </c>
      <c r="K87" s="6">
        <v>2.7204676058192181E-2</v>
      </c>
      <c r="M87" s="4">
        <f>IFERROR(VLOOKUP(A87,'درآمد سود سهام'!A:S,19,0),0)</f>
        <v>5580212312</v>
      </c>
      <c r="O87" s="4">
        <v>32040588099</v>
      </c>
      <c r="Q87" s="4">
        <v>2387210698</v>
      </c>
      <c r="S87" s="4">
        <f t="shared" si="2"/>
        <v>40008011109</v>
      </c>
      <c r="U87" s="6">
        <f t="shared" si="3"/>
        <v>4.7119655890682961E-3</v>
      </c>
    </row>
    <row r="88" spans="1:21">
      <c r="A88" s="2" t="s">
        <v>44</v>
      </c>
      <c r="C88" s="4">
        <v>0</v>
      </c>
      <c r="E88" s="4">
        <v>-5984149309</v>
      </c>
      <c r="G88" s="4">
        <v>0</v>
      </c>
      <c r="I88" s="4">
        <v>-5984149309</v>
      </c>
      <c r="K88" s="6">
        <v>9.6564254046100518E-3</v>
      </c>
      <c r="M88" s="4">
        <f>IFERROR(VLOOKUP(A88,'درآمد سود سهام'!A:S,19,0),0)</f>
        <v>17935556400</v>
      </c>
      <c r="O88" s="4">
        <v>76211339767</v>
      </c>
      <c r="Q88" s="4">
        <v>2218858879</v>
      </c>
      <c r="S88" s="4">
        <f t="shared" si="2"/>
        <v>96365755046</v>
      </c>
      <c r="U88" s="6">
        <f t="shared" si="3"/>
        <v>1.13495299854881E-2</v>
      </c>
    </row>
    <row r="89" spans="1:21">
      <c r="A89" s="2" t="s">
        <v>285</v>
      </c>
      <c r="C89" s="4">
        <v>0</v>
      </c>
      <c r="E89" s="4">
        <v>0</v>
      </c>
      <c r="G89" s="4">
        <v>0</v>
      </c>
      <c r="I89" s="4">
        <v>0</v>
      </c>
      <c r="K89" s="6">
        <v>0</v>
      </c>
      <c r="M89" s="4">
        <f>IFERROR(VLOOKUP(A89,'درآمد سود سهام'!A:S,19,0),0)</f>
        <v>0</v>
      </c>
      <c r="O89" s="4">
        <v>0</v>
      </c>
      <c r="Q89" s="4">
        <v>1548913947</v>
      </c>
      <c r="S89" s="4">
        <f t="shared" si="2"/>
        <v>1548913947</v>
      </c>
      <c r="U89" s="6">
        <f t="shared" si="3"/>
        <v>1.8242419496454642E-4</v>
      </c>
    </row>
    <row r="90" spans="1:21">
      <c r="A90" s="2" t="s">
        <v>286</v>
      </c>
      <c r="C90" s="4">
        <v>0</v>
      </c>
      <c r="E90" s="4">
        <v>0</v>
      </c>
      <c r="G90" s="4">
        <v>0</v>
      </c>
      <c r="I90" s="4">
        <v>0</v>
      </c>
      <c r="K90" s="6">
        <v>0</v>
      </c>
      <c r="M90" s="4">
        <f>IFERROR(VLOOKUP(A90,'درآمد سود سهام'!A:S,19,0),0)</f>
        <v>0</v>
      </c>
      <c r="O90" s="4">
        <v>0</v>
      </c>
      <c r="Q90" s="4">
        <v>9955199849</v>
      </c>
      <c r="S90" s="4">
        <f t="shared" si="2"/>
        <v>9955199849</v>
      </c>
      <c r="U90" s="6">
        <f t="shared" si="3"/>
        <v>1.1724791565615614E-3</v>
      </c>
    </row>
    <row r="91" spans="1:21">
      <c r="A91" s="2" t="s">
        <v>91</v>
      </c>
      <c r="C91" s="4">
        <v>0</v>
      </c>
      <c r="E91" s="4">
        <v>-5069807088</v>
      </c>
      <c r="G91" s="4">
        <v>0</v>
      </c>
      <c r="I91" s="4">
        <v>-5069807088</v>
      </c>
      <c r="K91" s="6">
        <v>8.1809813614453896E-3</v>
      </c>
      <c r="M91" s="4">
        <f>IFERROR(VLOOKUP(A91,'درآمد سود سهام'!A:S,19,0),0)</f>
        <v>28601563433</v>
      </c>
      <c r="O91" s="4">
        <v>112488066004</v>
      </c>
      <c r="Q91" s="4">
        <v>5335960194</v>
      </c>
      <c r="S91" s="4">
        <f t="shared" si="2"/>
        <v>146425589631</v>
      </c>
      <c r="U91" s="6">
        <f t="shared" si="3"/>
        <v>1.7245354632115149E-2</v>
      </c>
    </row>
    <row r="92" spans="1:21">
      <c r="A92" s="2" t="s">
        <v>90</v>
      </c>
      <c r="C92" s="4">
        <v>0</v>
      </c>
      <c r="E92" s="4">
        <v>-15367998387</v>
      </c>
      <c r="G92" s="4">
        <v>0</v>
      </c>
      <c r="I92" s="4">
        <v>-15367998387</v>
      </c>
      <c r="K92" s="6">
        <v>2.4798834784928177E-2</v>
      </c>
      <c r="M92" s="4">
        <f>IFERROR(VLOOKUP(A92,'درآمد سود سهام'!A:S,19,0),0)</f>
        <v>38632592480</v>
      </c>
      <c r="O92" s="4">
        <v>111374819763</v>
      </c>
      <c r="Q92" s="4">
        <v>24035552169</v>
      </c>
      <c r="S92" s="4">
        <f t="shared" si="2"/>
        <v>174042964412</v>
      </c>
      <c r="U92" s="6">
        <f t="shared" si="3"/>
        <v>2.0498006189172947E-2</v>
      </c>
    </row>
    <row r="93" spans="1:21">
      <c r="A93" s="2" t="s">
        <v>58</v>
      </c>
      <c r="C93" s="4">
        <v>0</v>
      </c>
      <c r="E93" s="4">
        <v>-3071585573</v>
      </c>
      <c r="G93" s="4">
        <v>0</v>
      </c>
      <c r="I93" s="4">
        <v>-3071585573</v>
      </c>
      <c r="K93" s="6">
        <v>4.9565168627965671E-3</v>
      </c>
      <c r="M93" s="4">
        <f>IFERROR(VLOOKUP(A93,'درآمد سود سهام'!A:S,19,0),0)</f>
        <v>8411480759</v>
      </c>
      <c r="O93" s="4">
        <v>137893209463</v>
      </c>
      <c r="Q93" s="4">
        <v>19375696815</v>
      </c>
      <c r="S93" s="4">
        <f t="shared" si="2"/>
        <v>165680387037</v>
      </c>
      <c r="U93" s="6">
        <f t="shared" si="3"/>
        <v>1.9513099023466405E-2</v>
      </c>
    </row>
    <row r="94" spans="1:21">
      <c r="A94" s="2" t="s">
        <v>287</v>
      </c>
      <c r="C94" s="4">
        <v>0</v>
      </c>
      <c r="E94" s="4">
        <v>0</v>
      </c>
      <c r="G94" s="4">
        <v>0</v>
      </c>
      <c r="I94" s="4">
        <v>0</v>
      </c>
      <c r="K94" s="6">
        <v>0</v>
      </c>
      <c r="M94" s="4">
        <f>IFERROR(VLOOKUP(A94,'درآمد سود سهام'!A:S,19,0),0)</f>
        <v>0</v>
      </c>
      <c r="O94" s="4">
        <v>0</v>
      </c>
      <c r="Q94" s="4">
        <v>15518906055</v>
      </c>
      <c r="S94" s="4">
        <f t="shared" si="2"/>
        <v>15518906055</v>
      </c>
      <c r="U94" s="6">
        <f t="shared" si="3"/>
        <v>1.827747725622229E-3</v>
      </c>
    </row>
    <row r="95" spans="1:21">
      <c r="A95" s="2" t="s">
        <v>288</v>
      </c>
      <c r="C95" s="4">
        <v>0</v>
      </c>
      <c r="E95" s="4">
        <v>0</v>
      </c>
      <c r="G95" s="4">
        <v>0</v>
      </c>
      <c r="I95" s="4">
        <v>0</v>
      </c>
      <c r="K95" s="6">
        <v>0</v>
      </c>
      <c r="M95" s="4">
        <f>IFERROR(VLOOKUP(A95,'درآمد سود سهام'!A:S,19,0),0)</f>
        <v>0</v>
      </c>
      <c r="O95" s="4">
        <v>0</v>
      </c>
      <c r="Q95" s="4">
        <v>11435958293</v>
      </c>
      <c r="S95" s="4">
        <f t="shared" si="2"/>
        <v>11435958293</v>
      </c>
      <c r="U95" s="6">
        <f t="shared" si="3"/>
        <v>1.346876299544776E-3</v>
      </c>
    </row>
    <row r="96" spans="1:21">
      <c r="A96" s="2" t="s">
        <v>289</v>
      </c>
      <c r="C96" s="4">
        <v>0</v>
      </c>
      <c r="E96" s="4">
        <v>0</v>
      </c>
      <c r="G96" s="4">
        <v>0</v>
      </c>
      <c r="I96" s="4">
        <v>0</v>
      </c>
      <c r="K96" s="6">
        <v>0</v>
      </c>
      <c r="M96" s="4">
        <f>IFERROR(VLOOKUP(A96,'درآمد سود سهام'!A:S,19,0),0)</f>
        <v>0</v>
      </c>
      <c r="O96" s="4">
        <v>0</v>
      </c>
      <c r="Q96" s="4">
        <v>58713703300</v>
      </c>
      <c r="S96" s="4">
        <f t="shared" si="2"/>
        <v>58713703300</v>
      </c>
      <c r="U96" s="6">
        <f t="shared" si="3"/>
        <v>6.9150388106678541E-3</v>
      </c>
    </row>
    <row r="97" spans="1:21">
      <c r="A97" s="2" t="s">
        <v>55</v>
      </c>
      <c r="C97" s="4">
        <v>0</v>
      </c>
      <c r="E97" s="4">
        <v>-7720890379</v>
      </c>
      <c r="G97" s="4">
        <v>0</v>
      </c>
      <c r="I97" s="4">
        <v>-7720890379</v>
      </c>
      <c r="K97" s="6">
        <v>1.2458947488134095E-2</v>
      </c>
      <c r="M97" s="4">
        <f>IFERROR(VLOOKUP(A97,'درآمد سود سهام'!A:S,19,0),0)</f>
        <v>15620579836</v>
      </c>
      <c r="O97" s="4">
        <v>33444810413</v>
      </c>
      <c r="Q97" s="4">
        <v>-2365</v>
      </c>
      <c r="S97" s="4">
        <f t="shared" si="2"/>
        <v>49065387884</v>
      </c>
      <c r="U97" s="6">
        <f t="shared" si="3"/>
        <v>5.7787031375745685E-3</v>
      </c>
    </row>
    <row r="98" spans="1:21">
      <c r="A98" s="2" t="s">
        <v>59</v>
      </c>
      <c r="C98" s="4">
        <v>0</v>
      </c>
      <c r="E98" s="4">
        <v>3562999006</v>
      </c>
      <c r="G98" s="4">
        <v>0</v>
      </c>
      <c r="I98" s="4">
        <v>3562999006</v>
      </c>
      <c r="K98" s="6">
        <v>-5.7494945967329581E-3</v>
      </c>
      <c r="M98" s="4">
        <f>IFERROR(VLOOKUP(A98,'درآمد سود سهام'!A:S,19,0),0)</f>
        <v>57721260000</v>
      </c>
      <c r="O98" s="4">
        <v>99201459045</v>
      </c>
      <c r="Q98" s="4">
        <v>3953234187</v>
      </c>
      <c r="S98" s="4">
        <f t="shared" si="2"/>
        <v>160875953232</v>
      </c>
      <c r="U98" s="6">
        <f t="shared" si="3"/>
        <v>1.8947254180481349E-2</v>
      </c>
    </row>
    <row r="99" spans="1:21">
      <c r="A99" s="2" t="s">
        <v>290</v>
      </c>
      <c r="C99" s="4">
        <v>0</v>
      </c>
      <c r="E99" s="4">
        <v>0</v>
      </c>
      <c r="G99" s="4">
        <v>0</v>
      </c>
      <c r="I99" s="4">
        <v>0</v>
      </c>
      <c r="K99" s="6">
        <v>0</v>
      </c>
      <c r="M99" s="4">
        <f>IFERROR(VLOOKUP(A99,'درآمد سود سهام'!A:S,19,0),0)</f>
        <v>0</v>
      </c>
      <c r="O99" s="4">
        <v>0</v>
      </c>
      <c r="Q99" s="4">
        <v>0</v>
      </c>
      <c r="S99" s="4">
        <f t="shared" si="2"/>
        <v>0</v>
      </c>
      <c r="U99" s="6">
        <f t="shared" si="3"/>
        <v>0</v>
      </c>
    </row>
    <row r="100" spans="1:21">
      <c r="A100" s="2" t="s">
        <v>39</v>
      </c>
      <c r="C100" s="4">
        <v>0</v>
      </c>
      <c r="E100" s="4">
        <v>625819456</v>
      </c>
      <c r="G100" s="4">
        <v>0</v>
      </c>
      <c r="I100" s="4">
        <v>625819456</v>
      </c>
      <c r="K100" s="6">
        <v>-1.0098643234935439E-3</v>
      </c>
      <c r="M100" s="4">
        <f>IFERROR(VLOOKUP(A100,'درآمد سود سهام'!A:S,19,0),0)</f>
        <v>0</v>
      </c>
      <c r="O100" s="4">
        <v>23190953273</v>
      </c>
      <c r="Q100" s="4">
        <v>-2005</v>
      </c>
      <c r="S100" s="4">
        <f t="shared" si="2"/>
        <v>23190951268</v>
      </c>
      <c r="U100" s="6">
        <f t="shared" si="3"/>
        <v>2.7313270848396119E-3</v>
      </c>
    </row>
    <row r="101" spans="1:21">
      <c r="A101" s="2" t="s">
        <v>85</v>
      </c>
      <c r="C101" s="4">
        <v>14829589217</v>
      </c>
      <c r="E101" s="4">
        <v>-15311352150</v>
      </c>
      <c r="G101" s="4">
        <v>0</v>
      </c>
      <c r="I101" s="4">
        <v>-481762933</v>
      </c>
      <c r="K101" s="6">
        <v>7.7740503871185252E-4</v>
      </c>
      <c r="M101" s="4">
        <f>IFERROR(VLOOKUP(A101,'درآمد سود سهام'!A:S,19,0),0)</f>
        <v>14829589217</v>
      </c>
      <c r="O101" s="4">
        <v>49849072991</v>
      </c>
      <c r="Q101" s="4">
        <v>34088845284</v>
      </c>
      <c r="S101" s="4">
        <f t="shared" si="2"/>
        <v>98767507492</v>
      </c>
      <c r="U101" s="6">
        <f t="shared" si="3"/>
        <v>1.1632397705360004E-2</v>
      </c>
    </row>
    <row r="102" spans="1:21">
      <c r="A102" s="2" t="s">
        <v>291</v>
      </c>
      <c r="C102" s="4">
        <v>0</v>
      </c>
      <c r="E102" s="4">
        <v>0</v>
      </c>
      <c r="G102" s="4">
        <v>0</v>
      </c>
      <c r="I102" s="4">
        <v>0</v>
      </c>
      <c r="K102" s="6">
        <v>0</v>
      </c>
      <c r="M102" s="4">
        <f>IFERROR(VLOOKUP(A102,'درآمد سود سهام'!A:S,19,0),0)</f>
        <v>0</v>
      </c>
      <c r="O102" s="4">
        <v>0</v>
      </c>
      <c r="Q102" s="4">
        <v>11670045</v>
      </c>
      <c r="S102" s="4">
        <f t="shared" si="2"/>
        <v>11670045</v>
      </c>
      <c r="U102" s="6">
        <f t="shared" si="3"/>
        <v>1.3744459906558192E-6</v>
      </c>
    </row>
    <row r="103" spans="1:21">
      <c r="A103" s="2" t="s">
        <v>70</v>
      </c>
      <c r="C103" s="4">
        <v>0</v>
      </c>
      <c r="E103" s="4">
        <v>0</v>
      </c>
      <c r="G103" s="4">
        <v>0</v>
      </c>
      <c r="I103" s="4">
        <v>0</v>
      </c>
      <c r="K103" s="6">
        <v>0</v>
      </c>
      <c r="M103" s="4">
        <f>IFERROR(VLOOKUP(A103,'درآمد سود سهام'!A:S,19,0),0)</f>
        <v>3640474062</v>
      </c>
      <c r="O103" s="4">
        <v>75886128357</v>
      </c>
      <c r="Q103" s="4">
        <v>28547460549</v>
      </c>
      <c r="S103" s="4">
        <f t="shared" si="2"/>
        <v>108074062968</v>
      </c>
      <c r="U103" s="6">
        <f t="shared" si="3"/>
        <v>1.2728482412900049E-2</v>
      </c>
    </row>
    <row r="104" spans="1:21">
      <c r="A104" s="2" t="s">
        <v>292</v>
      </c>
      <c r="C104" s="4">
        <v>0</v>
      </c>
      <c r="E104" s="4">
        <v>0</v>
      </c>
      <c r="G104" s="4">
        <v>0</v>
      </c>
      <c r="I104" s="4">
        <v>0</v>
      </c>
      <c r="K104" s="6">
        <v>0</v>
      </c>
      <c r="M104" s="4">
        <f>IFERROR(VLOOKUP(A104,'درآمد سود سهام'!A:S,19,0),0)</f>
        <v>0</v>
      </c>
      <c r="O104" s="4">
        <v>0</v>
      </c>
      <c r="Q104" s="4">
        <v>0</v>
      </c>
      <c r="S104" s="4">
        <f t="shared" si="2"/>
        <v>0</v>
      </c>
      <c r="U104" s="6">
        <f t="shared" si="3"/>
        <v>0</v>
      </c>
    </row>
    <row r="105" spans="1:21">
      <c r="A105" s="2" t="s">
        <v>293</v>
      </c>
      <c r="C105" s="4">
        <v>0</v>
      </c>
      <c r="E105" s="4">
        <v>0</v>
      </c>
      <c r="G105" s="4">
        <v>0</v>
      </c>
      <c r="I105" s="4">
        <v>0</v>
      </c>
      <c r="K105" s="6">
        <v>0</v>
      </c>
      <c r="M105" s="4">
        <f>IFERROR(VLOOKUP(A105,'درآمد سود سهام'!A:S,19,0),0)</f>
        <v>0</v>
      </c>
      <c r="O105" s="4">
        <v>0</v>
      </c>
      <c r="Q105" s="4">
        <v>16575324881</v>
      </c>
      <c r="S105" s="4">
        <f t="shared" si="2"/>
        <v>16575324881</v>
      </c>
      <c r="U105" s="6">
        <f t="shared" si="3"/>
        <v>1.9521680358994412E-3</v>
      </c>
    </row>
    <row r="106" spans="1:21">
      <c r="A106" s="2" t="s">
        <v>66</v>
      </c>
      <c r="C106" s="4">
        <v>0</v>
      </c>
      <c r="E106" s="4">
        <v>-3031334898</v>
      </c>
      <c r="G106" s="4">
        <v>0</v>
      </c>
      <c r="I106" s="4">
        <v>-3031334898</v>
      </c>
      <c r="K106" s="6">
        <v>4.891565669142668E-3</v>
      </c>
      <c r="M106" s="4">
        <f>IFERROR(VLOOKUP(A106,'درآمد سود سهام'!A:S,19,0),0)</f>
        <v>13942014400</v>
      </c>
      <c r="O106" s="4">
        <v>20701083804</v>
      </c>
      <c r="Q106" s="4">
        <v>73806155304</v>
      </c>
      <c r="S106" s="4">
        <f t="shared" si="2"/>
        <v>108449253508</v>
      </c>
      <c r="U106" s="6">
        <f t="shared" si="3"/>
        <v>1.2772670685818876E-2</v>
      </c>
    </row>
    <row r="107" spans="1:21">
      <c r="A107" s="2" t="s">
        <v>63</v>
      </c>
      <c r="C107" s="4">
        <v>0</v>
      </c>
      <c r="E107" s="4">
        <v>-28919718117</v>
      </c>
      <c r="G107" s="4">
        <v>0</v>
      </c>
      <c r="I107" s="4">
        <v>-28919718117</v>
      </c>
      <c r="K107" s="6">
        <v>4.6666800291757286E-2</v>
      </c>
      <c r="M107" s="4">
        <f>IFERROR(VLOOKUP(A107,'درآمد سود سهام'!A:S,19,0),0)</f>
        <v>46522665000</v>
      </c>
      <c r="O107" s="4">
        <v>169401496432</v>
      </c>
      <c r="Q107" s="4">
        <v>76048121340</v>
      </c>
      <c r="S107" s="4">
        <f t="shared" si="2"/>
        <v>291972282772</v>
      </c>
      <c r="U107" s="6">
        <f t="shared" si="3"/>
        <v>3.4387196745051328E-2</v>
      </c>
    </row>
    <row r="108" spans="1:21">
      <c r="A108" s="2" t="s">
        <v>294</v>
      </c>
      <c r="C108" s="4">
        <v>0</v>
      </c>
      <c r="E108" s="4">
        <v>0</v>
      </c>
      <c r="G108" s="4">
        <v>0</v>
      </c>
      <c r="I108" s="4">
        <v>0</v>
      </c>
      <c r="K108" s="6">
        <v>0</v>
      </c>
      <c r="M108" s="4">
        <f>IFERROR(VLOOKUP(A108,'درآمد سود سهام'!A:S,19,0),0)</f>
        <v>0</v>
      </c>
      <c r="O108" s="4">
        <v>0</v>
      </c>
      <c r="Q108" s="4">
        <v>1508281696</v>
      </c>
      <c r="S108" s="4">
        <f t="shared" si="2"/>
        <v>1508281696</v>
      </c>
      <c r="U108" s="6">
        <f t="shared" si="3"/>
        <v>1.7763870917779316E-4</v>
      </c>
    </row>
    <row r="109" spans="1:21">
      <c r="A109" s="2" t="s">
        <v>54</v>
      </c>
      <c r="C109" s="4">
        <v>0</v>
      </c>
      <c r="E109" s="4">
        <v>-1013931000</v>
      </c>
      <c r="G109" s="4">
        <v>0</v>
      </c>
      <c r="I109" s="4">
        <v>-1013931000</v>
      </c>
      <c r="K109" s="6">
        <v>1.6361471884059359E-3</v>
      </c>
      <c r="M109" s="4">
        <f>IFERROR(VLOOKUP(A109,'درآمد سود سهام'!A:S,19,0),0)</f>
        <v>4703355705</v>
      </c>
      <c r="O109" s="4">
        <v>7179834332</v>
      </c>
      <c r="Q109" s="4">
        <v>5023792240</v>
      </c>
      <c r="S109" s="4">
        <f t="shared" si="2"/>
        <v>16906982277</v>
      </c>
      <c r="U109" s="6">
        <f t="shared" si="3"/>
        <v>1.9912291687574162E-3</v>
      </c>
    </row>
    <row r="110" spans="1:21">
      <c r="A110" s="2" t="s">
        <v>65</v>
      </c>
      <c r="C110" s="4">
        <v>0</v>
      </c>
      <c r="E110" s="4">
        <v>-23008391321</v>
      </c>
      <c r="G110" s="4">
        <v>0</v>
      </c>
      <c r="I110" s="4">
        <v>-23008391321</v>
      </c>
      <c r="K110" s="6">
        <v>3.7127886187124856E-2</v>
      </c>
      <c r="M110" s="4">
        <f>IFERROR(VLOOKUP(A110,'درآمد سود سهام'!A:S,19,0),0)</f>
        <v>45341202600</v>
      </c>
      <c r="O110" s="4">
        <v>116461305420</v>
      </c>
      <c r="Q110" s="4">
        <v>27634972420</v>
      </c>
      <c r="S110" s="4">
        <f t="shared" si="2"/>
        <v>189437480440</v>
      </c>
      <c r="U110" s="6">
        <f t="shared" si="3"/>
        <v>2.2311103810713512E-2</v>
      </c>
    </row>
    <row r="111" spans="1:21">
      <c r="A111" s="2" t="s">
        <v>203</v>
      </c>
      <c r="C111" s="4">
        <v>0</v>
      </c>
      <c r="E111" s="4">
        <v>0</v>
      </c>
      <c r="G111" s="4">
        <v>0</v>
      </c>
      <c r="I111" s="4">
        <v>0</v>
      </c>
      <c r="K111" s="6">
        <v>0</v>
      </c>
      <c r="M111" s="4">
        <f>IFERROR(VLOOKUP(A111,'درآمد سود سهام'!A:S,19,0),0)</f>
        <v>4661799480</v>
      </c>
      <c r="O111" s="4">
        <v>0</v>
      </c>
      <c r="Q111" s="4">
        <v>24431786300</v>
      </c>
      <c r="S111" s="4">
        <f t="shared" si="2"/>
        <v>29093585780</v>
      </c>
      <c r="U111" s="6">
        <f t="shared" si="3"/>
        <v>3.4265131221963715E-3</v>
      </c>
    </row>
    <row r="112" spans="1:21">
      <c r="A112" s="2" t="s">
        <v>295</v>
      </c>
      <c r="C112" s="4">
        <v>0</v>
      </c>
      <c r="E112" s="4">
        <v>0</v>
      </c>
      <c r="G112" s="4">
        <v>0</v>
      </c>
      <c r="I112" s="4">
        <v>0</v>
      </c>
      <c r="K112" s="6">
        <v>0</v>
      </c>
      <c r="M112" s="4">
        <f>IFERROR(VLOOKUP(A112,'درآمد سود سهام'!A:S,19,0),0)</f>
        <v>0</v>
      </c>
      <c r="O112" s="4">
        <v>0</v>
      </c>
      <c r="Q112" s="4">
        <v>67414199</v>
      </c>
      <c r="S112" s="4">
        <f t="shared" si="2"/>
        <v>67414199</v>
      </c>
      <c r="U112" s="6">
        <f t="shared" si="3"/>
        <v>7.9397444936007995E-6</v>
      </c>
    </row>
    <row r="113" spans="1:21">
      <c r="A113" s="2" t="s">
        <v>222</v>
      </c>
      <c r="C113" s="4">
        <v>0</v>
      </c>
      <c r="E113" s="4">
        <v>0</v>
      </c>
      <c r="G113" s="4">
        <v>0</v>
      </c>
      <c r="I113" s="4">
        <v>0</v>
      </c>
      <c r="K113" s="6">
        <v>0</v>
      </c>
      <c r="M113" s="4">
        <f>IFERROR(VLOOKUP(A113,'درآمد سود سهام'!A:S,19,0),0)</f>
        <v>1861222810</v>
      </c>
      <c r="O113" s="4">
        <v>0</v>
      </c>
      <c r="Q113" s="4">
        <v>9083615670</v>
      </c>
      <c r="S113" s="4">
        <f t="shared" si="2"/>
        <v>10944838480</v>
      </c>
      <c r="U113" s="6">
        <f t="shared" si="3"/>
        <v>1.2890343925161839E-3</v>
      </c>
    </row>
    <row r="114" spans="1:21">
      <c r="A114" s="2" t="s">
        <v>296</v>
      </c>
      <c r="C114" s="4">
        <v>0</v>
      </c>
      <c r="E114" s="4">
        <v>0</v>
      </c>
      <c r="G114" s="4">
        <v>0</v>
      </c>
      <c r="I114" s="4">
        <v>0</v>
      </c>
      <c r="K114" s="6">
        <v>0</v>
      </c>
      <c r="M114" s="4">
        <f>IFERROR(VLOOKUP(A114,'درآمد سود سهام'!A:S,19,0),0)</f>
        <v>0</v>
      </c>
      <c r="O114" s="4">
        <v>0</v>
      </c>
      <c r="Q114" s="4">
        <v>0</v>
      </c>
      <c r="S114" s="4">
        <f t="shared" si="2"/>
        <v>0</v>
      </c>
      <c r="U114" s="6">
        <f t="shared" si="3"/>
        <v>0</v>
      </c>
    </row>
    <row r="115" spans="1:21">
      <c r="A115" s="2" t="s">
        <v>42</v>
      </c>
      <c r="C115" s="4">
        <v>0</v>
      </c>
      <c r="E115" s="4">
        <v>-1542319022</v>
      </c>
      <c r="G115" s="4">
        <v>0</v>
      </c>
      <c r="I115" s="4">
        <v>-1542319022</v>
      </c>
      <c r="K115" s="6">
        <v>2.4887896035038805E-3</v>
      </c>
      <c r="M115" s="4">
        <f>IFERROR(VLOOKUP(A115,'درآمد سود سهام'!A:S,19,0),0)</f>
        <v>9653637331</v>
      </c>
      <c r="O115" s="4">
        <v>13671231802</v>
      </c>
      <c r="Q115" s="4">
        <v>33915863277</v>
      </c>
      <c r="S115" s="4">
        <f t="shared" si="2"/>
        <v>57240732410</v>
      </c>
      <c r="U115" s="6">
        <f t="shared" si="3"/>
        <v>6.7415588511549962E-3</v>
      </c>
    </row>
    <row r="116" spans="1:21">
      <c r="A116" s="2" t="s">
        <v>53</v>
      </c>
      <c r="C116" s="4">
        <v>0</v>
      </c>
      <c r="E116" s="4">
        <v>-8059607715</v>
      </c>
      <c r="G116" s="4">
        <v>0</v>
      </c>
      <c r="I116" s="4">
        <v>-8059607715</v>
      </c>
      <c r="K116" s="6">
        <v>1.3005524540182754E-2</v>
      </c>
      <c r="M116" s="4">
        <f>IFERROR(VLOOKUP(A116,'درآمد سود سهام'!A:S,19,0),0)</f>
        <v>24843734336</v>
      </c>
      <c r="O116" s="4">
        <v>70171197755</v>
      </c>
      <c r="Q116" s="4">
        <v>7017692327</v>
      </c>
      <c r="S116" s="4">
        <f t="shared" si="2"/>
        <v>102032624418</v>
      </c>
      <c r="U116" s="6">
        <f t="shared" si="3"/>
        <v>1.2016948653360903E-2</v>
      </c>
    </row>
    <row r="117" spans="1:21">
      <c r="A117" s="2" t="s">
        <v>32</v>
      </c>
      <c r="C117" s="4">
        <v>0</v>
      </c>
      <c r="E117" s="4">
        <v>-6542594068</v>
      </c>
      <c r="G117" s="4">
        <v>0</v>
      </c>
      <c r="I117" s="4">
        <v>-6542594068</v>
      </c>
      <c r="K117" s="6">
        <v>1.0557569390066539E-2</v>
      </c>
      <c r="M117" s="4">
        <f>IFERROR(VLOOKUP(A117,'درآمد سود سهام'!A:S,19,0),0)</f>
        <v>11710459250</v>
      </c>
      <c r="O117" s="4">
        <v>24845532724</v>
      </c>
      <c r="Q117" s="4">
        <v>3112559649</v>
      </c>
      <c r="S117" s="4">
        <f t="shared" si="2"/>
        <v>39668551623</v>
      </c>
      <c r="U117" s="6">
        <f t="shared" si="3"/>
        <v>4.6719855607545418E-3</v>
      </c>
    </row>
    <row r="118" spans="1:21">
      <c r="A118" s="2" t="s">
        <v>297</v>
      </c>
      <c r="C118" s="4">
        <v>0</v>
      </c>
      <c r="E118" s="4">
        <v>0</v>
      </c>
      <c r="G118" s="4">
        <v>0</v>
      </c>
      <c r="I118" s="4">
        <v>0</v>
      </c>
      <c r="K118" s="6">
        <v>0</v>
      </c>
      <c r="M118" s="4">
        <f>IFERROR(VLOOKUP(A118,'درآمد سود سهام'!A:S,19,0),0)</f>
        <v>0</v>
      </c>
      <c r="O118" s="4">
        <v>0</v>
      </c>
      <c r="Q118" s="4">
        <v>44468225012</v>
      </c>
      <c r="S118" s="4">
        <f t="shared" si="2"/>
        <v>44468225012</v>
      </c>
      <c r="U118" s="6">
        <f t="shared" si="3"/>
        <v>5.2372697431178903E-3</v>
      </c>
    </row>
    <row r="119" spans="1:21">
      <c r="A119" s="2" t="s">
        <v>89</v>
      </c>
      <c r="C119" s="4">
        <v>0</v>
      </c>
      <c r="E119" s="4">
        <v>-31159728300</v>
      </c>
      <c r="G119" s="4">
        <v>0</v>
      </c>
      <c r="I119" s="4">
        <v>-31159728300</v>
      </c>
      <c r="K119" s="6">
        <v>5.0281431231058007E-2</v>
      </c>
      <c r="M119" s="4">
        <f>IFERROR(VLOOKUP(A119,'درآمد سود سهام'!A:S,19,0),0)</f>
        <v>35824272480</v>
      </c>
      <c r="O119" s="4">
        <v>188655582080</v>
      </c>
      <c r="Q119" s="4">
        <v>59890495792</v>
      </c>
      <c r="S119" s="4">
        <f t="shared" si="2"/>
        <v>284370350352</v>
      </c>
      <c r="U119" s="6">
        <f t="shared" si="3"/>
        <v>3.3491874958725271E-2</v>
      </c>
    </row>
    <row r="120" spans="1:21">
      <c r="A120" s="2" t="s">
        <v>298</v>
      </c>
      <c r="C120" s="4">
        <v>0</v>
      </c>
      <c r="E120" s="4">
        <v>0</v>
      </c>
      <c r="G120" s="4">
        <v>0</v>
      </c>
      <c r="I120" s="4">
        <v>0</v>
      </c>
      <c r="K120" s="6">
        <v>0</v>
      </c>
      <c r="M120" s="4">
        <f>IFERROR(VLOOKUP(A120,'درآمد سود سهام'!A:S,19,0),0)</f>
        <v>0</v>
      </c>
      <c r="O120" s="4">
        <v>0</v>
      </c>
      <c r="Q120" s="4">
        <v>22037535795</v>
      </c>
      <c r="S120" s="4">
        <f t="shared" si="2"/>
        <v>22037535795</v>
      </c>
      <c r="U120" s="6">
        <f t="shared" si="3"/>
        <v>2.5954829409288354E-3</v>
      </c>
    </row>
    <row r="121" spans="1:21">
      <c r="A121" s="2" t="s">
        <v>299</v>
      </c>
      <c r="C121" s="4">
        <v>0</v>
      </c>
      <c r="E121" s="4">
        <v>0</v>
      </c>
      <c r="G121" s="4">
        <v>0</v>
      </c>
      <c r="I121" s="4">
        <v>0</v>
      </c>
      <c r="K121" s="6">
        <v>0</v>
      </c>
      <c r="M121" s="4">
        <f>IFERROR(VLOOKUP(A121,'درآمد سود سهام'!A:S,19,0),0)</f>
        <v>0</v>
      </c>
      <c r="O121" s="4">
        <v>0</v>
      </c>
      <c r="Q121" s="4">
        <v>25832925477</v>
      </c>
      <c r="S121" s="4">
        <f t="shared" si="2"/>
        <v>25832925477</v>
      </c>
      <c r="U121" s="6">
        <f t="shared" si="3"/>
        <v>3.0424870554289392E-3</v>
      </c>
    </row>
    <row r="122" spans="1:21">
      <c r="A122" s="2" t="s">
        <v>17</v>
      </c>
      <c r="C122" s="4">
        <v>0</v>
      </c>
      <c r="E122" s="4">
        <v>428390989</v>
      </c>
      <c r="G122" s="4">
        <v>0</v>
      </c>
      <c r="I122" s="4">
        <v>428390989</v>
      </c>
      <c r="K122" s="6">
        <v>-6.9128048377136927E-4</v>
      </c>
      <c r="M122" s="4">
        <f>IFERROR(VLOOKUP(A122,'درآمد سود سهام'!A:S,19,0),0)</f>
        <v>2154775860</v>
      </c>
      <c r="O122" s="4">
        <v>65148066026</v>
      </c>
      <c r="Q122" s="4">
        <v>40605859446</v>
      </c>
      <c r="S122" s="4">
        <f t="shared" si="2"/>
        <v>107908701332</v>
      </c>
      <c r="U122" s="6">
        <f t="shared" si="3"/>
        <v>1.2709006854955886E-2</v>
      </c>
    </row>
    <row r="123" spans="1:21">
      <c r="A123" s="2" t="s">
        <v>15</v>
      </c>
      <c r="C123" s="4">
        <v>0</v>
      </c>
      <c r="E123" s="4">
        <v>2188061070</v>
      </c>
      <c r="G123" s="4">
        <v>0</v>
      </c>
      <c r="I123" s="4">
        <v>2188061070</v>
      </c>
      <c r="K123" s="6">
        <v>-3.5308023600629469E-3</v>
      </c>
      <c r="M123" s="4">
        <f>IFERROR(VLOOKUP(A123,'درآمد سود سهام'!A:S,19,0),0)</f>
        <v>5136035400</v>
      </c>
      <c r="O123" s="4">
        <v>5947725383</v>
      </c>
      <c r="Q123" s="4">
        <v>-3721</v>
      </c>
      <c r="S123" s="4">
        <f t="shared" si="2"/>
        <v>11083757062</v>
      </c>
      <c r="U123" s="6">
        <f t="shared" si="3"/>
        <v>1.3053956051813872E-3</v>
      </c>
    </row>
    <row r="124" spans="1:21">
      <c r="A124" s="2" t="s">
        <v>19</v>
      </c>
      <c r="C124" s="4">
        <v>0</v>
      </c>
      <c r="E124" s="4">
        <v>47184030348</v>
      </c>
      <c r="G124" s="4">
        <v>0</v>
      </c>
      <c r="I124" s="4">
        <v>47184030348</v>
      </c>
      <c r="K124" s="6">
        <v>-7.6139321700924967E-2</v>
      </c>
      <c r="M124" s="4">
        <f>IFERROR(VLOOKUP(A124,'درآمد سود سهام'!A:S,19,0),0)</f>
        <v>4743802750</v>
      </c>
      <c r="O124" s="4">
        <v>125671352430</v>
      </c>
      <c r="Q124" s="4">
        <v>5300058084</v>
      </c>
      <c r="S124" s="4">
        <f t="shared" si="2"/>
        <v>135715213264</v>
      </c>
      <c r="U124" s="6">
        <f t="shared" si="3"/>
        <v>1.598393414435885E-2</v>
      </c>
    </row>
    <row r="125" spans="1:21">
      <c r="A125" s="2" t="s">
        <v>214</v>
      </c>
      <c r="C125" s="4">
        <v>0</v>
      </c>
      <c r="E125" s="4">
        <v>0</v>
      </c>
      <c r="G125" s="4">
        <v>0</v>
      </c>
      <c r="I125" s="4">
        <v>0</v>
      </c>
      <c r="K125" s="6">
        <v>0</v>
      </c>
      <c r="M125" s="4">
        <f>IFERROR(VLOOKUP(A125,'درآمد سود سهام'!A:S,19,0),0)</f>
        <v>3421685234</v>
      </c>
      <c r="O125" s="4">
        <v>0</v>
      </c>
      <c r="Q125" s="4">
        <v>67495842437</v>
      </c>
      <c r="S125" s="4">
        <f t="shared" si="2"/>
        <v>70917527671</v>
      </c>
      <c r="U125" s="6">
        <f t="shared" si="3"/>
        <v>8.3523509613398286E-3</v>
      </c>
    </row>
    <row r="126" spans="1:21">
      <c r="A126" s="2" t="s">
        <v>18</v>
      </c>
      <c r="C126" s="4">
        <v>0</v>
      </c>
      <c r="E126" s="4">
        <v>-14478343537</v>
      </c>
      <c r="G126" s="4">
        <v>0</v>
      </c>
      <c r="I126" s="4">
        <v>-14478343537</v>
      </c>
      <c r="K126" s="6">
        <v>2.3363227942372611E-2</v>
      </c>
      <c r="M126" s="4">
        <f>IFERROR(VLOOKUP(A126,'درآمد سود سهام'!A:S,19,0),0)</f>
        <v>317115039</v>
      </c>
      <c r="O126" s="4">
        <v>6286167653</v>
      </c>
      <c r="Q126" s="4">
        <v>30556164111</v>
      </c>
      <c r="S126" s="4">
        <f t="shared" si="2"/>
        <v>37159446803</v>
      </c>
      <c r="U126" s="6">
        <f t="shared" si="3"/>
        <v>4.3764743557862503E-3</v>
      </c>
    </row>
    <row r="127" spans="1:21">
      <c r="A127" s="2" t="s">
        <v>78</v>
      </c>
      <c r="C127" s="4">
        <v>0</v>
      </c>
      <c r="E127" s="4">
        <v>-8703907012</v>
      </c>
      <c r="G127" s="4">
        <v>0</v>
      </c>
      <c r="I127" s="4">
        <v>-8703907012</v>
      </c>
      <c r="K127" s="6">
        <v>1.4045209176788668E-2</v>
      </c>
      <c r="M127" s="4">
        <f>IFERROR(VLOOKUP(A127,'درآمد سود سهام'!A:S,19,0),0)</f>
        <v>6710451264</v>
      </c>
      <c r="O127" s="4">
        <v>32258904101</v>
      </c>
      <c r="Q127" s="4">
        <v>-3486</v>
      </c>
      <c r="S127" s="4">
        <f t="shared" si="2"/>
        <v>38969351879</v>
      </c>
      <c r="U127" s="6">
        <f t="shared" si="3"/>
        <v>4.5896369250116318E-3</v>
      </c>
    </row>
    <row r="128" spans="1:21">
      <c r="A128" s="2" t="s">
        <v>300</v>
      </c>
      <c r="C128" s="4">
        <v>0</v>
      </c>
      <c r="E128" s="4">
        <v>0</v>
      </c>
      <c r="G128" s="4">
        <v>0</v>
      </c>
      <c r="I128" s="4">
        <v>0</v>
      </c>
      <c r="K128" s="6">
        <v>0</v>
      </c>
      <c r="M128" s="4">
        <f>IFERROR(VLOOKUP(A128,'درآمد سود سهام'!A:S,19,0),0)</f>
        <v>0</v>
      </c>
      <c r="O128" s="4">
        <v>0</v>
      </c>
      <c r="Q128" s="4">
        <v>16125184402</v>
      </c>
      <c r="S128" s="4">
        <f t="shared" si="2"/>
        <v>16125184402</v>
      </c>
      <c r="U128" s="6">
        <f t="shared" si="3"/>
        <v>1.8991524925494848E-3</v>
      </c>
    </row>
    <row r="129" spans="1:21">
      <c r="A129" s="2" t="s">
        <v>301</v>
      </c>
      <c r="C129" s="4">
        <v>0</v>
      </c>
      <c r="E129" s="4">
        <v>0</v>
      </c>
      <c r="G129" s="4">
        <v>0</v>
      </c>
      <c r="I129" s="4">
        <v>0</v>
      </c>
      <c r="K129" s="6">
        <v>0</v>
      </c>
      <c r="M129" s="4">
        <f>IFERROR(VLOOKUP(A129,'درآمد سود سهام'!A:S,19,0),0)</f>
        <v>0</v>
      </c>
      <c r="O129" s="4">
        <v>0</v>
      </c>
      <c r="Q129" s="4">
        <v>7876015272</v>
      </c>
      <c r="S129" s="4">
        <f t="shared" si="2"/>
        <v>7876015272</v>
      </c>
      <c r="U129" s="6">
        <f t="shared" si="3"/>
        <v>9.2760204548863361E-4</v>
      </c>
    </row>
    <row r="130" spans="1:21">
      <c r="A130" s="2" t="s">
        <v>227</v>
      </c>
      <c r="C130" s="4">
        <v>0</v>
      </c>
      <c r="E130" s="4">
        <v>0</v>
      </c>
      <c r="G130" s="4">
        <v>0</v>
      </c>
      <c r="I130" s="4">
        <v>0</v>
      </c>
      <c r="K130" s="6">
        <v>0</v>
      </c>
      <c r="M130" s="4">
        <f>IFERROR(VLOOKUP(A130,'درآمد سود سهام'!A:S,19,0),0)</f>
        <v>2271514700</v>
      </c>
      <c r="O130" s="4">
        <v>0</v>
      </c>
      <c r="Q130" s="4">
        <v>24953505122</v>
      </c>
      <c r="S130" s="4">
        <f t="shared" si="2"/>
        <v>27225019822</v>
      </c>
      <c r="U130" s="6">
        <f t="shared" si="3"/>
        <v>3.2064417352180821E-3</v>
      </c>
    </row>
    <row r="131" spans="1:21">
      <c r="A131" s="2" t="s">
        <v>41</v>
      </c>
      <c r="C131" s="4">
        <v>0</v>
      </c>
      <c r="E131" s="4">
        <v>-577021451</v>
      </c>
      <c r="G131" s="4">
        <v>0</v>
      </c>
      <c r="I131" s="4">
        <v>-577021451</v>
      </c>
      <c r="K131" s="6">
        <v>9.3112058384994996E-4</v>
      </c>
      <c r="M131" s="4">
        <f>IFERROR(VLOOKUP(A131,'درآمد سود سهام'!A:S,19,0),0)</f>
        <v>5382048000</v>
      </c>
      <c r="O131" s="4">
        <v>20772772273</v>
      </c>
      <c r="Q131" s="4">
        <v>15393766194</v>
      </c>
      <c r="S131" s="4">
        <f t="shared" si="2"/>
        <v>41548586467</v>
      </c>
      <c r="U131" s="6">
        <f t="shared" si="3"/>
        <v>4.8934077021112413E-3</v>
      </c>
    </row>
    <row r="132" spans="1:21">
      <c r="A132" s="2" t="s">
        <v>94</v>
      </c>
      <c r="C132" s="4">
        <v>0</v>
      </c>
      <c r="E132" s="4">
        <v>16002324436</v>
      </c>
      <c r="G132" s="4">
        <v>0</v>
      </c>
      <c r="I132" s="4">
        <v>16002324436</v>
      </c>
      <c r="K132" s="6">
        <v>-2.5822425918451065E-2</v>
      </c>
      <c r="M132" s="4">
        <f>IFERROR(VLOOKUP(A132,'درآمد سود سهام'!A:S,19,0),0)</f>
        <v>6763911000</v>
      </c>
      <c r="O132" s="4">
        <v>41232436848</v>
      </c>
      <c r="Q132" s="4">
        <v>0</v>
      </c>
      <c r="S132" s="4">
        <f t="shared" si="2"/>
        <v>47996347848</v>
      </c>
      <c r="U132" s="6">
        <f t="shared" si="3"/>
        <v>5.6527963573238709E-3</v>
      </c>
    </row>
    <row r="133" spans="1:21">
      <c r="A133" s="2" t="s">
        <v>31</v>
      </c>
      <c r="C133" s="4">
        <v>0</v>
      </c>
      <c r="E133" s="4">
        <v>-14094416258</v>
      </c>
      <c r="G133" s="4">
        <v>0</v>
      </c>
      <c r="I133" s="4">
        <v>-14094416258</v>
      </c>
      <c r="K133" s="6">
        <v>2.2743697088608211E-2</v>
      </c>
      <c r="M133" s="4">
        <f>IFERROR(VLOOKUP(A133,'درآمد سود سهام'!A:S,19,0),0)</f>
        <v>26585212500</v>
      </c>
      <c r="O133" s="4">
        <v>1031339293</v>
      </c>
      <c r="Q133" s="4">
        <v>0</v>
      </c>
      <c r="S133" s="4">
        <f t="shared" si="2"/>
        <v>27616551793</v>
      </c>
      <c r="U133" s="6">
        <f t="shared" si="3"/>
        <v>3.252554629191886E-3</v>
      </c>
    </row>
    <row r="134" spans="1:21">
      <c r="A134" s="2" t="s">
        <v>67</v>
      </c>
      <c r="C134" s="4">
        <v>0</v>
      </c>
      <c r="E134" s="4">
        <v>-33422432247</v>
      </c>
      <c r="G134" s="4">
        <v>0</v>
      </c>
      <c r="I134" s="4">
        <v>-33422432247</v>
      </c>
      <c r="K134" s="6">
        <v>5.3932682352760629E-2</v>
      </c>
      <c r="M134" s="4">
        <f>IFERROR(VLOOKUP(A134,'درآمد سود سهام'!A:S,19,0),0)</f>
        <v>37693370000</v>
      </c>
      <c r="O134" s="4">
        <v>207466098414</v>
      </c>
      <c r="Q134" s="4">
        <v>0</v>
      </c>
      <c r="S134" s="4">
        <f t="shared" si="2"/>
        <v>245159468414</v>
      </c>
      <c r="U134" s="6">
        <f t="shared" si="3"/>
        <v>2.8873791697712755E-2</v>
      </c>
    </row>
    <row r="135" spans="1:21">
      <c r="A135" s="2" t="s">
        <v>64</v>
      </c>
      <c r="C135" s="4">
        <v>0</v>
      </c>
      <c r="E135" s="4">
        <v>-6998567731</v>
      </c>
      <c r="G135" s="4">
        <v>0</v>
      </c>
      <c r="I135" s="4">
        <v>-6998567731</v>
      </c>
      <c r="K135" s="6">
        <v>1.1293359129905449E-2</v>
      </c>
      <c r="M135" s="4">
        <f>IFERROR(VLOOKUP(A135,'درآمد سود سهام'!A:S,19,0),0)</f>
        <v>11505807600</v>
      </c>
      <c r="O135" s="4">
        <v>17233147978</v>
      </c>
      <c r="Q135" s="4">
        <v>0</v>
      </c>
      <c r="S135" s="4">
        <f t="shared" si="2"/>
        <v>28738955578</v>
      </c>
      <c r="U135" s="6">
        <f t="shared" si="3"/>
        <v>3.3847463544328911E-3</v>
      </c>
    </row>
    <row r="136" spans="1:21">
      <c r="A136" s="2" t="s">
        <v>30</v>
      </c>
      <c r="C136" s="4">
        <v>0</v>
      </c>
      <c r="E136" s="4">
        <v>-4538813661</v>
      </c>
      <c r="G136" s="4">
        <v>0</v>
      </c>
      <c r="I136" s="4">
        <v>-4538813661</v>
      </c>
      <c r="K136" s="6">
        <v>7.3241346897802741E-3</v>
      </c>
      <c r="M136" s="4">
        <f>IFERROR(VLOOKUP(A136,'درآمد سود سهام'!A:S,19,0),0)</f>
        <v>23012545500</v>
      </c>
      <c r="O136" s="4">
        <v>-13635532395</v>
      </c>
      <c r="Q136" s="4">
        <v>0</v>
      </c>
      <c r="S136" s="4">
        <f t="shared" si="2"/>
        <v>9377013105</v>
      </c>
      <c r="U136" s="6">
        <f t="shared" si="3"/>
        <v>1.1043828936815859E-3</v>
      </c>
    </row>
    <row r="137" spans="1:21">
      <c r="A137" s="2" t="s">
        <v>29</v>
      </c>
      <c r="C137" s="4">
        <v>0</v>
      </c>
      <c r="E137" s="4">
        <v>-37420810496</v>
      </c>
      <c r="G137" s="4">
        <v>0</v>
      </c>
      <c r="I137" s="4">
        <v>-37420810496</v>
      </c>
      <c r="K137" s="6">
        <v>6.0384734149465533E-2</v>
      </c>
      <c r="M137" s="4">
        <f>IFERROR(VLOOKUP(A137,'درآمد سود سهام'!A:S,19,0),0)</f>
        <v>69042859200</v>
      </c>
      <c r="O137" s="4">
        <v>-193081983340</v>
      </c>
      <c r="Q137" s="4">
        <v>0</v>
      </c>
      <c r="S137" s="4">
        <f t="shared" ref="S137:S161" si="4">M137+O137+Q137</f>
        <v>-124039124140</v>
      </c>
      <c r="U137" s="6">
        <f t="shared" ref="U137:U161" si="5">S137/$S$162</f>
        <v>-1.4608776303663133E-2</v>
      </c>
    </row>
    <row r="138" spans="1:21">
      <c r="A138" s="2" t="s">
        <v>92</v>
      </c>
      <c r="C138" s="4">
        <v>0</v>
      </c>
      <c r="E138" s="4">
        <v>-12887033744</v>
      </c>
      <c r="G138" s="4">
        <v>0</v>
      </c>
      <c r="I138" s="4">
        <v>-12887033744</v>
      </c>
      <c r="K138" s="6">
        <v>2.0795383539055443E-2</v>
      </c>
      <c r="M138" s="4">
        <f>IFERROR(VLOOKUP(A138,'درآمد سود سهام'!A:S,19,0),0)</f>
        <v>35356828800</v>
      </c>
      <c r="O138" s="4">
        <v>71323842055</v>
      </c>
      <c r="Q138" s="4">
        <v>0</v>
      </c>
      <c r="S138" s="4">
        <f t="shared" si="4"/>
        <v>106680670855</v>
      </c>
      <c r="U138" s="6">
        <f t="shared" si="5"/>
        <v>1.2564374887768457E-2</v>
      </c>
    </row>
    <row r="139" spans="1:21">
      <c r="A139" s="2" t="s">
        <v>68</v>
      </c>
      <c r="C139" s="4">
        <v>0</v>
      </c>
      <c r="E139" s="4">
        <v>-500259936</v>
      </c>
      <c r="G139" s="4">
        <v>0</v>
      </c>
      <c r="I139" s="4">
        <v>-500259936</v>
      </c>
      <c r="K139" s="6">
        <v>8.072530455805508E-4</v>
      </c>
      <c r="M139" s="4">
        <f>IFERROR(VLOOKUP(A139,'درآمد سود سهام'!A:S,19,0),0)</f>
        <v>26571827040</v>
      </c>
      <c r="O139" s="4">
        <v>152879436721</v>
      </c>
      <c r="Q139" s="4">
        <v>0</v>
      </c>
      <c r="S139" s="4">
        <f t="shared" si="4"/>
        <v>179451263761</v>
      </c>
      <c r="U139" s="6">
        <f t="shared" si="5"/>
        <v>2.1134971629880293E-2</v>
      </c>
    </row>
    <row r="140" spans="1:21">
      <c r="A140" s="2" t="s">
        <v>77</v>
      </c>
      <c r="C140" s="4">
        <v>3405603584</v>
      </c>
      <c r="E140" s="4">
        <v>0</v>
      </c>
      <c r="G140" s="4">
        <v>0</v>
      </c>
      <c r="I140" s="4">
        <v>3405603584</v>
      </c>
      <c r="K140" s="6">
        <v>-5.4955107682739543E-3</v>
      </c>
      <c r="M140" s="4">
        <f>IFERROR(VLOOKUP(A140,'درآمد سود سهام'!A:S,19,0),0)</f>
        <v>3405603584</v>
      </c>
      <c r="O140" s="4">
        <v>3941760449</v>
      </c>
      <c r="Q140" s="4">
        <v>0</v>
      </c>
      <c r="S140" s="4">
        <f t="shared" si="4"/>
        <v>7347364033</v>
      </c>
      <c r="U140" s="6">
        <f t="shared" si="5"/>
        <v>8.6533985404903062E-4</v>
      </c>
    </row>
    <row r="141" spans="1:21">
      <c r="A141" s="2" t="s">
        <v>79</v>
      </c>
      <c r="C141" s="4">
        <v>0</v>
      </c>
      <c r="E141" s="4">
        <v>7665798208</v>
      </c>
      <c r="G141" s="4">
        <v>0</v>
      </c>
      <c r="I141" s="4">
        <v>7665798208</v>
      </c>
      <c r="K141" s="6">
        <v>-1.2370047059323033E-2</v>
      </c>
      <c r="M141" s="4">
        <f>IFERROR(VLOOKUP(A141,'درآمد سود سهام'!A:S,19,0),0)</f>
        <v>10220302400</v>
      </c>
      <c r="O141" s="4">
        <v>39641353399</v>
      </c>
      <c r="Q141" s="4">
        <v>0</v>
      </c>
      <c r="S141" s="4">
        <f t="shared" si="4"/>
        <v>49861655799</v>
      </c>
      <c r="U141" s="6">
        <f t="shared" si="5"/>
        <v>5.8724840307296184E-3</v>
      </c>
    </row>
    <row r="142" spans="1:21">
      <c r="A142" s="2" t="s">
        <v>27</v>
      </c>
      <c r="C142" s="4">
        <v>0</v>
      </c>
      <c r="E142" s="4">
        <v>-9060715967</v>
      </c>
      <c r="G142" s="4">
        <v>0</v>
      </c>
      <c r="I142" s="4">
        <v>-9060715967</v>
      </c>
      <c r="K142" s="6">
        <v>1.4620980080845562E-2</v>
      </c>
      <c r="M142" s="4">
        <f>IFERROR(VLOOKUP(A142,'درآمد سود سهام'!A:S,19,0),0)</f>
        <v>24686322700</v>
      </c>
      <c r="O142" s="4">
        <v>111560065356</v>
      </c>
      <c r="Q142" s="4">
        <v>0</v>
      </c>
      <c r="S142" s="4">
        <f t="shared" si="4"/>
        <v>136246388056</v>
      </c>
      <c r="U142" s="6">
        <f t="shared" si="5"/>
        <v>1.6046493548645794E-2</v>
      </c>
    </row>
    <row r="143" spans="1:21">
      <c r="A143" s="2" t="s">
        <v>16</v>
      </c>
      <c r="C143" s="4">
        <v>0</v>
      </c>
      <c r="E143" s="4">
        <v>11031979574</v>
      </c>
      <c r="G143" s="4">
        <v>0</v>
      </c>
      <c r="I143" s="4">
        <v>11031979574</v>
      </c>
      <c r="K143" s="6">
        <v>-1.7801943487822953E-2</v>
      </c>
      <c r="M143" s="4">
        <f>IFERROR(VLOOKUP(A143,'درآمد سود سهام'!A:S,19,0),0)</f>
        <v>0</v>
      </c>
      <c r="O143" s="4">
        <v>-5620596957</v>
      </c>
      <c r="Q143" s="4">
        <v>0</v>
      </c>
      <c r="S143" s="4">
        <f t="shared" si="4"/>
        <v>-5620596957</v>
      </c>
      <c r="U143" s="6">
        <f t="shared" si="5"/>
        <v>-6.6196890865810262E-4</v>
      </c>
    </row>
    <row r="144" spans="1:21">
      <c r="A144" s="2" t="s">
        <v>50</v>
      </c>
      <c r="C144" s="4">
        <v>0</v>
      </c>
      <c r="E144" s="4">
        <v>-5481771588</v>
      </c>
      <c r="G144" s="4">
        <v>0</v>
      </c>
      <c r="I144" s="4">
        <v>-5481771588</v>
      </c>
      <c r="K144" s="6">
        <v>8.8457549588578932E-3</v>
      </c>
      <c r="M144" s="4">
        <f>IFERROR(VLOOKUP(A144,'درآمد سود سهام'!A:S,19,0),0)</f>
        <v>0</v>
      </c>
      <c r="O144" s="4">
        <v>9309510766</v>
      </c>
      <c r="Q144" s="4">
        <v>0</v>
      </c>
      <c r="S144" s="4">
        <f t="shared" si="4"/>
        <v>9309510766</v>
      </c>
      <c r="U144" s="6">
        <f t="shared" si="5"/>
        <v>1.0964327684508401E-3</v>
      </c>
    </row>
    <row r="145" spans="1:21">
      <c r="A145" s="2" t="s">
        <v>51</v>
      </c>
      <c r="C145" s="4">
        <v>0</v>
      </c>
      <c r="E145" s="4">
        <v>-2115681784</v>
      </c>
      <c r="G145" s="4">
        <v>0</v>
      </c>
      <c r="I145" s="4">
        <v>-2115681784</v>
      </c>
      <c r="K145" s="6">
        <v>3.4140062809532943E-3</v>
      </c>
      <c r="M145" s="4">
        <f>IFERROR(VLOOKUP(A145,'درآمد سود سهام'!A:S,19,0),0)</f>
        <v>0</v>
      </c>
      <c r="O145" s="4">
        <v>15215278168</v>
      </c>
      <c r="Q145" s="4">
        <v>0</v>
      </c>
      <c r="S145" s="4">
        <f t="shared" si="4"/>
        <v>15215278168</v>
      </c>
      <c r="U145" s="6">
        <f t="shared" si="5"/>
        <v>1.7919877836564142E-3</v>
      </c>
    </row>
    <row r="146" spans="1:21">
      <c r="A146" s="2" t="s">
        <v>71</v>
      </c>
      <c r="C146" s="4">
        <v>0</v>
      </c>
      <c r="E146" s="4">
        <v>0</v>
      </c>
      <c r="G146" s="4">
        <v>0</v>
      </c>
      <c r="I146" s="4">
        <v>0</v>
      </c>
      <c r="K146" s="6">
        <v>0</v>
      </c>
      <c r="M146" s="4">
        <f>IFERROR(VLOOKUP(A146,'درآمد سود سهام'!A:S,19,0),0)</f>
        <v>8018622717</v>
      </c>
      <c r="O146" s="4">
        <v>0</v>
      </c>
      <c r="Q146" s="4">
        <v>0</v>
      </c>
      <c r="S146" s="4">
        <f t="shared" si="4"/>
        <v>8018622717</v>
      </c>
      <c r="U146" s="6">
        <f t="shared" si="5"/>
        <v>9.443977160295716E-4</v>
      </c>
    </row>
    <row r="147" spans="1:21">
      <c r="A147" s="2" t="s">
        <v>36</v>
      </c>
      <c r="C147" s="4">
        <v>0</v>
      </c>
      <c r="E147" s="4">
        <v>13483125000</v>
      </c>
      <c r="G147" s="4">
        <v>0</v>
      </c>
      <c r="I147" s="4">
        <v>13483125000</v>
      </c>
      <c r="K147" s="6">
        <v>-2.1757276441568298E-2</v>
      </c>
      <c r="M147" s="4">
        <f>IFERROR(VLOOKUP(A147,'درآمد سود سهام'!A:S,19,0),0)</f>
        <v>0</v>
      </c>
      <c r="O147" s="4">
        <v>105917437500</v>
      </c>
      <c r="Q147" s="4">
        <v>0</v>
      </c>
      <c r="S147" s="4">
        <f t="shared" si="4"/>
        <v>105917437500</v>
      </c>
      <c r="U147" s="6">
        <f t="shared" si="5"/>
        <v>1.2474484658149416E-2</v>
      </c>
    </row>
    <row r="148" spans="1:21">
      <c r="A148" s="2" t="s">
        <v>37</v>
      </c>
      <c r="C148" s="4">
        <v>0</v>
      </c>
      <c r="E148" s="4">
        <v>21000072356</v>
      </c>
      <c r="G148" s="4">
        <v>0</v>
      </c>
      <c r="I148" s="4">
        <v>21000072356</v>
      </c>
      <c r="K148" s="6">
        <v>-3.3887127764700577E-2</v>
      </c>
      <c r="M148" s="4">
        <f>IFERROR(VLOOKUP(A148,'درآمد سود سهام'!A:S,19,0),0)</f>
        <v>0</v>
      </c>
      <c r="O148" s="4">
        <v>163355240787</v>
      </c>
      <c r="Q148" s="4">
        <v>0</v>
      </c>
      <c r="S148" s="4">
        <f t="shared" si="4"/>
        <v>163355240787</v>
      </c>
      <c r="U148" s="6">
        <f t="shared" si="5"/>
        <v>1.9239253640607905E-2</v>
      </c>
    </row>
    <row r="149" spans="1:21">
      <c r="A149" s="2" t="s">
        <v>46</v>
      </c>
      <c r="C149" s="4">
        <v>0</v>
      </c>
      <c r="E149" s="4">
        <v>-15081551397</v>
      </c>
      <c r="G149" s="4">
        <v>0</v>
      </c>
      <c r="I149" s="4">
        <v>-15081551397</v>
      </c>
      <c r="K149" s="6">
        <v>2.433660467526998E-2</v>
      </c>
      <c r="M149" s="4">
        <f>IFERROR(VLOOKUP(A149,'درآمد سود سهام'!A:S,19,0),0)</f>
        <v>0</v>
      </c>
      <c r="O149" s="4">
        <v>61854193470</v>
      </c>
      <c r="Q149" s="4">
        <v>0</v>
      </c>
      <c r="S149" s="4">
        <f t="shared" si="4"/>
        <v>61854193470</v>
      </c>
      <c r="U149" s="6">
        <f t="shared" si="5"/>
        <v>7.284911773698461E-3</v>
      </c>
    </row>
    <row r="150" spans="1:21">
      <c r="A150" s="2" t="s">
        <v>45</v>
      </c>
      <c r="C150" s="4">
        <v>0</v>
      </c>
      <c r="E150" s="4">
        <v>-508567899</v>
      </c>
      <c r="G150" s="4">
        <v>0</v>
      </c>
      <c r="I150" s="4">
        <v>-508567899</v>
      </c>
      <c r="K150" s="6">
        <v>8.206593328957927E-4</v>
      </c>
      <c r="M150" s="4">
        <f>IFERROR(VLOOKUP(A150,'درآمد سود سهام'!A:S,19,0),0)</f>
        <v>0</v>
      </c>
      <c r="O150" s="4">
        <v>5519736242</v>
      </c>
      <c r="Q150" s="4">
        <v>0</v>
      </c>
      <c r="S150" s="4">
        <f t="shared" si="4"/>
        <v>5519736242</v>
      </c>
      <c r="U150" s="6">
        <f t="shared" si="5"/>
        <v>6.5008998228323182E-4</v>
      </c>
    </row>
    <row r="151" spans="1:21">
      <c r="A151" s="2" t="s">
        <v>47</v>
      </c>
      <c r="C151" s="4">
        <v>0</v>
      </c>
      <c r="E151" s="4">
        <v>-517256432</v>
      </c>
      <c r="G151" s="4">
        <v>0</v>
      </c>
      <c r="I151" s="4">
        <v>-517256432</v>
      </c>
      <c r="K151" s="6">
        <v>8.3467973353382652E-4</v>
      </c>
      <c r="M151" s="4">
        <f>IFERROR(VLOOKUP(A151,'درآمد سود سهام'!A:S,19,0),0)</f>
        <v>0</v>
      </c>
      <c r="O151" s="4">
        <v>6430487058</v>
      </c>
      <c r="Q151" s="4">
        <v>0</v>
      </c>
      <c r="S151" s="4">
        <f t="shared" si="4"/>
        <v>6430487058</v>
      </c>
      <c r="U151" s="6">
        <f t="shared" si="5"/>
        <v>7.5735416228748338E-4</v>
      </c>
    </row>
    <row r="152" spans="1:21">
      <c r="A152" s="2" t="s">
        <v>35</v>
      </c>
      <c r="C152" s="4">
        <v>0</v>
      </c>
      <c r="E152" s="4">
        <v>18604695025</v>
      </c>
      <c r="G152" s="4">
        <v>0</v>
      </c>
      <c r="I152" s="4">
        <v>18604695025</v>
      </c>
      <c r="K152" s="6">
        <v>-3.0021785956148551E-2</v>
      </c>
      <c r="M152" s="4">
        <f>IFERROR(VLOOKUP(A152,'درآمد سود سهام'!A:S,19,0),0)</f>
        <v>0</v>
      </c>
      <c r="O152" s="4">
        <v>88957157100</v>
      </c>
      <c r="Q152" s="4">
        <v>0</v>
      </c>
      <c r="S152" s="4">
        <f t="shared" si="4"/>
        <v>88957157100</v>
      </c>
      <c r="U152" s="6">
        <f t="shared" si="5"/>
        <v>1.0476978273540062E-2</v>
      </c>
    </row>
    <row r="153" spans="1:21">
      <c r="A153" s="2" t="s">
        <v>98</v>
      </c>
      <c r="C153" s="4">
        <v>0</v>
      </c>
      <c r="E153" s="4">
        <v>-681409337</v>
      </c>
      <c r="G153" s="4">
        <v>0</v>
      </c>
      <c r="I153" s="4">
        <v>-681409337</v>
      </c>
      <c r="K153" s="6">
        <v>1.0995678906021247E-3</v>
      </c>
      <c r="M153" s="4">
        <f>IFERROR(VLOOKUP(A153,'درآمد سود سهام'!A:S,19,0),0)</f>
        <v>0</v>
      </c>
      <c r="O153" s="4">
        <v>-681409337</v>
      </c>
      <c r="Q153" s="4">
        <v>0</v>
      </c>
      <c r="S153" s="4">
        <f t="shared" si="4"/>
        <v>-681409337</v>
      </c>
      <c r="U153" s="6">
        <f t="shared" si="5"/>
        <v>-8.0253360739833478E-5</v>
      </c>
    </row>
    <row r="154" spans="1:21">
      <c r="A154" s="2" t="s">
        <v>333</v>
      </c>
      <c r="C154" s="2">
        <v>0</v>
      </c>
      <c r="E154" s="2">
        <v>0</v>
      </c>
      <c r="G154" s="2">
        <v>0</v>
      </c>
      <c r="I154" s="2">
        <v>0</v>
      </c>
      <c r="K154" s="6">
        <v>0</v>
      </c>
      <c r="M154" s="2">
        <v>0</v>
      </c>
      <c r="O154" s="2">
        <v>0</v>
      </c>
      <c r="Q154" s="4">
        <v>26846521382</v>
      </c>
      <c r="S154" s="4">
        <f t="shared" si="4"/>
        <v>26846521382</v>
      </c>
      <c r="U154" s="6">
        <f t="shared" si="5"/>
        <v>3.1618638725511017E-3</v>
      </c>
    </row>
    <row r="155" spans="1:21">
      <c r="A155" s="2" t="s">
        <v>334</v>
      </c>
      <c r="C155" s="2">
        <v>0</v>
      </c>
      <c r="E155" s="2">
        <v>0</v>
      </c>
      <c r="G155" s="2">
        <v>0</v>
      </c>
      <c r="I155" s="2">
        <v>0</v>
      </c>
      <c r="K155" s="6">
        <v>0</v>
      </c>
      <c r="M155" s="2">
        <v>0</v>
      </c>
      <c r="O155" s="2">
        <v>0</v>
      </c>
      <c r="Q155" s="4">
        <v>18573550514</v>
      </c>
      <c r="S155" s="4">
        <f t="shared" si="4"/>
        <v>18573550514</v>
      </c>
      <c r="U155" s="6">
        <f t="shared" si="5"/>
        <v>2.1875101626609521E-3</v>
      </c>
    </row>
    <row r="156" spans="1:21">
      <c r="A156" s="2" t="s">
        <v>335</v>
      </c>
      <c r="C156" s="2">
        <v>0</v>
      </c>
      <c r="E156" s="2">
        <v>0</v>
      </c>
      <c r="G156" s="2">
        <v>0</v>
      </c>
      <c r="I156" s="2">
        <v>0</v>
      </c>
      <c r="K156" s="6">
        <v>0</v>
      </c>
      <c r="M156" s="2">
        <v>0</v>
      </c>
      <c r="O156" s="2">
        <v>0</v>
      </c>
      <c r="Q156" s="4">
        <v>20133937624</v>
      </c>
      <c r="S156" s="4">
        <f t="shared" si="4"/>
        <v>20133937624</v>
      </c>
      <c r="U156" s="6">
        <f t="shared" si="5"/>
        <v>2.3712856157299435E-3</v>
      </c>
    </row>
    <row r="157" spans="1:21">
      <c r="A157" s="2" t="s">
        <v>336</v>
      </c>
      <c r="C157" s="2">
        <v>0</v>
      </c>
      <c r="E157" s="2">
        <v>0</v>
      </c>
      <c r="G157" s="2">
        <v>0</v>
      </c>
      <c r="I157" s="2">
        <v>0</v>
      </c>
      <c r="K157" s="6">
        <v>0</v>
      </c>
      <c r="M157" s="2">
        <v>0</v>
      </c>
      <c r="O157" s="2">
        <v>0</v>
      </c>
      <c r="Q157" s="4">
        <v>53636233075</v>
      </c>
      <c r="S157" s="4">
        <f t="shared" si="4"/>
        <v>53636233075</v>
      </c>
      <c r="U157" s="6">
        <f t="shared" si="5"/>
        <v>6.3170369526265573E-3</v>
      </c>
    </row>
    <row r="158" spans="1:21">
      <c r="A158" s="2" t="s">
        <v>337</v>
      </c>
      <c r="C158" s="2">
        <v>0</v>
      </c>
      <c r="E158" s="2">
        <v>0</v>
      </c>
      <c r="G158" s="2">
        <v>0</v>
      </c>
      <c r="I158" s="2">
        <v>0</v>
      </c>
      <c r="K158" s="6">
        <v>0</v>
      </c>
      <c r="M158" s="2">
        <v>0</v>
      </c>
      <c r="O158" s="2">
        <v>0</v>
      </c>
      <c r="Q158" s="4">
        <v>16255267</v>
      </c>
      <c r="S158" s="4">
        <f t="shared" si="4"/>
        <v>16255267</v>
      </c>
      <c r="U158" s="6">
        <f t="shared" si="5"/>
        <v>1.9144730423224458E-6</v>
      </c>
    </row>
    <row r="159" spans="1:21">
      <c r="A159" s="2" t="s">
        <v>338</v>
      </c>
      <c r="C159" s="2">
        <v>0</v>
      </c>
      <c r="E159" s="2">
        <v>0</v>
      </c>
      <c r="G159" s="2">
        <v>0</v>
      </c>
      <c r="I159" s="2">
        <v>0</v>
      </c>
      <c r="K159" s="6">
        <v>0</v>
      </c>
      <c r="M159" s="2">
        <v>0</v>
      </c>
      <c r="O159" s="2">
        <v>0</v>
      </c>
      <c r="Q159" s="4">
        <v>1606285920</v>
      </c>
      <c r="S159" s="4">
        <f t="shared" si="4"/>
        <v>1606285920</v>
      </c>
      <c r="U159" s="6">
        <f t="shared" si="5"/>
        <v>1.8918121074862126E-4</v>
      </c>
    </row>
    <row r="160" spans="1:21">
      <c r="A160" s="2" t="s">
        <v>339</v>
      </c>
      <c r="C160" s="2">
        <v>0</v>
      </c>
      <c r="E160" s="2">
        <v>0</v>
      </c>
      <c r="G160" s="2">
        <v>0</v>
      </c>
      <c r="I160" s="2">
        <v>0</v>
      </c>
      <c r="K160" s="6">
        <v>0</v>
      </c>
      <c r="M160" s="2">
        <v>0</v>
      </c>
      <c r="O160" s="2">
        <v>0</v>
      </c>
      <c r="Q160" s="4">
        <v>5418032842</v>
      </c>
      <c r="S160" s="4">
        <f t="shared" si="4"/>
        <v>5418032842</v>
      </c>
      <c r="U160" s="6">
        <f t="shared" si="5"/>
        <v>6.381118082174022E-4</v>
      </c>
    </row>
    <row r="161" spans="1:21">
      <c r="A161" s="2" t="s">
        <v>340</v>
      </c>
      <c r="C161" s="2">
        <v>0</v>
      </c>
      <c r="E161" s="2">
        <v>0</v>
      </c>
      <c r="G161" s="2">
        <v>0</v>
      </c>
      <c r="I161" s="2">
        <v>0</v>
      </c>
      <c r="K161" s="6">
        <v>0</v>
      </c>
      <c r="M161" s="2">
        <v>0</v>
      </c>
      <c r="O161" s="2">
        <v>0</v>
      </c>
      <c r="Q161" s="4">
        <v>11479102088</v>
      </c>
      <c r="S161" s="4">
        <f t="shared" si="4"/>
        <v>11479102088</v>
      </c>
      <c r="U161" s="6">
        <f t="shared" si="5"/>
        <v>1.3519575838122683E-3</v>
      </c>
    </row>
    <row r="162" spans="1:21" ht="22.5" thickBot="1">
      <c r="C162" s="5">
        <f>SUM(C8:C154)</f>
        <v>175559924530</v>
      </c>
      <c r="E162" s="5">
        <f>SUM(E8:E154)</f>
        <v>-800000462585</v>
      </c>
      <c r="G162" s="5">
        <f>SUM(G8:G154)</f>
        <v>4734067155</v>
      </c>
      <c r="I162" s="5">
        <f>SUM(I8:I154)</f>
        <v>-619706470900</v>
      </c>
      <c r="K162" s="7">
        <f>SUM(K8:K153)</f>
        <v>1.0000000000000004</v>
      </c>
      <c r="M162" s="5">
        <f>SUM(M8:M153)</f>
        <v>2147573354602</v>
      </c>
      <c r="O162" s="5">
        <f>SUM(O8:O154)</f>
        <v>4112866110931</v>
      </c>
      <c r="Q162" s="5">
        <f>SUM(Q8:Q161)</f>
        <v>2230287037610</v>
      </c>
      <c r="S162" s="5">
        <f>SUM(S8:S161)</f>
        <v>8490726503143</v>
      </c>
      <c r="U162" s="7">
        <f>SUM(U8:U161)</f>
        <v>1.0000000000000002</v>
      </c>
    </row>
    <row r="163" spans="1:21" ht="22.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162:K162 O16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M38" sqref="M38"/>
    </sheetView>
  </sheetViews>
  <sheetFormatPr defaultRowHeight="21.75"/>
  <cols>
    <col min="1" max="1" width="33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6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8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2.5">
      <c r="A3" s="11" t="s">
        <v>148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2.5">
      <c r="A6" s="11" t="s">
        <v>152</v>
      </c>
      <c r="C6" s="13" t="s">
        <v>150</v>
      </c>
      <c r="D6" s="13" t="s">
        <v>150</v>
      </c>
      <c r="E6" s="13" t="s">
        <v>150</v>
      </c>
      <c r="F6" s="13" t="s">
        <v>150</v>
      </c>
      <c r="G6" s="13" t="s">
        <v>150</v>
      </c>
      <c r="H6" s="13" t="s">
        <v>150</v>
      </c>
      <c r="I6" s="13" t="s">
        <v>150</v>
      </c>
      <c r="K6" s="13" t="s">
        <v>151</v>
      </c>
      <c r="L6" s="13" t="s">
        <v>151</v>
      </c>
      <c r="M6" s="13" t="s">
        <v>151</v>
      </c>
      <c r="N6" s="13" t="s">
        <v>151</v>
      </c>
      <c r="O6" s="13" t="s">
        <v>151</v>
      </c>
      <c r="P6" s="13" t="s">
        <v>151</v>
      </c>
      <c r="Q6" s="13" t="s">
        <v>151</v>
      </c>
    </row>
    <row r="7" spans="1:17" ht="22.5">
      <c r="A7" s="13" t="s">
        <v>152</v>
      </c>
      <c r="C7" s="14" t="s">
        <v>323</v>
      </c>
      <c r="E7" s="14" t="s">
        <v>320</v>
      </c>
      <c r="G7" s="14" t="s">
        <v>321</v>
      </c>
      <c r="I7" s="14" t="s">
        <v>324</v>
      </c>
      <c r="K7" s="14" t="s">
        <v>323</v>
      </c>
      <c r="M7" s="14" t="s">
        <v>320</v>
      </c>
      <c r="O7" s="14" t="s">
        <v>321</v>
      </c>
      <c r="Q7" s="14" t="s">
        <v>324</v>
      </c>
    </row>
    <row r="8" spans="1:17">
      <c r="A8" s="2" t="s">
        <v>121</v>
      </c>
      <c r="C8" s="4">
        <v>0</v>
      </c>
      <c r="E8" s="4">
        <v>0</v>
      </c>
      <c r="G8" s="4">
        <v>4554797335</v>
      </c>
      <c r="I8" s="4">
        <v>4554797335</v>
      </c>
      <c r="K8" s="4">
        <v>0</v>
      </c>
      <c r="M8" s="4">
        <v>0</v>
      </c>
      <c r="O8" s="4">
        <v>4554797335</v>
      </c>
      <c r="Q8" s="4">
        <v>4554797335</v>
      </c>
    </row>
    <row r="9" spans="1:17">
      <c r="A9" s="2" t="s">
        <v>123</v>
      </c>
      <c r="C9" s="4">
        <v>0</v>
      </c>
      <c r="E9" s="4">
        <v>1093804207</v>
      </c>
      <c r="G9" s="4">
        <v>132302485</v>
      </c>
      <c r="I9" s="4">
        <v>1226106692</v>
      </c>
      <c r="K9" s="4">
        <v>0</v>
      </c>
      <c r="M9" s="4">
        <v>1280734758</v>
      </c>
      <c r="O9" s="4">
        <v>132302485</v>
      </c>
      <c r="Q9" s="4">
        <v>1413037243</v>
      </c>
    </row>
    <row r="10" spans="1:17">
      <c r="A10" s="2" t="s">
        <v>126</v>
      </c>
      <c r="C10" s="4">
        <v>2936341644</v>
      </c>
      <c r="E10" s="4">
        <v>1987891671</v>
      </c>
      <c r="G10" s="4">
        <v>180516838</v>
      </c>
      <c r="I10" s="4">
        <v>5104750153</v>
      </c>
      <c r="K10" s="4">
        <v>4850432777</v>
      </c>
      <c r="M10" s="4">
        <v>2437966751</v>
      </c>
      <c r="O10" s="4">
        <v>180516838</v>
      </c>
      <c r="Q10" s="4">
        <v>7468916366</v>
      </c>
    </row>
    <row r="11" spans="1:17">
      <c r="A11" s="2" t="s">
        <v>302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-12135797</v>
      </c>
      <c r="Q11" s="4">
        <v>-12135797</v>
      </c>
    </row>
    <row r="12" spans="1:17">
      <c r="A12" s="2" t="s">
        <v>303</v>
      </c>
      <c r="C12" s="4">
        <v>0</v>
      </c>
      <c r="E12" s="4">
        <v>0</v>
      </c>
      <c r="G12" s="4">
        <v>0</v>
      </c>
      <c r="I12" s="4">
        <v>0</v>
      </c>
      <c r="K12" s="4">
        <v>0</v>
      </c>
      <c r="M12" s="4">
        <v>0</v>
      </c>
      <c r="O12" s="4">
        <v>7196845895</v>
      </c>
      <c r="Q12" s="4">
        <v>7196845895</v>
      </c>
    </row>
    <row r="13" spans="1:17">
      <c r="A13" s="2" t="s">
        <v>304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697318637</v>
      </c>
      <c r="Q13" s="4">
        <v>697318637</v>
      </c>
    </row>
    <row r="14" spans="1:17">
      <c r="A14" s="2" t="s">
        <v>305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2661771424</v>
      </c>
      <c r="Q14" s="4">
        <v>2661771424</v>
      </c>
    </row>
    <row r="15" spans="1:17">
      <c r="A15" s="2" t="s">
        <v>306</v>
      </c>
      <c r="C15" s="4">
        <v>0</v>
      </c>
      <c r="E15" s="4">
        <v>0</v>
      </c>
      <c r="G15" s="4">
        <v>0</v>
      </c>
      <c r="I15" s="4">
        <v>0</v>
      </c>
      <c r="K15" s="4">
        <v>0</v>
      </c>
      <c r="M15" s="4">
        <v>0</v>
      </c>
      <c r="O15" s="4">
        <v>1493473263</v>
      </c>
      <c r="Q15" s="4">
        <v>1493473263</v>
      </c>
    </row>
    <row r="16" spans="1:17">
      <c r="A16" s="2" t="s">
        <v>307</v>
      </c>
      <c r="C16" s="4">
        <v>0</v>
      </c>
      <c r="E16" s="4">
        <v>0</v>
      </c>
      <c r="G16" s="4">
        <v>0</v>
      </c>
      <c r="I16" s="4">
        <v>0</v>
      </c>
      <c r="K16" s="4">
        <v>0</v>
      </c>
      <c r="M16" s="4">
        <v>0</v>
      </c>
      <c r="O16" s="4">
        <v>5557134398</v>
      </c>
      <c r="Q16" s="4">
        <v>5557134398</v>
      </c>
    </row>
    <row r="17" spans="1:17">
      <c r="A17" s="2" t="s">
        <v>308</v>
      </c>
      <c r="C17" s="4">
        <v>0</v>
      </c>
      <c r="E17" s="4">
        <v>0</v>
      </c>
      <c r="G17" s="4">
        <v>0</v>
      </c>
      <c r="I17" s="4">
        <v>0</v>
      </c>
      <c r="K17" s="4">
        <v>0</v>
      </c>
      <c r="M17" s="4">
        <v>0</v>
      </c>
      <c r="O17" s="4">
        <v>3628159539</v>
      </c>
      <c r="Q17" s="4">
        <v>3628159539</v>
      </c>
    </row>
    <row r="18" spans="1:17">
      <c r="A18" s="2" t="s">
        <v>309</v>
      </c>
      <c r="C18" s="4">
        <v>0</v>
      </c>
      <c r="E18" s="4">
        <v>0</v>
      </c>
      <c r="G18" s="4">
        <v>0</v>
      </c>
      <c r="I18" s="4">
        <v>0</v>
      </c>
      <c r="K18" s="4">
        <v>0</v>
      </c>
      <c r="M18" s="4">
        <v>0</v>
      </c>
      <c r="O18" s="4">
        <v>434826124</v>
      </c>
      <c r="Q18" s="4">
        <v>434826124</v>
      </c>
    </row>
    <row r="19" spans="1:17">
      <c r="A19" s="2" t="s">
        <v>108</v>
      </c>
      <c r="C19" s="4">
        <v>0</v>
      </c>
      <c r="E19" s="4">
        <v>34193801</v>
      </c>
      <c r="G19" s="4">
        <v>0</v>
      </c>
      <c r="I19" s="4">
        <v>34193801</v>
      </c>
      <c r="K19" s="4">
        <v>0</v>
      </c>
      <c r="M19" s="4">
        <v>240693637</v>
      </c>
      <c r="O19" s="4">
        <v>1926410886</v>
      </c>
      <c r="Q19" s="4">
        <v>2167104523</v>
      </c>
    </row>
    <row r="20" spans="1:17">
      <c r="A20" s="2" t="s">
        <v>310</v>
      </c>
      <c r="C20" s="4">
        <v>0</v>
      </c>
      <c r="E20" s="4">
        <v>0</v>
      </c>
      <c r="G20" s="4">
        <v>0</v>
      </c>
      <c r="I20" s="4">
        <v>0</v>
      </c>
      <c r="K20" s="4">
        <v>0</v>
      </c>
      <c r="M20" s="4">
        <v>0</v>
      </c>
      <c r="O20" s="4">
        <v>2117288461</v>
      </c>
      <c r="Q20" s="4">
        <v>2117288461</v>
      </c>
    </row>
    <row r="21" spans="1:17">
      <c r="A21" s="2" t="s">
        <v>112</v>
      </c>
      <c r="C21" s="4">
        <v>0</v>
      </c>
      <c r="E21" s="4">
        <v>189685613</v>
      </c>
      <c r="G21" s="4">
        <v>0</v>
      </c>
      <c r="I21" s="4">
        <v>189685613</v>
      </c>
      <c r="K21" s="4">
        <v>0</v>
      </c>
      <c r="M21" s="4">
        <v>687897649</v>
      </c>
      <c r="O21" s="4">
        <v>1711681830</v>
      </c>
      <c r="Q21" s="4">
        <v>2399579479</v>
      </c>
    </row>
    <row r="22" spans="1:17">
      <c r="A22" s="2" t="s">
        <v>115</v>
      </c>
      <c r="C22" s="4">
        <v>0</v>
      </c>
      <c r="E22" s="4">
        <v>2377033085</v>
      </c>
      <c r="G22" s="4">
        <v>0</v>
      </c>
      <c r="I22" s="4">
        <v>2377033085</v>
      </c>
      <c r="K22" s="4">
        <v>0</v>
      </c>
      <c r="M22" s="4">
        <v>7733854281</v>
      </c>
      <c r="O22" s="4">
        <v>1563449770</v>
      </c>
      <c r="Q22" s="4">
        <v>9297304051</v>
      </c>
    </row>
    <row r="23" spans="1:17">
      <c r="A23" s="2" t="s">
        <v>311</v>
      </c>
      <c r="C23" s="4">
        <v>0</v>
      </c>
      <c r="E23" s="4">
        <v>0</v>
      </c>
      <c r="G23" s="4">
        <v>0</v>
      </c>
      <c r="I23" s="4">
        <v>0</v>
      </c>
      <c r="K23" s="4">
        <v>0</v>
      </c>
      <c r="M23" s="4">
        <v>0</v>
      </c>
      <c r="O23" s="4">
        <v>140228926</v>
      </c>
      <c r="Q23" s="4">
        <v>140228926</v>
      </c>
    </row>
    <row r="24" spans="1:17">
      <c r="A24" s="2" t="s">
        <v>312</v>
      </c>
      <c r="C24" s="4">
        <v>0</v>
      </c>
      <c r="E24" s="4">
        <v>0</v>
      </c>
      <c r="G24" s="4">
        <v>0</v>
      </c>
      <c r="I24" s="4">
        <v>0</v>
      </c>
      <c r="K24" s="4">
        <v>0</v>
      </c>
      <c r="M24" s="4">
        <v>0</v>
      </c>
      <c r="O24" s="4">
        <v>97123344</v>
      </c>
      <c r="Q24" s="4">
        <v>97123344</v>
      </c>
    </row>
    <row r="25" spans="1:17">
      <c r="A25" s="2" t="s">
        <v>313</v>
      </c>
      <c r="C25" s="4">
        <v>0</v>
      </c>
      <c r="E25" s="4">
        <v>0</v>
      </c>
      <c r="G25" s="4">
        <v>0</v>
      </c>
      <c r="I25" s="4">
        <v>0</v>
      </c>
      <c r="K25" s="4">
        <v>0</v>
      </c>
      <c r="M25" s="4">
        <v>0</v>
      </c>
      <c r="O25" s="4">
        <v>823318</v>
      </c>
      <c r="Q25" s="4">
        <v>823318</v>
      </c>
    </row>
    <row r="26" spans="1:17">
      <c r="A26" s="2" t="s">
        <v>172</v>
      </c>
      <c r="C26" s="4">
        <v>0</v>
      </c>
      <c r="E26" s="4">
        <v>0</v>
      </c>
      <c r="G26" s="4">
        <v>0</v>
      </c>
      <c r="I26" s="4">
        <v>0</v>
      </c>
      <c r="K26" s="4">
        <v>120101527</v>
      </c>
      <c r="M26" s="4">
        <v>0</v>
      </c>
      <c r="O26" s="4">
        <v>1822499</v>
      </c>
      <c r="Q26" s="4">
        <v>121924026</v>
      </c>
    </row>
    <row r="27" spans="1:17">
      <c r="A27" s="2" t="s">
        <v>314</v>
      </c>
      <c r="C27" s="4">
        <v>0</v>
      </c>
      <c r="E27" s="4">
        <v>0</v>
      </c>
      <c r="G27" s="4">
        <v>0</v>
      </c>
      <c r="I27" s="4">
        <v>0</v>
      </c>
      <c r="K27" s="4">
        <v>0</v>
      </c>
      <c r="M27" s="4">
        <v>0</v>
      </c>
      <c r="O27" s="4">
        <v>5621091526</v>
      </c>
      <c r="Q27" s="4">
        <v>5621091526</v>
      </c>
    </row>
    <row r="28" spans="1:17">
      <c r="A28" s="2" t="s">
        <v>315</v>
      </c>
      <c r="C28" s="4">
        <v>0</v>
      </c>
      <c r="E28" s="4">
        <v>0</v>
      </c>
      <c r="G28" s="4">
        <v>0</v>
      </c>
      <c r="I28" s="4">
        <v>0</v>
      </c>
      <c r="K28" s="4">
        <v>0</v>
      </c>
      <c r="M28" s="4">
        <v>0</v>
      </c>
      <c r="O28" s="4">
        <v>6525177892</v>
      </c>
      <c r="Q28" s="4">
        <v>6525177892</v>
      </c>
    </row>
    <row r="29" spans="1:17">
      <c r="A29" s="2" t="s">
        <v>316</v>
      </c>
      <c r="C29" s="4">
        <v>0</v>
      </c>
      <c r="E29" s="4">
        <v>0</v>
      </c>
      <c r="G29" s="4">
        <v>0</v>
      </c>
      <c r="I29" s="4">
        <v>0</v>
      </c>
      <c r="K29" s="4">
        <v>0</v>
      </c>
      <c r="M29" s="4">
        <v>0</v>
      </c>
      <c r="O29" s="4">
        <v>1313742254</v>
      </c>
      <c r="Q29" s="4">
        <v>1313742254</v>
      </c>
    </row>
    <row r="30" spans="1:17">
      <c r="A30" s="2" t="s">
        <v>317</v>
      </c>
      <c r="C30" s="4">
        <v>0</v>
      </c>
      <c r="E30" s="4">
        <v>0</v>
      </c>
      <c r="G30" s="4">
        <v>0</v>
      </c>
      <c r="I30" s="4">
        <v>0</v>
      </c>
      <c r="K30" s="4">
        <v>0</v>
      </c>
      <c r="M30" s="4">
        <v>0</v>
      </c>
      <c r="O30" s="4">
        <v>1255175811</v>
      </c>
      <c r="Q30" s="4">
        <v>1255175811</v>
      </c>
    </row>
    <row r="31" spans="1:17">
      <c r="A31" s="2" t="s">
        <v>318</v>
      </c>
      <c r="C31" s="4">
        <v>0</v>
      </c>
      <c r="E31" s="4">
        <v>0</v>
      </c>
      <c r="G31" s="4">
        <v>0</v>
      </c>
      <c r="I31" s="4">
        <v>0</v>
      </c>
      <c r="K31" s="4">
        <v>0</v>
      </c>
      <c r="M31" s="4">
        <v>0</v>
      </c>
      <c r="O31" s="4">
        <v>3960059763</v>
      </c>
      <c r="Q31" s="4">
        <v>3960059763</v>
      </c>
    </row>
    <row r="32" spans="1:17">
      <c r="A32" s="2" t="s">
        <v>164</v>
      </c>
      <c r="C32" s="4">
        <v>0</v>
      </c>
      <c r="E32" s="4">
        <v>0</v>
      </c>
      <c r="G32" s="4">
        <v>0</v>
      </c>
      <c r="I32" s="4">
        <v>0</v>
      </c>
      <c r="K32" s="4">
        <v>8661150750</v>
      </c>
      <c r="M32" s="4">
        <v>0</v>
      </c>
      <c r="O32" s="4">
        <v>-10798793339</v>
      </c>
      <c r="Q32" s="4">
        <v>-2137642589</v>
      </c>
    </row>
    <row r="33" spans="1:17">
      <c r="A33" s="2" t="s">
        <v>166</v>
      </c>
      <c r="C33" s="4">
        <v>0</v>
      </c>
      <c r="E33" s="4">
        <v>0</v>
      </c>
      <c r="G33" s="4">
        <v>0</v>
      </c>
      <c r="I33" s="4">
        <v>0</v>
      </c>
      <c r="K33" s="4">
        <v>4296851770</v>
      </c>
      <c r="M33" s="4">
        <v>0</v>
      </c>
      <c r="O33" s="4">
        <v>-1262841889</v>
      </c>
      <c r="Q33" s="4">
        <v>3034009881</v>
      </c>
    </row>
    <row r="34" spans="1:17">
      <c r="A34" s="2" t="s">
        <v>162</v>
      </c>
      <c r="C34" s="4">
        <v>0</v>
      </c>
      <c r="E34" s="4">
        <v>0</v>
      </c>
      <c r="G34" s="4">
        <v>0</v>
      </c>
      <c r="I34" s="4">
        <v>0</v>
      </c>
      <c r="K34" s="4">
        <v>26032316574</v>
      </c>
      <c r="M34" s="4">
        <v>0</v>
      </c>
      <c r="O34" s="4">
        <v>1195059424</v>
      </c>
      <c r="Q34" s="4">
        <v>27227375998</v>
      </c>
    </row>
    <row r="35" spans="1:17">
      <c r="A35" s="2" t="s">
        <v>160</v>
      </c>
      <c r="C35" s="4">
        <v>0</v>
      </c>
      <c r="E35" s="4">
        <v>0</v>
      </c>
      <c r="G35" s="4">
        <v>0</v>
      </c>
      <c r="I35" s="4">
        <v>0</v>
      </c>
      <c r="K35" s="4">
        <v>45800537</v>
      </c>
      <c r="M35" s="4">
        <v>0</v>
      </c>
      <c r="O35" s="4">
        <v>-40992566</v>
      </c>
      <c r="Q35" s="4">
        <v>4807971</v>
      </c>
    </row>
    <row r="36" spans="1:17">
      <c r="A36" s="2" t="s">
        <v>157</v>
      </c>
      <c r="C36" s="4">
        <v>0</v>
      </c>
      <c r="E36" s="4">
        <v>0</v>
      </c>
      <c r="G36" s="4">
        <v>0</v>
      </c>
      <c r="I36" s="4">
        <v>0</v>
      </c>
      <c r="K36" s="4">
        <v>1309274646</v>
      </c>
      <c r="M36" s="4">
        <v>0</v>
      </c>
      <c r="O36" s="4">
        <v>-3749320312</v>
      </c>
      <c r="Q36" s="4">
        <v>-2440045666</v>
      </c>
    </row>
    <row r="37" spans="1:17">
      <c r="A37" s="2" t="s">
        <v>168</v>
      </c>
      <c r="C37" s="4">
        <v>0</v>
      </c>
      <c r="E37" s="4">
        <v>0</v>
      </c>
      <c r="G37" s="4">
        <v>0</v>
      </c>
      <c r="I37" s="4">
        <v>0</v>
      </c>
      <c r="K37" s="4">
        <v>499580941</v>
      </c>
      <c r="M37" s="4">
        <v>0</v>
      </c>
      <c r="O37" s="4">
        <v>-32641560</v>
      </c>
      <c r="Q37" s="4">
        <v>466939381</v>
      </c>
    </row>
    <row r="38" spans="1:17">
      <c r="A38" s="2" t="s">
        <v>170</v>
      </c>
      <c r="C38" s="4">
        <v>0</v>
      </c>
      <c r="E38" s="4">
        <v>0</v>
      </c>
      <c r="G38" s="4">
        <v>0</v>
      </c>
      <c r="I38" s="4">
        <v>0</v>
      </c>
      <c r="K38" s="4">
        <v>11109175055</v>
      </c>
      <c r="M38" s="4">
        <v>0</v>
      </c>
      <c r="O38" s="4">
        <v>-10992633257</v>
      </c>
      <c r="Q38" s="4">
        <v>116541798</v>
      </c>
    </row>
    <row r="39" spans="1:17">
      <c r="A39" s="2" t="s">
        <v>174</v>
      </c>
      <c r="C39" s="4">
        <v>0</v>
      </c>
      <c r="E39" s="4">
        <v>0</v>
      </c>
      <c r="G39" s="4">
        <v>0</v>
      </c>
      <c r="I39" s="4">
        <v>0</v>
      </c>
      <c r="K39" s="4">
        <v>604931509</v>
      </c>
      <c r="M39" s="4">
        <v>0</v>
      </c>
      <c r="O39" s="4">
        <v>0</v>
      </c>
      <c r="Q39" s="4">
        <v>604931509</v>
      </c>
    </row>
    <row r="40" spans="1:17">
      <c r="A40" s="2" t="s">
        <v>118</v>
      </c>
      <c r="C40" s="4">
        <v>0</v>
      </c>
      <c r="E40" s="4">
        <v>1234816149</v>
      </c>
      <c r="G40" s="4">
        <v>0</v>
      </c>
      <c r="I40" s="4">
        <v>1234816149</v>
      </c>
      <c r="K40" s="4">
        <v>0</v>
      </c>
      <c r="M40" s="4">
        <v>1640250831</v>
      </c>
      <c r="O40" s="4">
        <v>0</v>
      </c>
      <c r="Q40" s="4">
        <v>1640250831</v>
      </c>
    </row>
    <row r="41" spans="1:17" ht="22.5" thickBot="1">
      <c r="C41" s="5">
        <f>SUM(C8:C40)</f>
        <v>2936341644</v>
      </c>
      <c r="E41" s="5">
        <f>SUM(E8:E40)</f>
        <v>6917424526</v>
      </c>
      <c r="G41" s="5">
        <f>SUM(G8:G40)</f>
        <v>4867616658</v>
      </c>
      <c r="I41" s="5">
        <f>SUM(I8:I40)</f>
        <v>14721382828</v>
      </c>
      <c r="K41" s="5">
        <f>SUM(K8:K40)</f>
        <v>57529616086</v>
      </c>
      <c r="M41" s="5">
        <f>SUM(M8:M40)</f>
        <v>14021397907</v>
      </c>
      <c r="O41" s="5">
        <f>SUM(O8:O40)</f>
        <v>27076922922</v>
      </c>
      <c r="Q41" s="5">
        <f>SUM(Q8:Q40)</f>
        <v>98627936915</v>
      </c>
    </row>
    <row r="42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13" sqref="I13"/>
    </sheetView>
  </sheetViews>
  <sheetFormatPr defaultRowHeight="21.75"/>
  <cols>
    <col min="1" max="1" width="24.28515625" style="2" bestFit="1" customWidth="1"/>
    <col min="2" max="2" width="1" style="2" customWidth="1"/>
    <col min="3" max="3" width="27.14062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2.5">
      <c r="A3" s="11" t="s">
        <v>148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22.5">
      <c r="A6" s="13" t="s">
        <v>325</v>
      </c>
      <c r="B6" s="13" t="s">
        <v>325</v>
      </c>
      <c r="C6" s="13" t="s">
        <v>325</v>
      </c>
      <c r="E6" s="13" t="s">
        <v>150</v>
      </c>
      <c r="F6" s="13" t="s">
        <v>150</v>
      </c>
      <c r="G6" s="13" t="s">
        <v>150</v>
      </c>
      <c r="I6" s="13" t="s">
        <v>151</v>
      </c>
      <c r="J6" s="13" t="s">
        <v>151</v>
      </c>
      <c r="K6" s="13" t="s">
        <v>151</v>
      </c>
    </row>
    <row r="7" spans="1:11" ht="22.5">
      <c r="A7" s="14" t="s">
        <v>326</v>
      </c>
      <c r="C7" s="14" t="s">
        <v>132</v>
      </c>
      <c r="E7" s="14" t="s">
        <v>327</v>
      </c>
      <c r="G7" s="14" t="s">
        <v>328</v>
      </c>
      <c r="I7" s="14" t="s">
        <v>327</v>
      </c>
      <c r="K7" s="14" t="s">
        <v>328</v>
      </c>
    </row>
    <row r="8" spans="1:11">
      <c r="A8" s="2" t="s">
        <v>138</v>
      </c>
      <c r="C8" s="2" t="s">
        <v>139</v>
      </c>
      <c r="E8" s="4">
        <v>2313257</v>
      </c>
      <c r="G8" s="6">
        <f>E8/$E$11</f>
        <v>0.38615985241752115</v>
      </c>
      <c r="I8" s="4">
        <v>743562319</v>
      </c>
      <c r="K8" s="6">
        <f>I8/$I$11</f>
        <v>0.27667129948130165</v>
      </c>
    </row>
    <row r="9" spans="1:11">
      <c r="A9" s="2" t="s">
        <v>142</v>
      </c>
      <c r="C9" s="2" t="s">
        <v>143</v>
      </c>
      <c r="E9" s="4">
        <v>88197</v>
      </c>
      <c r="G9" s="6">
        <f t="shared" ref="G9:G10" si="0">E9/$E$11</f>
        <v>1.4723024940016656E-2</v>
      </c>
      <c r="I9" s="4">
        <v>1398775997</v>
      </c>
      <c r="K9" s="6">
        <f t="shared" ref="K9:K10" si="1">I9/$I$11</f>
        <v>0.52046904863833388</v>
      </c>
    </row>
    <row r="10" spans="1:11">
      <c r="A10" s="2" t="s">
        <v>145</v>
      </c>
      <c r="C10" s="2" t="s">
        <v>146</v>
      </c>
      <c r="E10" s="4">
        <v>3588959</v>
      </c>
      <c r="G10" s="6">
        <f t="shared" si="0"/>
        <v>0.5991171226424622</v>
      </c>
      <c r="I10" s="4">
        <v>545191328</v>
      </c>
      <c r="K10" s="6">
        <f t="shared" si="1"/>
        <v>0.20285965188036453</v>
      </c>
    </row>
    <row r="11" spans="1:11" ht="22.5" thickBot="1">
      <c r="E11" s="5">
        <f>SUM(E8:E10)</f>
        <v>5990413</v>
      </c>
      <c r="G11" s="10">
        <f>SUM(G8:G10)</f>
        <v>1</v>
      </c>
      <c r="I11" s="5">
        <f>SUM(I8:I10)</f>
        <v>2687529644</v>
      </c>
      <c r="K11" s="10">
        <f>SUM(K8:K10)</f>
        <v>1</v>
      </c>
    </row>
    <row r="12" spans="1:11" ht="22.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V5" sqref="V5"/>
    </sheetView>
  </sheetViews>
  <sheetFormatPr defaultRowHeight="21.75"/>
  <cols>
    <col min="1" max="1" width="34.140625" style="2" bestFit="1" customWidth="1"/>
    <col min="2" max="2" width="1" style="2" customWidth="1"/>
    <col min="3" max="3" width="9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2.5">
      <c r="A2" s="11" t="s">
        <v>0</v>
      </c>
      <c r="B2" s="11"/>
      <c r="C2" s="11"/>
      <c r="D2" s="11"/>
      <c r="E2" s="11"/>
    </row>
    <row r="3" spans="1:5" ht="22.5">
      <c r="A3" s="11" t="s">
        <v>148</v>
      </c>
      <c r="B3" s="11"/>
      <c r="C3" s="11"/>
      <c r="D3" s="11"/>
      <c r="E3" s="11"/>
    </row>
    <row r="4" spans="1:5" ht="22.5">
      <c r="A4" s="11" t="s">
        <v>2</v>
      </c>
      <c r="B4" s="11"/>
      <c r="C4" s="11"/>
      <c r="D4" s="11"/>
      <c r="E4" s="11"/>
    </row>
    <row r="5" spans="1:5" ht="22.5">
      <c r="E5" s="1" t="s">
        <v>342</v>
      </c>
    </row>
    <row r="6" spans="1:5" ht="22.5">
      <c r="A6" s="11" t="s">
        <v>329</v>
      </c>
      <c r="C6" s="13" t="s">
        <v>150</v>
      </c>
      <c r="E6" s="13" t="s">
        <v>343</v>
      </c>
    </row>
    <row r="7" spans="1:5" ht="22.5">
      <c r="A7" s="11" t="s">
        <v>329</v>
      </c>
      <c r="C7" s="14" t="s">
        <v>135</v>
      </c>
      <c r="E7" s="14" t="s">
        <v>135</v>
      </c>
    </row>
    <row r="8" spans="1:5">
      <c r="A8" s="2" t="s">
        <v>344</v>
      </c>
      <c r="C8" s="4">
        <v>0</v>
      </c>
      <c r="E8" s="4">
        <v>10482260033</v>
      </c>
    </row>
    <row r="9" spans="1:5" ht="23.25" thickBot="1">
      <c r="A9" s="3"/>
      <c r="C9" s="5">
        <v>0</v>
      </c>
      <c r="E9" s="5">
        <v>10482260033</v>
      </c>
    </row>
    <row r="10" spans="1:5" ht="22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tabSelected="1" workbookViewId="0">
      <selection activeCell="K97" sqref="K97"/>
    </sheetView>
  </sheetViews>
  <sheetFormatPr defaultRowHeight="21.75"/>
  <cols>
    <col min="1" max="1" width="32.1406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8.42578125" style="2" bestFit="1" customWidth="1"/>
    <col min="12" max="12" width="1" style="2" customWidth="1"/>
    <col min="13" max="13" width="12.140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20.570312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30.42578125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2.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22.5">
      <c r="A6" s="11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2.5">
      <c r="A7" s="11" t="s">
        <v>3</v>
      </c>
      <c r="C7" s="12" t="s">
        <v>7</v>
      </c>
      <c r="E7" s="12" t="s">
        <v>8</v>
      </c>
      <c r="G7" s="12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2.5">
      <c r="A8" s="13" t="s">
        <v>3</v>
      </c>
      <c r="C8" s="13" t="s">
        <v>7</v>
      </c>
      <c r="E8" s="13" t="s">
        <v>8</v>
      </c>
      <c r="G8" s="13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>
      <c r="A9" s="2" t="s">
        <v>15</v>
      </c>
      <c r="C9" s="4">
        <v>36685966</v>
      </c>
      <c r="E9" s="4">
        <v>136531517967</v>
      </c>
      <c r="G9" s="4">
        <v>140291182280.34799</v>
      </c>
      <c r="I9" s="4">
        <v>0</v>
      </c>
      <c r="K9" s="4">
        <v>0</v>
      </c>
      <c r="M9" s="4">
        <v>0</v>
      </c>
      <c r="O9" s="4">
        <v>0</v>
      </c>
      <c r="Q9" s="4">
        <v>36685966</v>
      </c>
      <c r="S9" s="4">
        <v>3907</v>
      </c>
      <c r="U9" s="4">
        <v>136531517967</v>
      </c>
      <c r="W9" s="4">
        <v>142479243350.48599</v>
      </c>
      <c r="Y9" s="6">
        <v>6.1129703262883181E-3</v>
      </c>
    </row>
    <row r="10" spans="1:25">
      <c r="A10" s="2" t="s">
        <v>16</v>
      </c>
      <c r="C10" s="4">
        <v>71222053</v>
      </c>
      <c r="E10" s="4">
        <v>229047421885</v>
      </c>
      <c r="G10" s="4">
        <v>212394845353.95001</v>
      </c>
      <c r="I10" s="4">
        <v>3600000</v>
      </c>
      <c r="K10" s="4">
        <v>11009043418</v>
      </c>
      <c r="M10" s="4">
        <v>0</v>
      </c>
      <c r="O10" s="4">
        <v>0</v>
      </c>
      <c r="Q10" s="4">
        <v>74822053</v>
      </c>
      <c r="S10" s="4">
        <v>3152</v>
      </c>
      <c r="U10" s="4">
        <v>240056465303</v>
      </c>
      <c r="W10" s="4">
        <v>234435868345.21701</v>
      </c>
      <c r="Y10" s="6">
        <v>1.0058303742438131E-2</v>
      </c>
    </row>
    <row r="11" spans="1:25">
      <c r="A11" s="2" t="s">
        <v>17</v>
      </c>
      <c r="C11" s="4">
        <v>47883908</v>
      </c>
      <c r="E11" s="4">
        <v>125482730975</v>
      </c>
      <c r="G11" s="4">
        <v>164264144677.27701</v>
      </c>
      <c r="I11" s="4">
        <v>0</v>
      </c>
      <c r="K11" s="4">
        <v>0</v>
      </c>
      <c r="M11" s="4">
        <v>0</v>
      </c>
      <c r="O11" s="4">
        <v>0</v>
      </c>
      <c r="Q11" s="4">
        <v>47883908</v>
      </c>
      <c r="S11" s="4">
        <v>3460</v>
      </c>
      <c r="U11" s="4">
        <v>125482730975</v>
      </c>
      <c r="W11" s="4">
        <v>164692535666.004</v>
      </c>
      <c r="Y11" s="6">
        <v>7.0660157915839244E-3</v>
      </c>
    </row>
    <row r="12" spans="1:25">
      <c r="A12" s="2" t="s">
        <v>18</v>
      </c>
      <c r="C12" s="4">
        <v>51285230</v>
      </c>
      <c r="E12" s="4">
        <v>92043287890</v>
      </c>
      <c r="G12" s="4">
        <v>113787544991.508</v>
      </c>
      <c r="I12" s="4">
        <v>0</v>
      </c>
      <c r="K12" s="4">
        <v>0</v>
      </c>
      <c r="M12" s="4">
        <v>0</v>
      </c>
      <c r="O12" s="4">
        <v>0</v>
      </c>
      <c r="Q12" s="4">
        <v>51285230</v>
      </c>
      <c r="S12" s="4">
        <v>1948</v>
      </c>
      <c r="U12" s="4">
        <v>92043287890</v>
      </c>
      <c r="W12" s="4">
        <v>99309201453.162003</v>
      </c>
      <c r="Y12" s="6">
        <v>4.2607904655783489E-3</v>
      </c>
    </row>
    <row r="13" spans="1:25">
      <c r="A13" s="2" t="s">
        <v>19</v>
      </c>
      <c r="C13" s="4">
        <v>43950422</v>
      </c>
      <c r="E13" s="4">
        <v>197238373637</v>
      </c>
      <c r="G13" s="4">
        <v>254706386046.453</v>
      </c>
      <c r="I13" s="4">
        <v>0</v>
      </c>
      <c r="K13" s="4">
        <v>0</v>
      </c>
      <c r="M13" s="4">
        <v>0</v>
      </c>
      <c r="O13" s="4">
        <v>0</v>
      </c>
      <c r="Q13" s="4">
        <v>43950422</v>
      </c>
      <c r="S13" s="4">
        <v>6910</v>
      </c>
      <c r="U13" s="4">
        <v>197238373637</v>
      </c>
      <c r="W13" s="4">
        <v>301890416394.68103</v>
      </c>
      <c r="Y13" s="6">
        <v>1.2952393021009223E-2</v>
      </c>
    </row>
    <row r="14" spans="1:25">
      <c r="A14" s="2" t="s">
        <v>20</v>
      </c>
      <c r="C14" s="4">
        <v>47016512</v>
      </c>
      <c r="E14" s="4">
        <v>540953912102</v>
      </c>
      <c r="G14" s="4">
        <v>667868354038.94397</v>
      </c>
      <c r="I14" s="4">
        <v>0</v>
      </c>
      <c r="K14" s="4">
        <v>0</v>
      </c>
      <c r="M14" s="4">
        <v>0</v>
      </c>
      <c r="O14" s="4">
        <v>0</v>
      </c>
      <c r="Q14" s="4">
        <v>47016512</v>
      </c>
      <c r="S14" s="4">
        <v>13600</v>
      </c>
      <c r="U14" s="4">
        <v>540953912102</v>
      </c>
      <c r="W14" s="4">
        <v>635619987048.95996</v>
      </c>
      <c r="Y14" s="6">
        <v>2.7270822249301368E-2</v>
      </c>
    </row>
    <row r="15" spans="1:25">
      <c r="A15" s="2" t="s">
        <v>21</v>
      </c>
      <c r="C15" s="4">
        <v>114345585</v>
      </c>
      <c r="E15" s="4">
        <v>651071057314</v>
      </c>
      <c r="G15" s="4">
        <v>987750838004.78198</v>
      </c>
      <c r="I15" s="4">
        <v>0</v>
      </c>
      <c r="K15" s="4">
        <v>0</v>
      </c>
      <c r="M15" s="4">
        <v>0</v>
      </c>
      <c r="O15" s="4">
        <v>0</v>
      </c>
      <c r="Q15" s="4">
        <v>114345585</v>
      </c>
      <c r="S15" s="4">
        <v>8260</v>
      </c>
      <c r="U15" s="4">
        <v>651071057314</v>
      </c>
      <c r="W15" s="4">
        <v>938874789634.005</v>
      </c>
      <c r="Y15" s="6">
        <v>4.0281753286790477E-2</v>
      </c>
    </row>
    <row r="16" spans="1:25">
      <c r="A16" s="2" t="s">
        <v>22</v>
      </c>
      <c r="C16" s="4">
        <v>33015988</v>
      </c>
      <c r="E16" s="4">
        <v>86743576497</v>
      </c>
      <c r="G16" s="4">
        <v>149919671836.55499</v>
      </c>
      <c r="I16" s="4">
        <v>2000000</v>
      </c>
      <c r="K16" s="4">
        <v>8472163243</v>
      </c>
      <c r="M16" s="4">
        <v>0</v>
      </c>
      <c r="O16" s="4">
        <v>0</v>
      </c>
      <c r="Q16" s="4">
        <v>35015988</v>
      </c>
      <c r="S16" s="4">
        <v>4177</v>
      </c>
      <c r="U16" s="4">
        <v>95215739740</v>
      </c>
      <c r="W16" s="4">
        <v>145391524273.83801</v>
      </c>
      <c r="Y16" s="6">
        <v>6.2379196623994979E-3</v>
      </c>
    </row>
    <row r="17" spans="1:25">
      <c r="A17" s="2" t="s">
        <v>23</v>
      </c>
      <c r="C17" s="4">
        <v>2354702</v>
      </c>
      <c r="E17" s="4">
        <v>189129900695</v>
      </c>
      <c r="G17" s="4">
        <v>170636412033.98999</v>
      </c>
      <c r="I17" s="4">
        <v>0</v>
      </c>
      <c r="K17" s="4">
        <v>0</v>
      </c>
      <c r="M17" s="4">
        <v>0</v>
      </c>
      <c r="O17" s="4">
        <v>0</v>
      </c>
      <c r="Q17" s="4">
        <v>2354702</v>
      </c>
      <c r="S17" s="4">
        <v>71700</v>
      </c>
      <c r="U17" s="4">
        <v>189129900695</v>
      </c>
      <c r="W17" s="4">
        <v>167827582206.26999</v>
      </c>
      <c r="Y17" s="6">
        <v>7.2005227276225733E-3</v>
      </c>
    </row>
    <row r="18" spans="1:25">
      <c r="A18" s="2" t="s">
        <v>24</v>
      </c>
      <c r="C18" s="4">
        <v>4000000</v>
      </c>
      <c r="E18" s="4">
        <v>43701599265</v>
      </c>
      <c r="G18" s="4">
        <v>209863836000</v>
      </c>
      <c r="I18" s="4">
        <v>0</v>
      </c>
      <c r="K18" s="4">
        <v>0</v>
      </c>
      <c r="M18" s="4">
        <v>0</v>
      </c>
      <c r="O18" s="4">
        <v>0</v>
      </c>
      <c r="Q18" s="4">
        <v>4000000</v>
      </c>
      <c r="S18" s="4">
        <v>48250</v>
      </c>
      <c r="U18" s="4">
        <v>43701599265</v>
      </c>
      <c r="W18" s="4">
        <v>191851650000</v>
      </c>
      <c r="Y18" s="6">
        <v>8.2312582234488115E-3</v>
      </c>
    </row>
    <row r="19" spans="1:25">
      <c r="A19" s="2" t="s">
        <v>25</v>
      </c>
      <c r="C19" s="4">
        <v>41326245</v>
      </c>
      <c r="E19" s="4">
        <v>66683128940</v>
      </c>
      <c r="G19" s="4">
        <v>113381776604.61</v>
      </c>
      <c r="I19" s="4">
        <v>0</v>
      </c>
      <c r="K19" s="4">
        <v>0</v>
      </c>
      <c r="M19" s="4">
        <v>0</v>
      </c>
      <c r="O19" s="4">
        <v>0</v>
      </c>
      <c r="Q19" s="4">
        <v>41326245</v>
      </c>
      <c r="S19" s="4">
        <v>2600</v>
      </c>
      <c r="U19" s="4">
        <v>66683128940</v>
      </c>
      <c r="W19" s="4">
        <v>106808919989.85001</v>
      </c>
      <c r="Y19" s="6">
        <v>4.5825605409395174E-3</v>
      </c>
    </row>
    <row r="20" spans="1:25">
      <c r="A20" s="2" t="s">
        <v>26</v>
      </c>
      <c r="C20" s="4">
        <v>8050000</v>
      </c>
      <c r="E20" s="4">
        <v>1124505488548</v>
      </c>
      <c r="G20" s="4">
        <v>1352195280450</v>
      </c>
      <c r="I20" s="4">
        <v>0</v>
      </c>
      <c r="K20" s="4">
        <v>0</v>
      </c>
      <c r="M20" s="4">
        <v>0</v>
      </c>
      <c r="O20" s="4">
        <v>0</v>
      </c>
      <c r="Q20" s="4">
        <v>8050000</v>
      </c>
      <c r="S20" s="4">
        <v>161030</v>
      </c>
      <c r="U20" s="4">
        <v>1124505488548</v>
      </c>
      <c r="W20" s="4">
        <v>1288578565575</v>
      </c>
      <c r="Y20" s="6">
        <v>5.5285544400838313E-2</v>
      </c>
    </row>
    <row r="21" spans="1:25">
      <c r="A21" s="2" t="s">
        <v>27</v>
      </c>
      <c r="C21" s="4">
        <v>18989479</v>
      </c>
      <c r="E21" s="4">
        <v>188070412753</v>
      </c>
      <c r="G21" s="4">
        <v>283147373999.25</v>
      </c>
      <c r="I21" s="4">
        <v>0</v>
      </c>
      <c r="K21" s="4">
        <v>0</v>
      </c>
      <c r="M21" s="4">
        <v>0</v>
      </c>
      <c r="O21" s="4">
        <v>0</v>
      </c>
      <c r="Q21" s="4">
        <v>18989479</v>
      </c>
      <c r="S21" s="4">
        <v>14520</v>
      </c>
      <c r="U21" s="4">
        <v>188070412753</v>
      </c>
      <c r="W21" s="4">
        <v>274086658031.27399</v>
      </c>
      <c r="Y21" s="6">
        <v>1.1759492596793023E-2</v>
      </c>
    </row>
    <row r="22" spans="1:25">
      <c r="A22" s="2" t="s">
        <v>28</v>
      </c>
      <c r="C22" s="4">
        <v>696260</v>
      </c>
      <c r="E22" s="4">
        <v>109051313757</v>
      </c>
      <c r="G22" s="4">
        <v>94716246073.050003</v>
      </c>
      <c r="I22" s="4">
        <v>0</v>
      </c>
      <c r="K22" s="4">
        <v>0</v>
      </c>
      <c r="M22" s="4">
        <v>0</v>
      </c>
      <c r="O22" s="4">
        <v>0</v>
      </c>
      <c r="Q22" s="4">
        <v>696260</v>
      </c>
      <c r="S22" s="4">
        <v>128000</v>
      </c>
      <c r="U22" s="4">
        <v>109051313757</v>
      </c>
      <c r="W22" s="4">
        <v>88591008384</v>
      </c>
      <c r="Y22" s="6">
        <v>3.8009340356698657E-3</v>
      </c>
    </row>
    <row r="23" spans="1:25">
      <c r="A23" s="2" t="s">
        <v>29</v>
      </c>
      <c r="C23" s="4">
        <v>16438776</v>
      </c>
      <c r="E23" s="4">
        <v>674650230225</v>
      </c>
      <c r="G23" s="4">
        <v>518989057381.72803</v>
      </c>
      <c r="I23" s="4">
        <v>0</v>
      </c>
      <c r="K23" s="4">
        <v>0</v>
      </c>
      <c r="M23" s="4">
        <v>0</v>
      </c>
      <c r="O23" s="4">
        <v>0</v>
      </c>
      <c r="Q23" s="4">
        <v>16438776</v>
      </c>
      <c r="S23" s="4">
        <v>29470</v>
      </c>
      <c r="U23" s="4">
        <v>674650230225</v>
      </c>
      <c r="W23" s="4">
        <v>481568246884.11603</v>
      </c>
      <c r="Y23" s="6">
        <v>2.0661342200167198E-2</v>
      </c>
    </row>
    <row r="24" spans="1:25">
      <c r="A24" s="2" t="s">
        <v>30</v>
      </c>
      <c r="C24" s="4">
        <v>3652785</v>
      </c>
      <c r="E24" s="4">
        <v>185549205856</v>
      </c>
      <c r="G24" s="4">
        <v>160274588017.095</v>
      </c>
      <c r="I24" s="4">
        <v>0</v>
      </c>
      <c r="K24" s="4">
        <v>0</v>
      </c>
      <c r="M24" s="4">
        <v>0</v>
      </c>
      <c r="O24" s="4">
        <v>0</v>
      </c>
      <c r="Q24" s="4">
        <v>3652785</v>
      </c>
      <c r="S24" s="4">
        <v>42890</v>
      </c>
      <c r="U24" s="4">
        <v>185549205856</v>
      </c>
      <c r="W24" s="4">
        <v>155735774355.53299</v>
      </c>
      <c r="Y24" s="6">
        <v>6.6817323351097031E-3</v>
      </c>
    </row>
    <row r="25" spans="1:25">
      <c r="A25" s="2" t="s">
        <v>31</v>
      </c>
      <c r="C25" s="4">
        <v>5907825</v>
      </c>
      <c r="E25" s="4">
        <v>47928680469</v>
      </c>
      <c r="G25" s="4">
        <v>148402457860.388</v>
      </c>
      <c r="I25" s="4">
        <v>0</v>
      </c>
      <c r="K25" s="4">
        <v>0</v>
      </c>
      <c r="M25" s="4">
        <v>0</v>
      </c>
      <c r="O25" s="4">
        <v>0</v>
      </c>
      <c r="Q25" s="4">
        <v>5907825</v>
      </c>
      <c r="S25" s="4">
        <v>22870</v>
      </c>
      <c r="U25" s="4">
        <v>47928680469</v>
      </c>
      <c r="W25" s="4">
        <v>134308041601.38699</v>
      </c>
      <c r="Y25" s="6">
        <v>5.7623907425696976E-3</v>
      </c>
    </row>
    <row r="26" spans="1:25">
      <c r="A26" s="2" t="s">
        <v>32</v>
      </c>
      <c r="C26" s="4">
        <v>5829047</v>
      </c>
      <c r="E26" s="4">
        <v>132065614536</v>
      </c>
      <c r="G26" s="4">
        <v>168905715565.702</v>
      </c>
      <c r="I26" s="4">
        <v>100000</v>
      </c>
      <c r="K26" s="4">
        <v>2662415273</v>
      </c>
      <c r="M26" s="4">
        <v>0</v>
      </c>
      <c r="O26" s="4">
        <v>0</v>
      </c>
      <c r="Q26" s="4">
        <v>5929047</v>
      </c>
      <c r="S26" s="4">
        <v>28000</v>
      </c>
      <c r="U26" s="4">
        <v>134728029809</v>
      </c>
      <c r="W26" s="4">
        <v>165025536769.79999</v>
      </c>
      <c r="Y26" s="6">
        <v>7.0803029664611708E-3</v>
      </c>
    </row>
    <row r="27" spans="1:25">
      <c r="A27" s="2" t="s">
        <v>33</v>
      </c>
      <c r="C27" s="4">
        <v>571017</v>
      </c>
      <c r="E27" s="4">
        <v>75587414494</v>
      </c>
      <c r="G27" s="4">
        <v>106343503742.048</v>
      </c>
      <c r="I27" s="4">
        <v>0</v>
      </c>
      <c r="K27" s="4">
        <v>0</v>
      </c>
      <c r="M27" s="4">
        <v>0</v>
      </c>
      <c r="O27" s="4">
        <v>0</v>
      </c>
      <c r="Q27" s="4">
        <v>571017</v>
      </c>
      <c r="S27" s="4">
        <v>183630</v>
      </c>
      <c r="U27" s="4">
        <v>75587414494</v>
      </c>
      <c r="W27" s="4">
        <v>104231959392.326</v>
      </c>
      <c r="Y27" s="6">
        <v>4.4719978842729059E-3</v>
      </c>
    </row>
    <row r="28" spans="1:25">
      <c r="A28" s="2" t="s">
        <v>34</v>
      </c>
      <c r="C28" s="4">
        <v>2186863</v>
      </c>
      <c r="E28" s="4">
        <v>5075754612</v>
      </c>
      <c r="G28" s="4">
        <v>19216844299.925999</v>
      </c>
      <c r="I28" s="4">
        <v>0</v>
      </c>
      <c r="K28" s="4">
        <v>0</v>
      </c>
      <c r="M28" s="4">
        <v>-200000</v>
      </c>
      <c r="O28" s="4">
        <v>1734278615</v>
      </c>
      <c r="Q28" s="4">
        <v>1986863</v>
      </c>
      <c r="S28" s="4">
        <v>8250</v>
      </c>
      <c r="U28" s="4">
        <v>4611550445</v>
      </c>
      <c r="W28" s="4">
        <v>16294089612.487499</v>
      </c>
      <c r="Y28" s="6">
        <v>6.9908629462607996E-4</v>
      </c>
    </row>
    <row r="29" spans="1:25">
      <c r="A29" s="2" t="s">
        <v>35</v>
      </c>
      <c r="C29" s="4">
        <v>104300</v>
      </c>
      <c r="E29" s="4">
        <v>214551462300</v>
      </c>
      <c r="G29" s="4">
        <v>284903924375</v>
      </c>
      <c r="I29" s="4">
        <v>0</v>
      </c>
      <c r="K29" s="4">
        <v>0</v>
      </c>
      <c r="M29" s="4">
        <v>0</v>
      </c>
      <c r="O29" s="4">
        <v>0</v>
      </c>
      <c r="Q29" s="4">
        <v>104300</v>
      </c>
      <c r="S29" s="4">
        <v>2913600</v>
      </c>
      <c r="U29" s="4">
        <v>214551462300</v>
      </c>
      <c r="W29" s="4">
        <v>303508619400</v>
      </c>
      <c r="Y29" s="6">
        <v>1.3021820866924237E-2</v>
      </c>
    </row>
    <row r="30" spans="1:25">
      <c r="A30" s="2" t="s">
        <v>36</v>
      </c>
      <c r="C30" s="4">
        <v>75000</v>
      </c>
      <c r="E30" s="4">
        <v>101752031250</v>
      </c>
      <c r="G30" s="4">
        <v>204868593750</v>
      </c>
      <c r="I30" s="4">
        <v>0</v>
      </c>
      <c r="K30" s="4">
        <v>0</v>
      </c>
      <c r="M30" s="4">
        <v>0</v>
      </c>
      <c r="O30" s="4">
        <v>0</v>
      </c>
      <c r="Q30" s="4">
        <v>75000</v>
      </c>
      <c r="S30" s="4">
        <v>2915000</v>
      </c>
      <c r="U30" s="4">
        <v>101752031250</v>
      </c>
      <c r="W30" s="4">
        <v>218351718750</v>
      </c>
      <c r="Y30" s="6">
        <v>9.3682247745334457E-3</v>
      </c>
    </row>
    <row r="31" spans="1:25">
      <c r="A31" s="2" t="s">
        <v>37</v>
      </c>
      <c r="C31" s="4">
        <v>114900</v>
      </c>
      <c r="E31" s="4">
        <v>146401433417</v>
      </c>
      <c r="G31" s="4">
        <v>313514301743.625</v>
      </c>
      <c r="I31" s="4">
        <v>0</v>
      </c>
      <c r="K31" s="4">
        <v>0</v>
      </c>
      <c r="M31" s="4">
        <v>0</v>
      </c>
      <c r="O31" s="4">
        <v>0</v>
      </c>
      <c r="Q31" s="4">
        <v>114900</v>
      </c>
      <c r="S31" s="4">
        <v>2914996</v>
      </c>
      <c r="U31" s="4">
        <v>146401433417</v>
      </c>
      <c r="W31" s="4">
        <v>334514374099.5</v>
      </c>
      <c r="Y31" s="6">
        <v>1.4352100660423518E-2</v>
      </c>
    </row>
    <row r="32" spans="1:25">
      <c r="A32" s="2" t="s">
        <v>38</v>
      </c>
      <c r="C32" s="4">
        <v>3750000</v>
      </c>
      <c r="E32" s="4">
        <v>46016745303</v>
      </c>
      <c r="G32" s="4">
        <v>46148771250</v>
      </c>
      <c r="I32" s="4">
        <v>0</v>
      </c>
      <c r="K32" s="4">
        <v>0</v>
      </c>
      <c r="M32" s="4">
        <v>-50000</v>
      </c>
      <c r="O32" s="4">
        <v>666013505</v>
      </c>
      <c r="Q32" s="4">
        <v>3700000</v>
      </c>
      <c r="S32" s="4">
        <v>13240</v>
      </c>
      <c r="U32" s="4">
        <v>45403188699</v>
      </c>
      <c r="W32" s="4">
        <v>48696521400</v>
      </c>
      <c r="Y32" s="6">
        <v>2.0892895225404682E-3</v>
      </c>
    </row>
    <row r="33" spans="1:25">
      <c r="A33" s="2" t="s">
        <v>39</v>
      </c>
      <c r="C33" s="4">
        <v>17987582</v>
      </c>
      <c r="E33" s="4">
        <v>36083089492</v>
      </c>
      <c r="G33" s="4">
        <v>58648223309.688004</v>
      </c>
      <c r="I33" s="4">
        <v>0</v>
      </c>
      <c r="K33" s="4">
        <v>0</v>
      </c>
      <c r="M33" s="4">
        <v>0</v>
      </c>
      <c r="O33" s="4">
        <v>0</v>
      </c>
      <c r="Q33" s="4">
        <v>17987582</v>
      </c>
      <c r="S33" s="4">
        <v>3315</v>
      </c>
      <c r="U33" s="4">
        <v>36083089492</v>
      </c>
      <c r="W33" s="4">
        <v>59274042765.736504</v>
      </c>
      <c r="Y33" s="6">
        <v>2.5431105333340899E-3</v>
      </c>
    </row>
    <row r="34" spans="1:25">
      <c r="A34" s="2" t="s">
        <v>40</v>
      </c>
      <c r="C34" s="4">
        <v>42566739</v>
      </c>
      <c r="E34" s="4">
        <v>240147011127</v>
      </c>
      <c r="G34" s="4">
        <v>227223317268.841</v>
      </c>
      <c r="I34" s="4">
        <v>0</v>
      </c>
      <c r="K34" s="4">
        <v>0</v>
      </c>
      <c r="M34" s="4">
        <v>0</v>
      </c>
      <c r="O34" s="4">
        <v>0</v>
      </c>
      <c r="Q34" s="4">
        <v>42566739</v>
      </c>
      <c r="S34" s="4">
        <v>5280</v>
      </c>
      <c r="U34" s="4">
        <v>240147011127</v>
      </c>
      <c r="W34" s="4">
        <v>223415105247.57599</v>
      </c>
      <c r="Y34" s="6">
        <v>9.5854657612368284E-3</v>
      </c>
    </row>
    <row r="35" spans="1:25">
      <c r="A35" s="2" t="s">
        <v>41</v>
      </c>
      <c r="C35" s="4">
        <v>5277048</v>
      </c>
      <c r="E35" s="4">
        <v>30634669457</v>
      </c>
      <c r="G35" s="4">
        <v>67144314424.32</v>
      </c>
      <c r="I35" s="4">
        <v>0</v>
      </c>
      <c r="K35" s="4">
        <v>0</v>
      </c>
      <c r="M35" s="4">
        <v>0</v>
      </c>
      <c r="O35" s="4">
        <v>0</v>
      </c>
      <c r="Q35" s="4">
        <v>5277048</v>
      </c>
      <c r="S35" s="4">
        <v>12690</v>
      </c>
      <c r="U35" s="4">
        <v>30634669457</v>
      </c>
      <c r="W35" s="4">
        <v>66567292972.236</v>
      </c>
      <c r="Y35" s="6">
        <v>2.8560222322322683E-3</v>
      </c>
    </row>
    <row r="36" spans="1:25">
      <c r="A36" s="2" t="s">
        <v>42</v>
      </c>
      <c r="C36" s="4">
        <v>6206203</v>
      </c>
      <c r="E36" s="4">
        <v>102002694925</v>
      </c>
      <c r="G36" s="4">
        <v>117216245750.85001</v>
      </c>
      <c r="I36" s="4">
        <v>0</v>
      </c>
      <c r="K36" s="4">
        <v>0</v>
      </c>
      <c r="M36" s="4">
        <v>0</v>
      </c>
      <c r="O36" s="4">
        <v>0</v>
      </c>
      <c r="Q36" s="4">
        <v>6206203</v>
      </c>
      <c r="S36" s="4">
        <v>18750</v>
      </c>
      <c r="U36" s="4">
        <v>102002694925</v>
      </c>
      <c r="W36" s="4">
        <v>115673926727.813</v>
      </c>
      <c r="Y36" s="6">
        <v>4.9629073329154373E-3</v>
      </c>
    </row>
    <row r="37" spans="1:25">
      <c r="A37" s="2" t="s">
        <v>43</v>
      </c>
      <c r="C37" s="4">
        <v>5588198</v>
      </c>
      <c r="E37" s="4">
        <v>74292133110</v>
      </c>
      <c r="G37" s="4">
        <v>95434010452.242004</v>
      </c>
      <c r="I37" s="4">
        <v>0</v>
      </c>
      <c r="K37" s="4">
        <v>0</v>
      </c>
      <c r="M37" s="4">
        <v>0</v>
      </c>
      <c r="O37" s="4">
        <v>0</v>
      </c>
      <c r="Q37" s="4">
        <v>5588198</v>
      </c>
      <c r="S37" s="4">
        <v>15850</v>
      </c>
      <c r="U37" s="4">
        <v>74292133110</v>
      </c>
      <c r="W37" s="4">
        <v>88045929317.115005</v>
      </c>
      <c r="Y37" s="6">
        <v>3.7775478070305657E-3</v>
      </c>
    </row>
    <row r="38" spans="1:25">
      <c r="A38" s="2" t="s">
        <v>44</v>
      </c>
      <c r="C38" s="4">
        <v>9709626</v>
      </c>
      <c r="E38" s="4">
        <v>112081179274</v>
      </c>
      <c r="G38" s="4">
        <v>202592409694.047</v>
      </c>
      <c r="I38" s="4">
        <v>0</v>
      </c>
      <c r="K38" s="4">
        <v>0</v>
      </c>
      <c r="M38" s="4">
        <v>0</v>
      </c>
      <c r="O38" s="4">
        <v>0</v>
      </c>
      <c r="Q38" s="4">
        <v>9709626</v>
      </c>
      <c r="S38" s="4">
        <v>20370</v>
      </c>
      <c r="U38" s="4">
        <v>112081179274</v>
      </c>
      <c r="W38" s="4">
        <v>196608260384.36099</v>
      </c>
      <c r="Y38" s="6">
        <v>8.4353371997933635E-3</v>
      </c>
    </row>
    <row r="39" spans="1:25">
      <c r="A39" s="2" t="s">
        <v>45</v>
      </c>
      <c r="C39" s="4">
        <v>43199</v>
      </c>
      <c r="E39" s="4">
        <v>13838639484</v>
      </c>
      <c r="G39" s="4">
        <v>19866943626.400002</v>
      </c>
      <c r="I39" s="4">
        <v>0</v>
      </c>
      <c r="K39" s="4">
        <v>0</v>
      </c>
      <c r="M39" s="4">
        <v>0</v>
      </c>
      <c r="O39" s="4">
        <v>0</v>
      </c>
      <c r="Q39" s="4">
        <v>43199</v>
      </c>
      <c r="S39" s="4">
        <v>449199</v>
      </c>
      <c r="U39" s="4">
        <v>13838639484</v>
      </c>
      <c r="W39" s="4">
        <v>19358375726.757599</v>
      </c>
      <c r="Y39" s="6">
        <v>8.3055730505046655E-4</v>
      </c>
    </row>
    <row r="40" spans="1:25">
      <c r="A40" s="2" t="s">
        <v>46</v>
      </c>
      <c r="C40" s="4">
        <v>472580</v>
      </c>
      <c r="E40" s="4">
        <v>151244026204</v>
      </c>
      <c r="G40" s="4">
        <v>228179771072</v>
      </c>
      <c r="I40" s="4">
        <v>0</v>
      </c>
      <c r="K40" s="4">
        <v>0</v>
      </c>
      <c r="M40" s="4">
        <v>0</v>
      </c>
      <c r="O40" s="4">
        <v>0</v>
      </c>
      <c r="Q40" s="4">
        <v>472580</v>
      </c>
      <c r="S40" s="4">
        <v>452010</v>
      </c>
      <c r="U40" s="4">
        <v>151244026204</v>
      </c>
      <c r="W40" s="4">
        <v>213098219674.07999</v>
      </c>
      <c r="Y40" s="6">
        <v>9.142827143235787E-3</v>
      </c>
    </row>
    <row r="41" spans="1:25">
      <c r="A41" s="2" t="s">
        <v>47</v>
      </c>
      <c r="C41" s="4">
        <v>50335</v>
      </c>
      <c r="E41" s="4">
        <v>16125679571</v>
      </c>
      <c r="G41" s="4">
        <v>23073423062</v>
      </c>
      <c r="I41" s="4">
        <v>0</v>
      </c>
      <c r="K41" s="4">
        <v>0</v>
      </c>
      <c r="M41" s="4">
        <v>0</v>
      </c>
      <c r="O41" s="4">
        <v>0</v>
      </c>
      <c r="Q41" s="4">
        <v>50335</v>
      </c>
      <c r="S41" s="4">
        <v>449199</v>
      </c>
      <c r="U41" s="4">
        <v>16125679571</v>
      </c>
      <c r="W41" s="4">
        <v>22556166629.004002</v>
      </c>
      <c r="Y41" s="6">
        <v>9.6775624319348223E-4</v>
      </c>
    </row>
    <row r="42" spans="1:25">
      <c r="A42" s="2" t="s">
        <v>48</v>
      </c>
      <c r="C42" s="4">
        <v>11740461</v>
      </c>
      <c r="E42" s="4">
        <v>225979147072</v>
      </c>
      <c r="G42" s="4">
        <v>256753315655.10001</v>
      </c>
      <c r="I42" s="4">
        <v>0</v>
      </c>
      <c r="K42" s="4">
        <v>0</v>
      </c>
      <c r="M42" s="4">
        <v>0</v>
      </c>
      <c r="O42" s="4">
        <v>0</v>
      </c>
      <c r="Q42" s="4">
        <v>11740461</v>
      </c>
      <c r="S42" s="4">
        <v>21800</v>
      </c>
      <c r="U42" s="4">
        <v>225979147072</v>
      </c>
      <c r="W42" s="4">
        <v>254419194603.69</v>
      </c>
      <c r="Y42" s="6">
        <v>1.0915674104365778E-2</v>
      </c>
    </row>
    <row r="43" spans="1:25">
      <c r="A43" s="2" t="s">
        <v>49</v>
      </c>
      <c r="C43" s="4">
        <v>22863192</v>
      </c>
      <c r="E43" s="4">
        <v>98643756494</v>
      </c>
      <c r="G43" s="4">
        <v>111817607557.392</v>
      </c>
      <c r="I43" s="4">
        <v>0</v>
      </c>
      <c r="K43" s="4">
        <v>0</v>
      </c>
      <c r="M43" s="4">
        <v>0</v>
      </c>
      <c r="O43" s="4">
        <v>0</v>
      </c>
      <c r="Q43" s="4">
        <v>22863192</v>
      </c>
      <c r="S43" s="4">
        <v>4880</v>
      </c>
      <c r="U43" s="4">
        <v>98643756494</v>
      </c>
      <c r="W43" s="4">
        <v>110908521317.088</v>
      </c>
      <c r="Y43" s="6">
        <v>4.7584510122369462E-3</v>
      </c>
    </row>
    <row r="44" spans="1:25">
      <c r="A44" s="2" t="s">
        <v>50</v>
      </c>
      <c r="C44" s="4">
        <v>86165365</v>
      </c>
      <c r="E44" s="4">
        <v>306320619007</v>
      </c>
      <c r="G44" s="4">
        <v>321111901362.35901</v>
      </c>
      <c r="I44" s="4">
        <v>0</v>
      </c>
      <c r="K44" s="4">
        <v>0</v>
      </c>
      <c r="M44" s="4">
        <v>0</v>
      </c>
      <c r="O44" s="4">
        <v>0</v>
      </c>
      <c r="Q44" s="4">
        <v>86165365</v>
      </c>
      <c r="S44" s="4">
        <v>3685</v>
      </c>
      <c r="U44" s="4">
        <v>306320619007</v>
      </c>
      <c r="W44" s="4">
        <v>315630129773.35101</v>
      </c>
      <c r="Y44" s="6">
        <v>1.3541885624987385E-2</v>
      </c>
    </row>
    <row r="45" spans="1:25">
      <c r="A45" s="2" t="s">
        <v>51</v>
      </c>
      <c r="C45" s="4">
        <v>8868106</v>
      </c>
      <c r="E45" s="4">
        <v>65854388596</v>
      </c>
      <c r="G45" s="4">
        <v>60296930862.012001</v>
      </c>
      <c r="I45" s="4">
        <v>0</v>
      </c>
      <c r="K45" s="4">
        <v>0</v>
      </c>
      <c r="M45" s="4">
        <v>0</v>
      </c>
      <c r="O45" s="4">
        <v>0</v>
      </c>
      <c r="Q45" s="4">
        <v>8868106</v>
      </c>
      <c r="S45" s="4">
        <v>6600</v>
      </c>
      <c r="U45" s="4">
        <v>65854388596</v>
      </c>
      <c r="W45" s="4">
        <v>58181249077.379997</v>
      </c>
      <c r="Y45" s="6">
        <v>2.4962249994655125E-3</v>
      </c>
    </row>
    <row r="46" spans="1:25">
      <c r="A46" s="2" t="s">
        <v>52</v>
      </c>
      <c r="C46" s="4">
        <v>854028892</v>
      </c>
      <c r="E46" s="4">
        <v>998735168169</v>
      </c>
      <c r="G46" s="4">
        <v>1118912699682.05</v>
      </c>
      <c r="I46" s="4">
        <v>0</v>
      </c>
      <c r="K46" s="4">
        <v>0</v>
      </c>
      <c r="M46" s="4">
        <v>0</v>
      </c>
      <c r="O46" s="4">
        <v>0</v>
      </c>
      <c r="Q46" s="4">
        <v>854028892</v>
      </c>
      <c r="S46" s="4">
        <v>1132</v>
      </c>
      <c r="U46" s="4">
        <v>998735168169</v>
      </c>
      <c r="W46" s="4">
        <v>961008479544.823</v>
      </c>
      <c r="Y46" s="6">
        <v>4.1231383467681217E-2</v>
      </c>
    </row>
    <row r="47" spans="1:25">
      <c r="A47" s="2" t="s">
        <v>53</v>
      </c>
      <c r="C47" s="4">
        <v>6700702</v>
      </c>
      <c r="E47" s="4">
        <v>124658162320</v>
      </c>
      <c r="G47" s="4">
        <v>202888967791.62601</v>
      </c>
      <c r="I47" s="4">
        <v>0</v>
      </c>
      <c r="K47" s="4">
        <v>0</v>
      </c>
      <c r="M47" s="4">
        <v>0</v>
      </c>
      <c r="O47" s="4">
        <v>0</v>
      </c>
      <c r="Q47" s="4">
        <v>6700702</v>
      </c>
      <c r="S47" s="4">
        <v>29250</v>
      </c>
      <c r="U47" s="4">
        <v>124658162320</v>
      </c>
      <c r="W47" s="4">
        <v>194829360075.67499</v>
      </c>
      <c r="Y47" s="6">
        <v>8.3590147506793361E-3</v>
      </c>
    </row>
    <row r="48" spans="1:25">
      <c r="A48" s="2" t="s">
        <v>54</v>
      </c>
      <c r="C48" s="4">
        <v>2000000</v>
      </c>
      <c r="E48" s="4">
        <v>24609884668</v>
      </c>
      <c r="G48" s="4">
        <v>32803650000</v>
      </c>
      <c r="I48" s="4">
        <v>0</v>
      </c>
      <c r="K48" s="4">
        <v>0</v>
      </c>
      <c r="M48" s="4">
        <v>0</v>
      </c>
      <c r="O48" s="4">
        <v>0</v>
      </c>
      <c r="Q48" s="4">
        <v>2000000</v>
      </c>
      <c r="S48" s="4">
        <v>15990</v>
      </c>
      <c r="U48" s="4">
        <v>24609884668</v>
      </c>
      <c r="W48" s="4">
        <v>31789719000</v>
      </c>
      <c r="Y48" s="6">
        <v>1.3639152227248341E-3</v>
      </c>
    </row>
    <row r="49" spans="1:25">
      <c r="A49" s="2" t="s">
        <v>55</v>
      </c>
      <c r="C49" s="4">
        <v>35793109</v>
      </c>
      <c r="E49" s="4">
        <v>81718837187</v>
      </c>
      <c r="G49" s="4">
        <v>116489378364.74699</v>
      </c>
      <c r="I49" s="4">
        <v>0</v>
      </c>
      <c r="K49" s="4">
        <v>0</v>
      </c>
      <c r="M49" s="4">
        <v>0</v>
      </c>
      <c r="O49" s="4">
        <v>0</v>
      </c>
      <c r="Q49" s="4">
        <v>35793109</v>
      </c>
      <c r="S49" s="4">
        <v>3057</v>
      </c>
      <c r="U49" s="4">
        <v>81718837187</v>
      </c>
      <c r="W49" s="4">
        <v>108768487984.433</v>
      </c>
      <c r="Y49" s="6">
        <v>4.6666344082730449E-3</v>
      </c>
    </row>
    <row r="50" spans="1:25">
      <c r="A50" s="2" t="s">
        <v>56</v>
      </c>
      <c r="C50" s="4">
        <v>61473447</v>
      </c>
      <c r="E50" s="4">
        <v>412492681801</v>
      </c>
      <c r="G50" s="4">
        <v>464418367926.65997</v>
      </c>
      <c r="I50" s="4">
        <v>0</v>
      </c>
      <c r="K50" s="4">
        <v>0</v>
      </c>
      <c r="M50" s="4">
        <v>-2865954</v>
      </c>
      <c r="O50" s="4">
        <v>22591789626</v>
      </c>
      <c r="Q50" s="4">
        <v>58607493</v>
      </c>
      <c r="S50" s="4">
        <v>7830</v>
      </c>
      <c r="U50" s="4">
        <v>393261857619</v>
      </c>
      <c r="W50" s="4">
        <v>456166235002.37</v>
      </c>
      <c r="Y50" s="6">
        <v>1.9571486995931184E-2</v>
      </c>
    </row>
    <row r="51" spans="1:25">
      <c r="A51" s="2" t="s">
        <v>57</v>
      </c>
      <c r="C51" s="4">
        <v>4700000</v>
      </c>
      <c r="E51" s="4">
        <v>55034488319</v>
      </c>
      <c r="G51" s="4">
        <v>46393307550</v>
      </c>
      <c r="I51" s="4">
        <v>0</v>
      </c>
      <c r="K51" s="4">
        <v>0</v>
      </c>
      <c r="M51" s="4">
        <v>0</v>
      </c>
      <c r="O51" s="4">
        <v>0</v>
      </c>
      <c r="Q51" s="4">
        <v>4700000</v>
      </c>
      <c r="S51" s="4">
        <v>9210</v>
      </c>
      <c r="U51" s="4">
        <v>55034488319</v>
      </c>
      <c r="W51" s="4">
        <v>43029442350</v>
      </c>
      <c r="Y51" s="6">
        <v>1.846147537401185E-3</v>
      </c>
    </row>
    <row r="52" spans="1:25">
      <c r="A52" s="2" t="s">
        <v>58</v>
      </c>
      <c r="C52" s="4">
        <v>51499515</v>
      </c>
      <c r="E52" s="4">
        <v>229072448717</v>
      </c>
      <c r="G52" s="4">
        <v>348113031623.09998</v>
      </c>
      <c r="I52" s="4">
        <v>0</v>
      </c>
      <c r="K52" s="4">
        <v>0</v>
      </c>
      <c r="M52" s="4">
        <v>0</v>
      </c>
      <c r="O52" s="4">
        <v>0</v>
      </c>
      <c r="Q52" s="4">
        <v>51499515</v>
      </c>
      <c r="S52" s="4">
        <v>6740</v>
      </c>
      <c r="U52" s="4">
        <v>229072448717</v>
      </c>
      <c r="W52" s="4">
        <v>345041446049.95502</v>
      </c>
      <c r="Y52" s="6">
        <v>1.4803757175032696E-2</v>
      </c>
    </row>
    <row r="53" spans="1:25">
      <c r="A53" s="2" t="s">
        <v>59</v>
      </c>
      <c r="C53" s="4">
        <v>73149505</v>
      </c>
      <c r="E53" s="4">
        <v>219991628516</v>
      </c>
      <c r="G53" s="4">
        <v>319942767959.09998</v>
      </c>
      <c r="I53" s="4">
        <v>0</v>
      </c>
      <c r="K53" s="4">
        <v>0</v>
      </c>
      <c r="M53" s="4">
        <v>0</v>
      </c>
      <c r="O53" s="4">
        <v>0</v>
      </c>
      <c r="Q53" s="4">
        <v>73149505</v>
      </c>
      <c r="S53" s="4">
        <v>4449</v>
      </c>
      <c r="U53" s="4">
        <v>219991628516</v>
      </c>
      <c r="W53" s="4">
        <v>323505766965.91699</v>
      </c>
      <c r="Y53" s="6">
        <v>1.3879784222191048E-2</v>
      </c>
    </row>
    <row r="54" spans="1:25">
      <c r="A54" s="2" t="s">
        <v>60</v>
      </c>
      <c r="C54" s="4">
        <v>35800000</v>
      </c>
      <c r="E54" s="4">
        <v>232155711642</v>
      </c>
      <c r="G54" s="4">
        <v>200710623600</v>
      </c>
      <c r="I54" s="4">
        <v>0</v>
      </c>
      <c r="K54" s="4">
        <v>0</v>
      </c>
      <c r="M54" s="4">
        <v>0</v>
      </c>
      <c r="O54" s="4">
        <v>0</v>
      </c>
      <c r="Q54" s="4">
        <v>35800000</v>
      </c>
      <c r="S54" s="4">
        <v>5250</v>
      </c>
      <c r="U54" s="4">
        <v>232155711642</v>
      </c>
      <c r="W54" s="4">
        <v>186831697500</v>
      </c>
      <c r="Y54" s="6">
        <v>8.0158807414362904E-3</v>
      </c>
    </row>
    <row r="55" spans="1:25">
      <c r="A55" s="2" t="s">
        <v>61</v>
      </c>
      <c r="C55" s="4">
        <v>42612625</v>
      </c>
      <c r="E55" s="4">
        <v>151380742521</v>
      </c>
      <c r="G55" s="4">
        <v>187227133075.125</v>
      </c>
      <c r="I55" s="4">
        <v>0</v>
      </c>
      <c r="K55" s="4">
        <v>0</v>
      </c>
      <c r="M55" s="4">
        <v>0</v>
      </c>
      <c r="O55" s="4">
        <v>0</v>
      </c>
      <c r="Q55" s="4">
        <v>42612625</v>
      </c>
      <c r="S55" s="4">
        <v>4022</v>
      </c>
      <c r="U55" s="4">
        <v>151380742521</v>
      </c>
      <c r="W55" s="4">
        <v>170368219282.388</v>
      </c>
      <c r="Y55" s="6">
        <v>7.309526949507531E-3</v>
      </c>
    </row>
    <row r="56" spans="1:25">
      <c r="A56" s="2" t="s">
        <v>62</v>
      </c>
      <c r="C56" s="4">
        <v>60839861</v>
      </c>
      <c r="E56" s="4">
        <v>856803580395</v>
      </c>
      <c r="G56" s="4">
        <v>1257334788964.3701</v>
      </c>
      <c r="I56" s="4">
        <v>0</v>
      </c>
      <c r="K56" s="4">
        <v>0</v>
      </c>
      <c r="M56" s="4">
        <v>0</v>
      </c>
      <c r="O56" s="4">
        <v>0</v>
      </c>
      <c r="Q56" s="4">
        <v>60839861</v>
      </c>
      <c r="S56" s="4">
        <v>20380</v>
      </c>
      <c r="U56" s="4">
        <v>856803580395</v>
      </c>
      <c r="W56" s="4">
        <v>1232538864795.28</v>
      </c>
      <c r="Y56" s="6">
        <v>5.2881201003829842E-2</v>
      </c>
    </row>
    <row r="57" spans="1:25">
      <c r="A57" s="2" t="s">
        <v>63</v>
      </c>
      <c r="C57" s="4">
        <v>2171106</v>
      </c>
      <c r="E57" s="4">
        <v>107499178977</v>
      </c>
      <c r="G57" s="4">
        <v>315634983197.625</v>
      </c>
      <c r="I57" s="4">
        <v>0</v>
      </c>
      <c r="K57" s="4">
        <v>0</v>
      </c>
      <c r="M57" s="4">
        <v>0</v>
      </c>
      <c r="O57" s="4">
        <v>0</v>
      </c>
      <c r="Q57" s="4">
        <v>2171106</v>
      </c>
      <c r="S57" s="4">
        <v>132850</v>
      </c>
      <c r="U57" s="4">
        <v>107499178977</v>
      </c>
      <c r="W57" s="4">
        <v>286715265079.005</v>
      </c>
      <c r="Y57" s="6">
        <v>1.2301313976032345E-2</v>
      </c>
    </row>
    <row r="58" spans="1:25">
      <c r="A58" s="2" t="s">
        <v>64</v>
      </c>
      <c r="C58" s="4">
        <v>2739478</v>
      </c>
      <c r="E58" s="4">
        <v>70208101002</v>
      </c>
      <c r="G58" s="4">
        <v>94439816712.612</v>
      </c>
      <c r="I58" s="4">
        <v>0</v>
      </c>
      <c r="K58" s="4">
        <v>0</v>
      </c>
      <c r="M58" s="4">
        <v>0</v>
      </c>
      <c r="O58" s="4">
        <v>0</v>
      </c>
      <c r="Q58" s="4">
        <v>2739478</v>
      </c>
      <c r="S58" s="4">
        <v>32110</v>
      </c>
      <c r="U58" s="4">
        <v>70208101002</v>
      </c>
      <c r="W58" s="4">
        <v>87441248980.449005</v>
      </c>
      <c r="Y58" s="6">
        <v>3.7516044284162053E-3</v>
      </c>
    </row>
    <row r="59" spans="1:25">
      <c r="A59" s="2" t="s">
        <v>65</v>
      </c>
      <c r="C59" s="4">
        <v>7514971</v>
      </c>
      <c r="E59" s="4">
        <v>187316025147</v>
      </c>
      <c r="G59" s="4">
        <v>329961248269.034</v>
      </c>
      <c r="I59" s="4">
        <v>0</v>
      </c>
      <c r="K59" s="4">
        <v>0</v>
      </c>
      <c r="M59" s="4">
        <v>0</v>
      </c>
      <c r="O59" s="4">
        <v>0</v>
      </c>
      <c r="Q59" s="4">
        <v>7514971</v>
      </c>
      <c r="S59" s="4">
        <v>41090</v>
      </c>
      <c r="U59" s="4">
        <v>187316025147</v>
      </c>
      <c r="W59" s="4">
        <v>306952856947.57898</v>
      </c>
      <c r="Y59" s="6">
        <v>1.3169593422630799E-2</v>
      </c>
    </row>
    <row r="60" spans="1:25">
      <c r="A60" s="2" t="s">
        <v>66</v>
      </c>
      <c r="C60" s="4">
        <v>983703</v>
      </c>
      <c r="E60" s="4">
        <v>21555989720</v>
      </c>
      <c r="G60" s="4">
        <v>42145333584.165001</v>
      </c>
      <c r="I60" s="4">
        <v>0</v>
      </c>
      <c r="K60" s="4">
        <v>0</v>
      </c>
      <c r="M60" s="4">
        <v>0</v>
      </c>
      <c r="O60" s="4">
        <v>0</v>
      </c>
      <c r="Q60" s="4">
        <v>983703</v>
      </c>
      <c r="S60" s="4">
        <v>40000</v>
      </c>
      <c r="U60" s="4">
        <v>21555989720</v>
      </c>
      <c r="W60" s="4">
        <v>39113998686</v>
      </c>
      <c r="Y60" s="6">
        <v>1.6781582193121794E-3</v>
      </c>
    </row>
    <row r="61" spans="1:25">
      <c r="A61" s="2" t="s">
        <v>67</v>
      </c>
      <c r="C61" s="4">
        <v>7538674</v>
      </c>
      <c r="E61" s="4">
        <v>200339241899</v>
      </c>
      <c r="G61" s="4">
        <v>460120479827.58002</v>
      </c>
      <c r="I61" s="4">
        <v>0</v>
      </c>
      <c r="K61" s="4">
        <v>0</v>
      </c>
      <c r="M61" s="4">
        <v>0</v>
      </c>
      <c r="O61" s="4">
        <v>0</v>
      </c>
      <c r="Q61" s="4">
        <v>7538674</v>
      </c>
      <c r="S61" s="4">
        <v>56940</v>
      </c>
      <c r="U61" s="4">
        <v>200339241899</v>
      </c>
      <c r="W61" s="4">
        <v>426698047579.51801</v>
      </c>
      <c r="Y61" s="6">
        <v>1.8307175429913999E-2</v>
      </c>
    </row>
    <row r="62" spans="1:25">
      <c r="A62" s="2" t="s">
        <v>68</v>
      </c>
      <c r="C62" s="4">
        <v>10065086</v>
      </c>
      <c r="E62" s="4">
        <v>69582526696</v>
      </c>
      <c r="G62" s="4">
        <v>262136206943.45999</v>
      </c>
      <c r="I62" s="4">
        <v>0</v>
      </c>
      <c r="K62" s="4">
        <v>0</v>
      </c>
      <c r="M62" s="4">
        <v>0</v>
      </c>
      <c r="O62" s="4">
        <v>0</v>
      </c>
      <c r="Q62" s="4">
        <v>10065086</v>
      </c>
      <c r="S62" s="4">
        <v>26150</v>
      </c>
      <c r="U62" s="4">
        <v>69582526696</v>
      </c>
      <c r="W62" s="4">
        <v>261635947006.54501</v>
      </c>
      <c r="Y62" s="6">
        <v>1.1225303719553317E-2</v>
      </c>
    </row>
    <row r="63" spans="1:25">
      <c r="A63" s="2" t="s">
        <v>69</v>
      </c>
      <c r="C63" s="4">
        <v>7299372</v>
      </c>
      <c r="E63" s="4">
        <v>42546728474</v>
      </c>
      <c r="G63" s="4">
        <v>36424822497.732002</v>
      </c>
      <c r="I63" s="4">
        <v>0</v>
      </c>
      <c r="K63" s="4">
        <v>0</v>
      </c>
      <c r="M63" s="4">
        <v>0</v>
      </c>
      <c r="O63" s="4">
        <v>0</v>
      </c>
      <c r="Q63" s="4">
        <v>7299372</v>
      </c>
      <c r="S63" s="4">
        <v>4575</v>
      </c>
      <c r="U63" s="4">
        <v>42546728474</v>
      </c>
      <c r="W63" s="4">
        <v>33195928869.945</v>
      </c>
      <c r="Y63" s="6">
        <v>1.4242476543504139E-3</v>
      </c>
    </row>
    <row r="64" spans="1:25">
      <c r="A64" s="2" t="s">
        <v>70</v>
      </c>
      <c r="C64" s="4">
        <v>31604800</v>
      </c>
      <c r="E64" s="4">
        <v>48893569592</v>
      </c>
      <c r="G64" s="4">
        <v>122996581887.60001</v>
      </c>
      <c r="I64" s="4">
        <v>0</v>
      </c>
      <c r="K64" s="4">
        <v>0</v>
      </c>
      <c r="M64" s="4">
        <v>0</v>
      </c>
      <c r="O64" s="4">
        <v>0</v>
      </c>
      <c r="Q64" s="4">
        <v>31604800</v>
      </c>
      <c r="S64" s="4">
        <v>3915</v>
      </c>
      <c r="U64" s="4">
        <v>48893569592</v>
      </c>
      <c r="W64" s="4">
        <v>122996581887.60001</v>
      </c>
      <c r="Y64" s="6">
        <v>5.2770806303641523E-3</v>
      </c>
    </row>
    <row r="65" spans="1:25">
      <c r="A65" s="2" t="s">
        <v>71</v>
      </c>
      <c r="C65" s="4">
        <v>84855799</v>
      </c>
      <c r="E65" s="4">
        <v>36876847481</v>
      </c>
      <c r="G65" s="4">
        <v>36608293636.242302</v>
      </c>
      <c r="I65" s="4">
        <v>0</v>
      </c>
      <c r="K65" s="4">
        <v>0</v>
      </c>
      <c r="M65" s="4">
        <v>0</v>
      </c>
      <c r="O65" s="4">
        <v>0</v>
      </c>
      <c r="Q65" s="4">
        <v>84855799</v>
      </c>
      <c r="S65" s="4">
        <v>434</v>
      </c>
      <c r="U65" s="4">
        <v>36876847481</v>
      </c>
      <c r="W65" s="4">
        <v>36608293636.242302</v>
      </c>
      <c r="Y65" s="6">
        <v>1.5706527311062908E-3</v>
      </c>
    </row>
    <row r="66" spans="1:25">
      <c r="A66" s="2" t="s">
        <v>72</v>
      </c>
      <c r="C66" s="4">
        <v>2800000</v>
      </c>
      <c r="E66" s="4">
        <v>24957026276</v>
      </c>
      <c r="G66" s="4">
        <v>29920905000</v>
      </c>
      <c r="I66" s="4">
        <v>0</v>
      </c>
      <c r="K66" s="4">
        <v>0</v>
      </c>
      <c r="M66" s="4">
        <v>0</v>
      </c>
      <c r="O66" s="4">
        <v>0</v>
      </c>
      <c r="Q66" s="4">
        <v>2800000</v>
      </c>
      <c r="S66" s="4">
        <v>10820</v>
      </c>
      <c r="U66" s="4">
        <v>24957026276</v>
      </c>
      <c r="W66" s="4">
        <v>30115738800</v>
      </c>
      <c r="Y66" s="6">
        <v>1.2920942960497677E-3</v>
      </c>
    </row>
    <row r="67" spans="1:25">
      <c r="A67" s="2" t="s">
        <v>73</v>
      </c>
      <c r="C67" s="4">
        <v>6194026</v>
      </c>
      <c r="E67" s="4">
        <v>313139792885</v>
      </c>
      <c r="G67" s="4">
        <v>263526942138.84</v>
      </c>
      <c r="I67" s="4">
        <v>0</v>
      </c>
      <c r="K67" s="4">
        <v>0</v>
      </c>
      <c r="M67" s="4">
        <v>0</v>
      </c>
      <c r="O67" s="4">
        <v>0</v>
      </c>
      <c r="Q67" s="4">
        <v>6194026</v>
      </c>
      <c r="S67" s="4">
        <v>42850</v>
      </c>
      <c r="U67" s="4">
        <v>313139792885</v>
      </c>
      <c r="W67" s="4">
        <v>263834800716.10501</v>
      </c>
      <c r="Y67" s="6">
        <v>1.131964396984033E-2</v>
      </c>
    </row>
    <row r="68" spans="1:25">
      <c r="A68" s="2" t="s">
        <v>74</v>
      </c>
      <c r="C68" s="4">
        <v>1746408</v>
      </c>
      <c r="E68" s="4">
        <v>104121274339</v>
      </c>
      <c r="G68" s="4">
        <v>107928168957.108</v>
      </c>
      <c r="I68" s="4">
        <v>0</v>
      </c>
      <c r="K68" s="4">
        <v>0</v>
      </c>
      <c r="M68" s="4">
        <v>0</v>
      </c>
      <c r="O68" s="4">
        <v>0</v>
      </c>
      <c r="Q68" s="4">
        <v>1746408</v>
      </c>
      <c r="S68" s="4">
        <v>57810</v>
      </c>
      <c r="U68" s="4">
        <v>104121274339</v>
      </c>
      <c r="W68" s="4">
        <v>100359135393.444</v>
      </c>
      <c r="Y68" s="6">
        <v>4.3058371325213965E-3</v>
      </c>
    </row>
    <row r="69" spans="1:25">
      <c r="A69" s="2" t="s">
        <v>75</v>
      </c>
      <c r="C69" s="4">
        <v>12400000</v>
      </c>
      <c r="E69" s="4">
        <v>52434258057</v>
      </c>
      <c r="G69" s="4">
        <v>91214028000</v>
      </c>
      <c r="I69" s="4">
        <v>694812</v>
      </c>
      <c r="K69" s="4">
        <v>4325859347</v>
      </c>
      <c r="M69" s="4">
        <v>0</v>
      </c>
      <c r="O69" s="4">
        <v>0</v>
      </c>
      <c r="Q69" s="4">
        <v>13094812</v>
      </c>
      <c r="S69" s="4">
        <v>6530</v>
      </c>
      <c r="U69" s="4">
        <v>56760117404</v>
      </c>
      <c r="W69" s="4">
        <v>85000343081.957993</v>
      </c>
      <c r="Y69" s="6">
        <v>3.64687910158363E-3</v>
      </c>
    </row>
    <row r="70" spans="1:25">
      <c r="A70" s="2" t="s">
        <v>76</v>
      </c>
      <c r="C70" s="4">
        <v>15767580</v>
      </c>
      <c r="E70" s="4">
        <v>149284940089</v>
      </c>
      <c r="G70" s="4">
        <v>300622772402.82001</v>
      </c>
      <c r="I70" s="4">
        <v>0</v>
      </c>
      <c r="K70" s="4">
        <v>0</v>
      </c>
      <c r="M70" s="4">
        <v>0</v>
      </c>
      <c r="O70" s="4">
        <v>0</v>
      </c>
      <c r="Q70" s="4">
        <v>15767580</v>
      </c>
      <c r="S70" s="4">
        <v>18900</v>
      </c>
      <c r="U70" s="4">
        <v>149284940089</v>
      </c>
      <c r="W70" s="4">
        <v>296234118791.09998</v>
      </c>
      <c r="Y70" s="6">
        <v>1.2709713606139711E-2</v>
      </c>
    </row>
    <row r="71" spans="1:25">
      <c r="A71" s="2" t="s">
        <v>77</v>
      </c>
      <c r="C71" s="4">
        <v>2394808</v>
      </c>
      <c r="E71" s="4">
        <v>42193470885</v>
      </c>
      <c r="G71" s="4">
        <v>46135231334.711998</v>
      </c>
      <c r="I71" s="4">
        <v>0</v>
      </c>
      <c r="K71" s="4">
        <v>0</v>
      </c>
      <c r="M71" s="4">
        <v>0</v>
      </c>
      <c r="O71" s="4">
        <v>0</v>
      </c>
      <c r="Q71" s="4">
        <v>2394808</v>
      </c>
      <c r="S71" s="4">
        <v>19380</v>
      </c>
      <c r="U71" s="4">
        <v>42193470885</v>
      </c>
      <c r="W71" s="4">
        <v>46135231334.711998</v>
      </c>
      <c r="Y71" s="6">
        <v>1.9793991988839368E-3</v>
      </c>
    </row>
    <row r="72" spans="1:25">
      <c r="A72" s="2" t="s">
        <v>78</v>
      </c>
      <c r="C72" s="4">
        <v>38477564</v>
      </c>
      <c r="E72" s="4">
        <v>195107228488</v>
      </c>
      <c r="G72" s="4">
        <v>202335212994.31799</v>
      </c>
      <c r="I72" s="4">
        <v>85000</v>
      </c>
      <c r="K72" s="4">
        <v>410930978</v>
      </c>
      <c r="M72" s="4">
        <v>0</v>
      </c>
      <c r="O72" s="4">
        <v>0</v>
      </c>
      <c r="Q72" s="4">
        <v>38562564</v>
      </c>
      <c r="S72" s="4">
        <v>5062</v>
      </c>
      <c r="U72" s="4">
        <v>195518159466</v>
      </c>
      <c r="W72" s="4">
        <v>194042236959.14001</v>
      </c>
      <c r="Y72" s="6">
        <v>8.3252437947045239E-3</v>
      </c>
    </row>
    <row r="73" spans="1:25">
      <c r="A73" s="2" t="s">
        <v>79</v>
      </c>
      <c r="C73" s="4">
        <v>9291184</v>
      </c>
      <c r="E73" s="4">
        <v>95020665968</v>
      </c>
      <c r="G73" s="4">
        <v>114155741986.272</v>
      </c>
      <c r="I73" s="4">
        <v>0</v>
      </c>
      <c r="K73" s="4">
        <v>0</v>
      </c>
      <c r="M73" s="4">
        <v>0</v>
      </c>
      <c r="O73" s="4">
        <v>0</v>
      </c>
      <c r="Q73" s="4">
        <v>9291184</v>
      </c>
      <c r="S73" s="4">
        <v>13190</v>
      </c>
      <c r="U73" s="4">
        <v>95020665968</v>
      </c>
      <c r="W73" s="4">
        <v>121821540194.088</v>
      </c>
      <c r="Y73" s="6">
        <v>5.2266663044898843E-3</v>
      </c>
    </row>
    <row r="74" spans="1:25">
      <c r="A74" s="2" t="s">
        <v>80</v>
      </c>
      <c r="C74" s="4">
        <v>18307169</v>
      </c>
      <c r="E74" s="4">
        <v>121593446031</v>
      </c>
      <c r="G74" s="4">
        <v>148133684543.823</v>
      </c>
      <c r="I74" s="4">
        <v>0</v>
      </c>
      <c r="K74" s="4">
        <v>0</v>
      </c>
      <c r="M74" s="4">
        <v>0</v>
      </c>
      <c r="O74" s="4">
        <v>0</v>
      </c>
      <c r="Q74" s="4">
        <v>18307169</v>
      </c>
      <c r="S74" s="4">
        <v>7730</v>
      </c>
      <c r="U74" s="4">
        <v>121593446031</v>
      </c>
      <c r="W74" s="4">
        <v>140672405592.599</v>
      </c>
      <c r="Y74" s="6">
        <v>6.0354492408400294E-3</v>
      </c>
    </row>
    <row r="75" spans="1:25">
      <c r="A75" s="2" t="s">
        <v>81</v>
      </c>
      <c r="C75" s="4">
        <v>141710337</v>
      </c>
      <c r="E75" s="4">
        <v>342977162031</v>
      </c>
      <c r="G75" s="4">
        <v>473736260744.18103</v>
      </c>
      <c r="I75" s="4">
        <v>0</v>
      </c>
      <c r="K75" s="4">
        <v>0</v>
      </c>
      <c r="M75" s="4">
        <v>0</v>
      </c>
      <c r="O75" s="4">
        <v>0</v>
      </c>
      <c r="Q75" s="4">
        <v>141710337</v>
      </c>
      <c r="S75" s="4">
        <v>3239</v>
      </c>
      <c r="U75" s="4">
        <v>342977162031</v>
      </c>
      <c r="W75" s="4">
        <v>456268732842.81897</v>
      </c>
      <c r="Y75" s="6">
        <v>1.9575884592678887E-2</v>
      </c>
    </row>
    <row r="76" spans="1:25">
      <c r="A76" s="2" t="s">
        <v>82</v>
      </c>
      <c r="C76" s="4">
        <v>39431403</v>
      </c>
      <c r="E76" s="4">
        <v>154486110711</v>
      </c>
      <c r="G76" s="4">
        <v>321413646447.63</v>
      </c>
      <c r="I76" s="4">
        <v>0</v>
      </c>
      <c r="K76" s="4">
        <v>0</v>
      </c>
      <c r="M76" s="4">
        <v>0</v>
      </c>
      <c r="O76" s="4">
        <v>0</v>
      </c>
      <c r="Q76" s="4">
        <v>39431403</v>
      </c>
      <c r="S76" s="4">
        <v>8750</v>
      </c>
      <c r="U76" s="4">
        <v>154486110711</v>
      </c>
      <c r="W76" s="4">
        <v>342971878831.31299</v>
      </c>
      <c r="Y76" s="6">
        <v>1.471496386943732E-2</v>
      </c>
    </row>
    <row r="77" spans="1:25">
      <c r="A77" s="2" t="s">
        <v>83</v>
      </c>
      <c r="C77" s="4">
        <v>295905864</v>
      </c>
      <c r="E77" s="4">
        <v>1322173881454</v>
      </c>
      <c r="G77" s="4">
        <v>1647213255011.52</v>
      </c>
      <c r="I77" s="4">
        <v>0</v>
      </c>
      <c r="K77" s="4">
        <v>0</v>
      </c>
      <c r="M77" s="4">
        <v>0</v>
      </c>
      <c r="O77" s="4">
        <v>0</v>
      </c>
      <c r="Q77" s="4">
        <v>295905864</v>
      </c>
      <c r="S77" s="4">
        <v>5380</v>
      </c>
      <c r="U77" s="4">
        <v>1322173881454</v>
      </c>
      <c r="W77" s="4">
        <v>1582501305707.5</v>
      </c>
      <c r="Y77" s="6">
        <v>6.789608995400008E-2</v>
      </c>
    </row>
    <row r="78" spans="1:25">
      <c r="A78" s="2" t="s">
        <v>84</v>
      </c>
      <c r="C78" s="4">
        <v>35663432</v>
      </c>
      <c r="E78" s="4">
        <v>1261441680148</v>
      </c>
      <c r="G78" s="4">
        <v>1407414012810.1201</v>
      </c>
      <c r="I78" s="4">
        <v>0</v>
      </c>
      <c r="K78" s="4">
        <v>0</v>
      </c>
      <c r="M78" s="4">
        <v>0</v>
      </c>
      <c r="O78" s="4">
        <v>0</v>
      </c>
      <c r="Q78" s="4">
        <v>35663432</v>
      </c>
      <c r="S78" s="4">
        <v>38300</v>
      </c>
      <c r="U78" s="4">
        <v>1261441680148</v>
      </c>
      <c r="W78" s="4">
        <v>1357782284398.6799</v>
      </c>
      <c r="Y78" s="6">
        <v>5.8254680604048738E-2</v>
      </c>
    </row>
    <row r="79" spans="1:25">
      <c r="A79" s="2" t="s">
        <v>85</v>
      </c>
      <c r="C79" s="4">
        <v>10550000</v>
      </c>
      <c r="E79" s="4">
        <v>189852690917</v>
      </c>
      <c r="G79" s="4">
        <v>198208599750</v>
      </c>
      <c r="I79" s="4">
        <v>10550000</v>
      </c>
      <c r="K79" s="4">
        <v>0</v>
      </c>
      <c r="M79" s="4">
        <v>0</v>
      </c>
      <c r="O79" s="4">
        <v>0</v>
      </c>
      <c r="Q79" s="4">
        <v>21100000</v>
      </c>
      <c r="S79" s="4">
        <v>8720</v>
      </c>
      <c r="U79" s="4">
        <v>189852690917</v>
      </c>
      <c r="W79" s="4">
        <v>182897247600</v>
      </c>
      <c r="Y79" s="6">
        <v>7.8470759743460815E-3</v>
      </c>
    </row>
    <row r="80" spans="1:25">
      <c r="A80" s="2" t="s">
        <v>86</v>
      </c>
      <c r="C80" s="4">
        <v>30664339</v>
      </c>
      <c r="E80" s="4">
        <v>895321818725</v>
      </c>
      <c r="G80" s="4">
        <v>784603750349.13306</v>
      </c>
      <c r="I80" s="4">
        <v>0</v>
      </c>
      <c r="K80" s="4">
        <v>0</v>
      </c>
      <c r="M80" s="4">
        <v>0</v>
      </c>
      <c r="O80" s="4">
        <v>0</v>
      </c>
      <c r="Q80" s="4">
        <v>30664339</v>
      </c>
      <c r="S80" s="4">
        <v>24900</v>
      </c>
      <c r="U80" s="4">
        <v>895321818725</v>
      </c>
      <c r="W80" s="4">
        <v>758998965955.45496</v>
      </c>
      <c r="Y80" s="6">
        <v>3.2564309351053186E-2</v>
      </c>
    </row>
    <row r="81" spans="1:25">
      <c r="A81" s="2" t="s">
        <v>87</v>
      </c>
      <c r="C81" s="4">
        <v>7690378</v>
      </c>
      <c r="E81" s="4">
        <v>74224435972</v>
      </c>
      <c r="G81" s="4">
        <v>77287110736.598999</v>
      </c>
      <c r="I81" s="4">
        <v>0</v>
      </c>
      <c r="K81" s="4">
        <v>0</v>
      </c>
      <c r="M81" s="4">
        <v>0</v>
      </c>
      <c r="O81" s="4">
        <v>0</v>
      </c>
      <c r="Q81" s="4">
        <v>7690378</v>
      </c>
      <c r="S81" s="4">
        <v>8290</v>
      </c>
      <c r="U81" s="4">
        <v>74224435972</v>
      </c>
      <c r="W81" s="4">
        <v>63373901879.960999</v>
      </c>
      <c r="Y81" s="6">
        <v>2.7190120647983327E-3</v>
      </c>
    </row>
    <row r="82" spans="1:25">
      <c r="A82" s="2" t="s">
        <v>88</v>
      </c>
      <c r="C82" s="4">
        <v>7192870</v>
      </c>
      <c r="E82" s="4">
        <v>45213142496</v>
      </c>
      <c r="G82" s="4">
        <v>43829943956.055</v>
      </c>
      <c r="I82" s="4">
        <v>0</v>
      </c>
      <c r="K82" s="4">
        <v>0</v>
      </c>
      <c r="M82" s="4">
        <v>-3983962</v>
      </c>
      <c r="O82" s="4">
        <v>24187707116</v>
      </c>
      <c r="Q82" s="4">
        <v>3208908</v>
      </c>
      <c r="S82" s="4">
        <v>5870</v>
      </c>
      <c r="U82" s="4">
        <v>20170643243</v>
      </c>
      <c r="W82" s="4">
        <v>18724214034.737999</v>
      </c>
      <c r="Y82" s="6">
        <v>8.0334904990941077E-4</v>
      </c>
    </row>
    <row r="83" spans="1:25">
      <c r="A83" s="2" t="s">
        <v>89</v>
      </c>
      <c r="C83" s="4">
        <v>74633901</v>
      </c>
      <c r="E83" s="4">
        <v>357099290238</v>
      </c>
      <c r="G83" s="4">
        <v>549004736738.96997</v>
      </c>
      <c r="I83" s="4">
        <v>0</v>
      </c>
      <c r="K83" s="4">
        <v>0</v>
      </c>
      <c r="M83" s="4">
        <v>0</v>
      </c>
      <c r="O83" s="4">
        <v>0</v>
      </c>
      <c r="Q83" s="4">
        <v>74633901</v>
      </c>
      <c r="S83" s="4">
        <v>6980</v>
      </c>
      <c r="U83" s="4">
        <v>357099290238</v>
      </c>
      <c r="W83" s="4">
        <v>517845008437.56897</v>
      </c>
      <c r="Y83" s="6">
        <v>2.2217770783694895E-2</v>
      </c>
    </row>
    <row r="84" spans="1:25">
      <c r="A84" s="2" t="s">
        <v>90</v>
      </c>
      <c r="C84" s="4">
        <v>3474154</v>
      </c>
      <c r="E84" s="4">
        <v>123397788056</v>
      </c>
      <c r="G84" s="4">
        <v>285775700351.17499</v>
      </c>
      <c r="I84" s="4">
        <v>0</v>
      </c>
      <c r="K84" s="4">
        <v>0</v>
      </c>
      <c r="M84" s="4">
        <v>0</v>
      </c>
      <c r="O84" s="4">
        <v>0</v>
      </c>
      <c r="Q84" s="4">
        <v>3474154</v>
      </c>
      <c r="S84" s="4">
        <v>78300</v>
      </c>
      <c r="U84" s="4">
        <v>123397788056</v>
      </c>
      <c r="W84" s="4">
        <v>270407701963.70999</v>
      </c>
      <c r="Y84" s="6">
        <v>1.1601649610376992E-2</v>
      </c>
    </row>
    <row r="85" spans="1:25">
      <c r="A85" s="2" t="s">
        <v>91</v>
      </c>
      <c r="C85" s="4">
        <v>6000180</v>
      </c>
      <c r="E85" s="4">
        <v>99751618142</v>
      </c>
      <c r="G85" s="4">
        <v>201301163853.75</v>
      </c>
      <c r="I85" s="4">
        <v>0</v>
      </c>
      <c r="K85" s="4">
        <v>0</v>
      </c>
      <c r="M85" s="4">
        <v>0</v>
      </c>
      <c r="O85" s="4">
        <v>0</v>
      </c>
      <c r="Q85" s="4">
        <v>6000180</v>
      </c>
      <c r="S85" s="4">
        <v>32900</v>
      </c>
      <c r="U85" s="4">
        <v>99751618142</v>
      </c>
      <c r="W85" s="4">
        <v>196231356764.10001</v>
      </c>
      <c r="Y85" s="6">
        <v>8.4191664187564484E-3</v>
      </c>
    </row>
    <row r="86" spans="1:25">
      <c r="A86" s="2" t="s">
        <v>92</v>
      </c>
      <c r="C86" s="4">
        <v>58928048</v>
      </c>
      <c r="E86" s="4">
        <v>209847803294</v>
      </c>
      <c r="G86" s="4">
        <v>294058679094.28802</v>
      </c>
      <c r="I86" s="4">
        <v>0</v>
      </c>
      <c r="K86" s="4">
        <v>0</v>
      </c>
      <c r="M86" s="4">
        <v>0</v>
      </c>
      <c r="O86" s="4">
        <v>0</v>
      </c>
      <c r="Q86" s="4">
        <v>58928048</v>
      </c>
      <c r="S86" s="4">
        <v>4800</v>
      </c>
      <c r="U86" s="4">
        <v>209847803294</v>
      </c>
      <c r="W86" s="4">
        <v>281171645349.12</v>
      </c>
      <c r="Y86" s="6">
        <v>1.2063468924977068E-2</v>
      </c>
    </row>
    <row r="87" spans="1:25">
      <c r="A87" s="2" t="s">
        <v>93</v>
      </c>
      <c r="C87" s="4">
        <v>13343955</v>
      </c>
      <c r="E87" s="4">
        <v>157096305767</v>
      </c>
      <c r="G87" s="4">
        <v>344745874576.823</v>
      </c>
      <c r="I87" s="4">
        <v>0</v>
      </c>
      <c r="K87" s="4">
        <v>0</v>
      </c>
      <c r="M87" s="4">
        <v>0</v>
      </c>
      <c r="O87" s="4">
        <v>0</v>
      </c>
      <c r="Q87" s="4">
        <v>13343955</v>
      </c>
      <c r="S87" s="4">
        <v>24200</v>
      </c>
      <c r="U87" s="4">
        <v>157096305767</v>
      </c>
      <c r="W87" s="4">
        <v>321002314919.54999</v>
      </c>
      <c r="Y87" s="6">
        <v>1.3772375397488898E-2</v>
      </c>
    </row>
    <row r="88" spans="1:25">
      <c r="A88" s="2" t="s">
        <v>94</v>
      </c>
      <c r="C88" s="4">
        <v>6763911</v>
      </c>
      <c r="E88" s="4">
        <v>116773707796</v>
      </c>
      <c r="G88" s="4">
        <v>142003820208.09601</v>
      </c>
      <c r="I88" s="4">
        <v>0</v>
      </c>
      <c r="K88" s="4">
        <v>0</v>
      </c>
      <c r="M88" s="4">
        <v>0</v>
      </c>
      <c r="O88" s="4">
        <v>0</v>
      </c>
      <c r="Q88" s="4">
        <v>6763911</v>
      </c>
      <c r="S88" s="4">
        <v>23500</v>
      </c>
      <c r="U88" s="4">
        <v>116773707796</v>
      </c>
      <c r="W88" s="4">
        <v>158006144644.42499</v>
      </c>
      <c r="Y88" s="6">
        <v>6.7791409532306111E-3</v>
      </c>
    </row>
    <row r="89" spans="1:25">
      <c r="A89" s="2" t="s">
        <v>95</v>
      </c>
      <c r="C89" s="4">
        <v>867402</v>
      </c>
      <c r="E89" s="4">
        <v>3251988615</v>
      </c>
      <c r="G89" s="4">
        <v>4544009849.1870003</v>
      </c>
      <c r="I89" s="4">
        <v>0</v>
      </c>
      <c r="K89" s="4">
        <v>0</v>
      </c>
      <c r="M89" s="4">
        <v>-867402</v>
      </c>
      <c r="O89" s="4">
        <v>4595744341</v>
      </c>
      <c r="Q89" s="4">
        <v>0</v>
      </c>
      <c r="S89" s="4">
        <v>0</v>
      </c>
      <c r="U89" s="4">
        <v>0</v>
      </c>
      <c r="W89" s="4">
        <v>0</v>
      </c>
      <c r="Y89" s="6">
        <v>0</v>
      </c>
    </row>
    <row r="90" spans="1:25">
      <c r="A90" s="2" t="s">
        <v>96</v>
      </c>
      <c r="C90" s="4">
        <v>5930960</v>
      </c>
      <c r="E90" s="4">
        <v>76459855739</v>
      </c>
      <c r="G90" s="4">
        <v>176280556561.20001</v>
      </c>
      <c r="I90" s="4">
        <v>0</v>
      </c>
      <c r="K90" s="4">
        <v>0</v>
      </c>
      <c r="M90" s="4">
        <v>0</v>
      </c>
      <c r="O90" s="4">
        <v>0</v>
      </c>
      <c r="Q90" s="4">
        <v>5930960</v>
      </c>
      <c r="S90" s="4">
        <v>30420</v>
      </c>
      <c r="U90" s="4">
        <v>76459855739</v>
      </c>
      <c r="W90" s="4">
        <v>179346305370.95999</v>
      </c>
      <c r="Y90" s="6">
        <v>7.6947253303783214E-3</v>
      </c>
    </row>
    <row r="91" spans="1:25">
      <c r="A91" s="2" t="s">
        <v>97</v>
      </c>
      <c r="C91" s="4">
        <v>6220601</v>
      </c>
      <c r="E91" s="4">
        <v>57218234204</v>
      </c>
      <c r="G91" s="4">
        <v>68143144433.030998</v>
      </c>
      <c r="I91" s="4">
        <v>0</v>
      </c>
      <c r="K91" s="4">
        <v>0</v>
      </c>
      <c r="M91" s="4">
        <v>0</v>
      </c>
      <c r="O91" s="4">
        <v>0</v>
      </c>
      <c r="Q91" s="4">
        <v>6220601</v>
      </c>
      <c r="S91" s="4">
        <v>10500</v>
      </c>
      <c r="U91" s="4">
        <v>57218234204</v>
      </c>
      <c r="W91" s="4">
        <v>64927678452.525002</v>
      </c>
      <c r="Y91" s="6">
        <v>2.7856757405619738E-3</v>
      </c>
    </row>
    <row r="92" spans="1:25">
      <c r="A92" s="2" t="s">
        <v>98</v>
      </c>
      <c r="C92" s="4">
        <v>0</v>
      </c>
      <c r="E92" s="4">
        <v>0</v>
      </c>
      <c r="G92" s="4">
        <v>0</v>
      </c>
      <c r="I92" s="4">
        <v>65468220</v>
      </c>
      <c r="K92" s="4">
        <v>99210537051</v>
      </c>
      <c r="M92" s="4">
        <v>0</v>
      </c>
      <c r="O92" s="4">
        <v>0</v>
      </c>
      <c r="Q92" s="4">
        <v>65468220</v>
      </c>
      <c r="S92" s="4">
        <v>1514</v>
      </c>
      <c r="U92" s="4">
        <v>99210537051</v>
      </c>
      <c r="W92" s="4">
        <v>98529127713.774002</v>
      </c>
      <c r="Y92" s="6">
        <v>4.2273219581027343E-3</v>
      </c>
    </row>
    <row r="93" spans="1:25" ht="22.5" thickBot="1">
      <c r="E93" s="5">
        <f>SUM(E9:E92)</f>
        <v>17638990489066</v>
      </c>
      <c r="G93" s="5">
        <f>SUM(G9:G92)</f>
        <v>22995089500395.957</v>
      </c>
      <c r="K93" s="5">
        <f>SUM(K9:K92)</f>
        <v>126090949310</v>
      </c>
      <c r="O93" s="5">
        <f>SUM(O9:O92)</f>
        <v>53775533203</v>
      </c>
      <c r="U93" s="5">
        <f>SUM(U9:U92)</f>
        <v>17716478365555</v>
      </c>
      <c r="W93" s="5">
        <f>SUM(W9:W92)</f>
        <v>22270846499787.156</v>
      </c>
      <c r="Y93" s="8">
        <f>SUM(Y9:Y92)</f>
        <v>0.95551478652666855</v>
      </c>
    </row>
    <row r="94" spans="1:25" ht="22.5" thickTop="1"/>
    <row r="95" spans="1:25">
      <c r="W95" s="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7"/>
  <sheetViews>
    <sheetView rightToLeft="1" workbookViewId="0">
      <selection activeCell="A2" sqref="A2:AK2"/>
    </sheetView>
  </sheetViews>
  <sheetFormatPr defaultRowHeight="21.75"/>
  <cols>
    <col min="1" max="1" width="29.5703125" style="2" bestFit="1" customWidth="1"/>
    <col min="2" max="2" width="1" style="2" customWidth="1"/>
    <col min="3" max="3" width="28.28515625" style="2" bestFit="1" customWidth="1"/>
    <col min="4" max="4" width="1" style="2" customWidth="1"/>
    <col min="5" max="5" width="25" style="2" bestFit="1" customWidth="1"/>
    <col min="6" max="6" width="1" style="2" customWidth="1"/>
    <col min="7" max="7" width="16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5.140625" style="2" bestFit="1" customWidth="1"/>
    <col min="20" max="20" width="1" style="2" customWidth="1"/>
    <col min="21" max="21" width="6.85546875" style="2" bestFit="1" customWidth="1"/>
    <col min="22" max="22" width="1" style="2" customWidth="1"/>
    <col min="23" max="23" width="18.42578125" style="2" bestFit="1" customWidth="1"/>
    <col min="24" max="24" width="1" style="2" customWidth="1"/>
    <col min="25" max="25" width="9.5703125" style="2" bestFit="1" customWidth="1"/>
    <col min="26" max="26" width="1" style="2" customWidth="1"/>
    <col min="27" max="27" width="18.7109375" style="2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4.5703125" style="2" bestFit="1" customWidth="1"/>
    <col min="32" max="32" width="1" style="2" customWidth="1"/>
    <col min="33" max="33" width="18.7109375" style="2" bestFit="1" customWidth="1"/>
    <col min="34" max="34" width="1" style="2" customWidth="1"/>
    <col min="35" max="35" width="25.140625" style="2" bestFit="1" customWidth="1"/>
    <col min="36" max="36" width="1" style="2" customWidth="1"/>
    <col min="37" max="37" width="29.285156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22.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22.5">
      <c r="A6" s="13" t="s">
        <v>100</v>
      </c>
      <c r="B6" s="13" t="s">
        <v>100</v>
      </c>
      <c r="C6" s="13" t="s">
        <v>100</v>
      </c>
      <c r="D6" s="13" t="s">
        <v>100</v>
      </c>
      <c r="E6" s="13" t="s">
        <v>100</v>
      </c>
      <c r="F6" s="13" t="s">
        <v>100</v>
      </c>
      <c r="G6" s="13" t="s">
        <v>100</v>
      </c>
      <c r="H6" s="13" t="s">
        <v>100</v>
      </c>
      <c r="I6" s="13" t="s">
        <v>100</v>
      </c>
      <c r="J6" s="13" t="s">
        <v>100</v>
      </c>
      <c r="K6" s="13" t="s">
        <v>100</v>
      </c>
      <c r="L6" s="13" t="s">
        <v>100</v>
      </c>
      <c r="M6" s="13" t="s">
        <v>100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2.5">
      <c r="A7" s="12" t="s">
        <v>101</v>
      </c>
      <c r="C7" s="12" t="s">
        <v>102</v>
      </c>
      <c r="E7" s="12" t="s">
        <v>103</v>
      </c>
      <c r="G7" s="12" t="s">
        <v>104</v>
      </c>
      <c r="I7" s="12" t="s">
        <v>105</v>
      </c>
      <c r="K7" s="12" t="s">
        <v>106</v>
      </c>
      <c r="M7" s="12" t="s">
        <v>99</v>
      </c>
      <c r="O7" s="12" t="s">
        <v>7</v>
      </c>
      <c r="Q7" s="12" t="s">
        <v>8</v>
      </c>
      <c r="S7" s="12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2" t="s">
        <v>7</v>
      </c>
      <c r="AE7" s="12" t="s">
        <v>107</v>
      </c>
      <c r="AG7" s="12" t="s">
        <v>8</v>
      </c>
      <c r="AI7" s="12" t="s">
        <v>9</v>
      </c>
      <c r="AK7" s="12" t="s">
        <v>13</v>
      </c>
    </row>
    <row r="8" spans="1:37" ht="22.5">
      <c r="A8" s="13" t="s">
        <v>101</v>
      </c>
      <c r="C8" s="13" t="s">
        <v>102</v>
      </c>
      <c r="E8" s="13" t="s">
        <v>103</v>
      </c>
      <c r="G8" s="13" t="s">
        <v>104</v>
      </c>
      <c r="I8" s="13" t="s">
        <v>105</v>
      </c>
      <c r="K8" s="13" t="s">
        <v>106</v>
      </c>
      <c r="M8" s="13" t="s">
        <v>99</v>
      </c>
      <c r="O8" s="13" t="s">
        <v>7</v>
      </c>
      <c r="Q8" s="13" t="s">
        <v>8</v>
      </c>
      <c r="S8" s="13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3" t="s">
        <v>7</v>
      </c>
      <c r="AE8" s="13" t="s">
        <v>107</v>
      </c>
      <c r="AG8" s="13" t="s">
        <v>8</v>
      </c>
      <c r="AI8" s="13" t="s">
        <v>9</v>
      </c>
      <c r="AK8" s="13" t="s">
        <v>13</v>
      </c>
    </row>
    <row r="9" spans="1:37">
      <c r="A9" s="2" t="s">
        <v>108</v>
      </c>
      <c r="C9" s="2" t="s">
        <v>109</v>
      </c>
      <c r="E9" s="2" t="s">
        <v>109</v>
      </c>
      <c r="G9" s="2" t="s">
        <v>110</v>
      </c>
      <c r="I9" s="2" t="s">
        <v>111</v>
      </c>
      <c r="K9" s="4">
        <v>0</v>
      </c>
      <c r="M9" s="4">
        <v>0</v>
      </c>
      <c r="O9" s="4">
        <v>1800</v>
      </c>
      <c r="Q9" s="4">
        <v>1549981744</v>
      </c>
      <c r="S9" s="4">
        <v>1756481580</v>
      </c>
      <c r="U9" s="4">
        <v>0</v>
      </c>
      <c r="W9" s="4">
        <v>0</v>
      </c>
      <c r="Y9" s="4">
        <v>0</v>
      </c>
      <c r="AA9" s="4">
        <v>0</v>
      </c>
      <c r="AC9" s="4">
        <v>1800</v>
      </c>
      <c r="AE9" s="4">
        <v>995000</v>
      </c>
      <c r="AG9" s="4">
        <v>1549981744</v>
      </c>
      <c r="AI9" s="4">
        <v>1790675381</v>
      </c>
      <c r="AK9" s="6">
        <v>7.682765019421821E-5</v>
      </c>
    </row>
    <row r="10" spans="1:37">
      <c r="A10" s="2" t="s">
        <v>112</v>
      </c>
      <c r="C10" s="2" t="s">
        <v>109</v>
      </c>
      <c r="E10" s="2" t="s">
        <v>109</v>
      </c>
      <c r="G10" s="2" t="s">
        <v>113</v>
      </c>
      <c r="I10" s="2" t="s">
        <v>114</v>
      </c>
      <c r="K10" s="4">
        <v>0</v>
      </c>
      <c r="M10" s="4">
        <v>0</v>
      </c>
      <c r="O10" s="4">
        <v>4500</v>
      </c>
      <c r="Q10" s="4">
        <v>3676266202</v>
      </c>
      <c r="S10" s="4">
        <v>4174478238</v>
      </c>
      <c r="U10" s="4">
        <v>0</v>
      </c>
      <c r="W10" s="4">
        <v>0</v>
      </c>
      <c r="Y10" s="4">
        <v>0</v>
      </c>
      <c r="AA10" s="4">
        <v>0</v>
      </c>
      <c r="AC10" s="4">
        <v>4500</v>
      </c>
      <c r="AE10" s="4">
        <v>969990</v>
      </c>
      <c r="AG10" s="4">
        <v>3676266202</v>
      </c>
      <c r="AI10" s="4">
        <v>4364163851</v>
      </c>
      <c r="AK10" s="6">
        <v>1.8724133770557503E-4</v>
      </c>
    </row>
    <row r="11" spans="1:37">
      <c r="A11" s="2" t="s">
        <v>115</v>
      </c>
      <c r="C11" s="2" t="s">
        <v>109</v>
      </c>
      <c r="E11" s="2" t="s">
        <v>109</v>
      </c>
      <c r="G11" s="2" t="s">
        <v>116</v>
      </c>
      <c r="I11" s="2" t="s">
        <v>117</v>
      </c>
      <c r="K11" s="4">
        <v>0</v>
      </c>
      <c r="M11" s="4">
        <v>0</v>
      </c>
      <c r="O11" s="4">
        <v>135700</v>
      </c>
      <c r="Q11" s="4">
        <v>101132090189</v>
      </c>
      <c r="S11" s="4">
        <v>106488911385</v>
      </c>
      <c r="U11" s="4">
        <v>0</v>
      </c>
      <c r="W11" s="4">
        <v>0</v>
      </c>
      <c r="Y11" s="4">
        <v>0</v>
      </c>
      <c r="AA11" s="4">
        <v>0</v>
      </c>
      <c r="AC11" s="4">
        <v>135700</v>
      </c>
      <c r="AE11" s="4">
        <v>802400</v>
      </c>
      <c r="AG11" s="4">
        <v>101132090189</v>
      </c>
      <c r="AI11" s="4">
        <v>108865944470</v>
      </c>
      <c r="AK11" s="6">
        <v>4.6708157092847993E-3</v>
      </c>
    </row>
    <row r="12" spans="1:37">
      <c r="A12" s="2" t="s">
        <v>118</v>
      </c>
      <c r="C12" s="2" t="s">
        <v>109</v>
      </c>
      <c r="E12" s="2" t="s">
        <v>109</v>
      </c>
      <c r="G12" s="2" t="s">
        <v>119</v>
      </c>
      <c r="I12" s="2" t="s">
        <v>120</v>
      </c>
      <c r="K12" s="4">
        <v>0</v>
      </c>
      <c r="M12" s="4">
        <v>0</v>
      </c>
      <c r="O12" s="4">
        <v>83000</v>
      </c>
      <c r="Q12" s="4">
        <v>51370539221</v>
      </c>
      <c r="S12" s="4">
        <v>51775973903</v>
      </c>
      <c r="U12" s="4">
        <v>0</v>
      </c>
      <c r="W12" s="4">
        <v>0</v>
      </c>
      <c r="Y12" s="4">
        <v>0</v>
      </c>
      <c r="AA12" s="4">
        <v>0</v>
      </c>
      <c r="AC12" s="4">
        <v>83000</v>
      </c>
      <c r="AE12" s="4">
        <v>638800</v>
      </c>
      <c r="AG12" s="4">
        <v>51370539221</v>
      </c>
      <c r="AI12" s="4">
        <v>53010790052</v>
      </c>
      <c r="AK12" s="6">
        <v>2.2743901423159167E-3</v>
      </c>
    </row>
    <row r="13" spans="1:37">
      <c r="A13" s="2" t="s">
        <v>121</v>
      </c>
      <c r="C13" s="2" t="s">
        <v>109</v>
      </c>
      <c r="E13" s="2" t="s">
        <v>109</v>
      </c>
      <c r="G13" s="2" t="s">
        <v>122</v>
      </c>
      <c r="I13" s="2" t="s">
        <v>6</v>
      </c>
      <c r="K13" s="4">
        <v>0</v>
      </c>
      <c r="M13" s="4">
        <v>0</v>
      </c>
      <c r="O13" s="4">
        <v>205000</v>
      </c>
      <c r="Q13" s="4">
        <v>200445202665</v>
      </c>
      <c r="S13" s="4">
        <v>200910728329</v>
      </c>
      <c r="U13" s="4">
        <v>0</v>
      </c>
      <c r="W13" s="4">
        <v>0</v>
      </c>
      <c r="Y13" s="4">
        <v>205000</v>
      </c>
      <c r="AA13" s="4">
        <v>205000000000</v>
      </c>
      <c r="AC13" s="4">
        <v>0</v>
      </c>
      <c r="AE13" s="4">
        <v>0</v>
      </c>
      <c r="AG13" s="4">
        <v>0</v>
      </c>
      <c r="AI13" s="4">
        <v>0</v>
      </c>
      <c r="AK13" s="6">
        <v>0</v>
      </c>
    </row>
    <row r="14" spans="1:37">
      <c r="A14" s="2" t="s">
        <v>123</v>
      </c>
      <c r="C14" s="2" t="s">
        <v>109</v>
      </c>
      <c r="E14" s="2" t="s">
        <v>109</v>
      </c>
      <c r="G14" s="2" t="s">
        <v>124</v>
      </c>
      <c r="I14" s="2" t="s">
        <v>125</v>
      </c>
      <c r="K14" s="4">
        <v>0</v>
      </c>
      <c r="M14" s="4">
        <v>0</v>
      </c>
      <c r="O14" s="4">
        <v>90000</v>
      </c>
      <c r="Q14" s="4">
        <v>86273895583</v>
      </c>
      <c r="S14" s="4">
        <v>86460826134</v>
      </c>
      <c r="U14" s="4">
        <v>0</v>
      </c>
      <c r="W14" s="4">
        <v>0</v>
      </c>
      <c r="Y14" s="4">
        <v>31152</v>
      </c>
      <c r="AA14" s="4">
        <v>29994573542</v>
      </c>
      <c r="AC14" s="4">
        <v>58848</v>
      </c>
      <c r="AE14" s="4">
        <v>980540</v>
      </c>
      <c r="AG14" s="4">
        <v>56411624526</v>
      </c>
      <c r="AI14" s="4">
        <v>57692359284</v>
      </c>
      <c r="AK14" s="6">
        <v>2.4752495315343306E-3</v>
      </c>
    </row>
    <row r="15" spans="1:37">
      <c r="A15" s="2" t="s">
        <v>126</v>
      </c>
      <c r="C15" s="2" t="s">
        <v>109</v>
      </c>
      <c r="E15" s="2" t="s">
        <v>109</v>
      </c>
      <c r="G15" s="2" t="s">
        <v>127</v>
      </c>
      <c r="I15" s="2" t="s">
        <v>128</v>
      </c>
      <c r="K15" s="4">
        <v>17</v>
      </c>
      <c r="M15" s="4">
        <v>17</v>
      </c>
      <c r="O15" s="4">
        <v>215000</v>
      </c>
      <c r="Q15" s="4">
        <v>200463252777</v>
      </c>
      <c r="S15" s="4">
        <v>200913327857</v>
      </c>
      <c r="U15" s="4">
        <v>0</v>
      </c>
      <c r="W15" s="4">
        <v>0</v>
      </c>
      <c r="Y15" s="4">
        <v>26615</v>
      </c>
      <c r="AA15" s="4">
        <v>24996002757</v>
      </c>
      <c r="AC15" s="4">
        <v>188385</v>
      </c>
      <c r="AE15" s="4">
        <v>945500</v>
      </c>
      <c r="AG15" s="4">
        <v>175647766858</v>
      </c>
      <c r="AI15" s="4">
        <v>178085733609</v>
      </c>
      <c r="AK15" s="6">
        <v>7.6406413979134167E-3</v>
      </c>
    </row>
    <row r="16" spans="1:37" ht="22.5" thickBot="1">
      <c r="Q16" s="5">
        <f>SUM(Q9:Q15)</f>
        <v>644911228381</v>
      </c>
      <c r="S16" s="5">
        <f>SUM(S9:S15)</f>
        <v>652480727426</v>
      </c>
      <c r="W16" s="5">
        <f>SUM(W9:W15)</f>
        <v>0</v>
      </c>
      <c r="AA16" s="5">
        <f>SUM(AA9:AA15)</f>
        <v>259990576299</v>
      </c>
      <c r="AG16" s="5">
        <f>SUM(AG9:AG15)</f>
        <v>389788268740</v>
      </c>
      <c r="AI16" s="5">
        <f>SUM(AI9:AI15)</f>
        <v>403809666647</v>
      </c>
      <c r="AK16" s="8">
        <f>SUM(AK9:AK15)</f>
        <v>1.7325165768948256E-2</v>
      </c>
    </row>
    <row r="17" spans="17:37" ht="22.5" thickTop="1"/>
    <row r="18" spans="17:37">
      <c r="AK18" s="4"/>
    </row>
    <row r="22" spans="17:37">
      <c r="S22" s="4"/>
    </row>
    <row r="23" spans="17:37">
      <c r="S23" s="4"/>
    </row>
    <row r="25" spans="17:37">
      <c r="Q25" s="4"/>
      <c r="S25" s="4"/>
    </row>
    <row r="27" spans="17:37">
      <c r="Q27" s="9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K8" sqref="K8:K10"/>
    </sheetView>
  </sheetViews>
  <sheetFormatPr defaultRowHeight="21.75"/>
  <cols>
    <col min="1" max="1" width="24.28515625" style="2" bestFit="1" customWidth="1"/>
    <col min="2" max="2" width="1" style="2" customWidth="1"/>
    <col min="3" max="3" width="27.14062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2.5">
      <c r="A6" s="11" t="s">
        <v>130</v>
      </c>
      <c r="C6" s="13" t="s">
        <v>131</v>
      </c>
      <c r="D6" s="13" t="s">
        <v>131</v>
      </c>
      <c r="E6" s="13" t="s">
        <v>131</v>
      </c>
      <c r="F6" s="13" t="s">
        <v>131</v>
      </c>
      <c r="G6" s="13" t="s">
        <v>131</v>
      </c>
      <c r="H6" s="13" t="s">
        <v>131</v>
      </c>
      <c r="I6" s="13" t="s">
        <v>131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2.5">
      <c r="A7" s="13" t="s">
        <v>130</v>
      </c>
      <c r="C7" s="14" t="s">
        <v>132</v>
      </c>
      <c r="E7" s="14" t="s">
        <v>133</v>
      </c>
      <c r="G7" s="14" t="s">
        <v>134</v>
      </c>
      <c r="I7" s="14" t="s">
        <v>106</v>
      </c>
      <c r="K7" s="14" t="s">
        <v>135</v>
      </c>
      <c r="M7" s="14" t="s">
        <v>136</v>
      </c>
      <c r="O7" s="14" t="s">
        <v>137</v>
      </c>
      <c r="Q7" s="14" t="s">
        <v>135</v>
      </c>
      <c r="S7" s="14" t="s">
        <v>129</v>
      </c>
    </row>
    <row r="8" spans="1:19">
      <c r="A8" s="2" t="s">
        <v>138</v>
      </c>
      <c r="C8" s="2" t="s">
        <v>139</v>
      </c>
      <c r="E8" s="2" t="s">
        <v>140</v>
      </c>
      <c r="G8" s="2" t="s">
        <v>141</v>
      </c>
      <c r="I8" s="4">
        <v>0</v>
      </c>
      <c r="K8" s="4">
        <v>547040609</v>
      </c>
      <c r="M8" s="4">
        <v>2313257</v>
      </c>
      <c r="O8" s="4">
        <v>0</v>
      </c>
      <c r="Q8" s="4">
        <v>549353866</v>
      </c>
      <c r="S8" s="6">
        <v>2.3569635846738333E-5</v>
      </c>
    </row>
    <row r="9" spans="1:19">
      <c r="A9" s="2" t="s">
        <v>142</v>
      </c>
      <c r="C9" s="2" t="s">
        <v>143</v>
      </c>
      <c r="E9" s="2" t="s">
        <v>140</v>
      </c>
      <c r="G9" s="2" t="s">
        <v>144</v>
      </c>
      <c r="I9" s="4">
        <v>0</v>
      </c>
      <c r="K9" s="4">
        <v>8643283015</v>
      </c>
      <c r="M9" s="4">
        <v>244055677017</v>
      </c>
      <c r="O9" s="4">
        <v>240002100000</v>
      </c>
      <c r="Q9" s="4">
        <v>12696860032</v>
      </c>
      <c r="S9" s="6">
        <v>5.4474972485448283E-4</v>
      </c>
    </row>
    <row r="10" spans="1:19">
      <c r="A10" s="2" t="s">
        <v>145</v>
      </c>
      <c r="C10" s="2" t="s">
        <v>146</v>
      </c>
      <c r="E10" s="2" t="s">
        <v>140</v>
      </c>
      <c r="G10" s="2" t="s">
        <v>147</v>
      </c>
      <c r="I10" s="4">
        <v>0</v>
      </c>
      <c r="K10" s="4">
        <v>3538330900</v>
      </c>
      <c r="M10" s="4">
        <v>501319588959</v>
      </c>
      <c r="O10" s="4">
        <v>320287484000</v>
      </c>
      <c r="Q10" s="4">
        <v>184570435859</v>
      </c>
      <c r="S10" s="6">
        <v>7.9188629233573182E-3</v>
      </c>
    </row>
    <row r="11" spans="1:19" ht="22.5" thickBot="1">
      <c r="K11" s="5">
        <f>SUM(K8:K10)</f>
        <v>12728654524</v>
      </c>
      <c r="M11" s="5">
        <f>SUM(M8:M10)</f>
        <v>745377579233</v>
      </c>
      <c r="O11" s="5">
        <f>SUM(O8:O10)</f>
        <v>560289584000</v>
      </c>
      <c r="Q11" s="5">
        <f>SUM(Q8:Q10)</f>
        <v>197816649757</v>
      </c>
      <c r="S11" s="8">
        <f>SUM(S8:S10)</f>
        <v>8.4871822840585399E-3</v>
      </c>
    </row>
    <row r="12" spans="1:19" ht="22.5" thickTop="1"/>
    <row r="13" spans="1:19">
      <c r="S13" s="4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13" sqref="G13"/>
    </sheetView>
  </sheetViews>
  <sheetFormatPr defaultRowHeight="21.75"/>
  <cols>
    <col min="1" max="1" width="24.28515625" style="2" bestFit="1" customWidth="1"/>
    <col min="2" max="2" width="1" style="2" customWidth="1"/>
    <col min="3" max="3" width="19.425781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2.5">
      <c r="A2" s="11" t="s">
        <v>0</v>
      </c>
      <c r="B2" s="11"/>
      <c r="C2" s="11"/>
      <c r="D2" s="11"/>
      <c r="E2" s="11"/>
      <c r="F2" s="11"/>
      <c r="G2" s="11"/>
    </row>
    <row r="3" spans="1:7" ht="22.5">
      <c r="A3" s="11" t="s">
        <v>148</v>
      </c>
      <c r="B3" s="11"/>
      <c r="C3" s="11"/>
      <c r="D3" s="11"/>
      <c r="E3" s="11"/>
      <c r="F3" s="11"/>
      <c r="G3" s="11"/>
    </row>
    <row r="4" spans="1:7" ht="22.5">
      <c r="A4" s="11" t="s">
        <v>2</v>
      </c>
      <c r="B4" s="11"/>
      <c r="C4" s="11"/>
      <c r="D4" s="11"/>
      <c r="E4" s="11"/>
      <c r="F4" s="11"/>
      <c r="G4" s="11"/>
    </row>
    <row r="6" spans="1:7" ht="22.5">
      <c r="A6" s="13" t="s">
        <v>152</v>
      </c>
      <c r="C6" s="13" t="s">
        <v>135</v>
      </c>
      <c r="E6" s="13" t="s">
        <v>322</v>
      </c>
      <c r="G6" s="13" t="s">
        <v>13</v>
      </c>
    </row>
    <row r="7" spans="1:7">
      <c r="A7" s="2" t="s">
        <v>330</v>
      </c>
      <c r="C7" s="4">
        <f>'سرمایه‌گذاری در سهام'!I162</f>
        <v>-619706470900</v>
      </c>
      <c r="E7" s="6">
        <f>C7/$C$11</f>
        <v>1.0243436067427591</v>
      </c>
      <c r="G7" s="6">
        <v>-2.6588064187720389E-2</v>
      </c>
    </row>
    <row r="8" spans="1:7">
      <c r="A8" s="2" t="s">
        <v>331</v>
      </c>
      <c r="C8" s="4">
        <f>'سرمایه‌گذاری در اوراق بهادار'!I41</f>
        <v>14721382828</v>
      </c>
      <c r="E8" s="6">
        <f t="shared" ref="E8:E10" si="0">C8/$C$11</f>
        <v>-2.433370489156601E-2</v>
      </c>
      <c r="G8" s="6">
        <v>6.3161043162002055E-4</v>
      </c>
    </row>
    <row r="9" spans="1:7">
      <c r="A9" s="2" t="s">
        <v>332</v>
      </c>
      <c r="C9" s="4">
        <f>'درآمد سپرده بانکی'!E11</f>
        <v>5990413</v>
      </c>
      <c r="E9" s="6">
        <f t="shared" si="0"/>
        <v>-9.901851193173836E-6</v>
      </c>
      <c r="G9" s="6">
        <v>2.5701439767708363E-7</v>
      </c>
    </row>
    <row r="10" spans="1:7">
      <c r="A10" s="2" t="s">
        <v>329</v>
      </c>
      <c r="C10" s="4">
        <f>'سایر درآمدها'!C9</f>
        <v>0</v>
      </c>
      <c r="E10" s="6">
        <f t="shared" si="0"/>
        <v>0</v>
      </c>
      <c r="G10" s="6">
        <v>0</v>
      </c>
    </row>
    <row r="11" spans="1:7" ht="22.5" thickBot="1">
      <c r="C11" s="5">
        <f>SUM(C7:C10)</f>
        <v>-604979097659</v>
      </c>
      <c r="E11" s="10">
        <f>SUM(E7:E10)</f>
        <v>1</v>
      </c>
      <c r="G11" s="10">
        <f>SUM(G7:G10)</f>
        <v>-2.595619674170269E-2</v>
      </c>
    </row>
    <row r="12" spans="1:7" ht="22.5" thickTop="1"/>
    <row r="13" spans="1:7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workbookViewId="0">
      <selection activeCell="O18" sqref="O18:O20"/>
    </sheetView>
  </sheetViews>
  <sheetFormatPr defaultRowHeight="21.75"/>
  <cols>
    <col min="1" max="1" width="33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>
      <c r="A3" s="11" t="s">
        <v>148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2.5">
      <c r="A6" s="13" t="s">
        <v>149</v>
      </c>
      <c r="B6" s="13" t="s">
        <v>149</v>
      </c>
      <c r="C6" s="13" t="s">
        <v>149</v>
      </c>
      <c r="D6" s="13" t="s">
        <v>149</v>
      </c>
      <c r="E6" s="13" t="s">
        <v>149</v>
      </c>
      <c r="F6" s="13" t="s">
        <v>149</v>
      </c>
      <c r="G6" s="13" t="s">
        <v>149</v>
      </c>
      <c r="I6" s="13" t="s">
        <v>150</v>
      </c>
      <c r="J6" s="13" t="s">
        <v>150</v>
      </c>
      <c r="K6" s="13" t="s">
        <v>150</v>
      </c>
      <c r="L6" s="13" t="s">
        <v>150</v>
      </c>
      <c r="M6" s="13" t="s">
        <v>150</v>
      </c>
      <c r="O6" s="13" t="s">
        <v>151</v>
      </c>
      <c r="P6" s="13" t="s">
        <v>151</v>
      </c>
      <c r="Q6" s="13" t="s">
        <v>151</v>
      </c>
      <c r="R6" s="13" t="s">
        <v>151</v>
      </c>
      <c r="S6" s="13" t="s">
        <v>151</v>
      </c>
    </row>
    <row r="7" spans="1:19" ht="22.5">
      <c r="A7" s="13" t="s">
        <v>152</v>
      </c>
      <c r="C7" s="14" t="s">
        <v>153</v>
      </c>
      <c r="E7" s="14" t="s">
        <v>105</v>
      </c>
      <c r="G7" s="14" t="s">
        <v>106</v>
      </c>
      <c r="I7" s="14" t="s">
        <v>154</v>
      </c>
      <c r="K7" s="14" t="s">
        <v>155</v>
      </c>
      <c r="M7" s="14" t="s">
        <v>156</v>
      </c>
      <c r="O7" s="14" t="s">
        <v>154</v>
      </c>
      <c r="Q7" s="14" t="s">
        <v>155</v>
      </c>
      <c r="S7" s="14" t="s">
        <v>156</v>
      </c>
    </row>
    <row r="8" spans="1:19">
      <c r="A8" s="2" t="s">
        <v>157</v>
      </c>
      <c r="C8" s="2" t="s">
        <v>158</v>
      </c>
      <c r="E8" s="2" t="s">
        <v>159</v>
      </c>
      <c r="G8" s="4">
        <v>18</v>
      </c>
      <c r="I8" s="4">
        <v>0</v>
      </c>
      <c r="K8" s="2" t="s">
        <v>158</v>
      </c>
      <c r="M8" s="4">
        <v>0</v>
      </c>
      <c r="O8" s="4">
        <v>1309274646</v>
      </c>
      <c r="Q8" s="2" t="s">
        <v>158</v>
      </c>
      <c r="S8" s="4">
        <v>1309274646</v>
      </c>
    </row>
    <row r="9" spans="1:19">
      <c r="A9" s="2" t="s">
        <v>160</v>
      </c>
      <c r="C9" s="2" t="s">
        <v>158</v>
      </c>
      <c r="E9" s="2" t="s">
        <v>161</v>
      </c>
      <c r="G9" s="4">
        <v>18</v>
      </c>
      <c r="I9" s="4">
        <v>0</v>
      </c>
      <c r="K9" s="2" t="s">
        <v>158</v>
      </c>
      <c r="M9" s="4">
        <v>0</v>
      </c>
      <c r="O9" s="4">
        <v>45800537</v>
      </c>
      <c r="Q9" s="2" t="s">
        <v>158</v>
      </c>
      <c r="S9" s="4">
        <v>45800537</v>
      </c>
    </row>
    <row r="10" spans="1:19">
      <c r="A10" s="2" t="s">
        <v>162</v>
      </c>
      <c r="C10" s="2" t="s">
        <v>158</v>
      </c>
      <c r="E10" s="2" t="s">
        <v>163</v>
      </c>
      <c r="G10" s="4">
        <v>18</v>
      </c>
      <c r="I10" s="4">
        <v>0</v>
      </c>
      <c r="K10" s="2" t="s">
        <v>158</v>
      </c>
      <c r="M10" s="4">
        <v>0</v>
      </c>
      <c r="O10" s="4">
        <v>26032316574</v>
      </c>
      <c r="Q10" s="2" t="s">
        <v>158</v>
      </c>
      <c r="S10" s="4">
        <v>26032316574</v>
      </c>
    </row>
    <row r="11" spans="1:19">
      <c r="A11" s="2" t="s">
        <v>126</v>
      </c>
      <c r="C11" s="2" t="s">
        <v>158</v>
      </c>
      <c r="E11" s="2" t="s">
        <v>128</v>
      </c>
      <c r="G11" s="4">
        <v>17</v>
      </c>
      <c r="I11" s="4">
        <v>2936341644</v>
      </c>
      <c r="K11" s="2" t="s">
        <v>158</v>
      </c>
      <c r="M11" s="4">
        <v>2936341644</v>
      </c>
      <c r="O11" s="4">
        <v>4850432777</v>
      </c>
      <c r="Q11" s="2" t="s">
        <v>158</v>
      </c>
      <c r="S11" s="4">
        <v>4850432777</v>
      </c>
    </row>
    <row r="12" spans="1:19">
      <c r="A12" s="2" t="s">
        <v>164</v>
      </c>
      <c r="C12" s="2" t="s">
        <v>158</v>
      </c>
      <c r="E12" s="2" t="s">
        <v>165</v>
      </c>
      <c r="G12" s="4">
        <v>15</v>
      </c>
      <c r="I12" s="4">
        <v>0</v>
      </c>
      <c r="K12" s="2" t="s">
        <v>158</v>
      </c>
      <c r="M12" s="4">
        <v>0</v>
      </c>
      <c r="O12" s="4">
        <v>8661150750</v>
      </c>
      <c r="Q12" s="2" t="s">
        <v>158</v>
      </c>
      <c r="S12" s="4">
        <v>8661150750</v>
      </c>
    </row>
    <row r="13" spans="1:19">
      <c r="A13" s="2" t="s">
        <v>166</v>
      </c>
      <c r="C13" s="2" t="s">
        <v>158</v>
      </c>
      <c r="E13" s="2" t="s">
        <v>167</v>
      </c>
      <c r="G13" s="4">
        <v>16</v>
      </c>
      <c r="I13" s="4">
        <v>0</v>
      </c>
      <c r="K13" s="2" t="s">
        <v>158</v>
      </c>
      <c r="M13" s="4">
        <v>0</v>
      </c>
      <c r="O13" s="4">
        <v>4296851770</v>
      </c>
      <c r="Q13" s="2" t="s">
        <v>158</v>
      </c>
      <c r="S13" s="4">
        <v>4296851770</v>
      </c>
    </row>
    <row r="14" spans="1:19">
      <c r="A14" s="2" t="s">
        <v>168</v>
      </c>
      <c r="C14" s="2" t="s">
        <v>158</v>
      </c>
      <c r="E14" s="2" t="s">
        <v>169</v>
      </c>
      <c r="G14" s="4">
        <v>18</v>
      </c>
      <c r="I14" s="4">
        <v>0</v>
      </c>
      <c r="K14" s="2" t="s">
        <v>158</v>
      </c>
      <c r="M14" s="4">
        <v>0</v>
      </c>
      <c r="O14" s="4">
        <v>499580941</v>
      </c>
      <c r="Q14" s="2" t="s">
        <v>158</v>
      </c>
      <c r="S14" s="4">
        <v>499580941</v>
      </c>
    </row>
    <row r="15" spans="1:19">
      <c r="A15" s="2" t="s">
        <v>170</v>
      </c>
      <c r="C15" s="2" t="s">
        <v>158</v>
      </c>
      <c r="E15" s="2" t="s">
        <v>171</v>
      </c>
      <c r="G15" s="4">
        <v>21</v>
      </c>
      <c r="I15" s="4">
        <v>0</v>
      </c>
      <c r="K15" s="2" t="s">
        <v>158</v>
      </c>
      <c r="M15" s="4">
        <v>0</v>
      </c>
      <c r="O15" s="4">
        <v>11109175055</v>
      </c>
      <c r="Q15" s="2" t="s">
        <v>158</v>
      </c>
      <c r="S15" s="4">
        <v>11109175055</v>
      </c>
    </row>
    <row r="16" spans="1:19">
      <c r="A16" s="2" t="s">
        <v>172</v>
      </c>
      <c r="C16" s="2" t="s">
        <v>158</v>
      </c>
      <c r="E16" s="2" t="s">
        <v>173</v>
      </c>
      <c r="G16" s="4">
        <v>18</v>
      </c>
      <c r="I16" s="4">
        <v>0</v>
      </c>
      <c r="K16" s="2" t="s">
        <v>158</v>
      </c>
      <c r="M16" s="4">
        <v>0</v>
      </c>
      <c r="O16" s="4">
        <v>120101527</v>
      </c>
      <c r="Q16" s="2" t="s">
        <v>158</v>
      </c>
      <c r="S16" s="4">
        <v>120101527</v>
      </c>
    </row>
    <row r="17" spans="1:19">
      <c r="A17" s="2" t="s">
        <v>174</v>
      </c>
      <c r="C17" s="2" t="s">
        <v>158</v>
      </c>
      <c r="E17" s="2" t="s">
        <v>175</v>
      </c>
      <c r="G17" s="4">
        <v>18</v>
      </c>
      <c r="I17" s="4">
        <v>0</v>
      </c>
      <c r="K17" s="2" t="s">
        <v>158</v>
      </c>
      <c r="M17" s="4">
        <v>0</v>
      </c>
      <c r="O17" s="4">
        <v>604931509</v>
      </c>
      <c r="Q17" s="2" t="s">
        <v>158</v>
      </c>
      <c r="S17" s="4">
        <v>604931509</v>
      </c>
    </row>
    <row r="18" spans="1:19">
      <c r="A18" s="2" t="s">
        <v>138</v>
      </c>
      <c r="C18" s="4">
        <v>1</v>
      </c>
      <c r="E18" s="2" t="s">
        <v>158</v>
      </c>
      <c r="G18" s="4">
        <v>0</v>
      </c>
      <c r="I18" s="4">
        <v>2313257</v>
      </c>
      <c r="K18" s="4">
        <v>0</v>
      </c>
      <c r="M18" s="4">
        <v>2313257</v>
      </c>
      <c r="O18" s="4">
        <v>743562319</v>
      </c>
      <c r="Q18" s="4">
        <v>0</v>
      </c>
      <c r="S18" s="4">
        <v>743562319</v>
      </c>
    </row>
    <row r="19" spans="1:19">
      <c r="A19" s="2" t="s">
        <v>142</v>
      </c>
      <c r="C19" s="4">
        <v>25</v>
      </c>
      <c r="E19" s="2" t="s">
        <v>158</v>
      </c>
      <c r="G19" s="4">
        <v>0</v>
      </c>
      <c r="I19" s="4">
        <v>88197</v>
      </c>
      <c r="K19" s="4">
        <v>0</v>
      </c>
      <c r="M19" s="4">
        <v>88197</v>
      </c>
      <c r="O19" s="4">
        <v>1398775997</v>
      </c>
      <c r="Q19" s="4">
        <v>0</v>
      </c>
      <c r="S19" s="4">
        <v>1398775997</v>
      </c>
    </row>
    <row r="20" spans="1:19">
      <c r="A20" s="2" t="s">
        <v>145</v>
      </c>
      <c r="C20" s="4">
        <v>1</v>
      </c>
      <c r="E20" s="2" t="s">
        <v>158</v>
      </c>
      <c r="G20" s="4">
        <v>0</v>
      </c>
      <c r="I20" s="4">
        <v>3588959</v>
      </c>
      <c r="K20" s="4">
        <v>0</v>
      </c>
      <c r="M20" s="4">
        <v>3588959</v>
      </c>
      <c r="O20" s="4">
        <v>545191328</v>
      </c>
      <c r="Q20" s="4">
        <v>0</v>
      </c>
      <c r="S20" s="4">
        <v>545191328</v>
      </c>
    </row>
    <row r="21" spans="1:19" ht="22.5" thickBot="1">
      <c r="I21" s="5">
        <f>SUM(I8:I20)</f>
        <v>2942332057</v>
      </c>
      <c r="K21" s="5">
        <f>SUM(K18:K20)</f>
        <v>0</v>
      </c>
      <c r="M21" s="5">
        <f>SUM(M8:M20)</f>
        <v>2942332057</v>
      </c>
      <c r="O21" s="5">
        <f>SUM(O8:O20)</f>
        <v>60217145730</v>
      </c>
      <c r="Q21" s="5">
        <f>SUM(Q18:Q20)</f>
        <v>0</v>
      </c>
      <c r="S21" s="5">
        <f>SUM(S8:S20)</f>
        <v>60217145730</v>
      </c>
    </row>
    <row r="22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1"/>
  <sheetViews>
    <sheetView rightToLeft="1" workbookViewId="0">
      <selection activeCell="S65" sqref="S65"/>
    </sheetView>
  </sheetViews>
  <sheetFormatPr defaultRowHeight="21.75"/>
  <cols>
    <col min="1" max="1" width="28.425781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6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>
      <c r="A3" s="11" t="s">
        <v>148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2.5">
      <c r="A6" s="11" t="s">
        <v>3</v>
      </c>
      <c r="C6" s="13" t="s">
        <v>176</v>
      </c>
      <c r="D6" s="13" t="s">
        <v>176</v>
      </c>
      <c r="E6" s="13" t="s">
        <v>176</v>
      </c>
      <c r="F6" s="13" t="s">
        <v>176</v>
      </c>
      <c r="G6" s="13" t="s">
        <v>176</v>
      </c>
      <c r="I6" s="13" t="s">
        <v>150</v>
      </c>
      <c r="J6" s="13" t="s">
        <v>150</v>
      </c>
      <c r="K6" s="13" t="s">
        <v>150</v>
      </c>
      <c r="L6" s="13" t="s">
        <v>150</v>
      </c>
      <c r="M6" s="13" t="s">
        <v>150</v>
      </c>
      <c r="O6" s="13" t="s">
        <v>151</v>
      </c>
      <c r="P6" s="13" t="s">
        <v>151</v>
      </c>
      <c r="Q6" s="13" t="s">
        <v>151</v>
      </c>
      <c r="R6" s="13" t="s">
        <v>151</v>
      </c>
      <c r="S6" s="13" t="s">
        <v>151</v>
      </c>
    </row>
    <row r="7" spans="1:19" ht="22.5">
      <c r="A7" s="13" t="s">
        <v>3</v>
      </c>
      <c r="C7" s="14" t="s">
        <v>177</v>
      </c>
      <c r="E7" s="14" t="s">
        <v>178</v>
      </c>
      <c r="G7" s="14" t="s">
        <v>179</v>
      </c>
      <c r="I7" s="14" t="s">
        <v>180</v>
      </c>
      <c r="K7" s="14" t="s">
        <v>155</v>
      </c>
      <c r="M7" s="14" t="s">
        <v>181</v>
      </c>
      <c r="O7" s="14" t="s">
        <v>180</v>
      </c>
      <c r="Q7" s="14" t="s">
        <v>155</v>
      </c>
      <c r="S7" s="14" t="s">
        <v>181</v>
      </c>
    </row>
    <row r="8" spans="1:19">
      <c r="A8" s="2" t="s">
        <v>93</v>
      </c>
      <c r="C8" s="2" t="s">
        <v>182</v>
      </c>
      <c r="E8" s="4">
        <v>13343955</v>
      </c>
      <c r="G8" s="4">
        <v>3050</v>
      </c>
      <c r="I8" s="4">
        <v>0</v>
      </c>
      <c r="K8" s="4">
        <v>0</v>
      </c>
      <c r="M8" s="4">
        <v>0</v>
      </c>
      <c r="O8" s="4">
        <v>40699062750</v>
      </c>
      <c r="Q8" s="4">
        <v>0</v>
      </c>
      <c r="S8" s="4">
        <f>O8-Q8</f>
        <v>40699062750</v>
      </c>
    </row>
    <row r="9" spans="1:19">
      <c r="A9" s="2" t="s">
        <v>82</v>
      </c>
      <c r="C9" s="2" t="s">
        <v>183</v>
      </c>
      <c r="E9" s="4">
        <v>42431403</v>
      </c>
      <c r="G9" s="4">
        <v>550</v>
      </c>
      <c r="I9" s="4">
        <v>0</v>
      </c>
      <c r="K9" s="4">
        <v>0</v>
      </c>
      <c r="M9" s="4">
        <v>0</v>
      </c>
      <c r="O9" s="4">
        <v>23337271650</v>
      </c>
      <c r="Q9" s="4">
        <v>0</v>
      </c>
      <c r="S9" s="4">
        <f t="shared" ref="S9:S72" si="0">O9-Q9</f>
        <v>23337271650</v>
      </c>
    </row>
    <row r="10" spans="1:19">
      <c r="A10" s="2" t="s">
        <v>61</v>
      </c>
      <c r="C10" s="2" t="s">
        <v>184</v>
      </c>
      <c r="E10" s="4">
        <v>14447399</v>
      </c>
      <c r="G10" s="4">
        <v>400</v>
      </c>
      <c r="I10" s="4">
        <v>0</v>
      </c>
      <c r="K10" s="4">
        <v>0</v>
      </c>
      <c r="M10" s="4">
        <v>0</v>
      </c>
      <c r="O10" s="4">
        <v>5778959600</v>
      </c>
      <c r="Q10" s="4">
        <v>198747288</v>
      </c>
      <c r="S10" s="4">
        <f t="shared" si="0"/>
        <v>5580212312</v>
      </c>
    </row>
    <row r="11" spans="1:19">
      <c r="A11" s="2" t="s">
        <v>94</v>
      </c>
      <c r="C11" s="2" t="s">
        <v>185</v>
      </c>
      <c r="E11" s="4">
        <v>6763911</v>
      </c>
      <c r="G11" s="4">
        <v>1000</v>
      </c>
      <c r="I11" s="4">
        <v>0</v>
      </c>
      <c r="K11" s="4">
        <v>0</v>
      </c>
      <c r="M11" s="4">
        <v>0</v>
      </c>
      <c r="O11" s="4">
        <v>6763911000</v>
      </c>
      <c r="Q11" s="4">
        <v>0</v>
      </c>
      <c r="S11" s="4">
        <f t="shared" si="0"/>
        <v>6763911000</v>
      </c>
    </row>
    <row r="12" spans="1:19">
      <c r="A12" s="2" t="s">
        <v>87</v>
      </c>
      <c r="C12" s="2" t="s">
        <v>186</v>
      </c>
      <c r="E12" s="4">
        <v>7690378</v>
      </c>
      <c r="G12" s="4">
        <v>11</v>
      </c>
      <c r="I12" s="4">
        <v>0</v>
      </c>
      <c r="K12" s="4">
        <v>0</v>
      </c>
      <c r="M12" s="4">
        <v>0</v>
      </c>
      <c r="O12" s="4">
        <v>84594158</v>
      </c>
      <c r="Q12" s="4">
        <v>0</v>
      </c>
      <c r="S12" s="4">
        <f t="shared" si="0"/>
        <v>84594158</v>
      </c>
    </row>
    <row r="13" spans="1:19">
      <c r="A13" s="2" t="s">
        <v>60</v>
      </c>
      <c r="C13" s="2" t="s">
        <v>187</v>
      </c>
      <c r="E13" s="4">
        <v>35800000</v>
      </c>
      <c r="G13" s="4">
        <v>200</v>
      </c>
      <c r="I13" s="4">
        <v>0</v>
      </c>
      <c r="K13" s="4">
        <v>0</v>
      </c>
      <c r="M13" s="4">
        <v>0</v>
      </c>
      <c r="O13" s="4">
        <v>7160000000</v>
      </c>
      <c r="Q13" s="4">
        <v>82410291</v>
      </c>
      <c r="S13" s="4">
        <f t="shared" si="0"/>
        <v>7077589709</v>
      </c>
    </row>
    <row r="14" spans="1:19">
      <c r="A14" s="2" t="s">
        <v>59</v>
      </c>
      <c r="C14" s="2" t="s">
        <v>188</v>
      </c>
      <c r="E14" s="4">
        <v>72151575</v>
      </c>
      <c r="G14" s="4">
        <v>800</v>
      </c>
      <c r="I14" s="4">
        <v>0</v>
      </c>
      <c r="K14" s="4">
        <v>0</v>
      </c>
      <c r="M14" s="4">
        <v>0</v>
      </c>
      <c r="O14" s="4">
        <v>57721260000</v>
      </c>
      <c r="Q14" s="4">
        <v>0</v>
      </c>
      <c r="S14" s="4">
        <f t="shared" si="0"/>
        <v>57721260000</v>
      </c>
    </row>
    <row r="15" spans="1:19">
      <c r="A15" s="2" t="s">
        <v>17</v>
      </c>
      <c r="C15" s="2" t="s">
        <v>189</v>
      </c>
      <c r="E15" s="4">
        <v>47883908</v>
      </c>
      <c r="G15" s="4">
        <v>45</v>
      </c>
      <c r="I15" s="4">
        <v>0</v>
      </c>
      <c r="K15" s="4">
        <v>0</v>
      </c>
      <c r="M15" s="4">
        <v>0</v>
      </c>
      <c r="O15" s="4">
        <v>2154775860</v>
      </c>
      <c r="Q15" s="4">
        <v>0</v>
      </c>
      <c r="S15" s="4">
        <f t="shared" si="0"/>
        <v>2154775860</v>
      </c>
    </row>
    <row r="16" spans="1:19">
      <c r="A16" s="2" t="s">
        <v>19</v>
      </c>
      <c r="C16" s="2" t="s">
        <v>190</v>
      </c>
      <c r="E16" s="4">
        <v>37950422</v>
      </c>
      <c r="G16" s="4">
        <v>125</v>
      </c>
      <c r="I16" s="4">
        <v>0</v>
      </c>
      <c r="K16" s="4">
        <v>0</v>
      </c>
      <c r="M16" s="4">
        <v>0</v>
      </c>
      <c r="O16" s="4">
        <v>4743802750</v>
      </c>
      <c r="Q16" s="4">
        <v>0</v>
      </c>
      <c r="S16" s="4">
        <f t="shared" si="0"/>
        <v>4743802750</v>
      </c>
    </row>
    <row r="17" spans="1:19">
      <c r="A17" s="2" t="s">
        <v>58</v>
      </c>
      <c r="C17" s="2" t="s">
        <v>190</v>
      </c>
      <c r="E17" s="4">
        <v>51499515</v>
      </c>
      <c r="G17" s="4">
        <v>180</v>
      </c>
      <c r="I17" s="4">
        <v>0</v>
      </c>
      <c r="K17" s="4">
        <v>0</v>
      </c>
      <c r="M17" s="4">
        <v>0</v>
      </c>
      <c r="O17" s="4">
        <v>9269912700</v>
      </c>
      <c r="Q17" s="4">
        <v>858431941</v>
      </c>
      <c r="S17" s="4">
        <f t="shared" si="0"/>
        <v>8411480759</v>
      </c>
    </row>
    <row r="18" spans="1:19">
      <c r="A18" s="2" t="s">
        <v>62</v>
      </c>
      <c r="C18" s="2" t="s">
        <v>191</v>
      </c>
      <c r="E18" s="4">
        <v>55906620</v>
      </c>
      <c r="G18" s="4">
        <v>2350</v>
      </c>
      <c r="I18" s="4">
        <v>0</v>
      </c>
      <c r="K18" s="4">
        <v>0</v>
      </c>
      <c r="M18" s="4">
        <v>0</v>
      </c>
      <c r="O18" s="4">
        <v>131380557000</v>
      </c>
      <c r="Q18" s="4">
        <v>0</v>
      </c>
      <c r="S18" s="4">
        <f t="shared" si="0"/>
        <v>131380557000</v>
      </c>
    </row>
    <row r="19" spans="1:19">
      <c r="A19" s="2" t="s">
        <v>80</v>
      </c>
      <c r="C19" s="2" t="s">
        <v>192</v>
      </c>
      <c r="E19" s="4">
        <v>18307169</v>
      </c>
      <c r="G19" s="4">
        <v>640</v>
      </c>
      <c r="I19" s="4">
        <v>0</v>
      </c>
      <c r="K19" s="4">
        <v>0</v>
      </c>
      <c r="M19" s="4">
        <v>0</v>
      </c>
      <c r="O19" s="4">
        <v>11716588160</v>
      </c>
      <c r="Q19" s="4">
        <v>579727018</v>
      </c>
      <c r="S19" s="4">
        <f t="shared" si="0"/>
        <v>11136861142</v>
      </c>
    </row>
    <row r="20" spans="1:19">
      <c r="A20" s="2" t="s">
        <v>89</v>
      </c>
      <c r="C20" s="2" t="s">
        <v>189</v>
      </c>
      <c r="E20" s="4">
        <v>74633901</v>
      </c>
      <c r="G20" s="4">
        <v>480</v>
      </c>
      <c r="I20" s="4">
        <v>0</v>
      </c>
      <c r="K20" s="4">
        <v>0</v>
      </c>
      <c r="M20" s="4">
        <v>0</v>
      </c>
      <c r="O20" s="4">
        <v>35824272480</v>
      </c>
      <c r="Q20" s="4">
        <v>0</v>
      </c>
      <c r="S20" s="4">
        <f t="shared" si="0"/>
        <v>35824272480</v>
      </c>
    </row>
    <row r="21" spans="1:19">
      <c r="A21" s="2" t="s">
        <v>34</v>
      </c>
      <c r="C21" s="2" t="s">
        <v>193</v>
      </c>
      <c r="E21" s="4">
        <v>2750346</v>
      </c>
      <c r="G21" s="4">
        <v>360</v>
      </c>
      <c r="I21" s="4">
        <v>0</v>
      </c>
      <c r="K21" s="4">
        <v>0</v>
      </c>
      <c r="M21" s="4">
        <v>0</v>
      </c>
      <c r="O21" s="4">
        <v>990124560</v>
      </c>
      <c r="Q21" s="4">
        <v>86635899</v>
      </c>
      <c r="S21" s="4">
        <f t="shared" si="0"/>
        <v>903488661</v>
      </c>
    </row>
    <row r="22" spans="1:19">
      <c r="A22" s="2" t="s">
        <v>57</v>
      </c>
      <c r="C22" s="2" t="s">
        <v>194</v>
      </c>
      <c r="E22" s="4">
        <v>4700000</v>
      </c>
      <c r="G22" s="4">
        <v>2200</v>
      </c>
      <c r="I22" s="4">
        <v>0</v>
      </c>
      <c r="K22" s="4">
        <v>0</v>
      </c>
      <c r="M22" s="4">
        <v>0</v>
      </c>
      <c r="O22" s="4">
        <v>10340000000</v>
      </c>
      <c r="Q22" s="4">
        <v>0</v>
      </c>
      <c r="S22" s="4">
        <f t="shared" si="0"/>
        <v>10340000000</v>
      </c>
    </row>
    <row r="23" spans="1:19">
      <c r="A23" s="2" t="s">
        <v>31</v>
      </c>
      <c r="C23" s="2" t="s">
        <v>195</v>
      </c>
      <c r="E23" s="4">
        <v>5907825</v>
      </c>
      <c r="G23" s="4">
        <v>4500</v>
      </c>
      <c r="I23" s="4">
        <v>0</v>
      </c>
      <c r="K23" s="4">
        <v>0</v>
      </c>
      <c r="M23" s="4">
        <v>0</v>
      </c>
      <c r="O23" s="4">
        <v>26585212500</v>
      </c>
      <c r="Q23" s="4">
        <v>0</v>
      </c>
      <c r="S23" s="4">
        <f t="shared" si="0"/>
        <v>26585212500</v>
      </c>
    </row>
    <row r="24" spans="1:19">
      <c r="A24" s="2" t="s">
        <v>42</v>
      </c>
      <c r="C24" s="2" t="s">
        <v>196</v>
      </c>
      <c r="E24" s="4">
        <v>1588457</v>
      </c>
      <c r="G24" s="4">
        <v>6452</v>
      </c>
      <c r="I24" s="4">
        <v>0</v>
      </c>
      <c r="K24" s="4">
        <v>0</v>
      </c>
      <c r="M24" s="4">
        <v>0</v>
      </c>
      <c r="O24" s="4">
        <v>10248724564</v>
      </c>
      <c r="Q24" s="4">
        <v>595087233</v>
      </c>
      <c r="S24" s="4">
        <f t="shared" si="0"/>
        <v>9653637331</v>
      </c>
    </row>
    <row r="25" spans="1:19">
      <c r="A25" s="2" t="s">
        <v>96</v>
      </c>
      <c r="C25" s="2" t="s">
        <v>197</v>
      </c>
      <c r="E25" s="4">
        <v>6030960</v>
      </c>
      <c r="G25" s="4">
        <v>3135</v>
      </c>
      <c r="I25" s="4">
        <v>0</v>
      </c>
      <c r="K25" s="4">
        <v>0</v>
      </c>
      <c r="M25" s="4">
        <v>0</v>
      </c>
      <c r="O25" s="4">
        <v>18907059600</v>
      </c>
      <c r="Q25" s="4">
        <v>0</v>
      </c>
      <c r="S25" s="4">
        <f t="shared" si="0"/>
        <v>18907059600</v>
      </c>
    </row>
    <row r="26" spans="1:19">
      <c r="A26" s="2" t="s">
        <v>67</v>
      </c>
      <c r="C26" s="2" t="s">
        <v>198</v>
      </c>
      <c r="E26" s="4">
        <v>7538674</v>
      </c>
      <c r="G26" s="4">
        <v>5000</v>
      </c>
      <c r="I26" s="4">
        <v>0</v>
      </c>
      <c r="K26" s="4">
        <v>0</v>
      </c>
      <c r="M26" s="4">
        <v>0</v>
      </c>
      <c r="O26" s="4">
        <v>37693370000</v>
      </c>
      <c r="Q26" s="4">
        <v>0</v>
      </c>
      <c r="S26" s="4">
        <f t="shared" si="0"/>
        <v>37693370000</v>
      </c>
    </row>
    <row r="27" spans="1:19">
      <c r="A27" s="2" t="s">
        <v>66</v>
      </c>
      <c r="C27" s="2" t="s">
        <v>199</v>
      </c>
      <c r="E27" s="4">
        <v>3768112</v>
      </c>
      <c r="G27" s="4">
        <v>3700</v>
      </c>
      <c r="I27" s="4">
        <v>0</v>
      </c>
      <c r="K27" s="4">
        <v>0</v>
      </c>
      <c r="M27" s="4">
        <v>0</v>
      </c>
      <c r="O27" s="4">
        <v>13942014400</v>
      </c>
      <c r="Q27" s="4">
        <v>0</v>
      </c>
      <c r="S27" s="4">
        <f t="shared" si="0"/>
        <v>13942014400</v>
      </c>
    </row>
    <row r="28" spans="1:19">
      <c r="A28" s="2" t="s">
        <v>78</v>
      </c>
      <c r="C28" s="2" t="s">
        <v>200</v>
      </c>
      <c r="E28" s="4">
        <v>38127564</v>
      </c>
      <c r="G28" s="4">
        <v>176</v>
      </c>
      <c r="I28" s="4">
        <v>0</v>
      </c>
      <c r="K28" s="4">
        <v>0</v>
      </c>
      <c r="M28" s="4">
        <v>0</v>
      </c>
      <c r="O28" s="4">
        <v>6710451264</v>
      </c>
      <c r="Q28" s="4">
        <v>0</v>
      </c>
      <c r="S28" s="4">
        <f t="shared" si="0"/>
        <v>6710451264</v>
      </c>
    </row>
    <row r="29" spans="1:19">
      <c r="A29" s="2" t="s">
        <v>65</v>
      </c>
      <c r="C29" s="2" t="s">
        <v>201</v>
      </c>
      <c r="E29" s="4">
        <v>8396519</v>
      </c>
      <c r="G29" s="4">
        <v>5400</v>
      </c>
      <c r="I29" s="4">
        <v>0</v>
      </c>
      <c r="K29" s="4">
        <v>0</v>
      </c>
      <c r="M29" s="4">
        <v>0</v>
      </c>
      <c r="O29" s="4">
        <v>45341202600</v>
      </c>
      <c r="Q29" s="4">
        <v>0</v>
      </c>
      <c r="S29" s="4">
        <f t="shared" si="0"/>
        <v>45341202600</v>
      </c>
    </row>
    <row r="30" spans="1:19">
      <c r="A30" s="2" t="s">
        <v>44</v>
      </c>
      <c r="C30" s="2" t="s">
        <v>202</v>
      </c>
      <c r="E30" s="4">
        <v>9964198</v>
      </c>
      <c r="G30" s="4">
        <v>1800</v>
      </c>
      <c r="I30" s="4">
        <v>0</v>
      </c>
      <c r="K30" s="4">
        <v>0</v>
      </c>
      <c r="M30" s="4">
        <v>0</v>
      </c>
      <c r="O30" s="4">
        <v>17935556400</v>
      </c>
      <c r="Q30" s="4">
        <v>0</v>
      </c>
      <c r="S30" s="4">
        <f t="shared" si="0"/>
        <v>17935556400</v>
      </c>
    </row>
    <row r="31" spans="1:19">
      <c r="A31" s="2" t="s">
        <v>203</v>
      </c>
      <c r="C31" s="2" t="s">
        <v>204</v>
      </c>
      <c r="E31" s="4">
        <v>655668</v>
      </c>
      <c r="G31" s="4">
        <v>7110</v>
      </c>
      <c r="I31" s="4">
        <v>0</v>
      </c>
      <c r="K31" s="4">
        <v>0</v>
      </c>
      <c r="M31" s="4">
        <v>0</v>
      </c>
      <c r="O31" s="4">
        <v>4661799480</v>
      </c>
      <c r="Q31" s="4">
        <v>0</v>
      </c>
      <c r="S31" s="4">
        <f t="shared" si="0"/>
        <v>4661799480</v>
      </c>
    </row>
    <row r="32" spans="1:19">
      <c r="A32" s="2" t="s">
        <v>205</v>
      </c>
      <c r="C32" s="2" t="s">
        <v>204</v>
      </c>
      <c r="E32" s="4">
        <v>2700885</v>
      </c>
      <c r="G32" s="4">
        <v>1760</v>
      </c>
      <c r="I32" s="4">
        <v>0</v>
      </c>
      <c r="K32" s="4">
        <v>0</v>
      </c>
      <c r="M32" s="4">
        <v>0</v>
      </c>
      <c r="O32" s="4">
        <v>4753557600</v>
      </c>
      <c r="Q32" s="4">
        <v>95709213</v>
      </c>
      <c r="S32" s="4">
        <f t="shared" si="0"/>
        <v>4657848387</v>
      </c>
    </row>
    <row r="33" spans="1:19">
      <c r="A33" s="2" t="s">
        <v>97</v>
      </c>
      <c r="C33" s="2" t="s">
        <v>204</v>
      </c>
      <c r="E33" s="4">
        <v>4705372</v>
      </c>
      <c r="G33" s="4">
        <v>930</v>
      </c>
      <c r="I33" s="4">
        <v>0</v>
      </c>
      <c r="K33" s="4">
        <v>0</v>
      </c>
      <c r="M33" s="4">
        <v>0</v>
      </c>
      <c r="O33" s="4">
        <v>4375995960</v>
      </c>
      <c r="Q33" s="4">
        <v>0</v>
      </c>
      <c r="S33" s="4">
        <f t="shared" si="0"/>
        <v>4375995960</v>
      </c>
    </row>
    <row r="34" spans="1:19">
      <c r="A34" s="2" t="s">
        <v>64</v>
      </c>
      <c r="C34" s="2" t="s">
        <v>206</v>
      </c>
      <c r="E34" s="4">
        <v>2739478</v>
      </c>
      <c r="G34" s="4">
        <v>4200</v>
      </c>
      <c r="I34" s="4">
        <v>0</v>
      </c>
      <c r="K34" s="4">
        <v>0</v>
      </c>
      <c r="M34" s="4">
        <v>0</v>
      </c>
      <c r="O34" s="4">
        <v>11505807600</v>
      </c>
      <c r="Q34" s="4">
        <v>0</v>
      </c>
      <c r="S34" s="4">
        <f t="shared" si="0"/>
        <v>11505807600</v>
      </c>
    </row>
    <row r="35" spans="1:19">
      <c r="A35" s="2" t="s">
        <v>207</v>
      </c>
      <c r="C35" s="2" t="s">
        <v>208</v>
      </c>
      <c r="E35" s="4">
        <v>2000000</v>
      </c>
      <c r="G35" s="4">
        <v>2270</v>
      </c>
      <c r="I35" s="4">
        <v>0</v>
      </c>
      <c r="K35" s="4">
        <v>0</v>
      </c>
      <c r="M35" s="4">
        <v>0</v>
      </c>
      <c r="O35" s="4">
        <v>4540000000</v>
      </c>
      <c r="Q35" s="4">
        <v>0</v>
      </c>
      <c r="S35" s="4">
        <f t="shared" si="0"/>
        <v>4540000000</v>
      </c>
    </row>
    <row r="36" spans="1:19">
      <c r="A36" s="2" t="s">
        <v>21</v>
      </c>
      <c r="C36" s="2" t="s">
        <v>209</v>
      </c>
      <c r="E36" s="4">
        <v>114345585</v>
      </c>
      <c r="G36" s="4">
        <v>900</v>
      </c>
      <c r="I36" s="4">
        <v>0</v>
      </c>
      <c r="K36" s="4">
        <v>0</v>
      </c>
      <c r="M36" s="4">
        <v>0</v>
      </c>
      <c r="O36" s="4">
        <v>102911026500</v>
      </c>
      <c r="Q36" s="4">
        <v>0</v>
      </c>
      <c r="S36" s="4">
        <f t="shared" si="0"/>
        <v>102911026500</v>
      </c>
    </row>
    <row r="37" spans="1:19">
      <c r="A37" s="2" t="s">
        <v>83</v>
      </c>
      <c r="C37" s="2" t="s">
        <v>190</v>
      </c>
      <c r="E37" s="4">
        <v>295905864</v>
      </c>
      <c r="G37" s="4">
        <v>500</v>
      </c>
      <c r="I37" s="4">
        <v>0</v>
      </c>
      <c r="K37" s="4">
        <v>0</v>
      </c>
      <c r="M37" s="4">
        <v>0</v>
      </c>
      <c r="O37" s="4">
        <v>147952932000</v>
      </c>
      <c r="Q37" s="4">
        <v>0</v>
      </c>
      <c r="S37" s="4">
        <f t="shared" si="0"/>
        <v>147952932000</v>
      </c>
    </row>
    <row r="38" spans="1:19">
      <c r="A38" s="2" t="s">
        <v>81</v>
      </c>
      <c r="C38" s="2" t="s">
        <v>210</v>
      </c>
      <c r="E38" s="4">
        <v>141710337</v>
      </c>
      <c r="G38" s="4">
        <v>250</v>
      </c>
      <c r="I38" s="4">
        <v>0</v>
      </c>
      <c r="K38" s="4">
        <v>0</v>
      </c>
      <c r="M38" s="4">
        <v>0</v>
      </c>
      <c r="O38" s="4">
        <v>35427584250</v>
      </c>
      <c r="Q38" s="4">
        <v>0</v>
      </c>
      <c r="S38" s="4">
        <f t="shared" si="0"/>
        <v>35427584250</v>
      </c>
    </row>
    <row r="39" spans="1:19">
      <c r="A39" s="2" t="s">
        <v>74</v>
      </c>
      <c r="C39" s="2" t="s">
        <v>211</v>
      </c>
      <c r="E39" s="4">
        <v>1746408</v>
      </c>
      <c r="G39" s="4">
        <v>6200</v>
      </c>
      <c r="I39" s="4">
        <v>0</v>
      </c>
      <c r="K39" s="4">
        <v>0</v>
      </c>
      <c r="M39" s="4">
        <v>0</v>
      </c>
      <c r="O39" s="4">
        <v>10827729600</v>
      </c>
      <c r="Q39" s="4">
        <v>0</v>
      </c>
      <c r="S39" s="4">
        <f t="shared" si="0"/>
        <v>10827729600</v>
      </c>
    </row>
    <row r="40" spans="1:19">
      <c r="A40" s="2" t="s">
        <v>30</v>
      </c>
      <c r="C40" s="2" t="s">
        <v>197</v>
      </c>
      <c r="E40" s="4">
        <v>3652785</v>
      </c>
      <c r="G40" s="4">
        <v>6300</v>
      </c>
      <c r="I40" s="4">
        <v>0</v>
      </c>
      <c r="K40" s="4">
        <v>0</v>
      </c>
      <c r="M40" s="4">
        <v>0</v>
      </c>
      <c r="O40" s="4">
        <v>23012545500</v>
      </c>
      <c r="Q40" s="4">
        <v>0</v>
      </c>
      <c r="S40" s="4">
        <f t="shared" si="0"/>
        <v>23012545500</v>
      </c>
    </row>
    <row r="41" spans="1:19">
      <c r="A41" s="2" t="s">
        <v>29</v>
      </c>
      <c r="C41" s="2" t="s">
        <v>212</v>
      </c>
      <c r="E41" s="4">
        <v>16438776</v>
      </c>
      <c r="G41" s="4">
        <v>4200</v>
      </c>
      <c r="I41" s="4">
        <v>0</v>
      </c>
      <c r="K41" s="4">
        <v>0</v>
      </c>
      <c r="M41" s="4">
        <v>0</v>
      </c>
      <c r="O41" s="4">
        <v>69042859200</v>
      </c>
      <c r="Q41" s="4">
        <v>0</v>
      </c>
      <c r="S41" s="4">
        <f t="shared" si="0"/>
        <v>69042859200</v>
      </c>
    </row>
    <row r="42" spans="1:19">
      <c r="A42" s="2" t="s">
        <v>43</v>
      </c>
      <c r="C42" s="2" t="s">
        <v>213</v>
      </c>
      <c r="E42" s="4">
        <v>5288198</v>
      </c>
      <c r="G42" s="4">
        <v>2489</v>
      </c>
      <c r="I42" s="4">
        <v>0</v>
      </c>
      <c r="K42" s="4">
        <v>0</v>
      </c>
      <c r="M42" s="4">
        <v>0</v>
      </c>
      <c r="O42" s="4">
        <v>13162324822</v>
      </c>
      <c r="Q42" s="4">
        <v>999670240</v>
      </c>
      <c r="S42" s="4">
        <f t="shared" si="0"/>
        <v>12162654582</v>
      </c>
    </row>
    <row r="43" spans="1:19">
      <c r="A43" s="2" t="s">
        <v>214</v>
      </c>
      <c r="C43" s="2" t="s">
        <v>215</v>
      </c>
      <c r="E43" s="4">
        <v>58994573</v>
      </c>
      <c r="G43" s="4">
        <v>58</v>
      </c>
      <c r="I43" s="4">
        <v>0</v>
      </c>
      <c r="K43" s="4">
        <v>0</v>
      </c>
      <c r="M43" s="4">
        <v>0</v>
      </c>
      <c r="O43" s="4">
        <v>3421685234</v>
      </c>
      <c r="Q43" s="4">
        <v>0</v>
      </c>
      <c r="S43" s="4">
        <f t="shared" si="0"/>
        <v>3421685234</v>
      </c>
    </row>
    <row r="44" spans="1:19">
      <c r="A44" s="2" t="s">
        <v>18</v>
      </c>
      <c r="C44" s="2" t="s">
        <v>215</v>
      </c>
      <c r="E44" s="4">
        <v>105705013</v>
      </c>
      <c r="G44" s="4">
        <v>3</v>
      </c>
      <c r="I44" s="4">
        <v>0</v>
      </c>
      <c r="K44" s="4">
        <v>0</v>
      </c>
      <c r="M44" s="4">
        <v>0</v>
      </c>
      <c r="O44" s="4">
        <v>317115039</v>
      </c>
      <c r="Q44" s="4">
        <v>0</v>
      </c>
      <c r="S44" s="4">
        <f t="shared" si="0"/>
        <v>317115039</v>
      </c>
    </row>
    <row r="45" spans="1:19">
      <c r="A45" s="2" t="s">
        <v>40</v>
      </c>
      <c r="C45" s="2" t="s">
        <v>213</v>
      </c>
      <c r="E45" s="4">
        <v>42566739</v>
      </c>
      <c r="G45" s="4">
        <v>70</v>
      </c>
      <c r="I45" s="4">
        <v>0</v>
      </c>
      <c r="K45" s="4">
        <v>0</v>
      </c>
      <c r="M45" s="4">
        <v>0</v>
      </c>
      <c r="O45" s="4">
        <v>2979671730</v>
      </c>
      <c r="Q45" s="4">
        <v>0</v>
      </c>
      <c r="S45" s="4">
        <f t="shared" si="0"/>
        <v>2979671730</v>
      </c>
    </row>
    <row r="46" spans="1:19">
      <c r="A46" s="2" t="s">
        <v>84</v>
      </c>
      <c r="C46" s="2" t="s">
        <v>216</v>
      </c>
      <c r="E46" s="4">
        <v>24004460</v>
      </c>
      <c r="G46" s="4">
        <v>5100</v>
      </c>
      <c r="I46" s="4">
        <v>0</v>
      </c>
      <c r="K46" s="4">
        <v>0</v>
      </c>
      <c r="M46" s="4">
        <v>0</v>
      </c>
      <c r="O46" s="4">
        <v>122422746000</v>
      </c>
      <c r="Q46" s="4">
        <v>0</v>
      </c>
      <c r="S46" s="4">
        <f t="shared" si="0"/>
        <v>122422746000</v>
      </c>
    </row>
    <row r="47" spans="1:19">
      <c r="A47" s="2" t="s">
        <v>26</v>
      </c>
      <c r="C47" s="2" t="s">
        <v>217</v>
      </c>
      <c r="E47" s="4">
        <v>4623289</v>
      </c>
      <c r="G47" s="4">
        <v>23500</v>
      </c>
      <c r="I47" s="4">
        <v>0</v>
      </c>
      <c r="K47" s="4">
        <v>0</v>
      </c>
      <c r="M47" s="4">
        <v>0</v>
      </c>
      <c r="O47" s="4">
        <v>108647291500</v>
      </c>
      <c r="Q47" s="4">
        <v>0</v>
      </c>
      <c r="S47" s="4">
        <f t="shared" si="0"/>
        <v>108647291500</v>
      </c>
    </row>
    <row r="48" spans="1:19">
      <c r="A48" s="2" t="s">
        <v>28</v>
      </c>
      <c r="C48" s="2" t="s">
        <v>218</v>
      </c>
      <c r="E48" s="4">
        <v>696260</v>
      </c>
      <c r="G48" s="4">
        <v>11000</v>
      </c>
      <c r="I48" s="4">
        <v>0</v>
      </c>
      <c r="K48" s="4">
        <v>0</v>
      </c>
      <c r="M48" s="4">
        <v>0</v>
      </c>
      <c r="O48" s="4">
        <v>7658860000</v>
      </c>
      <c r="Q48" s="4">
        <v>0</v>
      </c>
      <c r="S48" s="4">
        <f t="shared" si="0"/>
        <v>7658860000</v>
      </c>
    </row>
    <row r="49" spans="1:19">
      <c r="A49" s="2" t="s">
        <v>91</v>
      </c>
      <c r="C49" s="2" t="s">
        <v>210</v>
      </c>
      <c r="E49" s="4">
        <v>6300180</v>
      </c>
      <c r="G49" s="4">
        <v>5000</v>
      </c>
      <c r="I49" s="4">
        <v>0</v>
      </c>
      <c r="K49" s="4">
        <v>0</v>
      </c>
      <c r="M49" s="4">
        <v>0</v>
      </c>
      <c r="O49" s="4">
        <v>31500900000</v>
      </c>
      <c r="Q49" s="4">
        <v>2899336567</v>
      </c>
      <c r="S49" s="4">
        <f t="shared" si="0"/>
        <v>28601563433</v>
      </c>
    </row>
    <row r="50" spans="1:19">
      <c r="A50" s="2" t="s">
        <v>90</v>
      </c>
      <c r="C50" s="2" t="s">
        <v>219</v>
      </c>
      <c r="E50" s="4">
        <v>3474154</v>
      </c>
      <c r="G50" s="4">
        <v>11120</v>
      </c>
      <c r="I50" s="4">
        <v>0</v>
      </c>
      <c r="K50" s="4">
        <v>0</v>
      </c>
      <c r="M50" s="4">
        <v>0</v>
      </c>
      <c r="O50" s="4">
        <v>38632592480</v>
      </c>
      <c r="Q50" s="4">
        <v>0</v>
      </c>
      <c r="S50" s="4">
        <f t="shared" si="0"/>
        <v>38632592480</v>
      </c>
    </row>
    <row r="51" spans="1:19">
      <c r="A51" s="2" t="s">
        <v>69</v>
      </c>
      <c r="C51" s="2" t="s">
        <v>220</v>
      </c>
      <c r="E51" s="4">
        <v>7299372</v>
      </c>
      <c r="G51" s="4">
        <v>449</v>
      </c>
      <c r="I51" s="4">
        <v>0</v>
      </c>
      <c r="K51" s="4">
        <v>0</v>
      </c>
      <c r="M51" s="4">
        <v>0</v>
      </c>
      <c r="O51" s="4">
        <v>3277418028</v>
      </c>
      <c r="Q51" s="4">
        <v>0</v>
      </c>
      <c r="S51" s="4">
        <f t="shared" si="0"/>
        <v>3277418028</v>
      </c>
    </row>
    <row r="52" spans="1:19">
      <c r="A52" s="2" t="s">
        <v>53</v>
      </c>
      <c r="C52" s="2" t="s">
        <v>221</v>
      </c>
      <c r="E52" s="4">
        <v>6700702</v>
      </c>
      <c r="G52" s="4">
        <v>3860</v>
      </c>
      <c r="I52" s="4">
        <v>0</v>
      </c>
      <c r="K52" s="4">
        <v>0</v>
      </c>
      <c r="M52" s="4">
        <v>0</v>
      </c>
      <c r="O52" s="4">
        <v>25864709720</v>
      </c>
      <c r="Q52" s="4">
        <v>1020975384</v>
      </c>
      <c r="S52" s="4">
        <f t="shared" si="0"/>
        <v>24843734336</v>
      </c>
    </row>
    <row r="53" spans="1:19">
      <c r="A53" s="2" t="s">
        <v>92</v>
      </c>
      <c r="C53" s="2" t="s">
        <v>195</v>
      </c>
      <c r="E53" s="4">
        <v>58928048</v>
      </c>
      <c r="G53" s="4">
        <v>600</v>
      </c>
      <c r="I53" s="4">
        <v>0</v>
      </c>
      <c r="K53" s="4">
        <v>0</v>
      </c>
      <c r="M53" s="4">
        <v>0</v>
      </c>
      <c r="O53" s="4">
        <v>35356828800</v>
      </c>
      <c r="Q53" s="4">
        <v>0</v>
      </c>
      <c r="S53" s="4">
        <f t="shared" si="0"/>
        <v>35356828800</v>
      </c>
    </row>
    <row r="54" spans="1:19">
      <c r="A54" s="2" t="s">
        <v>68</v>
      </c>
      <c r="C54" s="2" t="s">
        <v>163</v>
      </c>
      <c r="E54" s="4">
        <v>10065086</v>
      </c>
      <c r="G54" s="4">
        <v>2640</v>
      </c>
      <c r="I54" s="4">
        <v>0</v>
      </c>
      <c r="K54" s="4">
        <v>0</v>
      </c>
      <c r="M54" s="4">
        <v>0</v>
      </c>
      <c r="O54" s="4">
        <v>26571827040</v>
      </c>
      <c r="Q54" s="4">
        <v>0</v>
      </c>
      <c r="S54" s="4">
        <f t="shared" si="0"/>
        <v>26571827040</v>
      </c>
    </row>
    <row r="55" spans="1:19">
      <c r="A55" s="2" t="s">
        <v>222</v>
      </c>
      <c r="C55" s="2" t="s">
        <v>223</v>
      </c>
      <c r="E55" s="4">
        <v>272507</v>
      </c>
      <c r="G55" s="4">
        <v>6830</v>
      </c>
      <c r="I55" s="4">
        <v>0</v>
      </c>
      <c r="K55" s="4">
        <v>0</v>
      </c>
      <c r="M55" s="4">
        <v>0</v>
      </c>
      <c r="O55" s="4">
        <v>1861222810</v>
      </c>
      <c r="Q55" s="4">
        <v>0</v>
      </c>
      <c r="S55" s="4">
        <f t="shared" si="0"/>
        <v>1861222810</v>
      </c>
    </row>
    <row r="56" spans="1:19">
      <c r="A56" s="2" t="s">
        <v>70</v>
      </c>
      <c r="C56" s="2" t="s">
        <v>224</v>
      </c>
      <c r="E56" s="4">
        <v>19449108</v>
      </c>
      <c r="G56" s="4">
        <v>200</v>
      </c>
      <c r="I56" s="4">
        <v>0</v>
      </c>
      <c r="K56" s="4">
        <v>0</v>
      </c>
      <c r="M56" s="4">
        <v>0</v>
      </c>
      <c r="O56" s="4">
        <v>3889821600</v>
      </c>
      <c r="Q56" s="4">
        <v>249347538</v>
      </c>
      <c r="S56" s="4">
        <f t="shared" si="0"/>
        <v>3640474062</v>
      </c>
    </row>
    <row r="57" spans="1:19">
      <c r="A57" s="2" t="s">
        <v>85</v>
      </c>
      <c r="C57" s="2" t="s">
        <v>225</v>
      </c>
      <c r="E57" s="4">
        <v>10550000</v>
      </c>
      <c r="G57" s="4">
        <v>1500</v>
      </c>
      <c r="I57" s="4">
        <v>15825000000</v>
      </c>
      <c r="K57" s="4">
        <v>995410783</v>
      </c>
      <c r="M57" s="4">
        <v>14829589217</v>
      </c>
      <c r="O57" s="4">
        <v>15825000000</v>
      </c>
      <c r="Q57" s="4">
        <v>995410783</v>
      </c>
      <c r="S57" s="4">
        <f t="shared" si="0"/>
        <v>14829589217</v>
      </c>
    </row>
    <row r="58" spans="1:19">
      <c r="A58" s="2" t="s">
        <v>72</v>
      </c>
      <c r="C58" s="2" t="s">
        <v>185</v>
      </c>
      <c r="E58" s="4">
        <v>3203005</v>
      </c>
      <c r="G58" s="4">
        <v>66</v>
      </c>
      <c r="I58" s="4">
        <v>0</v>
      </c>
      <c r="K58" s="4">
        <v>0</v>
      </c>
      <c r="M58" s="4">
        <v>0</v>
      </c>
      <c r="O58" s="4">
        <v>211398330</v>
      </c>
      <c r="Q58" s="4">
        <v>0</v>
      </c>
      <c r="S58" s="4">
        <f t="shared" si="0"/>
        <v>211398330</v>
      </c>
    </row>
    <row r="59" spans="1:19">
      <c r="A59" s="2" t="s">
        <v>23</v>
      </c>
      <c r="C59" s="2" t="s">
        <v>218</v>
      </c>
      <c r="E59" s="4">
        <v>2354702</v>
      </c>
      <c r="G59" s="4">
        <v>10400</v>
      </c>
      <c r="I59" s="4">
        <v>0</v>
      </c>
      <c r="K59" s="4">
        <v>0</v>
      </c>
      <c r="M59" s="4">
        <v>0</v>
      </c>
      <c r="O59" s="4">
        <v>24488900800</v>
      </c>
      <c r="Q59" s="4">
        <v>0</v>
      </c>
      <c r="S59" s="4">
        <f t="shared" si="0"/>
        <v>24488900800</v>
      </c>
    </row>
    <row r="60" spans="1:19">
      <c r="A60" s="2" t="s">
        <v>77</v>
      </c>
      <c r="C60" s="2" t="s">
        <v>226</v>
      </c>
      <c r="E60" s="4">
        <v>2394808</v>
      </c>
      <c r="G60" s="4">
        <v>1500</v>
      </c>
      <c r="I60" s="4">
        <v>3592212000</v>
      </c>
      <c r="K60" s="4">
        <v>186608416</v>
      </c>
      <c r="M60" s="4">
        <v>3405603584</v>
      </c>
      <c r="O60" s="4">
        <v>3592212000</v>
      </c>
      <c r="Q60" s="4">
        <v>186608416</v>
      </c>
      <c r="S60" s="4">
        <f t="shared" si="0"/>
        <v>3405603584</v>
      </c>
    </row>
    <row r="61" spans="1:19">
      <c r="A61" s="2" t="s">
        <v>79</v>
      </c>
      <c r="C61" s="2" t="s">
        <v>183</v>
      </c>
      <c r="E61" s="4">
        <v>9291184</v>
      </c>
      <c r="G61" s="4">
        <v>1100</v>
      </c>
      <c r="I61" s="4">
        <v>0</v>
      </c>
      <c r="K61" s="4">
        <v>0</v>
      </c>
      <c r="M61" s="4">
        <v>0</v>
      </c>
      <c r="O61" s="4">
        <v>10220302400</v>
      </c>
      <c r="Q61" s="4">
        <v>0</v>
      </c>
      <c r="S61" s="4">
        <f t="shared" si="0"/>
        <v>10220302400</v>
      </c>
    </row>
    <row r="62" spans="1:19">
      <c r="A62" s="2" t="s">
        <v>86</v>
      </c>
      <c r="C62" s="2" t="s">
        <v>182</v>
      </c>
      <c r="E62" s="4">
        <v>32670882</v>
      </c>
      <c r="G62" s="4">
        <v>4290</v>
      </c>
      <c r="I62" s="4">
        <v>0</v>
      </c>
      <c r="K62" s="4">
        <v>0</v>
      </c>
      <c r="M62" s="4">
        <v>0</v>
      </c>
      <c r="O62" s="4">
        <v>140158083780</v>
      </c>
      <c r="Q62" s="4">
        <v>0</v>
      </c>
      <c r="S62" s="4">
        <f t="shared" si="0"/>
        <v>140158083780</v>
      </c>
    </row>
    <row r="63" spans="1:19">
      <c r="A63" s="2" t="s">
        <v>15</v>
      </c>
      <c r="C63" s="2" t="s">
        <v>189</v>
      </c>
      <c r="E63" s="4">
        <v>25680177</v>
      </c>
      <c r="G63" s="4">
        <v>200</v>
      </c>
      <c r="I63" s="4">
        <v>0</v>
      </c>
      <c r="K63" s="4">
        <v>0</v>
      </c>
      <c r="M63" s="4">
        <v>0</v>
      </c>
      <c r="O63" s="4">
        <v>5136035400</v>
      </c>
      <c r="Q63" s="4">
        <v>0</v>
      </c>
      <c r="S63" s="4">
        <f t="shared" si="0"/>
        <v>5136035400</v>
      </c>
    </row>
    <row r="64" spans="1:19">
      <c r="A64" s="2" t="s">
        <v>76</v>
      </c>
      <c r="C64" s="2" t="s">
        <v>210</v>
      </c>
      <c r="E64" s="4">
        <v>15767580</v>
      </c>
      <c r="G64" s="4">
        <v>3300</v>
      </c>
      <c r="I64" s="4">
        <v>0</v>
      </c>
      <c r="K64" s="4">
        <v>0</v>
      </c>
      <c r="M64" s="4">
        <v>0</v>
      </c>
      <c r="O64" s="4">
        <v>52033014000</v>
      </c>
      <c r="Q64" s="4">
        <v>0</v>
      </c>
      <c r="S64" s="4">
        <f t="shared" si="0"/>
        <v>52033014000</v>
      </c>
    </row>
    <row r="65" spans="1:19">
      <c r="A65" s="2" t="s">
        <v>95</v>
      </c>
      <c r="C65" s="2" t="s">
        <v>194</v>
      </c>
      <c r="E65" s="4">
        <v>867402</v>
      </c>
      <c r="G65" s="4">
        <v>135</v>
      </c>
      <c r="I65" s="4">
        <v>0</v>
      </c>
      <c r="K65" s="4">
        <v>0</v>
      </c>
      <c r="M65" s="4">
        <v>0</v>
      </c>
      <c r="O65" s="4">
        <v>190828440</v>
      </c>
      <c r="Q65" s="4">
        <v>10579062</v>
      </c>
      <c r="S65" s="4">
        <f t="shared" si="0"/>
        <v>180249378</v>
      </c>
    </row>
    <row r="66" spans="1:19">
      <c r="A66" s="2" t="s">
        <v>227</v>
      </c>
      <c r="C66" s="2" t="s">
        <v>228</v>
      </c>
      <c r="E66" s="4">
        <v>402038</v>
      </c>
      <c r="G66" s="4">
        <v>5650</v>
      </c>
      <c r="I66" s="4">
        <v>0</v>
      </c>
      <c r="K66" s="4">
        <v>0</v>
      </c>
      <c r="M66" s="4">
        <v>0</v>
      </c>
      <c r="O66" s="4">
        <v>2271514700</v>
      </c>
      <c r="Q66" s="4">
        <v>0</v>
      </c>
      <c r="S66" s="4">
        <f t="shared" si="0"/>
        <v>2271514700</v>
      </c>
    </row>
    <row r="67" spans="1:19">
      <c r="A67" s="2" t="s">
        <v>22</v>
      </c>
      <c r="C67" s="2" t="s">
        <v>229</v>
      </c>
      <c r="E67" s="4">
        <v>33015988</v>
      </c>
      <c r="G67" s="4">
        <v>600</v>
      </c>
      <c r="I67" s="4">
        <v>0</v>
      </c>
      <c r="K67" s="4">
        <v>0</v>
      </c>
      <c r="M67" s="4">
        <v>0</v>
      </c>
      <c r="O67" s="4">
        <v>19809592800</v>
      </c>
      <c r="Q67" s="4">
        <v>0</v>
      </c>
      <c r="S67" s="4">
        <f t="shared" si="0"/>
        <v>19809592800</v>
      </c>
    </row>
    <row r="68" spans="1:19">
      <c r="A68" s="2" t="s">
        <v>230</v>
      </c>
      <c r="C68" s="2" t="s">
        <v>191</v>
      </c>
      <c r="E68" s="4">
        <v>393836</v>
      </c>
      <c r="G68" s="4">
        <v>750</v>
      </c>
      <c r="I68" s="4">
        <v>0</v>
      </c>
      <c r="K68" s="4">
        <v>0</v>
      </c>
      <c r="M68" s="4">
        <v>0</v>
      </c>
      <c r="O68" s="4">
        <v>295377000</v>
      </c>
      <c r="Q68" s="4">
        <v>11659618</v>
      </c>
      <c r="S68" s="4">
        <f t="shared" si="0"/>
        <v>283717382</v>
      </c>
    </row>
    <row r="69" spans="1:19">
      <c r="A69" s="2" t="s">
        <v>25</v>
      </c>
      <c r="C69" s="2" t="s">
        <v>182</v>
      </c>
      <c r="E69" s="4">
        <v>42526245</v>
      </c>
      <c r="G69" s="4">
        <v>260</v>
      </c>
      <c r="I69" s="4">
        <v>0</v>
      </c>
      <c r="K69" s="4">
        <v>0</v>
      </c>
      <c r="M69" s="4">
        <v>0</v>
      </c>
      <c r="O69" s="4">
        <v>11056823700</v>
      </c>
      <c r="Q69" s="4">
        <v>0</v>
      </c>
      <c r="S69" s="4">
        <f t="shared" si="0"/>
        <v>11056823700</v>
      </c>
    </row>
    <row r="70" spans="1:19">
      <c r="A70" s="2" t="s">
        <v>231</v>
      </c>
      <c r="C70" s="2" t="s">
        <v>163</v>
      </c>
      <c r="E70" s="4">
        <v>3530294</v>
      </c>
      <c r="G70" s="4">
        <v>572</v>
      </c>
      <c r="I70" s="4">
        <v>0</v>
      </c>
      <c r="K70" s="4">
        <v>0</v>
      </c>
      <c r="M70" s="4">
        <v>0</v>
      </c>
      <c r="O70" s="4">
        <v>2019328168</v>
      </c>
      <c r="Q70" s="4">
        <v>0</v>
      </c>
      <c r="S70" s="4">
        <f t="shared" si="0"/>
        <v>2019328168</v>
      </c>
    </row>
    <row r="71" spans="1:19">
      <c r="A71" s="2" t="s">
        <v>75</v>
      </c>
      <c r="C71" s="2" t="s">
        <v>232</v>
      </c>
      <c r="E71" s="4">
        <v>13499243</v>
      </c>
      <c r="G71" s="4">
        <v>300</v>
      </c>
      <c r="I71" s="4">
        <v>0</v>
      </c>
      <c r="K71" s="4">
        <v>0</v>
      </c>
      <c r="M71" s="4">
        <v>0</v>
      </c>
      <c r="O71" s="4">
        <v>4049772900</v>
      </c>
      <c r="Q71" s="4">
        <v>0</v>
      </c>
      <c r="S71" s="4">
        <f t="shared" si="0"/>
        <v>4049772900</v>
      </c>
    </row>
    <row r="72" spans="1:19">
      <c r="A72" s="2" t="s">
        <v>33</v>
      </c>
      <c r="C72" s="2" t="s">
        <v>200</v>
      </c>
      <c r="E72" s="4">
        <v>1450443</v>
      </c>
      <c r="G72" s="4">
        <v>21000</v>
      </c>
      <c r="I72" s="4">
        <v>0</v>
      </c>
      <c r="K72" s="4">
        <v>0</v>
      </c>
      <c r="M72" s="4">
        <v>0</v>
      </c>
      <c r="O72" s="4">
        <v>30459303000</v>
      </c>
      <c r="Q72" s="4">
        <v>0</v>
      </c>
      <c r="S72" s="4">
        <f t="shared" si="0"/>
        <v>30459303000</v>
      </c>
    </row>
    <row r="73" spans="1:19">
      <c r="A73" s="2" t="s">
        <v>56</v>
      </c>
      <c r="C73" s="2" t="s">
        <v>233</v>
      </c>
      <c r="E73" s="4">
        <v>27665953</v>
      </c>
      <c r="G73" s="4">
        <v>2250</v>
      </c>
      <c r="I73" s="4">
        <v>0</v>
      </c>
      <c r="K73" s="4">
        <v>0</v>
      </c>
      <c r="M73" s="4">
        <v>0</v>
      </c>
      <c r="O73" s="4">
        <v>62248394250</v>
      </c>
      <c r="Q73" s="4">
        <v>3614422892</v>
      </c>
      <c r="S73" s="4">
        <f t="shared" ref="S73:S87" si="1">O73-Q73</f>
        <v>58633971358</v>
      </c>
    </row>
    <row r="74" spans="1:19">
      <c r="A74" s="2" t="s">
        <v>32</v>
      </c>
      <c r="C74" s="2" t="s">
        <v>234</v>
      </c>
      <c r="E74" s="4">
        <v>3146248</v>
      </c>
      <c r="G74" s="4">
        <v>3875</v>
      </c>
      <c r="I74" s="4">
        <v>0</v>
      </c>
      <c r="K74" s="4">
        <v>0</v>
      </c>
      <c r="M74" s="4">
        <v>0</v>
      </c>
      <c r="O74" s="4">
        <v>12191711000</v>
      </c>
      <c r="Q74" s="4">
        <v>481251750</v>
      </c>
      <c r="S74" s="4">
        <f t="shared" si="1"/>
        <v>11710459250</v>
      </c>
    </row>
    <row r="75" spans="1:19">
      <c r="A75" s="2" t="s">
        <v>63</v>
      </c>
      <c r="C75" s="2" t="s">
        <v>185</v>
      </c>
      <c r="E75" s="4">
        <v>3101511</v>
      </c>
      <c r="G75" s="4">
        <v>15000</v>
      </c>
      <c r="I75" s="4">
        <v>0</v>
      </c>
      <c r="K75" s="4">
        <v>0</v>
      </c>
      <c r="M75" s="4">
        <v>0</v>
      </c>
      <c r="O75" s="4">
        <v>46522665000</v>
      </c>
      <c r="Q75" s="4">
        <v>0</v>
      </c>
      <c r="S75" s="4">
        <f t="shared" si="1"/>
        <v>46522665000</v>
      </c>
    </row>
    <row r="76" spans="1:19">
      <c r="A76" s="2" t="s">
        <v>27</v>
      </c>
      <c r="C76" s="2" t="s">
        <v>235</v>
      </c>
      <c r="E76" s="4">
        <v>18989479</v>
      </c>
      <c r="G76" s="4">
        <v>1300</v>
      </c>
      <c r="I76" s="4">
        <v>0</v>
      </c>
      <c r="K76" s="4">
        <v>0</v>
      </c>
      <c r="M76" s="4">
        <v>0</v>
      </c>
      <c r="O76" s="4">
        <v>24686322700</v>
      </c>
      <c r="Q76" s="4">
        <v>0</v>
      </c>
      <c r="S76" s="4">
        <f t="shared" si="1"/>
        <v>24686322700</v>
      </c>
    </row>
    <row r="77" spans="1:19">
      <c r="A77" s="2" t="s">
        <v>55</v>
      </c>
      <c r="C77" s="2" t="s">
        <v>236</v>
      </c>
      <c r="E77" s="4">
        <v>28945732</v>
      </c>
      <c r="G77" s="4">
        <v>550</v>
      </c>
      <c r="I77" s="4">
        <v>0</v>
      </c>
      <c r="K77" s="4">
        <v>0</v>
      </c>
      <c r="M77" s="4">
        <v>0</v>
      </c>
      <c r="O77" s="4">
        <v>15920152600</v>
      </c>
      <c r="Q77" s="4">
        <v>299572764</v>
      </c>
      <c r="S77" s="4">
        <f t="shared" si="1"/>
        <v>15620579836</v>
      </c>
    </row>
    <row r="78" spans="1:19">
      <c r="A78" s="2" t="s">
        <v>52</v>
      </c>
      <c r="C78" s="2" t="s">
        <v>6</v>
      </c>
      <c r="E78" s="4">
        <v>854028892</v>
      </c>
      <c r="G78" s="4">
        <v>188</v>
      </c>
      <c r="I78" s="4">
        <v>160557431696</v>
      </c>
      <c r="K78" s="4">
        <v>3232699967</v>
      </c>
      <c r="M78" s="4">
        <v>157324731729</v>
      </c>
      <c r="O78" s="4">
        <v>187754399801</v>
      </c>
      <c r="Q78" s="4">
        <v>3232699967</v>
      </c>
      <c r="S78" s="4">
        <f>O78-Q78</f>
        <v>184521699834</v>
      </c>
    </row>
    <row r="79" spans="1:19">
      <c r="A79" s="2" t="s">
        <v>54</v>
      </c>
      <c r="C79" s="2" t="s">
        <v>237</v>
      </c>
      <c r="E79" s="4">
        <v>2000000</v>
      </c>
      <c r="G79" s="4">
        <v>2400</v>
      </c>
      <c r="I79" s="4">
        <v>0</v>
      </c>
      <c r="K79" s="4">
        <v>0</v>
      </c>
      <c r="M79" s="4">
        <v>0</v>
      </c>
      <c r="O79" s="4">
        <v>4800000000</v>
      </c>
      <c r="Q79" s="4">
        <v>96644295</v>
      </c>
      <c r="S79" s="4">
        <f t="shared" si="1"/>
        <v>4703355705</v>
      </c>
    </row>
    <row r="80" spans="1:19">
      <c r="A80" s="2" t="s">
        <v>238</v>
      </c>
      <c r="C80" s="2" t="s">
        <v>239</v>
      </c>
      <c r="E80" s="4">
        <v>983331</v>
      </c>
      <c r="G80" s="4">
        <v>3100</v>
      </c>
      <c r="I80" s="4">
        <v>0</v>
      </c>
      <c r="K80" s="4">
        <v>0</v>
      </c>
      <c r="M80" s="4">
        <v>0</v>
      </c>
      <c r="O80" s="4">
        <v>3048326100</v>
      </c>
      <c r="Q80" s="4">
        <v>0</v>
      </c>
      <c r="S80" s="4">
        <f t="shared" si="1"/>
        <v>3048326100</v>
      </c>
    </row>
    <row r="81" spans="1:19">
      <c r="A81" s="2" t="s">
        <v>24</v>
      </c>
      <c r="C81" s="2" t="s">
        <v>240</v>
      </c>
      <c r="E81" s="4">
        <v>4000000</v>
      </c>
      <c r="G81" s="4">
        <v>5600</v>
      </c>
      <c r="I81" s="4">
        <v>0</v>
      </c>
      <c r="K81" s="4">
        <v>0</v>
      </c>
      <c r="M81" s="4">
        <v>0</v>
      </c>
      <c r="O81" s="4">
        <v>22400000000</v>
      </c>
      <c r="Q81" s="4">
        <v>0</v>
      </c>
      <c r="S81" s="4">
        <f>O81-Q81</f>
        <v>22400000000</v>
      </c>
    </row>
    <row r="82" spans="1:19">
      <c r="A82" s="2" t="s">
        <v>48</v>
      </c>
      <c r="C82" s="2" t="s">
        <v>220</v>
      </c>
      <c r="E82" s="4">
        <v>12050462</v>
      </c>
      <c r="G82" s="4">
        <v>2550</v>
      </c>
      <c r="I82" s="4">
        <v>0</v>
      </c>
      <c r="K82" s="4">
        <v>0</v>
      </c>
      <c r="M82" s="4">
        <v>0</v>
      </c>
      <c r="O82" s="4">
        <v>30728678100</v>
      </c>
      <c r="Q82" s="4">
        <v>0</v>
      </c>
      <c r="S82" s="4">
        <f t="shared" si="1"/>
        <v>30728678100</v>
      </c>
    </row>
    <row r="83" spans="1:19">
      <c r="A83" s="2" t="s">
        <v>41</v>
      </c>
      <c r="C83" s="2" t="s">
        <v>241</v>
      </c>
      <c r="E83" s="4">
        <v>5382048</v>
      </c>
      <c r="G83" s="4">
        <v>1000</v>
      </c>
      <c r="I83" s="4">
        <v>0</v>
      </c>
      <c r="K83" s="4">
        <v>0</v>
      </c>
      <c r="M83" s="4">
        <v>0</v>
      </c>
      <c r="O83" s="4">
        <v>5382048000</v>
      </c>
      <c r="Q83" s="4">
        <v>0</v>
      </c>
      <c r="S83" s="4">
        <f t="shared" si="1"/>
        <v>5382048000</v>
      </c>
    </row>
    <row r="84" spans="1:19">
      <c r="A84" s="2" t="s">
        <v>242</v>
      </c>
      <c r="C84" s="2" t="s">
        <v>243</v>
      </c>
      <c r="E84" s="4">
        <v>2500000</v>
      </c>
      <c r="G84" s="4">
        <v>2900</v>
      </c>
      <c r="I84" s="4">
        <v>0</v>
      </c>
      <c r="K84" s="4">
        <v>0</v>
      </c>
      <c r="M84" s="4">
        <v>0</v>
      </c>
      <c r="O84" s="4">
        <v>7250000000</v>
      </c>
      <c r="Q84" s="4">
        <v>0</v>
      </c>
      <c r="S84" s="4">
        <f t="shared" si="1"/>
        <v>7250000000</v>
      </c>
    </row>
    <row r="85" spans="1:19">
      <c r="A85" s="2" t="s">
        <v>244</v>
      </c>
      <c r="C85" s="2" t="s">
        <v>245</v>
      </c>
      <c r="E85" s="4">
        <v>34232542</v>
      </c>
      <c r="G85" s="4">
        <v>400</v>
      </c>
      <c r="I85" s="4">
        <v>0</v>
      </c>
      <c r="K85" s="4">
        <v>0</v>
      </c>
      <c r="M85" s="4">
        <v>0</v>
      </c>
      <c r="O85" s="4">
        <v>13693016800</v>
      </c>
      <c r="Q85" s="4">
        <v>0</v>
      </c>
      <c r="S85" s="4">
        <f t="shared" si="1"/>
        <v>13693016800</v>
      </c>
    </row>
    <row r="86" spans="1:19">
      <c r="A86" s="2" t="s">
        <v>246</v>
      </c>
      <c r="C86" s="2" t="s">
        <v>247</v>
      </c>
      <c r="E86" s="4">
        <v>20403795</v>
      </c>
      <c r="G86" s="4">
        <v>100</v>
      </c>
      <c r="I86" s="4">
        <v>0</v>
      </c>
      <c r="K86" s="4">
        <v>0</v>
      </c>
      <c r="M86" s="4">
        <v>0</v>
      </c>
      <c r="O86" s="4">
        <v>2040379500</v>
      </c>
      <c r="Q86" s="4">
        <v>0</v>
      </c>
      <c r="S86" s="4">
        <f t="shared" si="1"/>
        <v>2040379500</v>
      </c>
    </row>
    <row r="87" spans="1:19">
      <c r="A87" s="2" t="s">
        <v>73</v>
      </c>
      <c r="C87" s="2" t="s">
        <v>248</v>
      </c>
      <c r="E87" s="4">
        <v>6194026</v>
      </c>
      <c r="G87" s="4">
        <v>4327</v>
      </c>
      <c r="I87" s="4">
        <v>0</v>
      </c>
      <c r="K87" s="4">
        <v>0</v>
      </c>
      <c r="M87" s="4">
        <v>0</v>
      </c>
      <c r="O87" s="4">
        <v>26801550502</v>
      </c>
      <c r="Q87" s="4">
        <v>1041008216</v>
      </c>
      <c r="S87" s="4">
        <f t="shared" si="1"/>
        <v>25760542286</v>
      </c>
    </row>
    <row r="88" spans="1:19">
      <c r="A88" s="2" t="s">
        <v>71</v>
      </c>
      <c r="E88" s="4"/>
      <c r="G88" s="4"/>
      <c r="I88" s="4"/>
      <c r="K88" s="4"/>
      <c r="M88" s="4"/>
      <c r="O88" s="4">
        <v>8018622717</v>
      </c>
      <c r="Q88" s="4">
        <v>0</v>
      </c>
      <c r="S88" s="4">
        <f>O88-Q88</f>
        <v>8018622717</v>
      </c>
    </row>
    <row r="89" spans="1:19" ht="22.5" thickBot="1">
      <c r="I89" s="5">
        <f>SUM(I8:I87)</f>
        <v>179974643696</v>
      </c>
      <c r="K89" s="5">
        <f>SUM(K8:K87)</f>
        <v>4414719166</v>
      </c>
      <c r="M89" s="5">
        <f>SUM(M8:M87)</f>
        <v>175559924530</v>
      </c>
      <c r="O89" s="5">
        <f>SUM(O8:O88)</f>
        <v>2165209290977</v>
      </c>
      <c r="Q89" s="5">
        <f>SUM(Q8:Q88)</f>
        <v>17635936375</v>
      </c>
      <c r="S89" s="5">
        <f>SUM(S8:S88)</f>
        <v>2147573354602</v>
      </c>
    </row>
    <row r="90" spans="1:19" ht="22.5" thickTop="1">
      <c r="O90" s="4"/>
    </row>
    <row r="91" spans="1:19">
      <c r="O91" s="4"/>
      <c r="S91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8"/>
  <sheetViews>
    <sheetView rightToLeft="1" workbookViewId="0">
      <selection activeCell="I8" sqref="I8:I90"/>
    </sheetView>
  </sheetViews>
  <sheetFormatPr defaultRowHeight="21.75"/>
  <cols>
    <col min="1" max="1" width="32.1406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2.5">
      <c r="A3" s="11" t="s">
        <v>148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2.5">
      <c r="A6" s="11" t="s">
        <v>3</v>
      </c>
      <c r="C6" s="13" t="s">
        <v>150</v>
      </c>
      <c r="D6" s="13" t="s">
        <v>150</v>
      </c>
      <c r="E6" s="13" t="s">
        <v>150</v>
      </c>
      <c r="F6" s="13" t="s">
        <v>150</v>
      </c>
      <c r="G6" s="13" t="s">
        <v>150</v>
      </c>
      <c r="H6" s="13" t="s">
        <v>150</v>
      </c>
      <c r="I6" s="13" t="s">
        <v>150</v>
      </c>
      <c r="K6" s="13" t="s">
        <v>151</v>
      </c>
      <c r="L6" s="13" t="s">
        <v>151</v>
      </c>
      <c r="M6" s="13" t="s">
        <v>151</v>
      </c>
      <c r="N6" s="13" t="s">
        <v>151</v>
      </c>
      <c r="O6" s="13" t="s">
        <v>151</v>
      </c>
      <c r="P6" s="13" t="s">
        <v>151</v>
      </c>
      <c r="Q6" s="13" t="s">
        <v>151</v>
      </c>
    </row>
    <row r="7" spans="1:17" ht="22.5">
      <c r="A7" s="13" t="s">
        <v>3</v>
      </c>
      <c r="C7" s="14" t="s">
        <v>7</v>
      </c>
      <c r="E7" s="14" t="s">
        <v>249</v>
      </c>
      <c r="G7" s="14" t="s">
        <v>250</v>
      </c>
      <c r="I7" s="14" t="s">
        <v>251</v>
      </c>
      <c r="K7" s="14" t="s">
        <v>7</v>
      </c>
      <c r="M7" s="14" t="s">
        <v>249</v>
      </c>
      <c r="O7" s="14" t="s">
        <v>250</v>
      </c>
      <c r="Q7" s="14" t="s">
        <v>251</v>
      </c>
    </row>
    <row r="8" spans="1:17">
      <c r="A8" s="2" t="s">
        <v>93</v>
      </c>
      <c r="C8" s="4">
        <v>13343955</v>
      </c>
      <c r="E8" s="4">
        <v>321002314919</v>
      </c>
      <c r="G8" s="4">
        <v>344745874576</v>
      </c>
      <c r="I8" s="4">
        <v>-23743559656</v>
      </c>
      <c r="K8" s="4">
        <v>13343955</v>
      </c>
      <c r="M8" s="4">
        <v>321002314919</v>
      </c>
      <c r="O8" s="4">
        <v>194933672654</v>
      </c>
      <c r="Q8" s="4">
        <v>126068642265</v>
      </c>
    </row>
    <row r="9" spans="1:17">
      <c r="A9" s="2" t="s">
        <v>82</v>
      </c>
      <c r="C9" s="4">
        <v>39431403</v>
      </c>
      <c r="E9" s="4">
        <v>342971878831</v>
      </c>
      <c r="G9" s="4">
        <v>321413646447</v>
      </c>
      <c r="I9" s="4">
        <v>21558232384</v>
      </c>
      <c r="K9" s="4">
        <v>39431403</v>
      </c>
      <c r="M9" s="4">
        <v>342971878831</v>
      </c>
      <c r="O9" s="4">
        <v>111842666835</v>
      </c>
      <c r="Q9" s="4">
        <v>231129211996</v>
      </c>
    </row>
    <row r="10" spans="1:17">
      <c r="A10" s="2" t="s">
        <v>61</v>
      </c>
      <c r="C10" s="4">
        <v>42612625</v>
      </c>
      <c r="E10" s="4">
        <v>170368219282</v>
      </c>
      <c r="G10" s="4">
        <v>187227133075</v>
      </c>
      <c r="I10" s="4">
        <v>-16858913792</v>
      </c>
      <c r="K10" s="4">
        <v>42612625</v>
      </c>
      <c r="M10" s="4">
        <v>170368219282</v>
      </c>
      <c r="O10" s="4">
        <v>138327631183</v>
      </c>
      <c r="Q10" s="4">
        <v>32040588099</v>
      </c>
    </row>
    <row r="11" spans="1:17">
      <c r="A11" s="2" t="s">
        <v>94</v>
      </c>
      <c r="C11" s="4">
        <v>6763911</v>
      </c>
      <c r="E11" s="4">
        <v>158006144644</v>
      </c>
      <c r="G11" s="4">
        <v>142003820208</v>
      </c>
      <c r="I11" s="4">
        <v>16002324436</v>
      </c>
      <c r="K11" s="4">
        <v>6763911</v>
      </c>
      <c r="M11" s="4">
        <v>158006144644</v>
      </c>
      <c r="O11" s="4">
        <v>116773707796</v>
      </c>
      <c r="Q11" s="4">
        <v>41232436848</v>
      </c>
    </row>
    <row r="12" spans="1:17">
      <c r="A12" s="2" t="s">
        <v>87</v>
      </c>
      <c r="C12" s="4">
        <v>7690378</v>
      </c>
      <c r="E12" s="4">
        <v>63373901879</v>
      </c>
      <c r="G12" s="4">
        <v>77287110736</v>
      </c>
      <c r="I12" s="4">
        <v>-13913208856</v>
      </c>
      <c r="K12" s="4">
        <v>7690378</v>
      </c>
      <c r="M12" s="4">
        <v>63373901879</v>
      </c>
      <c r="O12" s="4">
        <v>43828174431</v>
      </c>
      <c r="Q12" s="4">
        <v>19545727448</v>
      </c>
    </row>
    <row r="13" spans="1:17">
      <c r="A13" s="2" t="s">
        <v>60</v>
      </c>
      <c r="C13" s="4">
        <v>35800000</v>
      </c>
      <c r="E13" s="4">
        <v>186831697500</v>
      </c>
      <c r="G13" s="4">
        <v>200710623600</v>
      </c>
      <c r="I13" s="4">
        <v>-13878926100</v>
      </c>
      <c r="K13" s="4">
        <v>35800000</v>
      </c>
      <c r="M13" s="4">
        <v>186831697500</v>
      </c>
      <c r="O13" s="4">
        <v>105871294930</v>
      </c>
      <c r="Q13" s="4">
        <v>80960402570</v>
      </c>
    </row>
    <row r="14" spans="1:17">
      <c r="A14" s="2" t="s">
        <v>59</v>
      </c>
      <c r="C14" s="4">
        <v>73149505</v>
      </c>
      <c r="E14" s="4">
        <v>323505766965</v>
      </c>
      <c r="G14" s="4">
        <v>319942767959</v>
      </c>
      <c r="I14" s="4">
        <v>3562999006</v>
      </c>
      <c r="K14" s="4">
        <v>73149505</v>
      </c>
      <c r="M14" s="4">
        <v>323505766965</v>
      </c>
      <c r="O14" s="4">
        <v>224304307920</v>
      </c>
      <c r="Q14" s="4">
        <v>99201459045</v>
      </c>
    </row>
    <row r="15" spans="1:17">
      <c r="A15" s="2" t="s">
        <v>17</v>
      </c>
      <c r="C15" s="4">
        <v>47883908</v>
      </c>
      <c r="E15" s="4">
        <v>164692535666</v>
      </c>
      <c r="G15" s="4">
        <v>164264144677</v>
      </c>
      <c r="I15" s="4">
        <v>428390989</v>
      </c>
      <c r="K15" s="4">
        <v>47883908</v>
      </c>
      <c r="M15" s="4">
        <v>164692535666</v>
      </c>
      <c r="O15" s="4">
        <v>99544469640</v>
      </c>
      <c r="Q15" s="4">
        <v>65148066026</v>
      </c>
    </row>
    <row r="16" spans="1:17">
      <c r="A16" s="2" t="s">
        <v>19</v>
      </c>
      <c r="C16" s="4">
        <v>43950422</v>
      </c>
      <c r="E16" s="4">
        <v>301890416394</v>
      </c>
      <c r="G16" s="4">
        <v>254706386046</v>
      </c>
      <c r="I16" s="4">
        <v>47184030348</v>
      </c>
      <c r="K16" s="4">
        <v>43950422</v>
      </c>
      <c r="M16" s="4">
        <v>301890416394</v>
      </c>
      <c r="O16" s="4">
        <v>176219063964</v>
      </c>
      <c r="Q16" s="4">
        <v>125671352430</v>
      </c>
    </row>
    <row r="17" spans="1:17">
      <c r="A17" s="2" t="s">
        <v>58</v>
      </c>
      <c r="C17" s="4">
        <v>51499515</v>
      </c>
      <c r="E17" s="4">
        <v>345041446049</v>
      </c>
      <c r="G17" s="4">
        <v>348113031623</v>
      </c>
      <c r="I17" s="4">
        <v>-3071585573</v>
      </c>
      <c r="K17" s="4">
        <v>51499515</v>
      </c>
      <c r="M17" s="4">
        <v>345041446049</v>
      </c>
      <c r="O17" s="4">
        <v>207148236586</v>
      </c>
      <c r="Q17" s="4">
        <v>137893209463</v>
      </c>
    </row>
    <row r="18" spans="1:17">
      <c r="A18" s="2" t="s">
        <v>62</v>
      </c>
      <c r="C18" s="4">
        <v>60839861</v>
      </c>
      <c r="E18" s="4">
        <v>1232538864795</v>
      </c>
      <c r="G18" s="4">
        <v>1257334788964</v>
      </c>
      <c r="I18" s="4">
        <v>-24795924168</v>
      </c>
      <c r="K18" s="4">
        <v>60839861</v>
      </c>
      <c r="M18" s="4">
        <v>1232538864795</v>
      </c>
      <c r="O18" s="4">
        <v>893992030224</v>
      </c>
      <c r="Q18" s="4">
        <v>338546834571</v>
      </c>
    </row>
    <row r="19" spans="1:17">
      <c r="A19" s="2" t="s">
        <v>80</v>
      </c>
      <c r="C19" s="4">
        <v>18307169</v>
      </c>
      <c r="E19" s="4">
        <v>140672405592</v>
      </c>
      <c r="G19" s="4">
        <v>148133684543</v>
      </c>
      <c r="I19" s="4">
        <v>-7461278950</v>
      </c>
      <c r="K19" s="4">
        <v>18307169</v>
      </c>
      <c r="M19" s="4">
        <v>140672405592</v>
      </c>
      <c r="O19" s="4">
        <v>94583282961</v>
      </c>
      <c r="Q19" s="4">
        <v>46089122631</v>
      </c>
    </row>
    <row r="20" spans="1:17">
      <c r="A20" s="2" t="s">
        <v>89</v>
      </c>
      <c r="C20" s="4">
        <v>74633901</v>
      </c>
      <c r="E20" s="4">
        <v>517845008437</v>
      </c>
      <c r="G20" s="4">
        <v>549004736738</v>
      </c>
      <c r="I20" s="4">
        <v>-31159728300</v>
      </c>
      <c r="K20" s="4">
        <v>74633901</v>
      </c>
      <c r="M20" s="4">
        <v>517845008437</v>
      </c>
      <c r="O20" s="4">
        <v>329189426357</v>
      </c>
      <c r="Q20" s="4">
        <v>188655582080</v>
      </c>
    </row>
    <row r="21" spans="1:17">
      <c r="A21" s="2" t="s">
        <v>34</v>
      </c>
      <c r="C21" s="4">
        <v>1986863</v>
      </c>
      <c r="E21" s="4">
        <v>16294089612</v>
      </c>
      <c r="G21" s="4">
        <v>18314246905</v>
      </c>
      <c r="I21" s="4">
        <v>-2020157292</v>
      </c>
      <c r="K21" s="4">
        <v>1986863</v>
      </c>
      <c r="M21" s="4">
        <v>16294089612</v>
      </c>
      <c r="O21" s="4">
        <v>8966686893</v>
      </c>
      <c r="Q21" s="4">
        <v>7327402719</v>
      </c>
    </row>
    <row r="22" spans="1:17">
      <c r="A22" s="2" t="s">
        <v>57</v>
      </c>
      <c r="C22" s="4">
        <v>4700000</v>
      </c>
      <c r="E22" s="4">
        <v>43029442350</v>
      </c>
      <c r="G22" s="4">
        <v>46393307550</v>
      </c>
      <c r="I22" s="4">
        <v>-3363865200</v>
      </c>
      <c r="K22" s="4">
        <v>4700000</v>
      </c>
      <c r="M22" s="4">
        <v>43029442350</v>
      </c>
      <c r="O22" s="4">
        <v>55034488319</v>
      </c>
      <c r="Q22" s="4">
        <v>-12005045969</v>
      </c>
    </row>
    <row r="23" spans="1:17">
      <c r="A23" s="2" t="s">
        <v>31</v>
      </c>
      <c r="C23" s="4">
        <v>5907825</v>
      </c>
      <c r="E23" s="4">
        <v>134308041601</v>
      </c>
      <c r="G23" s="4">
        <v>148402457860</v>
      </c>
      <c r="I23" s="4">
        <v>-14094416258</v>
      </c>
      <c r="K23" s="4">
        <v>5907825</v>
      </c>
      <c r="M23" s="4">
        <v>134308041601</v>
      </c>
      <c r="O23" s="4">
        <v>133276702308</v>
      </c>
      <c r="Q23" s="4">
        <v>1031339293</v>
      </c>
    </row>
    <row r="24" spans="1:17">
      <c r="A24" s="2" t="s">
        <v>42</v>
      </c>
      <c r="C24" s="4">
        <v>6206203</v>
      </c>
      <c r="E24" s="4">
        <v>115673926727</v>
      </c>
      <c r="G24" s="4">
        <v>117216245750</v>
      </c>
      <c r="I24" s="4">
        <v>-1542319022</v>
      </c>
      <c r="K24" s="4">
        <v>6206203</v>
      </c>
      <c r="M24" s="4">
        <v>115673926727</v>
      </c>
      <c r="O24" s="4">
        <v>102002694925</v>
      </c>
      <c r="Q24" s="4">
        <v>13671231802</v>
      </c>
    </row>
    <row r="25" spans="1:17">
      <c r="A25" s="2" t="s">
        <v>96</v>
      </c>
      <c r="C25" s="4">
        <v>5930960</v>
      </c>
      <c r="E25" s="4">
        <v>179346305370</v>
      </c>
      <c r="G25" s="4">
        <v>176280556561</v>
      </c>
      <c r="I25" s="4">
        <v>3065748809</v>
      </c>
      <c r="K25" s="4">
        <v>5930960</v>
      </c>
      <c r="M25" s="4">
        <v>179346305370</v>
      </c>
      <c r="O25" s="4">
        <v>79304298130</v>
      </c>
      <c r="Q25" s="4">
        <v>100042007240</v>
      </c>
    </row>
    <row r="26" spans="1:17">
      <c r="A26" s="2" t="s">
        <v>67</v>
      </c>
      <c r="C26" s="4">
        <v>7538674</v>
      </c>
      <c r="E26" s="4">
        <v>426698047579</v>
      </c>
      <c r="G26" s="4">
        <v>460120479827</v>
      </c>
      <c r="I26" s="4">
        <v>-33422432247</v>
      </c>
      <c r="K26" s="4">
        <v>7538674</v>
      </c>
      <c r="M26" s="4">
        <v>426698047579</v>
      </c>
      <c r="O26" s="4">
        <v>219231949165</v>
      </c>
      <c r="Q26" s="4">
        <v>207466098414</v>
      </c>
    </row>
    <row r="27" spans="1:17">
      <c r="A27" s="2" t="s">
        <v>66</v>
      </c>
      <c r="C27" s="4">
        <v>983703</v>
      </c>
      <c r="E27" s="4">
        <v>39113998686</v>
      </c>
      <c r="G27" s="4">
        <v>42145333584</v>
      </c>
      <c r="I27" s="4">
        <v>-3031334898</v>
      </c>
      <c r="K27" s="4">
        <v>983703</v>
      </c>
      <c r="M27" s="4">
        <v>39113998686</v>
      </c>
      <c r="O27" s="4">
        <v>18412914882</v>
      </c>
      <c r="Q27" s="4">
        <v>20701083804</v>
      </c>
    </row>
    <row r="28" spans="1:17">
      <c r="A28" s="2" t="s">
        <v>78</v>
      </c>
      <c r="C28" s="4">
        <v>38562564</v>
      </c>
      <c r="E28" s="4">
        <v>194042236959</v>
      </c>
      <c r="G28" s="4">
        <v>202746143972</v>
      </c>
      <c r="I28" s="4">
        <v>-8703907012</v>
      </c>
      <c r="K28" s="4">
        <v>38562564</v>
      </c>
      <c r="M28" s="4">
        <v>194042236959</v>
      </c>
      <c r="O28" s="4">
        <v>161783332858</v>
      </c>
      <c r="Q28" s="4">
        <v>32258904101</v>
      </c>
    </row>
    <row r="29" spans="1:17">
      <c r="A29" s="2" t="s">
        <v>65</v>
      </c>
      <c r="C29" s="4">
        <v>7514971</v>
      </c>
      <c r="E29" s="4">
        <v>306952856947</v>
      </c>
      <c r="G29" s="4">
        <v>329961248269</v>
      </c>
      <c r="I29" s="4">
        <v>-23008391321</v>
      </c>
      <c r="K29" s="4">
        <v>7514971</v>
      </c>
      <c r="M29" s="4">
        <v>306952856947</v>
      </c>
      <c r="O29" s="4">
        <v>190491551527</v>
      </c>
      <c r="Q29" s="4">
        <v>116461305420</v>
      </c>
    </row>
    <row r="30" spans="1:17">
      <c r="A30" s="2" t="s">
        <v>44</v>
      </c>
      <c r="C30" s="4">
        <v>9709626</v>
      </c>
      <c r="E30" s="4">
        <v>196608260384</v>
      </c>
      <c r="G30" s="4">
        <v>202592409694</v>
      </c>
      <c r="I30" s="4">
        <v>-5984149309</v>
      </c>
      <c r="K30" s="4">
        <v>9709626</v>
      </c>
      <c r="M30" s="4">
        <v>196608260384</v>
      </c>
      <c r="O30" s="4">
        <v>120396920617</v>
      </c>
      <c r="Q30" s="4">
        <v>76211339767</v>
      </c>
    </row>
    <row r="31" spans="1:17">
      <c r="A31" s="2" t="s">
        <v>97</v>
      </c>
      <c r="C31" s="4">
        <v>6220601</v>
      </c>
      <c r="E31" s="4">
        <v>64927678452</v>
      </c>
      <c r="G31" s="4">
        <v>68143144433</v>
      </c>
      <c r="I31" s="4">
        <v>-3215465980</v>
      </c>
      <c r="K31" s="4">
        <v>6220601</v>
      </c>
      <c r="M31" s="4">
        <v>64927678452</v>
      </c>
      <c r="O31" s="4">
        <v>57218234204</v>
      </c>
      <c r="Q31" s="4">
        <v>7709444248</v>
      </c>
    </row>
    <row r="32" spans="1:17">
      <c r="A32" s="2" t="s">
        <v>64</v>
      </c>
      <c r="C32" s="4">
        <v>2739478</v>
      </c>
      <c r="E32" s="4">
        <v>87441248980</v>
      </c>
      <c r="G32" s="4">
        <v>94439816712</v>
      </c>
      <c r="I32" s="4">
        <v>-6998567731</v>
      </c>
      <c r="K32" s="4">
        <v>2739478</v>
      </c>
      <c r="M32" s="4">
        <v>87441248980</v>
      </c>
      <c r="O32" s="4">
        <v>70208101002</v>
      </c>
      <c r="Q32" s="4">
        <v>17233147978</v>
      </c>
    </row>
    <row r="33" spans="1:17">
      <c r="A33" s="2" t="s">
        <v>21</v>
      </c>
      <c r="C33" s="4">
        <v>114345585</v>
      </c>
      <c r="E33" s="4">
        <v>938874789634</v>
      </c>
      <c r="G33" s="4">
        <v>987750838004</v>
      </c>
      <c r="I33" s="4">
        <v>-48876048369</v>
      </c>
      <c r="K33" s="4">
        <v>114345585</v>
      </c>
      <c r="M33" s="4">
        <v>938874789634</v>
      </c>
      <c r="O33" s="4">
        <v>696654821162</v>
      </c>
      <c r="Q33" s="4">
        <v>242219968472</v>
      </c>
    </row>
    <row r="34" spans="1:17">
      <c r="A34" s="2" t="s">
        <v>88</v>
      </c>
      <c r="C34" s="4">
        <v>3208908</v>
      </c>
      <c r="E34" s="4">
        <v>18724214034</v>
      </c>
      <c r="G34" s="4">
        <v>18787444703</v>
      </c>
      <c r="I34" s="4">
        <v>-63230668</v>
      </c>
      <c r="K34" s="4">
        <v>3208908</v>
      </c>
      <c r="M34" s="4">
        <v>18724214034</v>
      </c>
      <c r="O34" s="4">
        <v>20170643243</v>
      </c>
      <c r="Q34" s="4">
        <v>-1446429208</v>
      </c>
    </row>
    <row r="35" spans="1:17">
      <c r="A35" s="2" t="s">
        <v>83</v>
      </c>
      <c r="C35" s="4">
        <v>295905864</v>
      </c>
      <c r="E35" s="4">
        <v>1582501305707</v>
      </c>
      <c r="G35" s="4">
        <v>1647213255011</v>
      </c>
      <c r="I35" s="4">
        <v>-64711949303</v>
      </c>
      <c r="K35" s="4">
        <v>295905864</v>
      </c>
      <c r="M35" s="4">
        <v>1582501305707</v>
      </c>
      <c r="O35" s="4">
        <v>1409656490112</v>
      </c>
      <c r="Q35" s="4">
        <v>172844815595</v>
      </c>
    </row>
    <row r="36" spans="1:17">
      <c r="A36" s="2" t="s">
        <v>81</v>
      </c>
      <c r="C36" s="4">
        <v>141710337</v>
      </c>
      <c r="E36" s="4">
        <v>456268732842</v>
      </c>
      <c r="G36" s="4">
        <v>473736260744</v>
      </c>
      <c r="I36" s="4">
        <v>-17467527901</v>
      </c>
      <c r="K36" s="4">
        <v>141710337</v>
      </c>
      <c r="M36" s="4">
        <v>456268732842</v>
      </c>
      <c r="O36" s="4">
        <v>304273066668</v>
      </c>
      <c r="Q36" s="4">
        <v>151995666174</v>
      </c>
    </row>
    <row r="37" spans="1:17">
      <c r="A37" s="2" t="s">
        <v>74</v>
      </c>
      <c r="C37" s="4">
        <v>1746408</v>
      </c>
      <c r="E37" s="4">
        <v>100359135393</v>
      </c>
      <c r="G37" s="4">
        <v>107928168957</v>
      </c>
      <c r="I37" s="4">
        <v>-7569033563</v>
      </c>
      <c r="K37" s="4">
        <v>1746408</v>
      </c>
      <c r="M37" s="4">
        <v>100359135393</v>
      </c>
      <c r="O37" s="4">
        <v>104121274339</v>
      </c>
      <c r="Q37" s="4">
        <v>-3762138945</v>
      </c>
    </row>
    <row r="38" spans="1:17">
      <c r="A38" s="2" t="s">
        <v>30</v>
      </c>
      <c r="C38" s="4">
        <v>3652785</v>
      </c>
      <c r="E38" s="4">
        <v>155735774355</v>
      </c>
      <c r="G38" s="4">
        <v>160274588017</v>
      </c>
      <c r="I38" s="4">
        <v>-4538813661</v>
      </c>
      <c r="K38" s="4">
        <v>3652785</v>
      </c>
      <c r="M38" s="4">
        <v>155735774355</v>
      </c>
      <c r="O38" s="4">
        <v>169371306751</v>
      </c>
      <c r="Q38" s="4">
        <v>-13635532395</v>
      </c>
    </row>
    <row r="39" spans="1:17">
      <c r="A39" s="2" t="s">
        <v>39</v>
      </c>
      <c r="C39" s="4">
        <v>17987582</v>
      </c>
      <c r="E39" s="4">
        <v>59274042765</v>
      </c>
      <c r="G39" s="4">
        <v>58648223309</v>
      </c>
      <c r="I39" s="4">
        <v>625819456</v>
      </c>
      <c r="K39" s="4">
        <v>17987582</v>
      </c>
      <c r="M39" s="4">
        <v>59274042765</v>
      </c>
      <c r="O39" s="4">
        <v>36083089492</v>
      </c>
      <c r="Q39" s="4">
        <v>23190953273</v>
      </c>
    </row>
    <row r="40" spans="1:17">
      <c r="A40" s="2" t="s">
        <v>29</v>
      </c>
      <c r="C40" s="4">
        <v>16438776</v>
      </c>
      <c r="E40" s="4">
        <v>481568246884</v>
      </c>
      <c r="G40" s="4">
        <v>518989057381</v>
      </c>
      <c r="I40" s="4">
        <v>-37420810496</v>
      </c>
      <c r="K40" s="4">
        <v>16438776</v>
      </c>
      <c r="M40" s="4">
        <v>481568246884</v>
      </c>
      <c r="O40" s="4">
        <v>674650230225</v>
      </c>
      <c r="Q40" s="4">
        <v>-193081983340</v>
      </c>
    </row>
    <row r="41" spans="1:17">
      <c r="A41" s="2" t="s">
        <v>49</v>
      </c>
      <c r="C41" s="4">
        <v>22863192</v>
      </c>
      <c r="E41" s="4">
        <v>110908521317</v>
      </c>
      <c r="G41" s="4">
        <v>111817607557</v>
      </c>
      <c r="I41" s="4">
        <v>-909086239</v>
      </c>
      <c r="K41" s="4">
        <v>22863192</v>
      </c>
      <c r="M41" s="4">
        <v>110908521317</v>
      </c>
      <c r="O41" s="4">
        <v>98643756494</v>
      </c>
      <c r="Q41" s="4">
        <v>12264764823</v>
      </c>
    </row>
    <row r="42" spans="1:17">
      <c r="A42" s="2" t="s">
        <v>43</v>
      </c>
      <c r="C42" s="4">
        <v>5588198</v>
      </c>
      <c r="E42" s="4">
        <v>88045929317</v>
      </c>
      <c r="G42" s="4">
        <v>95434010452</v>
      </c>
      <c r="I42" s="4">
        <v>-7388081134</v>
      </c>
      <c r="K42" s="4">
        <v>5588198</v>
      </c>
      <c r="M42" s="4">
        <v>88045929317</v>
      </c>
      <c r="O42" s="4">
        <v>71449232744</v>
      </c>
      <c r="Q42" s="4">
        <v>16596696573</v>
      </c>
    </row>
    <row r="43" spans="1:17">
      <c r="A43" s="2" t="s">
        <v>18</v>
      </c>
      <c r="C43" s="4">
        <v>51285230</v>
      </c>
      <c r="E43" s="4">
        <v>99309201453</v>
      </c>
      <c r="G43" s="4">
        <v>113787544991</v>
      </c>
      <c r="I43" s="4">
        <v>-14478343537</v>
      </c>
      <c r="K43" s="4">
        <v>51285230</v>
      </c>
      <c r="M43" s="4">
        <v>99309201453</v>
      </c>
      <c r="O43" s="4">
        <v>93023033800</v>
      </c>
      <c r="Q43" s="4">
        <v>6286167653</v>
      </c>
    </row>
    <row r="44" spans="1:17">
      <c r="A44" s="2" t="s">
        <v>40</v>
      </c>
      <c r="C44" s="4">
        <v>42566739</v>
      </c>
      <c r="E44" s="4">
        <v>223415105247</v>
      </c>
      <c r="G44" s="4">
        <v>227223317268</v>
      </c>
      <c r="I44" s="4">
        <v>-3808212020</v>
      </c>
      <c r="K44" s="4">
        <v>42566739</v>
      </c>
      <c r="M44" s="4">
        <v>223415105247</v>
      </c>
      <c r="O44" s="4">
        <v>173946525973</v>
      </c>
      <c r="Q44" s="4">
        <v>49468579274</v>
      </c>
    </row>
    <row r="45" spans="1:17">
      <c r="A45" s="2" t="s">
        <v>84</v>
      </c>
      <c r="C45" s="4">
        <v>35663432</v>
      </c>
      <c r="E45" s="4">
        <v>1357782284398</v>
      </c>
      <c r="G45" s="4">
        <v>1407414012810</v>
      </c>
      <c r="I45" s="4">
        <v>-49631728411</v>
      </c>
      <c r="K45" s="4">
        <v>35663432</v>
      </c>
      <c r="M45" s="4">
        <v>1357782284398</v>
      </c>
      <c r="O45" s="4">
        <v>1328516540765</v>
      </c>
      <c r="Q45" s="4">
        <v>29265743633</v>
      </c>
    </row>
    <row r="46" spans="1:17">
      <c r="A46" s="2" t="s">
        <v>26</v>
      </c>
      <c r="C46" s="4">
        <v>8050000</v>
      </c>
      <c r="E46" s="4">
        <v>1288578565575</v>
      </c>
      <c r="G46" s="4">
        <v>1352195280450</v>
      </c>
      <c r="I46" s="4">
        <v>-63616714875</v>
      </c>
      <c r="K46" s="4">
        <v>8050000</v>
      </c>
      <c r="M46" s="4">
        <v>1288578565575</v>
      </c>
      <c r="O46" s="4">
        <v>1492123474959</v>
      </c>
      <c r="Q46" s="4">
        <v>-203544909384</v>
      </c>
    </row>
    <row r="47" spans="1:17">
      <c r="A47" s="2" t="s">
        <v>16</v>
      </c>
      <c r="C47" s="4">
        <v>74822053</v>
      </c>
      <c r="E47" s="4">
        <v>234435868345</v>
      </c>
      <c r="G47" s="4">
        <v>223403888771</v>
      </c>
      <c r="I47" s="4">
        <v>11031979574</v>
      </c>
      <c r="K47" s="4">
        <v>74822053</v>
      </c>
      <c r="M47" s="4">
        <v>234435868345</v>
      </c>
      <c r="O47" s="4">
        <v>240056465303</v>
      </c>
      <c r="Q47" s="4">
        <v>-5620596957</v>
      </c>
    </row>
    <row r="48" spans="1:17">
      <c r="A48" s="2" t="s">
        <v>28</v>
      </c>
      <c r="C48" s="4">
        <v>696260</v>
      </c>
      <c r="E48" s="4">
        <v>88591008384</v>
      </c>
      <c r="G48" s="4">
        <v>94716246073</v>
      </c>
      <c r="I48" s="4">
        <v>-6125237689</v>
      </c>
      <c r="K48" s="4">
        <v>696260</v>
      </c>
      <c r="M48" s="4">
        <v>88591008384</v>
      </c>
      <c r="O48" s="4">
        <v>92907466816</v>
      </c>
      <c r="Q48" s="4">
        <v>-4316458432</v>
      </c>
    </row>
    <row r="49" spans="1:17">
      <c r="A49" s="2" t="s">
        <v>91</v>
      </c>
      <c r="C49" s="4">
        <v>6000180</v>
      </c>
      <c r="E49" s="4">
        <v>196231356764</v>
      </c>
      <c r="G49" s="4">
        <v>201301163853</v>
      </c>
      <c r="I49" s="4">
        <v>-5069807088</v>
      </c>
      <c r="K49" s="4">
        <v>6000180</v>
      </c>
      <c r="M49" s="4">
        <v>196231356764</v>
      </c>
      <c r="O49" s="4">
        <v>83743290760</v>
      </c>
      <c r="Q49" s="4">
        <v>112488066004</v>
      </c>
    </row>
    <row r="50" spans="1:17">
      <c r="A50" s="2" t="s">
        <v>90</v>
      </c>
      <c r="C50" s="4">
        <v>3474154</v>
      </c>
      <c r="E50" s="4">
        <v>270407701963</v>
      </c>
      <c r="G50" s="4">
        <v>285775700351</v>
      </c>
      <c r="I50" s="4">
        <v>-15367998387</v>
      </c>
      <c r="K50" s="4">
        <v>3474154</v>
      </c>
      <c r="M50" s="4">
        <v>270407701963</v>
      </c>
      <c r="O50" s="4">
        <v>159032882200</v>
      </c>
      <c r="Q50" s="4">
        <v>111374819763</v>
      </c>
    </row>
    <row r="51" spans="1:17">
      <c r="A51" s="2" t="s">
        <v>69</v>
      </c>
      <c r="C51" s="4">
        <v>7299372</v>
      </c>
      <c r="E51" s="4">
        <v>33195928869</v>
      </c>
      <c r="G51" s="4">
        <v>36424822497</v>
      </c>
      <c r="I51" s="4">
        <v>-3228893627</v>
      </c>
      <c r="K51" s="4">
        <v>7299372</v>
      </c>
      <c r="M51" s="4">
        <v>33195928869</v>
      </c>
      <c r="O51" s="4">
        <v>32335250608</v>
      </c>
      <c r="Q51" s="4">
        <v>860678261</v>
      </c>
    </row>
    <row r="52" spans="1:17">
      <c r="A52" s="2" t="s">
        <v>50</v>
      </c>
      <c r="C52" s="4">
        <v>86165365</v>
      </c>
      <c r="E52" s="4">
        <v>315630129773</v>
      </c>
      <c r="G52" s="4">
        <v>321111901362</v>
      </c>
      <c r="I52" s="4">
        <v>-5481771588</v>
      </c>
      <c r="K52" s="4">
        <v>86165365</v>
      </c>
      <c r="M52" s="4">
        <v>315630129773</v>
      </c>
      <c r="O52" s="4">
        <v>306320619007</v>
      </c>
      <c r="Q52" s="4">
        <v>9309510766</v>
      </c>
    </row>
    <row r="53" spans="1:17">
      <c r="A53" s="2" t="s">
        <v>53</v>
      </c>
      <c r="C53" s="4">
        <v>6700702</v>
      </c>
      <c r="E53" s="4">
        <v>194829360075</v>
      </c>
      <c r="G53" s="4">
        <v>202888967791</v>
      </c>
      <c r="I53" s="4">
        <v>-8059607715</v>
      </c>
      <c r="K53" s="4">
        <v>6700702</v>
      </c>
      <c r="M53" s="4">
        <v>194829360075</v>
      </c>
      <c r="O53" s="4">
        <v>124658162320</v>
      </c>
      <c r="Q53" s="4">
        <v>70171197755</v>
      </c>
    </row>
    <row r="54" spans="1:17">
      <c r="A54" s="2" t="s">
        <v>92</v>
      </c>
      <c r="C54" s="4">
        <v>58928048</v>
      </c>
      <c r="E54" s="4">
        <v>281171645349</v>
      </c>
      <c r="G54" s="4">
        <v>294058679094</v>
      </c>
      <c r="I54" s="4">
        <v>-12887033744</v>
      </c>
      <c r="K54" s="4">
        <v>58928048</v>
      </c>
      <c r="M54" s="4">
        <v>281171645349</v>
      </c>
      <c r="O54" s="4">
        <v>209847803294</v>
      </c>
      <c r="Q54" s="4">
        <v>71323842055</v>
      </c>
    </row>
    <row r="55" spans="1:17">
      <c r="A55" s="2" t="s">
        <v>68</v>
      </c>
      <c r="C55" s="4">
        <v>10065086</v>
      </c>
      <c r="E55" s="4">
        <v>261635947006</v>
      </c>
      <c r="G55" s="4">
        <v>262136206943</v>
      </c>
      <c r="I55" s="4">
        <v>-500259936</v>
      </c>
      <c r="K55" s="4">
        <v>10065086</v>
      </c>
      <c r="M55" s="4">
        <v>261635947006</v>
      </c>
      <c r="O55" s="4">
        <v>108756510285</v>
      </c>
      <c r="Q55" s="4">
        <v>152879436721</v>
      </c>
    </row>
    <row r="56" spans="1:17">
      <c r="A56" s="2" t="s">
        <v>70</v>
      </c>
      <c r="C56" s="4">
        <v>31604800</v>
      </c>
      <c r="E56" s="4">
        <v>122996581887</v>
      </c>
      <c r="G56" s="4">
        <v>122996581887</v>
      </c>
      <c r="I56" s="4">
        <v>0</v>
      </c>
      <c r="K56" s="4">
        <v>31604800</v>
      </c>
      <c r="M56" s="4">
        <v>122996581887</v>
      </c>
      <c r="O56" s="4">
        <v>47110453530</v>
      </c>
      <c r="Q56" s="4">
        <v>75886128357</v>
      </c>
    </row>
    <row r="57" spans="1:17">
      <c r="A57" s="2" t="s">
        <v>85</v>
      </c>
      <c r="C57" s="4">
        <v>21100000</v>
      </c>
      <c r="E57" s="4">
        <v>182897247600</v>
      </c>
      <c r="G57" s="4">
        <v>198208599750</v>
      </c>
      <c r="I57" s="4">
        <v>-15311352150</v>
      </c>
      <c r="K57" s="4">
        <v>21100000</v>
      </c>
      <c r="M57" s="4">
        <v>182897247600</v>
      </c>
      <c r="O57" s="4">
        <v>133048174609</v>
      </c>
      <c r="Q57" s="4">
        <v>49849072991</v>
      </c>
    </row>
    <row r="58" spans="1:17">
      <c r="A58" s="2" t="s">
        <v>72</v>
      </c>
      <c r="C58" s="4">
        <v>2800000</v>
      </c>
      <c r="E58" s="4">
        <v>30115738800</v>
      </c>
      <c r="G58" s="4">
        <v>29920905000</v>
      </c>
      <c r="I58" s="4">
        <v>194833800</v>
      </c>
      <c r="K58" s="4">
        <v>2800000</v>
      </c>
      <c r="M58" s="4">
        <v>30115738800</v>
      </c>
      <c r="O58" s="4">
        <v>24957026276</v>
      </c>
      <c r="Q58" s="4">
        <v>5158712524</v>
      </c>
    </row>
    <row r="59" spans="1:17">
      <c r="A59" s="2" t="s">
        <v>23</v>
      </c>
      <c r="C59" s="4">
        <v>2354702</v>
      </c>
      <c r="E59" s="4">
        <v>167827582206</v>
      </c>
      <c r="G59" s="4">
        <v>170636412033</v>
      </c>
      <c r="I59" s="4">
        <v>-2808829826</v>
      </c>
      <c r="K59" s="4">
        <v>2354702</v>
      </c>
      <c r="M59" s="4">
        <v>167827582206</v>
      </c>
      <c r="O59" s="4">
        <v>166295886902</v>
      </c>
      <c r="Q59" s="4">
        <v>1531695304</v>
      </c>
    </row>
    <row r="60" spans="1:17">
      <c r="A60" s="2" t="s">
        <v>77</v>
      </c>
      <c r="C60" s="4">
        <v>2394808</v>
      </c>
      <c r="E60" s="4">
        <v>46135231334</v>
      </c>
      <c r="G60" s="4">
        <v>46135231334</v>
      </c>
      <c r="I60" s="4">
        <v>0</v>
      </c>
      <c r="K60" s="4">
        <v>2394808</v>
      </c>
      <c r="M60" s="4">
        <v>46135231334</v>
      </c>
      <c r="O60" s="4">
        <v>42193470885</v>
      </c>
      <c r="Q60" s="4">
        <v>3941760449</v>
      </c>
    </row>
    <row r="61" spans="1:17">
      <c r="A61" s="2" t="s">
        <v>79</v>
      </c>
      <c r="C61" s="4">
        <v>9291184</v>
      </c>
      <c r="E61" s="4">
        <v>121821540194</v>
      </c>
      <c r="G61" s="4">
        <v>114155741986</v>
      </c>
      <c r="I61" s="4">
        <v>7665798208</v>
      </c>
      <c r="K61" s="4">
        <v>9291184</v>
      </c>
      <c r="M61" s="4">
        <v>121821540194</v>
      </c>
      <c r="O61" s="4">
        <v>82180186795</v>
      </c>
      <c r="Q61" s="4">
        <v>39641353399</v>
      </c>
    </row>
    <row r="62" spans="1:17">
      <c r="A62" s="2" t="s">
        <v>86</v>
      </c>
      <c r="C62" s="4">
        <v>30664339</v>
      </c>
      <c r="E62" s="4">
        <v>758998965955</v>
      </c>
      <c r="G62" s="4">
        <v>784603750349</v>
      </c>
      <c r="I62" s="4">
        <v>-25604784393</v>
      </c>
      <c r="K62" s="4">
        <v>30664339</v>
      </c>
      <c r="M62" s="4">
        <v>758998965955</v>
      </c>
      <c r="O62" s="4">
        <v>992700491987</v>
      </c>
      <c r="Q62" s="4">
        <v>-233701526031</v>
      </c>
    </row>
    <row r="63" spans="1:17">
      <c r="A63" s="2" t="s">
        <v>15</v>
      </c>
      <c r="C63" s="4">
        <v>36685966</v>
      </c>
      <c r="E63" s="4">
        <v>142479243350</v>
      </c>
      <c r="G63" s="4">
        <v>140291182280</v>
      </c>
      <c r="I63" s="4">
        <v>2188061070</v>
      </c>
      <c r="K63" s="4">
        <v>36685966</v>
      </c>
      <c r="M63" s="4">
        <v>142479243350</v>
      </c>
      <c r="O63" s="4">
        <v>136531517967</v>
      </c>
      <c r="Q63" s="4">
        <v>5947725383</v>
      </c>
    </row>
    <row r="64" spans="1:17">
      <c r="A64" s="2" t="s">
        <v>76</v>
      </c>
      <c r="C64" s="4">
        <v>15767580</v>
      </c>
      <c r="E64" s="4">
        <v>296234118791</v>
      </c>
      <c r="G64" s="4">
        <v>300622772402</v>
      </c>
      <c r="I64" s="4">
        <v>-4388653610</v>
      </c>
      <c r="K64" s="4">
        <v>15767580</v>
      </c>
      <c r="M64" s="4">
        <v>296234118791</v>
      </c>
      <c r="O64" s="4">
        <v>218262529322</v>
      </c>
      <c r="Q64" s="4">
        <v>77971589469</v>
      </c>
    </row>
    <row r="65" spans="1:17">
      <c r="A65" s="2" t="s">
        <v>22</v>
      </c>
      <c r="C65" s="4">
        <v>35015988</v>
      </c>
      <c r="E65" s="4">
        <v>145391524273</v>
      </c>
      <c r="G65" s="4">
        <v>158391835079</v>
      </c>
      <c r="I65" s="4">
        <v>-13000310805</v>
      </c>
      <c r="K65" s="4">
        <v>35015988</v>
      </c>
      <c r="M65" s="4">
        <v>145391524273</v>
      </c>
      <c r="O65" s="4">
        <v>105856698285</v>
      </c>
      <c r="Q65" s="4">
        <v>39534825988</v>
      </c>
    </row>
    <row r="66" spans="1:17">
      <c r="A66" s="2" t="s">
        <v>25</v>
      </c>
      <c r="C66" s="4">
        <v>41326245</v>
      </c>
      <c r="E66" s="4">
        <v>106808919989</v>
      </c>
      <c r="G66" s="4">
        <v>113381776604</v>
      </c>
      <c r="I66" s="4">
        <v>-6572856614</v>
      </c>
      <c r="K66" s="4">
        <v>41326245</v>
      </c>
      <c r="M66" s="4">
        <v>106808919989</v>
      </c>
      <c r="O66" s="4">
        <v>89866673907</v>
      </c>
      <c r="Q66" s="4">
        <v>16942246082</v>
      </c>
    </row>
    <row r="67" spans="1:17">
      <c r="A67" s="2" t="s">
        <v>75</v>
      </c>
      <c r="C67" s="4">
        <v>13094812</v>
      </c>
      <c r="E67" s="4">
        <v>85000343081</v>
      </c>
      <c r="G67" s="4">
        <v>95539887347</v>
      </c>
      <c r="I67" s="4">
        <v>-10539544265</v>
      </c>
      <c r="K67" s="4">
        <v>13094812</v>
      </c>
      <c r="M67" s="4">
        <v>85000343081</v>
      </c>
      <c r="O67" s="4">
        <v>39231003134</v>
      </c>
      <c r="Q67" s="4">
        <v>45769339947</v>
      </c>
    </row>
    <row r="68" spans="1:17">
      <c r="A68" s="2" t="s">
        <v>33</v>
      </c>
      <c r="C68" s="4">
        <v>571017</v>
      </c>
      <c r="E68" s="4">
        <v>104231959392</v>
      </c>
      <c r="G68" s="4">
        <v>106343503742</v>
      </c>
      <c r="I68" s="4">
        <v>-2111544349</v>
      </c>
      <c r="K68" s="4">
        <v>571017</v>
      </c>
      <c r="M68" s="4">
        <v>104231959392</v>
      </c>
      <c r="O68" s="4">
        <v>80999766717</v>
      </c>
      <c r="Q68" s="4">
        <v>23232192675</v>
      </c>
    </row>
    <row r="69" spans="1:17">
      <c r="A69" s="2" t="s">
        <v>56</v>
      </c>
      <c r="C69" s="4">
        <v>58607493</v>
      </c>
      <c r="E69" s="4">
        <v>456166235002</v>
      </c>
      <c r="G69" s="4">
        <v>445187543744</v>
      </c>
      <c r="I69" s="4">
        <v>10978691258</v>
      </c>
      <c r="K69" s="4">
        <v>58607493</v>
      </c>
      <c r="M69" s="4">
        <v>456166235002</v>
      </c>
      <c r="O69" s="4">
        <v>393261857619</v>
      </c>
      <c r="Q69" s="4">
        <v>62904377383</v>
      </c>
    </row>
    <row r="70" spans="1:17">
      <c r="A70" s="2" t="s">
        <v>51</v>
      </c>
      <c r="C70" s="4">
        <v>8868106</v>
      </c>
      <c r="E70" s="4">
        <v>58181249077</v>
      </c>
      <c r="G70" s="4">
        <v>60296930862</v>
      </c>
      <c r="I70" s="4">
        <v>-2115681784</v>
      </c>
      <c r="K70" s="4">
        <v>8868106</v>
      </c>
      <c r="M70" s="4">
        <v>58181249077</v>
      </c>
      <c r="O70" s="4">
        <v>42965970909</v>
      </c>
      <c r="Q70" s="4">
        <v>15215278168</v>
      </c>
    </row>
    <row r="71" spans="1:17">
      <c r="A71" s="2" t="s">
        <v>32</v>
      </c>
      <c r="C71" s="4">
        <v>5929047</v>
      </c>
      <c r="E71" s="4">
        <v>165025536769</v>
      </c>
      <c r="G71" s="4">
        <v>171568130838</v>
      </c>
      <c r="I71" s="4">
        <v>-6542594068</v>
      </c>
      <c r="K71" s="4">
        <v>5929047</v>
      </c>
      <c r="M71" s="4">
        <v>165025536769</v>
      </c>
      <c r="O71" s="4">
        <v>140180004045</v>
      </c>
      <c r="Q71" s="4">
        <v>24845532724</v>
      </c>
    </row>
    <row r="72" spans="1:17">
      <c r="A72" s="2" t="s">
        <v>63</v>
      </c>
      <c r="C72" s="4">
        <v>2171106</v>
      </c>
      <c r="E72" s="4">
        <v>286715265079</v>
      </c>
      <c r="G72" s="4">
        <v>315634983197</v>
      </c>
      <c r="I72" s="4">
        <v>-28919718117</v>
      </c>
      <c r="K72" s="4">
        <v>2171106</v>
      </c>
      <c r="M72" s="4">
        <v>286715265079</v>
      </c>
      <c r="O72" s="4">
        <v>117313768647</v>
      </c>
      <c r="Q72" s="4">
        <v>169401496432</v>
      </c>
    </row>
    <row r="73" spans="1:17">
      <c r="A73" s="2" t="s">
        <v>27</v>
      </c>
      <c r="C73" s="4">
        <v>18989479</v>
      </c>
      <c r="E73" s="4">
        <v>274086658031</v>
      </c>
      <c r="G73" s="4">
        <v>283147373999</v>
      </c>
      <c r="I73" s="4">
        <v>-9060715967</v>
      </c>
      <c r="K73" s="4">
        <v>18989479</v>
      </c>
      <c r="M73" s="4">
        <v>274086658031</v>
      </c>
      <c r="O73" s="4">
        <v>162526592675</v>
      </c>
      <c r="Q73" s="4">
        <v>111560065356</v>
      </c>
    </row>
    <row r="74" spans="1:17">
      <c r="A74" s="2" t="s">
        <v>55</v>
      </c>
      <c r="C74" s="4">
        <v>35793109</v>
      </c>
      <c r="E74" s="4">
        <v>108768487984</v>
      </c>
      <c r="G74" s="4">
        <v>116489378364</v>
      </c>
      <c r="I74" s="4">
        <v>-7720890379</v>
      </c>
      <c r="K74" s="4">
        <v>35793109</v>
      </c>
      <c r="M74" s="4">
        <v>108768487984</v>
      </c>
      <c r="O74" s="4">
        <v>75323677571</v>
      </c>
      <c r="Q74" s="4">
        <v>33444810413</v>
      </c>
    </row>
    <row r="75" spans="1:17">
      <c r="A75" s="2" t="s">
        <v>52</v>
      </c>
      <c r="C75" s="4">
        <v>854028892</v>
      </c>
      <c r="E75" s="4">
        <v>961008479544</v>
      </c>
      <c r="G75" s="4">
        <v>1118912699682</v>
      </c>
      <c r="I75" s="4">
        <v>-157904220137</v>
      </c>
      <c r="K75" s="4">
        <v>854028892</v>
      </c>
      <c r="M75" s="4">
        <v>961008479544</v>
      </c>
      <c r="O75" s="4">
        <v>979443422259</v>
      </c>
      <c r="Q75" s="4">
        <v>-18434942714</v>
      </c>
    </row>
    <row r="76" spans="1:17">
      <c r="A76" s="2" t="s">
        <v>54</v>
      </c>
      <c r="C76" s="4">
        <v>2000000</v>
      </c>
      <c r="E76" s="4">
        <v>31789719000</v>
      </c>
      <c r="G76" s="4">
        <v>32803650000</v>
      </c>
      <c r="I76" s="4">
        <v>-1013931000</v>
      </c>
      <c r="K76" s="4">
        <v>2000000</v>
      </c>
      <c r="M76" s="4">
        <v>31789719000</v>
      </c>
      <c r="O76" s="4">
        <v>24609884668</v>
      </c>
      <c r="Q76" s="4">
        <v>7179834332</v>
      </c>
    </row>
    <row r="77" spans="1:17">
      <c r="A77" s="2" t="s">
        <v>71</v>
      </c>
      <c r="C77" s="4">
        <v>84855799</v>
      </c>
      <c r="E77" s="4">
        <v>36608293636</v>
      </c>
      <c r="G77" s="4">
        <v>36608293636</v>
      </c>
      <c r="I77" s="4">
        <v>0</v>
      </c>
      <c r="K77" s="4">
        <v>84855799</v>
      </c>
      <c r="M77" s="4">
        <v>36608293636</v>
      </c>
      <c r="O77" s="4">
        <v>36608293636</v>
      </c>
      <c r="Q77" s="4">
        <v>0</v>
      </c>
    </row>
    <row r="78" spans="1:17">
      <c r="A78" s="2" t="s">
        <v>24</v>
      </c>
      <c r="C78" s="4">
        <v>4000000</v>
      </c>
      <c r="E78" s="4">
        <v>191851650000</v>
      </c>
      <c r="G78" s="4">
        <v>209863836000</v>
      </c>
      <c r="I78" s="4">
        <v>-18012186000</v>
      </c>
      <c r="K78" s="4">
        <v>4000000</v>
      </c>
      <c r="M78" s="4">
        <v>191851650000</v>
      </c>
      <c r="O78" s="4">
        <v>93450938226</v>
      </c>
      <c r="Q78" s="4">
        <v>98400711774</v>
      </c>
    </row>
    <row r="79" spans="1:17">
      <c r="A79" s="2" t="s">
        <v>48</v>
      </c>
      <c r="C79" s="4">
        <v>11740461</v>
      </c>
      <c r="E79" s="4">
        <v>254419194603</v>
      </c>
      <c r="G79" s="4">
        <v>256753315655</v>
      </c>
      <c r="I79" s="4">
        <v>-2334121051</v>
      </c>
      <c r="K79" s="4">
        <v>11740461</v>
      </c>
      <c r="M79" s="4">
        <v>254419194603</v>
      </c>
      <c r="O79" s="4">
        <v>225979147072</v>
      </c>
      <c r="Q79" s="4">
        <v>28440047531</v>
      </c>
    </row>
    <row r="80" spans="1:17">
      <c r="A80" s="2" t="s">
        <v>41</v>
      </c>
      <c r="C80" s="4">
        <v>5277048</v>
      </c>
      <c r="E80" s="4">
        <v>66567292972</v>
      </c>
      <c r="G80" s="4">
        <v>67144314424</v>
      </c>
      <c r="I80" s="4">
        <v>-577021451</v>
      </c>
      <c r="K80" s="4">
        <v>5277048</v>
      </c>
      <c r="M80" s="4">
        <v>66567292972</v>
      </c>
      <c r="O80" s="4">
        <v>45794520699</v>
      </c>
      <c r="Q80" s="4">
        <v>20772772273</v>
      </c>
    </row>
    <row r="81" spans="1:17">
      <c r="A81" s="2" t="s">
        <v>73</v>
      </c>
      <c r="C81" s="4">
        <v>6194026</v>
      </c>
      <c r="E81" s="4">
        <v>263834800716</v>
      </c>
      <c r="G81" s="4">
        <v>263526942138</v>
      </c>
      <c r="I81" s="4">
        <v>307858578</v>
      </c>
      <c r="K81" s="4">
        <v>6194026</v>
      </c>
      <c r="M81" s="4">
        <v>263834800716</v>
      </c>
      <c r="O81" s="4">
        <v>313139792885</v>
      </c>
      <c r="Q81" s="4">
        <v>-49304992168</v>
      </c>
    </row>
    <row r="82" spans="1:17">
      <c r="A82" s="2" t="s">
        <v>20</v>
      </c>
      <c r="C82" s="4">
        <v>47016512</v>
      </c>
      <c r="E82" s="4">
        <v>635619987048</v>
      </c>
      <c r="G82" s="4">
        <v>667868354038</v>
      </c>
      <c r="I82" s="4">
        <v>-32248366989</v>
      </c>
      <c r="K82" s="4">
        <v>47016512</v>
      </c>
      <c r="M82" s="4">
        <v>635619987048</v>
      </c>
      <c r="O82" s="4">
        <v>540953912102</v>
      </c>
      <c r="Q82" s="4">
        <v>94666074946</v>
      </c>
    </row>
    <row r="83" spans="1:17">
      <c r="A83" s="2" t="s">
        <v>36</v>
      </c>
      <c r="C83" s="4">
        <v>75000</v>
      </c>
      <c r="E83" s="4">
        <v>218351718750</v>
      </c>
      <c r="G83" s="4">
        <v>204868593750</v>
      </c>
      <c r="I83" s="4">
        <v>13483125000</v>
      </c>
      <c r="K83" s="4">
        <v>75000</v>
      </c>
      <c r="M83" s="4">
        <v>218351718750</v>
      </c>
      <c r="O83" s="4">
        <v>112434281250</v>
      </c>
      <c r="Q83" s="4">
        <v>105917437500</v>
      </c>
    </row>
    <row r="84" spans="1:17">
      <c r="A84" s="2" t="s">
        <v>37</v>
      </c>
      <c r="C84" s="4">
        <v>114900</v>
      </c>
      <c r="E84" s="4">
        <v>334514374099</v>
      </c>
      <c r="G84" s="4">
        <v>313514301743</v>
      </c>
      <c r="I84" s="4">
        <v>21000072356</v>
      </c>
      <c r="K84" s="4">
        <v>114900</v>
      </c>
      <c r="M84" s="4">
        <v>334514374099</v>
      </c>
      <c r="O84" s="4">
        <v>171159133312</v>
      </c>
      <c r="Q84" s="4">
        <v>163355240787</v>
      </c>
    </row>
    <row r="85" spans="1:17">
      <c r="A85" s="2" t="s">
        <v>38</v>
      </c>
      <c r="C85" s="4">
        <v>3700000</v>
      </c>
      <c r="E85" s="4">
        <v>48696521400</v>
      </c>
      <c r="G85" s="4">
        <v>45535214646</v>
      </c>
      <c r="I85" s="4">
        <v>3161306754</v>
      </c>
      <c r="K85" s="4">
        <v>3700000</v>
      </c>
      <c r="M85" s="4">
        <v>48696521400</v>
      </c>
      <c r="O85" s="4">
        <v>45403188699</v>
      </c>
      <c r="Q85" s="4">
        <v>3293332701</v>
      </c>
    </row>
    <row r="86" spans="1:17">
      <c r="A86" s="2" t="s">
        <v>46</v>
      </c>
      <c r="C86" s="4">
        <v>472580</v>
      </c>
      <c r="E86" s="4">
        <v>213098219674</v>
      </c>
      <c r="G86" s="4">
        <v>228179771072</v>
      </c>
      <c r="I86" s="4">
        <v>-15081551397</v>
      </c>
      <c r="K86" s="4">
        <v>472580</v>
      </c>
      <c r="M86" s="4">
        <v>213098219674</v>
      </c>
      <c r="O86" s="4">
        <v>151244026204</v>
      </c>
      <c r="Q86" s="4">
        <v>61854193470</v>
      </c>
    </row>
    <row r="87" spans="1:17">
      <c r="A87" s="2" t="s">
        <v>45</v>
      </c>
      <c r="C87" s="4">
        <v>43199</v>
      </c>
      <c r="E87" s="4">
        <v>19358375726</v>
      </c>
      <c r="G87" s="4">
        <v>19866943626</v>
      </c>
      <c r="I87" s="4">
        <v>-508567899</v>
      </c>
      <c r="K87" s="4">
        <v>43199</v>
      </c>
      <c r="M87" s="4">
        <v>19358375726</v>
      </c>
      <c r="O87" s="4">
        <v>13838639484</v>
      </c>
      <c r="Q87" s="4">
        <v>5519736242</v>
      </c>
    </row>
    <row r="88" spans="1:17">
      <c r="A88" s="2" t="s">
        <v>47</v>
      </c>
      <c r="C88" s="4">
        <v>50335</v>
      </c>
      <c r="E88" s="4">
        <v>22556166629</v>
      </c>
      <c r="G88" s="4">
        <v>23073423062</v>
      </c>
      <c r="I88" s="4">
        <v>-517256432</v>
      </c>
      <c r="K88" s="4">
        <v>50335</v>
      </c>
      <c r="M88" s="4">
        <v>22556166629</v>
      </c>
      <c r="O88" s="4">
        <v>16125679571</v>
      </c>
      <c r="Q88" s="4">
        <v>6430487058</v>
      </c>
    </row>
    <row r="89" spans="1:17">
      <c r="A89" s="2" t="s">
        <v>35</v>
      </c>
      <c r="C89" s="4">
        <v>104300</v>
      </c>
      <c r="E89" s="4">
        <v>303508619400</v>
      </c>
      <c r="G89" s="4">
        <v>284903924375</v>
      </c>
      <c r="I89" s="4">
        <v>18604695025</v>
      </c>
      <c r="K89" s="4">
        <v>104300</v>
      </c>
      <c r="M89" s="4">
        <v>303508619400</v>
      </c>
      <c r="O89" s="4">
        <v>214551462300</v>
      </c>
      <c r="Q89" s="4">
        <v>88957157100</v>
      </c>
    </row>
    <row r="90" spans="1:17">
      <c r="A90" s="2" t="s">
        <v>98</v>
      </c>
      <c r="C90" s="4">
        <v>65468220</v>
      </c>
      <c r="E90" s="4">
        <v>98529127713</v>
      </c>
      <c r="G90" s="4">
        <v>99210537051</v>
      </c>
      <c r="I90" s="4">
        <v>-681409337</v>
      </c>
      <c r="K90" s="4">
        <v>65468220</v>
      </c>
      <c r="M90" s="4">
        <v>98529127713</v>
      </c>
      <c r="O90" s="4">
        <v>99210537051</v>
      </c>
      <c r="Q90" s="4">
        <v>-681409337</v>
      </c>
    </row>
    <row r="91" spans="1:17">
      <c r="A91" s="2" t="s">
        <v>108</v>
      </c>
      <c r="C91" s="4">
        <v>1800</v>
      </c>
      <c r="E91" s="4">
        <v>1790675381</v>
      </c>
      <c r="G91" s="4">
        <v>1756481580</v>
      </c>
      <c r="I91" s="4">
        <v>34193801</v>
      </c>
      <c r="K91" s="4">
        <v>1800</v>
      </c>
      <c r="M91" s="4">
        <v>1790675381</v>
      </c>
      <c r="O91" s="4">
        <v>1549981744</v>
      </c>
      <c r="Q91" s="4">
        <v>240693637</v>
      </c>
    </row>
    <row r="92" spans="1:17">
      <c r="A92" s="2" t="s">
        <v>112</v>
      </c>
      <c r="C92" s="4">
        <v>4500</v>
      </c>
      <c r="E92" s="4">
        <v>4364163851</v>
      </c>
      <c r="G92" s="4">
        <v>4174478238</v>
      </c>
      <c r="I92" s="4">
        <v>189685613</v>
      </c>
      <c r="K92" s="4">
        <v>4500</v>
      </c>
      <c r="M92" s="4">
        <v>4364163851</v>
      </c>
      <c r="O92" s="4">
        <v>3676266202</v>
      </c>
      <c r="Q92" s="4">
        <v>687897649</v>
      </c>
    </row>
    <row r="93" spans="1:17">
      <c r="A93" s="2" t="s">
        <v>115</v>
      </c>
      <c r="C93" s="4">
        <v>135700</v>
      </c>
      <c r="E93" s="4">
        <v>108865944470</v>
      </c>
      <c r="G93" s="4">
        <v>106488911385</v>
      </c>
      <c r="I93" s="4">
        <v>2377033085</v>
      </c>
      <c r="K93" s="4">
        <v>135700</v>
      </c>
      <c r="M93" s="4">
        <v>108865944470</v>
      </c>
      <c r="O93" s="4">
        <v>101132090189</v>
      </c>
      <c r="Q93" s="4">
        <v>7733854281</v>
      </c>
    </row>
    <row r="94" spans="1:17">
      <c r="A94" s="2" t="s">
        <v>126</v>
      </c>
      <c r="C94" s="4">
        <v>188385</v>
      </c>
      <c r="E94" s="4">
        <v>178085733609</v>
      </c>
      <c r="G94" s="4">
        <v>176097841938</v>
      </c>
      <c r="I94" s="4">
        <v>1987891671</v>
      </c>
      <c r="K94" s="4">
        <v>188385</v>
      </c>
      <c r="M94" s="4">
        <v>178085733609</v>
      </c>
      <c r="O94" s="4">
        <v>175647766858</v>
      </c>
      <c r="Q94" s="4">
        <v>2437966751</v>
      </c>
    </row>
    <row r="95" spans="1:17">
      <c r="A95" s="2" t="s">
        <v>123</v>
      </c>
      <c r="C95" s="4">
        <v>58848</v>
      </c>
      <c r="E95" s="4">
        <v>57692359284</v>
      </c>
      <c r="G95" s="4">
        <v>56598555077</v>
      </c>
      <c r="I95" s="4">
        <v>1093804207</v>
      </c>
      <c r="K95" s="4">
        <v>58848</v>
      </c>
      <c r="M95" s="4">
        <v>57692359284</v>
      </c>
      <c r="O95" s="4">
        <v>56411624526</v>
      </c>
      <c r="Q95" s="4">
        <v>1280734758</v>
      </c>
    </row>
    <row r="96" spans="1:17">
      <c r="A96" s="2" t="s">
        <v>118</v>
      </c>
      <c r="C96" s="4">
        <v>83000</v>
      </c>
      <c r="E96" s="4">
        <v>53010790052</v>
      </c>
      <c r="G96" s="4">
        <v>51775973903</v>
      </c>
      <c r="I96" s="4">
        <v>1234816149</v>
      </c>
      <c r="K96" s="4">
        <v>83000</v>
      </c>
      <c r="M96" s="4">
        <v>53010790052</v>
      </c>
      <c r="O96" s="4">
        <v>51370539221</v>
      </c>
      <c r="Q96" s="4">
        <v>1640250831</v>
      </c>
    </row>
    <row r="97" spans="5:17" ht="22.5" thickBot="1">
      <c r="E97" s="5">
        <f>SUM(E8:E96)</f>
        <v>22674656166400</v>
      </c>
      <c r="G97" s="5">
        <f>SUM(G8:G96)</f>
        <v>23467739204514</v>
      </c>
      <c r="I97" s="5">
        <f>SUM(I8:I96)</f>
        <v>-793083038059</v>
      </c>
      <c r="M97" s="5">
        <f>SUM(M8:M96)</f>
        <v>22674656166400</v>
      </c>
      <c r="O97" s="5">
        <f>SUM(O8:O96)</f>
        <v>18547768657571</v>
      </c>
      <c r="Q97" s="5">
        <f>SUM(Q8:Q96)</f>
        <v>4126887508838</v>
      </c>
    </row>
    <row r="98" spans="5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72"/>
  <sheetViews>
    <sheetView rightToLeft="1" workbookViewId="0">
      <selection activeCell="K159" sqref="K159"/>
    </sheetView>
  </sheetViews>
  <sheetFormatPr defaultRowHeight="21.75"/>
  <cols>
    <col min="1" max="1" width="32.1406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2.5">
      <c r="A3" s="11" t="s">
        <v>148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2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2.5">
      <c r="A6" s="11" t="s">
        <v>3</v>
      </c>
      <c r="C6" s="13" t="s">
        <v>150</v>
      </c>
      <c r="D6" s="13" t="s">
        <v>150</v>
      </c>
      <c r="E6" s="13" t="s">
        <v>150</v>
      </c>
      <c r="F6" s="13" t="s">
        <v>150</v>
      </c>
      <c r="G6" s="13" t="s">
        <v>150</v>
      </c>
      <c r="H6" s="13" t="s">
        <v>150</v>
      </c>
      <c r="I6" s="13" t="s">
        <v>150</v>
      </c>
      <c r="K6" s="13" t="s">
        <v>151</v>
      </c>
      <c r="L6" s="13" t="s">
        <v>151</v>
      </c>
      <c r="M6" s="13" t="s">
        <v>151</v>
      </c>
      <c r="N6" s="13" t="s">
        <v>151</v>
      </c>
      <c r="O6" s="13" t="s">
        <v>151</v>
      </c>
      <c r="P6" s="13" t="s">
        <v>151</v>
      </c>
      <c r="Q6" s="13" t="s">
        <v>151</v>
      </c>
    </row>
    <row r="7" spans="1:17" ht="22.5">
      <c r="A7" s="13" t="s">
        <v>3</v>
      </c>
      <c r="C7" s="14" t="s">
        <v>7</v>
      </c>
      <c r="E7" s="14" t="s">
        <v>249</v>
      </c>
      <c r="G7" s="14" t="s">
        <v>250</v>
      </c>
      <c r="I7" s="14" t="s">
        <v>252</v>
      </c>
      <c r="K7" s="14" t="s">
        <v>7</v>
      </c>
      <c r="M7" s="14" t="s">
        <v>249</v>
      </c>
      <c r="O7" s="14" t="s">
        <v>250</v>
      </c>
      <c r="Q7" s="14" t="s">
        <v>252</v>
      </c>
    </row>
    <row r="8" spans="1:17">
      <c r="A8" s="2" t="s">
        <v>56</v>
      </c>
      <c r="C8" s="4">
        <v>2865954</v>
      </c>
      <c r="E8" s="4">
        <v>22591789626</v>
      </c>
      <c r="G8" s="4">
        <v>19230824182</v>
      </c>
      <c r="I8" s="4">
        <v>3360965444</v>
      </c>
      <c r="K8" s="4">
        <v>3615955</v>
      </c>
      <c r="M8" s="4">
        <v>28904947256</v>
      </c>
      <c r="O8" s="4">
        <v>24263533347</v>
      </c>
      <c r="Q8" s="4">
        <v>4641413909</v>
      </c>
    </row>
    <row r="9" spans="1:17">
      <c r="A9" s="2" t="s">
        <v>88</v>
      </c>
      <c r="C9" s="4">
        <v>3983962</v>
      </c>
      <c r="E9" s="4">
        <v>24187707116</v>
      </c>
      <c r="G9" s="4">
        <v>25042499253</v>
      </c>
      <c r="I9" s="4">
        <v>-854792137</v>
      </c>
      <c r="K9" s="4">
        <v>4961221</v>
      </c>
      <c r="M9" s="4">
        <v>31009955771</v>
      </c>
      <c r="O9" s="4">
        <v>31952377053</v>
      </c>
      <c r="Q9" s="4">
        <v>-942421282</v>
      </c>
    </row>
    <row r="10" spans="1:17">
      <c r="A10" s="2" t="s">
        <v>34</v>
      </c>
      <c r="C10" s="4">
        <v>200000</v>
      </c>
      <c r="E10" s="4">
        <v>1734278615</v>
      </c>
      <c r="G10" s="4">
        <v>902597394</v>
      </c>
      <c r="I10" s="4">
        <v>831681221</v>
      </c>
      <c r="K10" s="4">
        <v>10047967</v>
      </c>
      <c r="M10" s="4">
        <v>145758871507</v>
      </c>
      <c r="O10" s="4">
        <v>66851494707</v>
      </c>
      <c r="Q10" s="4">
        <v>78907376800</v>
      </c>
    </row>
    <row r="11" spans="1:17">
      <c r="A11" s="2" t="s">
        <v>95</v>
      </c>
      <c r="C11" s="4">
        <v>867402</v>
      </c>
      <c r="E11" s="4">
        <v>4595744341</v>
      </c>
      <c r="G11" s="4">
        <v>3251988615</v>
      </c>
      <c r="I11" s="4">
        <v>1343755726</v>
      </c>
      <c r="K11" s="4">
        <v>867402</v>
      </c>
      <c r="M11" s="4">
        <v>4595744341</v>
      </c>
      <c r="O11" s="4">
        <v>3251988615</v>
      </c>
      <c r="Q11" s="4">
        <v>1343755726</v>
      </c>
    </row>
    <row r="12" spans="1:17">
      <c r="A12" s="2" t="s">
        <v>38</v>
      </c>
      <c r="C12" s="4">
        <v>50000</v>
      </c>
      <c r="E12" s="4">
        <v>666013505</v>
      </c>
      <c r="G12" s="4">
        <v>613556604</v>
      </c>
      <c r="I12" s="4">
        <v>52456901</v>
      </c>
      <c r="K12" s="4">
        <v>800000</v>
      </c>
      <c r="M12" s="4">
        <v>10174507425</v>
      </c>
      <c r="O12" s="4">
        <v>9816905661</v>
      </c>
      <c r="Q12" s="4">
        <v>357601764</v>
      </c>
    </row>
    <row r="13" spans="1:17">
      <c r="A13" s="2" t="s">
        <v>96</v>
      </c>
      <c r="C13" s="4">
        <v>0</v>
      </c>
      <c r="E13" s="4">
        <v>0</v>
      </c>
      <c r="G13" s="4">
        <v>0</v>
      </c>
      <c r="I13" s="4">
        <v>0</v>
      </c>
      <c r="K13" s="4">
        <v>100000</v>
      </c>
      <c r="M13" s="4">
        <v>2959286867</v>
      </c>
      <c r="O13" s="4">
        <v>1337124145</v>
      </c>
      <c r="Q13" s="4">
        <v>1622162722</v>
      </c>
    </row>
    <row r="14" spans="1:17">
      <c r="A14" s="2" t="s">
        <v>253</v>
      </c>
      <c r="C14" s="4">
        <v>0</v>
      </c>
      <c r="E14" s="4">
        <v>0</v>
      </c>
      <c r="G14" s="4">
        <v>0</v>
      </c>
      <c r="I14" s="4">
        <v>0</v>
      </c>
      <c r="K14" s="4">
        <v>4343500</v>
      </c>
      <c r="M14" s="4">
        <v>53613657174</v>
      </c>
      <c r="O14" s="4">
        <v>53613657174</v>
      </c>
      <c r="Q14" s="4">
        <v>0</v>
      </c>
    </row>
    <row r="15" spans="1:17">
      <c r="A15" s="2" t="s">
        <v>43</v>
      </c>
      <c r="C15" s="4">
        <v>0</v>
      </c>
      <c r="E15" s="4">
        <v>0</v>
      </c>
      <c r="G15" s="4">
        <v>0</v>
      </c>
      <c r="I15" s="4">
        <v>0</v>
      </c>
      <c r="K15" s="4">
        <v>400000</v>
      </c>
      <c r="M15" s="4">
        <v>7880882238</v>
      </c>
      <c r="O15" s="4">
        <v>4924384715</v>
      </c>
      <c r="Q15" s="4">
        <v>2956497523</v>
      </c>
    </row>
    <row r="16" spans="1:17">
      <c r="A16" s="2" t="s">
        <v>254</v>
      </c>
      <c r="C16" s="4">
        <v>0</v>
      </c>
      <c r="E16" s="4">
        <v>0</v>
      </c>
      <c r="G16" s="4">
        <v>0</v>
      </c>
      <c r="I16" s="4">
        <v>0</v>
      </c>
      <c r="K16" s="4">
        <v>3289466</v>
      </c>
      <c r="M16" s="4">
        <v>38333858087</v>
      </c>
      <c r="O16" s="4">
        <v>35288689330</v>
      </c>
      <c r="Q16" s="4">
        <v>3045168757</v>
      </c>
    </row>
    <row r="17" spans="1:17">
      <c r="A17" s="2" t="s">
        <v>255</v>
      </c>
      <c r="C17" s="4">
        <v>0</v>
      </c>
      <c r="E17" s="4">
        <v>0</v>
      </c>
      <c r="G17" s="4">
        <v>0</v>
      </c>
      <c r="I17" s="4">
        <v>0</v>
      </c>
      <c r="K17" s="4">
        <v>4024137</v>
      </c>
      <c r="M17" s="4">
        <v>55941242865</v>
      </c>
      <c r="O17" s="4">
        <v>32321562549</v>
      </c>
      <c r="Q17" s="4">
        <v>23619680316</v>
      </c>
    </row>
    <row r="18" spans="1:17">
      <c r="A18" s="2" t="s">
        <v>256</v>
      </c>
      <c r="C18" s="4">
        <v>0</v>
      </c>
      <c r="E18" s="4">
        <v>0</v>
      </c>
      <c r="G18" s="4">
        <v>0</v>
      </c>
      <c r="I18" s="4">
        <v>0</v>
      </c>
      <c r="K18" s="4">
        <v>8045421</v>
      </c>
      <c r="M18" s="4">
        <v>121476738819</v>
      </c>
      <c r="O18" s="4">
        <v>42039936313</v>
      </c>
      <c r="Q18" s="4">
        <v>79436802506</v>
      </c>
    </row>
    <row r="19" spans="1:17">
      <c r="A19" s="2" t="s">
        <v>238</v>
      </c>
      <c r="C19" s="4">
        <v>0</v>
      </c>
      <c r="E19" s="4">
        <v>0</v>
      </c>
      <c r="G19" s="4">
        <v>0</v>
      </c>
      <c r="I19" s="4">
        <v>0</v>
      </c>
      <c r="K19" s="4">
        <v>983931</v>
      </c>
      <c r="M19" s="4">
        <v>81082014830</v>
      </c>
      <c r="O19" s="4">
        <v>41510345173</v>
      </c>
      <c r="Q19" s="4">
        <v>39571669657</v>
      </c>
    </row>
    <row r="20" spans="1:17">
      <c r="A20" s="2" t="s">
        <v>87</v>
      </c>
      <c r="C20" s="4">
        <v>0</v>
      </c>
      <c r="E20" s="4">
        <v>0</v>
      </c>
      <c r="G20" s="4">
        <v>0</v>
      </c>
      <c r="I20" s="4">
        <v>0</v>
      </c>
      <c r="K20" s="4">
        <v>12000000</v>
      </c>
      <c r="M20" s="4">
        <v>151665047334</v>
      </c>
      <c r="O20" s="4">
        <v>68389108141</v>
      </c>
      <c r="Q20" s="4">
        <v>83275939193</v>
      </c>
    </row>
    <row r="21" spans="1:17">
      <c r="A21" s="2" t="s">
        <v>69</v>
      </c>
      <c r="C21" s="4">
        <v>0</v>
      </c>
      <c r="E21" s="4">
        <v>0</v>
      </c>
      <c r="G21" s="4">
        <v>0</v>
      </c>
      <c r="I21" s="4">
        <v>0</v>
      </c>
      <c r="K21" s="4">
        <v>10003002</v>
      </c>
      <c r="M21" s="4">
        <v>69463628109</v>
      </c>
      <c r="O21" s="4">
        <v>44311975749</v>
      </c>
      <c r="Q21" s="4">
        <v>25151652360</v>
      </c>
    </row>
    <row r="22" spans="1:17">
      <c r="A22" s="2" t="s">
        <v>244</v>
      </c>
      <c r="C22" s="4">
        <v>0</v>
      </c>
      <c r="E22" s="4">
        <v>0</v>
      </c>
      <c r="G22" s="4">
        <v>0</v>
      </c>
      <c r="I22" s="4">
        <v>0</v>
      </c>
      <c r="K22" s="4">
        <v>34232542</v>
      </c>
      <c r="M22" s="4">
        <v>174428991925</v>
      </c>
      <c r="O22" s="4">
        <v>110046885111</v>
      </c>
      <c r="Q22" s="4">
        <v>64382106814</v>
      </c>
    </row>
    <row r="23" spans="1:17">
      <c r="A23" s="2" t="s">
        <v>40</v>
      </c>
      <c r="C23" s="4">
        <v>0</v>
      </c>
      <c r="E23" s="4">
        <v>0</v>
      </c>
      <c r="G23" s="4">
        <v>0</v>
      </c>
      <c r="I23" s="4">
        <v>0</v>
      </c>
      <c r="K23" s="4">
        <v>3537113</v>
      </c>
      <c r="M23" s="4">
        <v>24241499084</v>
      </c>
      <c r="O23" s="4">
        <v>14454208436</v>
      </c>
      <c r="Q23" s="4">
        <v>9787290648</v>
      </c>
    </row>
    <row r="24" spans="1:17">
      <c r="A24" s="2" t="s">
        <v>72</v>
      </c>
      <c r="C24" s="4">
        <v>0</v>
      </c>
      <c r="E24" s="4">
        <v>0</v>
      </c>
      <c r="G24" s="4">
        <v>0</v>
      </c>
      <c r="I24" s="4">
        <v>0</v>
      </c>
      <c r="K24" s="4">
        <v>1823607</v>
      </c>
      <c r="M24" s="4">
        <v>22455882114</v>
      </c>
      <c r="O24" s="4">
        <v>14340711270</v>
      </c>
      <c r="Q24" s="4">
        <v>8115170844</v>
      </c>
    </row>
    <row r="25" spans="1:17">
      <c r="A25" s="2" t="s">
        <v>60</v>
      </c>
      <c r="C25" s="4">
        <v>0</v>
      </c>
      <c r="E25" s="4">
        <v>0</v>
      </c>
      <c r="G25" s="4">
        <v>0</v>
      </c>
      <c r="I25" s="4">
        <v>0</v>
      </c>
      <c r="K25" s="4">
        <v>6800000</v>
      </c>
      <c r="M25" s="4">
        <v>43598179619</v>
      </c>
      <c r="O25" s="4">
        <v>20109631820</v>
      </c>
      <c r="Q25" s="4">
        <v>23488547799</v>
      </c>
    </row>
    <row r="26" spans="1:17">
      <c r="A26" s="2" t="s">
        <v>82</v>
      </c>
      <c r="C26" s="4">
        <v>0</v>
      </c>
      <c r="E26" s="4">
        <v>0</v>
      </c>
      <c r="G26" s="4">
        <v>0</v>
      </c>
      <c r="I26" s="4">
        <v>0</v>
      </c>
      <c r="K26" s="4">
        <v>4000000</v>
      </c>
      <c r="M26" s="4">
        <v>28897043663</v>
      </c>
      <c r="O26" s="4">
        <v>11345542720</v>
      </c>
      <c r="Q26" s="4">
        <v>17551500943</v>
      </c>
    </row>
    <row r="27" spans="1:17">
      <c r="A27" s="2" t="s">
        <v>80</v>
      </c>
      <c r="C27" s="4">
        <v>0</v>
      </c>
      <c r="E27" s="4">
        <v>0</v>
      </c>
      <c r="G27" s="4">
        <v>0</v>
      </c>
      <c r="I27" s="4">
        <v>0</v>
      </c>
      <c r="K27" s="4">
        <v>3800000</v>
      </c>
      <c r="M27" s="4">
        <v>31239015472</v>
      </c>
      <c r="O27" s="4">
        <v>19632553503</v>
      </c>
      <c r="Q27" s="4">
        <v>11606461969</v>
      </c>
    </row>
    <row r="28" spans="1:17">
      <c r="A28" s="2" t="s">
        <v>205</v>
      </c>
      <c r="C28" s="4">
        <v>0</v>
      </c>
      <c r="E28" s="4">
        <v>0</v>
      </c>
      <c r="G28" s="4">
        <v>0</v>
      </c>
      <c r="I28" s="4">
        <v>0</v>
      </c>
      <c r="K28" s="4">
        <v>3120885</v>
      </c>
      <c r="M28" s="4">
        <v>180283355403</v>
      </c>
      <c r="O28" s="4">
        <v>110299149583</v>
      </c>
      <c r="Q28" s="4">
        <v>69984205820</v>
      </c>
    </row>
    <row r="29" spans="1:17">
      <c r="A29" s="2" t="s">
        <v>83</v>
      </c>
      <c r="C29" s="4">
        <v>0</v>
      </c>
      <c r="E29" s="4">
        <v>0</v>
      </c>
      <c r="G29" s="4">
        <v>0</v>
      </c>
      <c r="I29" s="4">
        <v>0</v>
      </c>
      <c r="K29" s="4">
        <v>1200002</v>
      </c>
      <c r="M29" s="4">
        <v>5277212660</v>
      </c>
      <c r="O29" s="4">
        <v>5814009241</v>
      </c>
      <c r="Q29" s="4">
        <v>-536796581</v>
      </c>
    </row>
    <row r="30" spans="1:17">
      <c r="A30" s="2" t="s">
        <v>81</v>
      </c>
      <c r="C30" s="4">
        <v>0</v>
      </c>
      <c r="E30" s="4">
        <v>0</v>
      </c>
      <c r="G30" s="4">
        <v>0</v>
      </c>
      <c r="I30" s="4">
        <v>0</v>
      </c>
      <c r="K30" s="4">
        <v>1200001</v>
      </c>
      <c r="M30" s="4">
        <v>5373834319</v>
      </c>
      <c r="O30" s="4">
        <v>2576579748</v>
      </c>
      <c r="Q30" s="4">
        <v>2797254571</v>
      </c>
    </row>
    <row r="31" spans="1:17">
      <c r="A31" s="2" t="s">
        <v>257</v>
      </c>
      <c r="C31" s="4">
        <v>0</v>
      </c>
      <c r="E31" s="4">
        <v>0</v>
      </c>
      <c r="G31" s="4">
        <v>0</v>
      </c>
      <c r="I31" s="4">
        <v>0</v>
      </c>
      <c r="K31" s="4">
        <v>200000</v>
      </c>
      <c r="M31" s="4">
        <v>3536988864</v>
      </c>
      <c r="O31" s="4">
        <v>3485161651</v>
      </c>
      <c r="Q31" s="4">
        <v>51827213</v>
      </c>
    </row>
    <row r="32" spans="1:17">
      <c r="A32" s="2" t="s">
        <v>75</v>
      </c>
      <c r="C32" s="4">
        <v>0</v>
      </c>
      <c r="E32" s="4">
        <v>0</v>
      </c>
      <c r="G32" s="4">
        <v>0</v>
      </c>
      <c r="I32" s="4">
        <v>0</v>
      </c>
      <c r="K32" s="4">
        <v>2691177</v>
      </c>
      <c r="M32" s="4">
        <v>17355278429</v>
      </c>
      <c r="O32" s="4">
        <v>7567415753</v>
      </c>
      <c r="Q32" s="4">
        <v>9787862676</v>
      </c>
    </row>
    <row r="33" spans="1:17">
      <c r="A33" s="2" t="s">
        <v>73</v>
      </c>
      <c r="C33" s="4">
        <v>0</v>
      </c>
      <c r="E33" s="4">
        <v>0</v>
      </c>
      <c r="G33" s="4">
        <v>0</v>
      </c>
      <c r="I33" s="4">
        <v>0</v>
      </c>
      <c r="K33" s="4">
        <v>1371069</v>
      </c>
      <c r="M33" s="4">
        <v>79011564831</v>
      </c>
      <c r="O33" s="4">
        <v>69314572261</v>
      </c>
      <c r="Q33" s="4">
        <v>9696992570</v>
      </c>
    </row>
    <row r="34" spans="1:17">
      <c r="A34" s="2" t="s">
        <v>258</v>
      </c>
      <c r="C34" s="4">
        <v>0</v>
      </c>
      <c r="E34" s="4">
        <v>0</v>
      </c>
      <c r="G34" s="4">
        <v>0</v>
      </c>
      <c r="I34" s="4">
        <v>0</v>
      </c>
      <c r="K34" s="4">
        <v>9890744</v>
      </c>
      <c r="M34" s="4">
        <v>42184815585</v>
      </c>
      <c r="O34" s="4">
        <v>18967368645</v>
      </c>
      <c r="Q34" s="4">
        <v>23217446940</v>
      </c>
    </row>
    <row r="35" spans="1:17">
      <c r="A35" s="2" t="s">
        <v>93</v>
      </c>
      <c r="C35" s="4">
        <v>0</v>
      </c>
      <c r="E35" s="4">
        <v>0</v>
      </c>
      <c r="G35" s="4">
        <v>0</v>
      </c>
      <c r="I35" s="4">
        <v>0</v>
      </c>
      <c r="K35" s="4">
        <v>840113</v>
      </c>
      <c r="M35" s="4">
        <v>22459572941</v>
      </c>
      <c r="O35" s="4">
        <v>12272696709</v>
      </c>
      <c r="Q35" s="4">
        <v>10186876232</v>
      </c>
    </row>
    <row r="36" spans="1:17">
      <c r="A36" s="2" t="s">
        <v>207</v>
      </c>
      <c r="C36" s="4">
        <v>0</v>
      </c>
      <c r="E36" s="4">
        <v>0</v>
      </c>
      <c r="G36" s="4">
        <v>0</v>
      </c>
      <c r="I36" s="4">
        <v>0</v>
      </c>
      <c r="K36" s="4">
        <v>7898636</v>
      </c>
      <c r="M36" s="4">
        <v>129697882539</v>
      </c>
      <c r="O36" s="4">
        <v>124365799108</v>
      </c>
      <c r="Q36" s="4">
        <v>5332083431</v>
      </c>
    </row>
    <row r="37" spans="1:17">
      <c r="A37" s="2" t="s">
        <v>21</v>
      </c>
      <c r="C37" s="4">
        <v>0</v>
      </c>
      <c r="E37" s="4">
        <v>0</v>
      </c>
      <c r="G37" s="4">
        <v>0</v>
      </c>
      <c r="I37" s="4">
        <v>0</v>
      </c>
      <c r="K37" s="4">
        <v>1</v>
      </c>
      <c r="M37" s="4">
        <v>1</v>
      </c>
      <c r="O37" s="4">
        <v>5379</v>
      </c>
      <c r="Q37" s="4">
        <v>-5378</v>
      </c>
    </row>
    <row r="38" spans="1:17">
      <c r="A38" s="2" t="s">
        <v>259</v>
      </c>
      <c r="C38" s="4">
        <v>0</v>
      </c>
      <c r="E38" s="4">
        <v>0</v>
      </c>
      <c r="G38" s="4">
        <v>0</v>
      </c>
      <c r="I38" s="4">
        <v>0</v>
      </c>
      <c r="K38" s="4">
        <v>14783023</v>
      </c>
      <c r="M38" s="4">
        <v>204838059572</v>
      </c>
      <c r="O38" s="4">
        <v>182808888994</v>
      </c>
      <c r="Q38" s="4">
        <v>22029170578</v>
      </c>
    </row>
    <row r="39" spans="1:17">
      <c r="A39" s="2" t="s">
        <v>22</v>
      </c>
      <c r="C39" s="4">
        <v>0</v>
      </c>
      <c r="E39" s="4">
        <v>0</v>
      </c>
      <c r="G39" s="4">
        <v>0</v>
      </c>
      <c r="I39" s="4">
        <v>0</v>
      </c>
      <c r="K39" s="4">
        <v>9000000</v>
      </c>
      <c r="M39" s="4">
        <v>37454979655</v>
      </c>
      <c r="O39" s="4">
        <v>26546557226</v>
      </c>
      <c r="Q39" s="4">
        <v>10908422429</v>
      </c>
    </row>
    <row r="40" spans="1:17">
      <c r="A40" s="2" t="s">
        <v>84</v>
      </c>
      <c r="C40" s="4">
        <v>0</v>
      </c>
      <c r="E40" s="4">
        <v>0</v>
      </c>
      <c r="G40" s="4">
        <v>0</v>
      </c>
      <c r="I40" s="4">
        <v>0</v>
      </c>
      <c r="K40" s="4">
        <v>1000000</v>
      </c>
      <c r="M40" s="4">
        <v>37495566324</v>
      </c>
      <c r="O40" s="4">
        <v>37251505709</v>
      </c>
      <c r="Q40" s="4">
        <v>244060615</v>
      </c>
    </row>
    <row r="41" spans="1:17">
      <c r="A41" s="2" t="s">
        <v>26</v>
      </c>
      <c r="C41" s="4">
        <v>0</v>
      </c>
      <c r="E41" s="4">
        <v>0</v>
      </c>
      <c r="G41" s="4">
        <v>0</v>
      </c>
      <c r="I41" s="4">
        <v>0</v>
      </c>
      <c r="K41" s="4">
        <v>114070</v>
      </c>
      <c r="M41" s="4">
        <v>17888010383</v>
      </c>
      <c r="O41" s="4">
        <v>21352033681</v>
      </c>
      <c r="Q41" s="4">
        <v>-3464023298</v>
      </c>
    </row>
    <row r="42" spans="1:17">
      <c r="A42" s="2" t="s">
        <v>48</v>
      </c>
      <c r="C42" s="4">
        <v>0</v>
      </c>
      <c r="E42" s="4">
        <v>0</v>
      </c>
      <c r="G42" s="4">
        <v>0</v>
      </c>
      <c r="I42" s="4">
        <v>0</v>
      </c>
      <c r="K42" s="4">
        <v>390999</v>
      </c>
      <c r="M42" s="4">
        <v>9144375886</v>
      </c>
      <c r="O42" s="4">
        <v>7525907246</v>
      </c>
      <c r="Q42" s="4">
        <v>1618468640</v>
      </c>
    </row>
    <row r="43" spans="1:17">
      <c r="A43" s="2" t="s">
        <v>260</v>
      </c>
      <c r="C43" s="4">
        <v>0</v>
      </c>
      <c r="E43" s="4">
        <v>0</v>
      </c>
      <c r="G43" s="4">
        <v>0</v>
      </c>
      <c r="I43" s="4">
        <v>0</v>
      </c>
      <c r="K43" s="4">
        <v>3899999</v>
      </c>
      <c r="M43" s="4">
        <v>17528654542</v>
      </c>
      <c r="O43" s="4">
        <v>17949556247</v>
      </c>
      <c r="Q43" s="4">
        <v>-420901705</v>
      </c>
    </row>
    <row r="44" spans="1:17">
      <c r="A44" s="2" t="s">
        <v>231</v>
      </c>
      <c r="C44" s="4">
        <v>0</v>
      </c>
      <c r="E44" s="4">
        <v>0</v>
      </c>
      <c r="G44" s="4">
        <v>0</v>
      </c>
      <c r="I44" s="4">
        <v>0</v>
      </c>
      <c r="K44" s="4">
        <v>13700612</v>
      </c>
      <c r="M44" s="4">
        <v>64823903852</v>
      </c>
      <c r="O44" s="4">
        <v>58936102687</v>
      </c>
      <c r="Q44" s="4">
        <v>5887801165</v>
      </c>
    </row>
    <row r="45" spans="1:17">
      <c r="A45" s="2" t="s">
        <v>261</v>
      </c>
      <c r="C45" s="4">
        <v>0</v>
      </c>
      <c r="E45" s="4">
        <v>0</v>
      </c>
      <c r="G45" s="4">
        <v>0</v>
      </c>
      <c r="I45" s="4">
        <v>0</v>
      </c>
      <c r="K45" s="4">
        <v>2339999</v>
      </c>
      <c r="M45" s="4">
        <v>7337189300</v>
      </c>
      <c r="O45" s="4">
        <v>7492290815</v>
      </c>
      <c r="Q45" s="4">
        <v>-155101515</v>
      </c>
    </row>
    <row r="46" spans="1:17">
      <c r="A46" s="2" t="s">
        <v>20</v>
      </c>
      <c r="C46" s="4">
        <v>0</v>
      </c>
      <c r="E46" s="4">
        <v>0</v>
      </c>
      <c r="G46" s="4">
        <v>0</v>
      </c>
      <c r="I46" s="4">
        <v>0</v>
      </c>
      <c r="K46" s="4">
        <v>1</v>
      </c>
      <c r="M46" s="4">
        <v>1</v>
      </c>
      <c r="O46" s="4">
        <v>11506</v>
      </c>
      <c r="Q46" s="4">
        <v>-11505</v>
      </c>
    </row>
    <row r="47" spans="1:17">
      <c r="A47" s="2" t="s">
        <v>262</v>
      </c>
      <c r="C47" s="4">
        <v>0</v>
      </c>
      <c r="E47" s="4">
        <v>0</v>
      </c>
      <c r="G47" s="4">
        <v>0</v>
      </c>
      <c r="I47" s="4">
        <v>0</v>
      </c>
      <c r="K47" s="4">
        <v>13188080</v>
      </c>
      <c r="M47" s="4">
        <v>259878870507</v>
      </c>
      <c r="O47" s="4">
        <v>140535029105</v>
      </c>
      <c r="Q47" s="4">
        <v>119343841402</v>
      </c>
    </row>
    <row r="48" spans="1:17">
      <c r="A48" s="2" t="s">
        <v>263</v>
      </c>
      <c r="C48" s="4">
        <v>0</v>
      </c>
      <c r="E48" s="4">
        <v>0</v>
      </c>
      <c r="G48" s="4">
        <v>0</v>
      </c>
      <c r="I48" s="4">
        <v>0</v>
      </c>
      <c r="K48" s="4">
        <v>2656000</v>
      </c>
      <c r="M48" s="4">
        <v>1482290250</v>
      </c>
      <c r="O48" s="4">
        <v>1514649905</v>
      </c>
      <c r="Q48" s="4">
        <v>-32359655</v>
      </c>
    </row>
    <row r="49" spans="1:17">
      <c r="A49" s="2" t="s">
        <v>62</v>
      </c>
      <c r="C49" s="4">
        <v>0</v>
      </c>
      <c r="E49" s="4">
        <v>0</v>
      </c>
      <c r="G49" s="4">
        <v>0</v>
      </c>
      <c r="I49" s="4">
        <v>0</v>
      </c>
      <c r="K49" s="4">
        <v>1541325</v>
      </c>
      <c r="M49" s="4">
        <v>30462861240</v>
      </c>
      <c r="O49" s="4">
        <v>21868004414</v>
      </c>
      <c r="Q49" s="4">
        <v>8594856826</v>
      </c>
    </row>
    <row r="50" spans="1:17">
      <c r="A50" s="2" t="s">
        <v>264</v>
      </c>
      <c r="C50" s="4">
        <v>0</v>
      </c>
      <c r="E50" s="4">
        <v>0</v>
      </c>
      <c r="G50" s="4">
        <v>0</v>
      </c>
      <c r="I50" s="4">
        <v>0</v>
      </c>
      <c r="K50" s="4">
        <v>21342000</v>
      </c>
      <c r="M50" s="4">
        <v>5914704463</v>
      </c>
      <c r="O50" s="4">
        <v>6243039554</v>
      </c>
      <c r="Q50" s="4">
        <v>-328335091</v>
      </c>
    </row>
    <row r="51" spans="1:17">
      <c r="A51" s="2" t="s">
        <v>265</v>
      </c>
      <c r="C51" s="4">
        <v>0</v>
      </c>
      <c r="E51" s="4">
        <v>0</v>
      </c>
      <c r="G51" s="4">
        <v>0</v>
      </c>
      <c r="I51" s="4">
        <v>0</v>
      </c>
      <c r="K51" s="4">
        <v>2750000</v>
      </c>
      <c r="M51" s="4">
        <v>32606746509</v>
      </c>
      <c r="O51" s="4">
        <v>32096557652</v>
      </c>
      <c r="Q51" s="4">
        <v>510188857</v>
      </c>
    </row>
    <row r="52" spans="1:17">
      <c r="A52" s="2" t="s">
        <v>266</v>
      </c>
      <c r="C52" s="4">
        <v>0</v>
      </c>
      <c r="E52" s="4">
        <v>0</v>
      </c>
      <c r="G52" s="4">
        <v>0</v>
      </c>
      <c r="I52" s="4">
        <v>0</v>
      </c>
      <c r="K52" s="4">
        <v>4524000</v>
      </c>
      <c r="M52" s="4">
        <v>2072159359</v>
      </c>
      <c r="O52" s="4">
        <v>2155734948</v>
      </c>
      <c r="Q52" s="4">
        <v>-83575589</v>
      </c>
    </row>
    <row r="53" spans="1:17">
      <c r="A53" s="2" t="s">
        <v>341</v>
      </c>
      <c r="C53" s="4"/>
      <c r="E53" s="4"/>
      <c r="G53" s="4"/>
      <c r="I53" s="4"/>
      <c r="K53" s="4">
        <v>3075000</v>
      </c>
      <c r="M53" s="4">
        <v>544275000</v>
      </c>
      <c r="O53" s="4">
        <v>582255419</v>
      </c>
      <c r="Q53" s="4">
        <v>-37980419</v>
      </c>
    </row>
    <row r="54" spans="1:17">
      <c r="A54" s="2" t="s">
        <v>57</v>
      </c>
      <c r="C54" s="4">
        <v>0</v>
      </c>
      <c r="E54" s="4">
        <v>0</v>
      </c>
      <c r="G54" s="4">
        <v>0</v>
      </c>
      <c r="I54" s="4">
        <v>0</v>
      </c>
      <c r="K54" s="4">
        <v>5300000</v>
      </c>
      <c r="M54" s="4">
        <v>66014845259</v>
      </c>
      <c r="O54" s="4">
        <v>62060167681</v>
      </c>
      <c r="Q54" s="4">
        <v>3954677578</v>
      </c>
    </row>
    <row r="55" spans="1:17">
      <c r="A55" s="2" t="s">
        <v>267</v>
      </c>
      <c r="C55" s="4">
        <v>0</v>
      </c>
      <c r="E55" s="4">
        <v>0</v>
      </c>
      <c r="G55" s="4">
        <v>0</v>
      </c>
      <c r="I55" s="4">
        <v>0</v>
      </c>
      <c r="K55" s="4">
        <v>8004000</v>
      </c>
      <c r="M55" s="4">
        <v>616503083</v>
      </c>
      <c r="O55" s="4">
        <v>724677728</v>
      </c>
      <c r="Q55" s="4">
        <v>-108174645</v>
      </c>
    </row>
    <row r="56" spans="1:17">
      <c r="A56" s="2" t="s">
        <v>52</v>
      </c>
      <c r="C56" s="4">
        <v>0</v>
      </c>
      <c r="E56" s="4">
        <v>0</v>
      </c>
      <c r="G56" s="4">
        <v>0</v>
      </c>
      <c r="I56" s="4">
        <v>0</v>
      </c>
      <c r="K56" s="4">
        <v>23133951</v>
      </c>
      <c r="M56" s="4">
        <v>31544869813</v>
      </c>
      <c r="O56" s="4">
        <v>24742041363</v>
      </c>
      <c r="Q56" s="4">
        <v>6802828450</v>
      </c>
    </row>
    <row r="57" spans="1:17">
      <c r="A57" s="2" t="s">
        <v>268</v>
      </c>
      <c r="C57" s="4">
        <v>0</v>
      </c>
      <c r="E57" s="4">
        <v>0</v>
      </c>
      <c r="G57" s="4">
        <v>0</v>
      </c>
      <c r="I57" s="4">
        <v>0</v>
      </c>
      <c r="K57" s="4">
        <v>9909000</v>
      </c>
      <c r="M57" s="4">
        <v>3551471850</v>
      </c>
      <c r="O57" s="4">
        <v>3697391802</v>
      </c>
      <c r="Q57" s="4">
        <v>-145919952</v>
      </c>
    </row>
    <row r="58" spans="1:17">
      <c r="A58" s="2" t="s">
        <v>269</v>
      </c>
      <c r="C58" s="4">
        <v>0</v>
      </c>
      <c r="E58" s="4">
        <v>0</v>
      </c>
      <c r="G58" s="4">
        <v>0</v>
      </c>
      <c r="I58" s="4">
        <v>0</v>
      </c>
      <c r="K58" s="4">
        <v>6674000</v>
      </c>
      <c r="M58" s="4">
        <v>1722173200</v>
      </c>
      <c r="O58" s="4">
        <v>1833105870</v>
      </c>
      <c r="Q58" s="4">
        <v>-110932670</v>
      </c>
    </row>
    <row r="59" spans="1:17">
      <c r="A59" s="2" t="s">
        <v>270</v>
      </c>
      <c r="C59" s="4">
        <v>0</v>
      </c>
      <c r="E59" s="4">
        <v>0</v>
      </c>
      <c r="G59" s="4">
        <v>0</v>
      </c>
      <c r="I59" s="4">
        <v>0</v>
      </c>
      <c r="K59" s="4">
        <v>33709000</v>
      </c>
      <c r="M59" s="4">
        <v>5332340450</v>
      </c>
      <c r="O59" s="4">
        <v>5778301388</v>
      </c>
      <c r="Q59" s="4">
        <v>-445960938</v>
      </c>
    </row>
    <row r="60" spans="1:17">
      <c r="A60" s="2" t="s">
        <v>271</v>
      </c>
      <c r="C60" s="4">
        <v>0</v>
      </c>
      <c r="E60" s="4">
        <v>0</v>
      </c>
      <c r="G60" s="4">
        <v>0</v>
      </c>
      <c r="I60" s="4">
        <v>0</v>
      </c>
      <c r="K60" s="4">
        <v>75797000</v>
      </c>
      <c r="M60" s="4">
        <v>4408281500</v>
      </c>
      <c r="O60" s="4">
        <v>5277102268</v>
      </c>
      <c r="Q60" s="4">
        <v>-868820768</v>
      </c>
    </row>
    <row r="61" spans="1:17">
      <c r="A61" s="2" t="s">
        <v>272</v>
      </c>
      <c r="C61" s="4">
        <v>0</v>
      </c>
      <c r="E61" s="4">
        <v>0</v>
      </c>
      <c r="G61" s="4">
        <v>0</v>
      </c>
      <c r="I61" s="4">
        <v>0</v>
      </c>
      <c r="K61" s="4">
        <v>10367954</v>
      </c>
      <c r="M61" s="4">
        <v>58159056733</v>
      </c>
      <c r="O61" s="4">
        <v>43121411394</v>
      </c>
      <c r="Q61" s="4">
        <v>15037645339</v>
      </c>
    </row>
    <row r="62" spans="1:17">
      <c r="A62" s="2" t="s">
        <v>273</v>
      </c>
      <c r="C62" s="4">
        <v>0</v>
      </c>
      <c r="E62" s="4">
        <v>0</v>
      </c>
      <c r="G62" s="4">
        <v>0</v>
      </c>
      <c r="I62" s="4">
        <v>0</v>
      </c>
      <c r="K62" s="4">
        <v>18682873</v>
      </c>
      <c r="M62" s="4">
        <v>106673506450</v>
      </c>
      <c r="O62" s="4">
        <v>106673506450</v>
      </c>
      <c r="Q62" s="4">
        <v>0</v>
      </c>
    </row>
    <row r="63" spans="1:17">
      <c r="A63" s="2" t="s">
        <v>274</v>
      </c>
      <c r="C63" s="4">
        <v>0</v>
      </c>
      <c r="E63" s="4">
        <v>0</v>
      </c>
      <c r="G63" s="4">
        <v>0</v>
      </c>
      <c r="I63" s="4">
        <v>0</v>
      </c>
      <c r="K63" s="4">
        <v>7000000</v>
      </c>
      <c r="M63" s="4">
        <v>73688532894</v>
      </c>
      <c r="O63" s="4">
        <v>70063560000</v>
      </c>
      <c r="Q63" s="4">
        <v>3624972894</v>
      </c>
    </row>
    <row r="64" spans="1:17">
      <c r="A64" s="2" t="s">
        <v>97</v>
      </c>
      <c r="C64" s="4">
        <v>0</v>
      </c>
      <c r="E64" s="4">
        <v>0</v>
      </c>
      <c r="G64" s="4">
        <v>0</v>
      </c>
      <c r="I64" s="4">
        <v>0</v>
      </c>
      <c r="K64" s="4">
        <v>5141375</v>
      </c>
      <c r="M64" s="4">
        <v>63900492422</v>
      </c>
      <c r="O64" s="4">
        <v>46672062998</v>
      </c>
      <c r="Q64" s="4">
        <v>17228429424</v>
      </c>
    </row>
    <row r="65" spans="1:17">
      <c r="A65" s="2" t="s">
        <v>74</v>
      </c>
      <c r="C65" s="4">
        <v>0</v>
      </c>
      <c r="E65" s="4">
        <v>0</v>
      </c>
      <c r="G65" s="4">
        <v>0</v>
      </c>
      <c r="I65" s="4">
        <v>0</v>
      </c>
      <c r="K65" s="4">
        <v>911863</v>
      </c>
      <c r="M65" s="4">
        <v>65041670813</v>
      </c>
      <c r="O65" s="4">
        <v>54365496270</v>
      </c>
      <c r="Q65" s="4">
        <v>10676174543</v>
      </c>
    </row>
    <row r="66" spans="1:17">
      <c r="A66" s="2" t="s">
        <v>230</v>
      </c>
      <c r="C66" s="4">
        <v>0</v>
      </c>
      <c r="E66" s="4">
        <v>0</v>
      </c>
      <c r="G66" s="4">
        <v>0</v>
      </c>
      <c r="I66" s="4">
        <v>0</v>
      </c>
      <c r="K66" s="4">
        <v>393836</v>
      </c>
      <c r="M66" s="4">
        <v>9417405642</v>
      </c>
      <c r="O66" s="4">
        <v>7997381489</v>
      </c>
      <c r="Q66" s="4">
        <v>1420024153</v>
      </c>
    </row>
    <row r="67" spans="1:17">
      <c r="A67" s="2" t="s">
        <v>275</v>
      </c>
      <c r="C67" s="4">
        <v>0</v>
      </c>
      <c r="E67" s="4">
        <v>0</v>
      </c>
      <c r="G67" s="4">
        <v>0</v>
      </c>
      <c r="I67" s="4">
        <v>0</v>
      </c>
      <c r="K67" s="4">
        <v>9935059</v>
      </c>
      <c r="M67" s="4">
        <v>77516281952</v>
      </c>
      <c r="O67" s="4">
        <v>55311677063</v>
      </c>
      <c r="Q67" s="4">
        <v>22204604889</v>
      </c>
    </row>
    <row r="68" spans="1:17">
      <c r="A68" s="2" t="s">
        <v>276</v>
      </c>
      <c r="C68" s="4">
        <v>0</v>
      </c>
      <c r="E68" s="4">
        <v>0</v>
      </c>
      <c r="G68" s="4">
        <v>0</v>
      </c>
      <c r="I68" s="4">
        <v>0</v>
      </c>
      <c r="K68" s="4">
        <v>3168190</v>
      </c>
      <c r="M68" s="4">
        <v>13762899350</v>
      </c>
      <c r="O68" s="4">
        <v>15619176700</v>
      </c>
      <c r="Q68" s="4">
        <v>-1856277350</v>
      </c>
    </row>
    <row r="69" spans="1:17">
      <c r="A69" s="2" t="s">
        <v>242</v>
      </c>
      <c r="C69" s="4">
        <v>0</v>
      </c>
      <c r="E69" s="4">
        <v>0</v>
      </c>
      <c r="G69" s="4">
        <v>0</v>
      </c>
      <c r="I69" s="4">
        <v>0</v>
      </c>
      <c r="K69" s="4">
        <v>2500000</v>
      </c>
      <c r="M69" s="4">
        <v>73559700600</v>
      </c>
      <c r="O69" s="4">
        <v>45065882700</v>
      </c>
      <c r="Q69" s="4">
        <v>28493817900</v>
      </c>
    </row>
    <row r="70" spans="1:17">
      <c r="A70" s="2" t="s">
        <v>246</v>
      </c>
      <c r="C70" s="4">
        <v>0</v>
      </c>
      <c r="E70" s="4">
        <v>0</v>
      </c>
      <c r="G70" s="4">
        <v>0</v>
      </c>
      <c r="I70" s="4">
        <v>0</v>
      </c>
      <c r="K70" s="4">
        <v>20403795</v>
      </c>
      <c r="M70" s="4">
        <v>156833886080</v>
      </c>
      <c r="O70" s="4">
        <v>57953115199</v>
      </c>
      <c r="Q70" s="4">
        <v>98880770881</v>
      </c>
    </row>
    <row r="71" spans="1:17">
      <c r="A71" s="2" t="s">
        <v>277</v>
      </c>
      <c r="C71" s="4">
        <v>0</v>
      </c>
      <c r="E71" s="4">
        <v>0</v>
      </c>
      <c r="G71" s="4">
        <v>0</v>
      </c>
      <c r="I71" s="4">
        <v>0</v>
      </c>
      <c r="K71" s="4">
        <v>13211000</v>
      </c>
      <c r="M71" s="4">
        <v>33635206000</v>
      </c>
      <c r="O71" s="4">
        <v>33635206000</v>
      </c>
      <c r="Q71" s="4">
        <v>0</v>
      </c>
    </row>
    <row r="72" spans="1:17">
      <c r="A72" s="2" t="s">
        <v>278</v>
      </c>
      <c r="C72" s="4">
        <v>0</v>
      </c>
      <c r="E72" s="4">
        <v>0</v>
      </c>
      <c r="G72" s="4">
        <v>0</v>
      </c>
      <c r="I72" s="4">
        <v>0</v>
      </c>
      <c r="K72" s="4">
        <v>2000000</v>
      </c>
      <c r="M72" s="4">
        <v>17577451825</v>
      </c>
      <c r="O72" s="4">
        <v>12743815244</v>
      </c>
      <c r="Q72" s="4">
        <v>4833636581</v>
      </c>
    </row>
    <row r="73" spans="1:17">
      <c r="A73" s="2" t="s">
        <v>23</v>
      </c>
      <c r="C73" s="4">
        <v>0</v>
      </c>
      <c r="E73" s="4">
        <v>0</v>
      </c>
      <c r="G73" s="4">
        <v>0</v>
      </c>
      <c r="I73" s="4">
        <v>0</v>
      </c>
      <c r="K73" s="4">
        <v>450000</v>
      </c>
      <c r="M73" s="4">
        <v>37873868056</v>
      </c>
      <c r="O73" s="4">
        <v>31780305583</v>
      </c>
      <c r="Q73" s="4">
        <v>6093562473</v>
      </c>
    </row>
    <row r="74" spans="1:17">
      <c r="A74" s="2" t="s">
        <v>49</v>
      </c>
      <c r="C74" s="4">
        <v>0</v>
      </c>
      <c r="E74" s="4">
        <v>0</v>
      </c>
      <c r="G74" s="4">
        <v>0</v>
      </c>
      <c r="I74" s="4">
        <v>0</v>
      </c>
      <c r="K74" s="4">
        <v>4050000</v>
      </c>
      <c r="M74" s="4">
        <v>65022749753</v>
      </c>
      <c r="O74" s="4">
        <v>49333310160</v>
      </c>
      <c r="Q74" s="4">
        <v>15689439593</v>
      </c>
    </row>
    <row r="75" spans="1:17">
      <c r="A75" s="2" t="s">
        <v>279</v>
      </c>
      <c r="C75" s="4">
        <v>0</v>
      </c>
      <c r="E75" s="4">
        <v>0</v>
      </c>
      <c r="G75" s="4">
        <v>0</v>
      </c>
      <c r="I75" s="4">
        <v>0</v>
      </c>
      <c r="K75" s="4">
        <v>36602074</v>
      </c>
      <c r="M75" s="4">
        <v>90853085082</v>
      </c>
      <c r="O75" s="4">
        <v>51187128795</v>
      </c>
      <c r="Q75" s="4">
        <v>39665956287</v>
      </c>
    </row>
    <row r="76" spans="1:17">
      <c r="A76" s="2" t="s">
        <v>28</v>
      </c>
      <c r="C76" s="4">
        <v>0</v>
      </c>
      <c r="E76" s="4">
        <v>0</v>
      </c>
      <c r="G76" s="4">
        <v>0</v>
      </c>
      <c r="I76" s="4">
        <v>0</v>
      </c>
      <c r="K76" s="4">
        <v>281856</v>
      </c>
      <c r="M76" s="4">
        <v>50887558800</v>
      </c>
      <c r="O76" s="4">
        <v>37610270627</v>
      </c>
      <c r="Q76" s="4">
        <v>13277288173</v>
      </c>
    </row>
    <row r="77" spans="1:17">
      <c r="A77" s="2" t="s">
        <v>25</v>
      </c>
      <c r="C77" s="4">
        <v>0</v>
      </c>
      <c r="E77" s="4">
        <v>0</v>
      </c>
      <c r="G77" s="4">
        <v>0</v>
      </c>
      <c r="I77" s="4">
        <v>0</v>
      </c>
      <c r="K77" s="4">
        <v>48659917</v>
      </c>
      <c r="M77" s="4">
        <v>169413760155</v>
      </c>
      <c r="O77" s="4">
        <v>105781827652</v>
      </c>
      <c r="Q77" s="4">
        <v>63631932503</v>
      </c>
    </row>
    <row r="78" spans="1:17">
      <c r="A78" s="2" t="s">
        <v>280</v>
      </c>
      <c r="C78" s="4">
        <v>0</v>
      </c>
      <c r="E78" s="4">
        <v>0</v>
      </c>
      <c r="G78" s="4">
        <v>0</v>
      </c>
      <c r="I78" s="4">
        <v>0</v>
      </c>
      <c r="K78" s="4">
        <v>600000</v>
      </c>
      <c r="M78" s="4">
        <v>3695877937</v>
      </c>
      <c r="O78" s="4">
        <v>3876795000</v>
      </c>
      <c r="Q78" s="4">
        <v>-180917063</v>
      </c>
    </row>
    <row r="79" spans="1:17">
      <c r="A79" s="2" t="s">
        <v>281</v>
      </c>
      <c r="C79" s="4">
        <v>0</v>
      </c>
      <c r="E79" s="4">
        <v>0</v>
      </c>
      <c r="G79" s="4">
        <v>0</v>
      </c>
      <c r="I79" s="4">
        <v>0</v>
      </c>
      <c r="K79" s="4">
        <v>2221939</v>
      </c>
      <c r="M79" s="4">
        <v>298688902531</v>
      </c>
      <c r="O79" s="4">
        <v>209159015546</v>
      </c>
      <c r="Q79" s="4">
        <v>89529886985</v>
      </c>
    </row>
    <row r="80" spans="1:17">
      <c r="A80" s="2" t="s">
        <v>33</v>
      </c>
      <c r="C80" s="4">
        <v>0</v>
      </c>
      <c r="E80" s="4">
        <v>0</v>
      </c>
      <c r="G80" s="4">
        <v>0</v>
      </c>
      <c r="I80" s="4">
        <v>0</v>
      </c>
      <c r="K80" s="4">
        <v>879426</v>
      </c>
      <c r="M80" s="4">
        <v>149468383995</v>
      </c>
      <c r="O80" s="4">
        <v>124748126271</v>
      </c>
      <c r="Q80" s="4">
        <v>24720257724</v>
      </c>
    </row>
    <row r="81" spans="1:17">
      <c r="A81" s="2" t="s">
        <v>282</v>
      </c>
      <c r="C81" s="4">
        <v>0</v>
      </c>
      <c r="E81" s="4">
        <v>0</v>
      </c>
      <c r="G81" s="4">
        <v>0</v>
      </c>
      <c r="I81" s="4">
        <v>0</v>
      </c>
      <c r="K81" s="4">
        <v>168651</v>
      </c>
      <c r="M81" s="4">
        <v>11855519169</v>
      </c>
      <c r="O81" s="4">
        <v>11006060118</v>
      </c>
      <c r="Q81" s="4">
        <v>849459051</v>
      </c>
    </row>
    <row r="82" spans="1:17">
      <c r="A82" s="2" t="s">
        <v>24</v>
      </c>
      <c r="C82" s="4">
        <v>0</v>
      </c>
      <c r="E82" s="4">
        <v>0</v>
      </c>
      <c r="G82" s="4">
        <v>0</v>
      </c>
      <c r="I82" s="4">
        <v>0</v>
      </c>
      <c r="K82" s="4">
        <v>118000</v>
      </c>
      <c r="M82" s="4">
        <v>5848473381</v>
      </c>
      <c r="O82" s="4">
        <v>2756802681</v>
      </c>
      <c r="Q82" s="4">
        <v>3091670700</v>
      </c>
    </row>
    <row r="83" spans="1:17">
      <c r="A83" s="2" t="s">
        <v>86</v>
      </c>
      <c r="C83" s="4">
        <v>0</v>
      </c>
      <c r="E83" s="4">
        <v>0</v>
      </c>
      <c r="G83" s="4">
        <v>0</v>
      </c>
      <c r="I83" s="4">
        <v>0</v>
      </c>
      <c r="K83" s="4">
        <v>4225468</v>
      </c>
      <c r="M83" s="4">
        <v>130049959857</v>
      </c>
      <c r="O83" s="4">
        <v>134179231250</v>
      </c>
      <c r="Q83" s="4">
        <v>-4129271393</v>
      </c>
    </row>
    <row r="84" spans="1:17">
      <c r="A84" s="2" t="s">
        <v>76</v>
      </c>
      <c r="C84" s="4">
        <v>0</v>
      </c>
      <c r="E84" s="4">
        <v>0</v>
      </c>
      <c r="G84" s="4">
        <v>0</v>
      </c>
      <c r="I84" s="4">
        <v>0</v>
      </c>
      <c r="K84" s="4">
        <v>212539</v>
      </c>
      <c r="M84" s="4">
        <v>5118422680</v>
      </c>
      <c r="O84" s="4">
        <v>2942068463</v>
      </c>
      <c r="Q84" s="4">
        <v>2176354217</v>
      </c>
    </row>
    <row r="85" spans="1:17">
      <c r="A85" s="2" t="s">
        <v>283</v>
      </c>
      <c r="C85" s="4">
        <v>0</v>
      </c>
      <c r="E85" s="4">
        <v>0</v>
      </c>
      <c r="G85" s="4">
        <v>0</v>
      </c>
      <c r="I85" s="4">
        <v>0</v>
      </c>
      <c r="K85" s="4">
        <v>600000</v>
      </c>
      <c r="M85" s="4">
        <v>33478264008</v>
      </c>
      <c r="O85" s="4">
        <v>33877224000</v>
      </c>
      <c r="Q85" s="4">
        <v>-398959992</v>
      </c>
    </row>
    <row r="86" spans="1:17">
      <c r="A86" s="2" t="s">
        <v>284</v>
      </c>
      <c r="C86" s="4">
        <v>0</v>
      </c>
      <c r="E86" s="4">
        <v>0</v>
      </c>
      <c r="G86" s="4">
        <v>0</v>
      </c>
      <c r="I86" s="4">
        <v>0</v>
      </c>
      <c r="K86" s="4">
        <v>14626647</v>
      </c>
      <c r="M86" s="4">
        <v>37327203144</v>
      </c>
      <c r="O86" s="4">
        <v>37327203144</v>
      </c>
      <c r="Q86" s="4">
        <v>0</v>
      </c>
    </row>
    <row r="87" spans="1:17">
      <c r="A87" s="2" t="s">
        <v>61</v>
      </c>
      <c r="C87" s="4">
        <v>0</v>
      </c>
      <c r="E87" s="4">
        <v>0</v>
      </c>
      <c r="G87" s="4">
        <v>0</v>
      </c>
      <c r="I87" s="4">
        <v>0</v>
      </c>
      <c r="K87" s="4">
        <v>1690615</v>
      </c>
      <c r="M87" s="4">
        <v>11417260772</v>
      </c>
      <c r="O87" s="4">
        <v>9030050074</v>
      </c>
      <c r="Q87" s="4">
        <v>2387210698</v>
      </c>
    </row>
    <row r="88" spans="1:17">
      <c r="A88" s="2" t="s">
        <v>44</v>
      </c>
      <c r="C88" s="4">
        <v>0</v>
      </c>
      <c r="E88" s="4">
        <v>0</v>
      </c>
      <c r="G88" s="4">
        <v>0</v>
      </c>
      <c r="I88" s="4">
        <v>0</v>
      </c>
      <c r="K88" s="4">
        <v>414545</v>
      </c>
      <c r="M88" s="4">
        <v>7317655590</v>
      </c>
      <c r="O88" s="4">
        <v>5098796711</v>
      </c>
      <c r="Q88" s="4">
        <v>2218858879</v>
      </c>
    </row>
    <row r="89" spans="1:17">
      <c r="A89" s="2" t="s">
        <v>285</v>
      </c>
      <c r="C89" s="4">
        <v>0</v>
      </c>
      <c r="E89" s="4">
        <v>0</v>
      </c>
      <c r="G89" s="4">
        <v>0</v>
      </c>
      <c r="I89" s="4">
        <v>0</v>
      </c>
      <c r="K89" s="4">
        <v>328678</v>
      </c>
      <c r="M89" s="4">
        <v>10812368246</v>
      </c>
      <c r="O89" s="4">
        <v>9263454299</v>
      </c>
      <c r="Q89" s="4">
        <v>1548913947</v>
      </c>
    </row>
    <row r="90" spans="1:17">
      <c r="A90" s="2" t="s">
        <v>286</v>
      </c>
      <c r="C90" s="4">
        <v>0</v>
      </c>
      <c r="E90" s="4">
        <v>0</v>
      </c>
      <c r="G90" s="4">
        <v>0</v>
      </c>
      <c r="I90" s="4">
        <v>0</v>
      </c>
      <c r="K90" s="4">
        <v>5338346</v>
      </c>
      <c r="M90" s="4">
        <v>49263397107</v>
      </c>
      <c r="O90" s="4">
        <v>39308197258</v>
      </c>
      <c r="Q90" s="4">
        <v>9955199849</v>
      </c>
    </row>
    <row r="91" spans="1:17">
      <c r="A91" s="2" t="s">
        <v>91</v>
      </c>
      <c r="C91" s="4">
        <v>0</v>
      </c>
      <c r="E91" s="4">
        <v>0</v>
      </c>
      <c r="G91" s="4">
        <v>0</v>
      </c>
      <c r="I91" s="4">
        <v>0</v>
      </c>
      <c r="K91" s="4">
        <v>300000</v>
      </c>
      <c r="M91" s="4">
        <v>9522999128</v>
      </c>
      <c r="O91" s="4">
        <v>4187038934</v>
      </c>
      <c r="Q91" s="4">
        <v>5335960194</v>
      </c>
    </row>
    <row r="92" spans="1:17">
      <c r="A92" s="2" t="s">
        <v>90</v>
      </c>
      <c r="C92" s="4">
        <v>0</v>
      </c>
      <c r="E92" s="4">
        <v>0</v>
      </c>
      <c r="G92" s="4">
        <v>0</v>
      </c>
      <c r="I92" s="4">
        <v>0</v>
      </c>
      <c r="K92" s="4">
        <v>566081</v>
      </c>
      <c r="M92" s="4">
        <v>49948477429</v>
      </c>
      <c r="O92" s="4">
        <v>25912925260</v>
      </c>
      <c r="Q92" s="4">
        <v>24035552169</v>
      </c>
    </row>
    <row r="93" spans="1:17">
      <c r="A93" s="2" t="s">
        <v>58</v>
      </c>
      <c r="C93" s="4">
        <v>0</v>
      </c>
      <c r="E93" s="4">
        <v>0</v>
      </c>
      <c r="G93" s="4">
        <v>0</v>
      </c>
      <c r="I93" s="4">
        <v>0</v>
      </c>
      <c r="K93" s="4">
        <v>4756825</v>
      </c>
      <c r="M93" s="4">
        <v>38505488972</v>
      </c>
      <c r="O93" s="4">
        <v>19129792157</v>
      </c>
      <c r="Q93" s="4">
        <v>19375696815</v>
      </c>
    </row>
    <row r="94" spans="1:17">
      <c r="A94" s="2" t="s">
        <v>287</v>
      </c>
      <c r="C94" s="4">
        <v>0</v>
      </c>
      <c r="E94" s="4">
        <v>0</v>
      </c>
      <c r="G94" s="4">
        <v>0</v>
      </c>
      <c r="I94" s="4">
        <v>0</v>
      </c>
      <c r="K94" s="4">
        <v>1300000</v>
      </c>
      <c r="M94" s="4">
        <v>44465642055</v>
      </c>
      <c r="O94" s="4">
        <v>28946736000</v>
      </c>
      <c r="Q94" s="4">
        <v>15518906055</v>
      </c>
    </row>
    <row r="95" spans="1:17">
      <c r="A95" s="2" t="s">
        <v>288</v>
      </c>
      <c r="C95" s="4">
        <v>0</v>
      </c>
      <c r="E95" s="4">
        <v>0</v>
      </c>
      <c r="G95" s="4">
        <v>0</v>
      </c>
      <c r="I95" s="4">
        <v>0</v>
      </c>
      <c r="K95" s="4">
        <v>12000000</v>
      </c>
      <c r="M95" s="4">
        <v>35517804773</v>
      </c>
      <c r="O95" s="4">
        <v>24081846480</v>
      </c>
      <c r="Q95" s="4">
        <v>11435958293</v>
      </c>
    </row>
    <row r="96" spans="1:17">
      <c r="A96" s="2" t="s">
        <v>289</v>
      </c>
      <c r="C96" s="4">
        <v>0</v>
      </c>
      <c r="E96" s="4">
        <v>0</v>
      </c>
      <c r="G96" s="4">
        <v>0</v>
      </c>
      <c r="I96" s="4">
        <v>0</v>
      </c>
      <c r="K96" s="4">
        <v>104300</v>
      </c>
      <c r="M96" s="4">
        <v>214551462300</v>
      </c>
      <c r="O96" s="4">
        <v>155837759000</v>
      </c>
      <c r="Q96" s="4">
        <v>58713703300</v>
      </c>
    </row>
    <row r="97" spans="1:17">
      <c r="A97" s="2" t="s">
        <v>55</v>
      </c>
      <c r="C97" s="4">
        <v>0</v>
      </c>
      <c r="E97" s="4">
        <v>0</v>
      </c>
      <c r="G97" s="4">
        <v>0</v>
      </c>
      <c r="I97" s="4">
        <v>0</v>
      </c>
      <c r="K97" s="4">
        <v>1</v>
      </c>
      <c r="M97" s="4">
        <v>1</v>
      </c>
      <c r="O97" s="4">
        <v>2366</v>
      </c>
      <c r="Q97" s="4">
        <v>-2365</v>
      </c>
    </row>
    <row r="98" spans="1:17">
      <c r="A98" s="2" t="s">
        <v>59</v>
      </c>
      <c r="C98" s="4">
        <v>0</v>
      </c>
      <c r="E98" s="4">
        <v>0</v>
      </c>
      <c r="G98" s="4">
        <v>0</v>
      </c>
      <c r="I98" s="4">
        <v>0</v>
      </c>
      <c r="K98" s="4">
        <v>2800002</v>
      </c>
      <c r="M98" s="4">
        <v>14346232503</v>
      </c>
      <c r="O98" s="4">
        <v>10392998316</v>
      </c>
      <c r="Q98" s="4">
        <v>3953234187</v>
      </c>
    </row>
    <row r="99" spans="1:17">
      <c r="A99" s="2" t="s">
        <v>290</v>
      </c>
      <c r="C99" s="4">
        <v>0</v>
      </c>
      <c r="E99" s="4">
        <v>0</v>
      </c>
      <c r="G99" s="4">
        <v>0</v>
      </c>
      <c r="I99" s="4">
        <v>0</v>
      </c>
      <c r="K99" s="4">
        <v>6847377</v>
      </c>
      <c r="M99" s="4">
        <v>8778337314</v>
      </c>
      <c r="O99" s="4">
        <v>8778337314</v>
      </c>
      <c r="Q99" s="4">
        <v>0</v>
      </c>
    </row>
    <row r="100" spans="1:17">
      <c r="A100" s="2" t="s">
        <v>39</v>
      </c>
      <c r="C100" s="4">
        <v>0</v>
      </c>
      <c r="E100" s="4">
        <v>0</v>
      </c>
      <c r="G100" s="4">
        <v>0</v>
      </c>
      <c r="I100" s="4">
        <v>0</v>
      </c>
      <c r="K100" s="4">
        <v>1</v>
      </c>
      <c r="M100" s="4">
        <v>1</v>
      </c>
      <c r="O100" s="4">
        <v>2006</v>
      </c>
      <c r="Q100" s="4">
        <v>-2005</v>
      </c>
    </row>
    <row r="101" spans="1:17">
      <c r="A101" s="2" t="s">
        <v>85</v>
      </c>
      <c r="C101" s="4">
        <v>0</v>
      </c>
      <c r="E101" s="4">
        <v>0</v>
      </c>
      <c r="G101" s="4">
        <v>0</v>
      </c>
      <c r="I101" s="4">
        <v>0</v>
      </c>
      <c r="K101" s="4">
        <v>3460000</v>
      </c>
      <c r="M101" s="4">
        <v>77631907345</v>
      </c>
      <c r="O101" s="4">
        <v>43543062061</v>
      </c>
      <c r="Q101" s="4">
        <v>34088845284</v>
      </c>
    </row>
    <row r="102" spans="1:17">
      <c r="A102" s="2" t="s">
        <v>291</v>
      </c>
      <c r="C102" s="4">
        <v>0</v>
      </c>
      <c r="E102" s="4">
        <v>0</v>
      </c>
      <c r="G102" s="4">
        <v>0</v>
      </c>
      <c r="I102" s="4">
        <v>0</v>
      </c>
      <c r="K102" s="4">
        <v>80000</v>
      </c>
      <c r="M102" s="4">
        <v>1105383610</v>
      </c>
      <c r="O102" s="4">
        <v>1093713565</v>
      </c>
      <c r="Q102" s="4">
        <v>11670045</v>
      </c>
    </row>
    <row r="103" spans="1:17">
      <c r="A103" s="2" t="s">
        <v>70</v>
      </c>
      <c r="C103" s="4">
        <v>0</v>
      </c>
      <c r="E103" s="4">
        <v>0</v>
      </c>
      <c r="G103" s="4">
        <v>0</v>
      </c>
      <c r="I103" s="4">
        <v>0</v>
      </c>
      <c r="K103" s="4">
        <v>13908977</v>
      </c>
      <c r="M103" s="4">
        <v>53545263763</v>
      </c>
      <c r="O103" s="4">
        <v>24997803214</v>
      </c>
      <c r="Q103" s="4">
        <v>28547460549</v>
      </c>
    </row>
    <row r="104" spans="1:17">
      <c r="A104" s="2" t="s">
        <v>292</v>
      </c>
      <c r="C104" s="4">
        <v>0</v>
      </c>
      <c r="E104" s="4">
        <v>0</v>
      </c>
      <c r="G104" s="4">
        <v>0</v>
      </c>
      <c r="I104" s="4">
        <v>0</v>
      </c>
      <c r="K104" s="4">
        <v>12155692</v>
      </c>
      <c r="M104" s="4">
        <v>6649163524</v>
      </c>
      <c r="O104" s="4">
        <v>6649163524</v>
      </c>
      <c r="Q104" s="4">
        <v>0</v>
      </c>
    </row>
    <row r="105" spans="1:17">
      <c r="A105" s="2" t="s">
        <v>293</v>
      </c>
      <c r="C105" s="4">
        <v>0</v>
      </c>
      <c r="E105" s="4">
        <v>0</v>
      </c>
      <c r="G105" s="4">
        <v>0</v>
      </c>
      <c r="I105" s="4">
        <v>0</v>
      </c>
      <c r="K105" s="4">
        <v>11423673</v>
      </c>
      <c r="M105" s="4">
        <v>38423695809</v>
      </c>
      <c r="O105" s="4">
        <v>21848370928</v>
      </c>
      <c r="Q105" s="4">
        <v>16575324881</v>
      </c>
    </row>
    <row r="106" spans="1:17">
      <c r="A106" s="2" t="s">
        <v>66</v>
      </c>
      <c r="C106" s="4">
        <v>0</v>
      </c>
      <c r="E106" s="4">
        <v>0</v>
      </c>
      <c r="G106" s="4">
        <v>0</v>
      </c>
      <c r="I106" s="4">
        <v>0</v>
      </c>
      <c r="K106" s="4">
        <v>4996580</v>
      </c>
      <c r="M106" s="4">
        <v>167331947375</v>
      </c>
      <c r="O106" s="4">
        <v>93525792071</v>
      </c>
      <c r="Q106" s="4">
        <v>73806155304</v>
      </c>
    </row>
    <row r="107" spans="1:17">
      <c r="A107" s="2" t="s">
        <v>63</v>
      </c>
      <c r="C107" s="4">
        <v>0</v>
      </c>
      <c r="E107" s="4">
        <v>0</v>
      </c>
      <c r="G107" s="4">
        <v>0</v>
      </c>
      <c r="I107" s="4">
        <v>0</v>
      </c>
      <c r="K107" s="4">
        <v>930405</v>
      </c>
      <c r="M107" s="4">
        <v>126321722384</v>
      </c>
      <c r="O107" s="4">
        <v>50273601044</v>
      </c>
      <c r="Q107" s="4">
        <v>76048121340</v>
      </c>
    </row>
    <row r="108" spans="1:17">
      <c r="A108" s="2" t="s">
        <v>294</v>
      </c>
      <c r="C108" s="4">
        <v>0</v>
      </c>
      <c r="E108" s="4">
        <v>0</v>
      </c>
      <c r="G108" s="4">
        <v>0</v>
      </c>
      <c r="I108" s="4">
        <v>0</v>
      </c>
      <c r="K108" s="4">
        <v>638284</v>
      </c>
      <c r="M108" s="4">
        <v>9496463082</v>
      </c>
      <c r="O108" s="4">
        <v>7988181386</v>
      </c>
      <c r="Q108" s="4">
        <v>1508281696</v>
      </c>
    </row>
    <row r="109" spans="1:17">
      <c r="A109" s="2" t="s">
        <v>54</v>
      </c>
      <c r="C109" s="4">
        <v>0</v>
      </c>
      <c r="E109" s="4">
        <v>0</v>
      </c>
      <c r="G109" s="4">
        <v>0</v>
      </c>
      <c r="I109" s="4">
        <v>0</v>
      </c>
      <c r="K109" s="4">
        <v>1044289</v>
      </c>
      <c r="M109" s="4">
        <v>17873708160</v>
      </c>
      <c r="O109" s="4">
        <v>12849915920</v>
      </c>
      <c r="Q109" s="4">
        <v>5023792240</v>
      </c>
    </row>
    <row r="110" spans="1:17">
      <c r="A110" s="2" t="s">
        <v>65</v>
      </c>
      <c r="C110" s="4">
        <v>0</v>
      </c>
      <c r="E110" s="4">
        <v>0</v>
      </c>
      <c r="G110" s="4">
        <v>0</v>
      </c>
      <c r="I110" s="4">
        <v>0</v>
      </c>
      <c r="K110" s="4">
        <v>2046780</v>
      </c>
      <c r="M110" s="4">
        <v>79517314722</v>
      </c>
      <c r="O110" s="4">
        <v>51882342302</v>
      </c>
      <c r="Q110" s="4">
        <v>27634972420</v>
      </c>
    </row>
    <row r="111" spans="1:17">
      <c r="A111" s="2" t="s">
        <v>203</v>
      </c>
      <c r="C111" s="4">
        <v>0</v>
      </c>
      <c r="E111" s="4">
        <v>0</v>
      </c>
      <c r="G111" s="4">
        <v>0</v>
      </c>
      <c r="I111" s="4">
        <v>0</v>
      </c>
      <c r="K111" s="4">
        <v>955668</v>
      </c>
      <c r="M111" s="4">
        <v>83881331219</v>
      </c>
      <c r="O111" s="4">
        <v>59449544919</v>
      </c>
      <c r="Q111" s="4">
        <v>24431786300</v>
      </c>
    </row>
    <row r="112" spans="1:17">
      <c r="A112" s="2" t="s">
        <v>295</v>
      </c>
      <c r="C112" s="4">
        <v>0</v>
      </c>
      <c r="E112" s="4">
        <v>0</v>
      </c>
      <c r="G112" s="4">
        <v>0</v>
      </c>
      <c r="I112" s="4">
        <v>0</v>
      </c>
      <c r="K112" s="4">
        <v>105629</v>
      </c>
      <c r="M112" s="4">
        <v>1583621526</v>
      </c>
      <c r="O112" s="4">
        <v>1516207327</v>
      </c>
      <c r="Q112" s="4">
        <v>67414199</v>
      </c>
    </row>
    <row r="113" spans="1:17">
      <c r="A113" s="2" t="s">
        <v>222</v>
      </c>
      <c r="C113" s="4">
        <v>0</v>
      </c>
      <c r="E113" s="4">
        <v>0</v>
      </c>
      <c r="G113" s="4">
        <v>0</v>
      </c>
      <c r="I113" s="4">
        <v>0</v>
      </c>
      <c r="K113" s="4">
        <v>919066</v>
      </c>
      <c r="M113" s="4">
        <v>44440949061</v>
      </c>
      <c r="O113" s="4">
        <v>35357333391</v>
      </c>
      <c r="Q113" s="4">
        <v>9083615670</v>
      </c>
    </row>
    <row r="114" spans="1:17">
      <c r="A114" s="2" t="s">
        <v>296</v>
      </c>
      <c r="C114" s="4">
        <v>0</v>
      </c>
      <c r="E114" s="4">
        <v>0</v>
      </c>
      <c r="G114" s="4">
        <v>0</v>
      </c>
      <c r="I114" s="4">
        <v>0</v>
      </c>
      <c r="K114" s="4">
        <v>6206203</v>
      </c>
      <c r="M114" s="4">
        <v>96156343236</v>
      </c>
      <c r="O114" s="4">
        <v>96156343236</v>
      </c>
      <c r="Q114" s="4">
        <v>0</v>
      </c>
    </row>
    <row r="115" spans="1:17">
      <c r="A115" s="2" t="s">
        <v>42</v>
      </c>
      <c r="C115" s="4">
        <v>0</v>
      </c>
      <c r="E115" s="4">
        <v>0</v>
      </c>
      <c r="G115" s="4">
        <v>0</v>
      </c>
      <c r="I115" s="4">
        <v>0</v>
      </c>
      <c r="K115" s="4">
        <v>3380000</v>
      </c>
      <c r="M115" s="4">
        <v>86978545262</v>
      </c>
      <c r="O115" s="4">
        <v>53062681985</v>
      </c>
      <c r="Q115" s="4">
        <v>33915863277</v>
      </c>
    </row>
    <row r="116" spans="1:17">
      <c r="A116" s="2" t="s">
        <v>53</v>
      </c>
      <c r="C116" s="4">
        <v>0</v>
      </c>
      <c r="E116" s="4">
        <v>0</v>
      </c>
      <c r="G116" s="4">
        <v>0</v>
      </c>
      <c r="I116" s="4">
        <v>0</v>
      </c>
      <c r="K116" s="4">
        <v>530000</v>
      </c>
      <c r="M116" s="4">
        <v>16877678044</v>
      </c>
      <c r="O116" s="4">
        <v>9859985717</v>
      </c>
      <c r="Q116" s="4">
        <v>7017692327</v>
      </c>
    </row>
    <row r="117" spans="1:17">
      <c r="A117" s="2" t="s">
        <v>32</v>
      </c>
      <c r="C117" s="4">
        <v>0</v>
      </c>
      <c r="E117" s="4">
        <v>0</v>
      </c>
      <c r="G117" s="4">
        <v>0</v>
      </c>
      <c r="I117" s="4">
        <v>0</v>
      </c>
      <c r="K117" s="4">
        <v>146248</v>
      </c>
      <c r="M117" s="4">
        <v>5578396413</v>
      </c>
      <c r="O117" s="4">
        <v>2465836764</v>
      </c>
      <c r="Q117" s="4">
        <v>3112559649</v>
      </c>
    </row>
    <row r="118" spans="1:17">
      <c r="A118" s="2" t="s">
        <v>297</v>
      </c>
      <c r="C118" s="4">
        <v>0</v>
      </c>
      <c r="E118" s="4">
        <v>0</v>
      </c>
      <c r="G118" s="4">
        <v>0</v>
      </c>
      <c r="I118" s="4">
        <v>0</v>
      </c>
      <c r="K118" s="4">
        <v>10500000</v>
      </c>
      <c r="M118" s="4">
        <v>83568696032</v>
      </c>
      <c r="O118" s="4">
        <v>39100471020</v>
      </c>
      <c r="Q118" s="4">
        <v>44468225012</v>
      </c>
    </row>
    <row r="119" spans="1:17">
      <c r="A119" s="2" t="s">
        <v>89</v>
      </c>
      <c r="C119" s="4">
        <v>0</v>
      </c>
      <c r="E119" s="4">
        <v>0</v>
      </c>
      <c r="G119" s="4">
        <v>0</v>
      </c>
      <c r="I119" s="4">
        <v>0</v>
      </c>
      <c r="K119" s="4">
        <v>20744244</v>
      </c>
      <c r="M119" s="4">
        <v>151387599411</v>
      </c>
      <c r="O119" s="4">
        <v>91497103619</v>
      </c>
      <c r="Q119" s="4">
        <v>59890495792</v>
      </c>
    </row>
    <row r="120" spans="1:17">
      <c r="A120" s="2" t="s">
        <v>298</v>
      </c>
      <c r="C120" s="4">
        <v>0</v>
      </c>
      <c r="E120" s="4">
        <v>0</v>
      </c>
      <c r="G120" s="4">
        <v>0</v>
      </c>
      <c r="I120" s="4">
        <v>0</v>
      </c>
      <c r="K120" s="4">
        <v>8386900</v>
      </c>
      <c r="M120" s="4">
        <v>60538462633</v>
      </c>
      <c r="O120" s="4">
        <v>38500926838</v>
      </c>
      <c r="Q120" s="4">
        <v>22037535795</v>
      </c>
    </row>
    <row r="121" spans="1:17">
      <c r="A121" s="2" t="s">
        <v>299</v>
      </c>
      <c r="C121" s="4">
        <v>0</v>
      </c>
      <c r="E121" s="4">
        <v>0</v>
      </c>
      <c r="G121" s="4">
        <v>0</v>
      </c>
      <c r="I121" s="4">
        <v>0</v>
      </c>
      <c r="K121" s="4">
        <v>6499214</v>
      </c>
      <c r="M121" s="4">
        <v>130471516123</v>
      </c>
      <c r="O121" s="4">
        <v>104638590646</v>
      </c>
      <c r="Q121" s="4">
        <v>25832925477</v>
      </c>
    </row>
    <row r="122" spans="1:17">
      <c r="A122" s="2" t="s">
        <v>17</v>
      </c>
      <c r="C122" s="4">
        <v>0</v>
      </c>
      <c r="E122" s="4">
        <v>0</v>
      </c>
      <c r="G122" s="4">
        <v>0</v>
      </c>
      <c r="I122" s="4">
        <v>0</v>
      </c>
      <c r="K122" s="4">
        <v>15408801</v>
      </c>
      <c r="M122" s="4">
        <v>72638769578</v>
      </c>
      <c r="O122" s="4">
        <v>32032910132</v>
      </c>
      <c r="Q122" s="4">
        <v>40605859446</v>
      </c>
    </row>
    <row r="123" spans="1:17">
      <c r="A123" s="2" t="s">
        <v>15</v>
      </c>
      <c r="C123" s="4">
        <v>0</v>
      </c>
      <c r="E123" s="4">
        <v>0</v>
      </c>
      <c r="G123" s="4">
        <v>0</v>
      </c>
      <c r="I123" s="4">
        <v>0</v>
      </c>
      <c r="K123" s="4">
        <v>1</v>
      </c>
      <c r="M123" s="4">
        <v>1</v>
      </c>
      <c r="O123" s="4">
        <v>3722</v>
      </c>
      <c r="Q123" s="4">
        <v>-3721</v>
      </c>
    </row>
    <row r="124" spans="1:17">
      <c r="A124" s="2" t="s">
        <v>19</v>
      </c>
      <c r="C124" s="4">
        <v>0</v>
      </c>
      <c r="E124" s="4">
        <v>0</v>
      </c>
      <c r="G124" s="4">
        <v>0</v>
      </c>
      <c r="I124" s="4">
        <v>0</v>
      </c>
      <c r="K124" s="4">
        <v>4000000</v>
      </c>
      <c r="M124" s="4">
        <v>17733894244</v>
      </c>
      <c r="O124" s="4">
        <v>12433836160</v>
      </c>
      <c r="Q124" s="4">
        <v>5300058084</v>
      </c>
    </row>
    <row r="125" spans="1:17">
      <c r="A125" s="2" t="s">
        <v>214</v>
      </c>
      <c r="C125" s="4">
        <v>0</v>
      </c>
      <c r="E125" s="4">
        <v>0</v>
      </c>
      <c r="G125" s="4">
        <v>0</v>
      </c>
      <c r="I125" s="4">
        <v>0</v>
      </c>
      <c r="K125" s="4">
        <v>95787532</v>
      </c>
      <c r="M125" s="4">
        <v>213840636923</v>
      </c>
      <c r="O125" s="4">
        <v>146344794486</v>
      </c>
      <c r="Q125" s="4">
        <v>67495842437</v>
      </c>
    </row>
    <row r="126" spans="1:17">
      <c r="A126" s="2" t="s">
        <v>18</v>
      </c>
      <c r="C126" s="4">
        <v>0</v>
      </c>
      <c r="E126" s="4">
        <v>0</v>
      </c>
      <c r="G126" s="4">
        <v>0</v>
      </c>
      <c r="I126" s="4">
        <v>0</v>
      </c>
      <c r="K126" s="4">
        <v>76487102</v>
      </c>
      <c r="M126" s="4">
        <v>169291278963</v>
      </c>
      <c r="O126" s="4">
        <v>138735114852</v>
      </c>
      <c r="Q126" s="4">
        <v>30556164111</v>
      </c>
    </row>
    <row r="127" spans="1:17">
      <c r="A127" s="2" t="s">
        <v>78</v>
      </c>
      <c r="C127" s="4">
        <v>0</v>
      </c>
      <c r="E127" s="4">
        <v>0</v>
      </c>
      <c r="G127" s="4">
        <v>0</v>
      </c>
      <c r="I127" s="4">
        <v>0</v>
      </c>
      <c r="K127" s="4">
        <v>1</v>
      </c>
      <c r="M127" s="4">
        <v>1</v>
      </c>
      <c r="O127" s="4">
        <v>3487</v>
      </c>
      <c r="Q127" s="4">
        <v>-3486</v>
      </c>
    </row>
    <row r="128" spans="1:17">
      <c r="A128" s="2" t="s">
        <v>300</v>
      </c>
      <c r="C128" s="4">
        <v>0</v>
      </c>
      <c r="E128" s="4">
        <v>0</v>
      </c>
      <c r="G128" s="4">
        <v>0</v>
      </c>
      <c r="I128" s="4">
        <v>0</v>
      </c>
      <c r="K128" s="4">
        <v>2613145</v>
      </c>
      <c r="M128" s="4">
        <v>32522852193</v>
      </c>
      <c r="O128" s="4">
        <v>16397667791</v>
      </c>
      <c r="Q128" s="4">
        <v>16125184402</v>
      </c>
    </row>
    <row r="129" spans="1:17">
      <c r="A129" s="2" t="s">
        <v>301</v>
      </c>
      <c r="C129" s="4">
        <v>0</v>
      </c>
      <c r="E129" s="4">
        <v>0</v>
      </c>
      <c r="G129" s="4">
        <v>0</v>
      </c>
      <c r="I129" s="4">
        <v>0</v>
      </c>
      <c r="K129" s="4">
        <v>5400000</v>
      </c>
      <c r="M129" s="4">
        <v>110569176072</v>
      </c>
      <c r="O129" s="4">
        <v>102693160800</v>
      </c>
      <c r="Q129" s="4">
        <v>7876015272</v>
      </c>
    </row>
    <row r="130" spans="1:17">
      <c r="A130" s="2" t="s">
        <v>227</v>
      </c>
      <c r="C130" s="4">
        <v>0</v>
      </c>
      <c r="E130" s="4">
        <v>0</v>
      </c>
      <c r="G130" s="4">
        <v>0</v>
      </c>
      <c r="I130" s="4">
        <v>0</v>
      </c>
      <c r="K130" s="4">
        <v>607420</v>
      </c>
      <c r="M130" s="4">
        <v>51577300697</v>
      </c>
      <c r="O130" s="4">
        <v>26623795575</v>
      </c>
      <c r="Q130" s="4">
        <v>24953505122</v>
      </c>
    </row>
    <row r="131" spans="1:17">
      <c r="A131" s="2" t="s">
        <v>41</v>
      </c>
      <c r="C131" s="4">
        <v>0</v>
      </c>
      <c r="E131" s="4">
        <v>0</v>
      </c>
      <c r="G131" s="4">
        <v>0</v>
      </c>
      <c r="I131" s="4">
        <v>0</v>
      </c>
      <c r="K131" s="4">
        <v>4422815</v>
      </c>
      <c r="M131" s="4">
        <v>53775204651</v>
      </c>
      <c r="O131" s="4">
        <v>38381438457</v>
      </c>
      <c r="Q131" s="4">
        <v>15393766194</v>
      </c>
    </row>
    <row r="132" spans="1:17">
      <c r="A132" s="2" t="s">
        <v>121</v>
      </c>
      <c r="C132" s="4">
        <v>205000</v>
      </c>
      <c r="E132" s="4">
        <v>205000000000</v>
      </c>
      <c r="G132" s="4">
        <v>200445202665</v>
      </c>
      <c r="I132" s="4">
        <v>4554797335</v>
      </c>
      <c r="K132" s="4">
        <v>205000</v>
      </c>
      <c r="M132" s="4">
        <v>205000000000</v>
      </c>
      <c r="O132" s="4">
        <v>200445202665</v>
      </c>
      <c r="Q132" s="4">
        <v>4554797335</v>
      </c>
    </row>
    <row r="133" spans="1:17">
      <c r="A133" s="2" t="s">
        <v>123</v>
      </c>
      <c r="C133" s="4">
        <v>31152</v>
      </c>
      <c r="E133" s="4">
        <v>29994573542</v>
      </c>
      <c r="G133" s="4">
        <v>29862271057</v>
      </c>
      <c r="I133" s="4">
        <v>132302485</v>
      </c>
      <c r="K133" s="4">
        <v>31152</v>
      </c>
      <c r="M133" s="4">
        <v>29994573542</v>
      </c>
      <c r="O133" s="4">
        <v>29862271057</v>
      </c>
      <c r="Q133" s="4">
        <v>132302485</v>
      </c>
    </row>
    <row r="134" spans="1:17">
      <c r="A134" s="2" t="s">
        <v>126</v>
      </c>
      <c r="C134" s="4">
        <v>26615</v>
      </c>
      <c r="E134" s="4">
        <v>24996002757</v>
      </c>
      <c r="G134" s="4">
        <v>24815485919</v>
      </c>
      <c r="I134" s="4">
        <v>180516838</v>
      </c>
      <c r="K134" s="4">
        <v>26615</v>
      </c>
      <c r="M134" s="4">
        <v>24996002757</v>
      </c>
      <c r="O134" s="4">
        <v>24815485919</v>
      </c>
      <c r="Q134" s="4">
        <v>180516838</v>
      </c>
    </row>
    <row r="135" spans="1:17">
      <c r="A135" s="2" t="s">
        <v>302</v>
      </c>
      <c r="C135" s="4">
        <v>0</v>
      </c>
      <c r="E135" s="4">
        <v>0</v>
      </c>
      <c r="G135" s="4">
        <v>0</v>
      </c>
      <c r="I135" s="4">
        <v>0</v>
      </c>
      <c r="K135" s="4">
        <v>23800</v>
      </c>
      <c r="M135" s="4">
        <v>18943745826</v>
      </c>
      <c r="O135" s="4">
        <v>18955881623</v>
      </c>
      <c r="Q135" s="4">
        <v>-12135797</v>
      </c>
    </row>
    <row r="136" spans="1:17">
      <c r="A136" s="2" t="s">
        <v>303</v>
      </c>
      <c r="C136" s="4">
        <v>0</v>
      </c>
      <c r="E136" s="4">
        <v>0</v>
      </c>
      <c r="G136" s="4">
        <v>0</v>
      </c>
      <c r="I136" s="4">
        <v>0</v>
      </c>
      <c r="K136" s="4">
        <v>326016</v>
      </c>
      <c r="M136" s="4">
        <v>318639590434</v>
      </c>
      <c r="O136" s="4">
        <v>311442744539</v>
      </c>
      <c r="Q136" s="4">
        <v>7196845895</v>
      </c>
    </row>
    <row r="137" spans="1:17">
      <c r="A137" s="2" t="s">
        <v>304</v>
      </c>
      <c r="C137" s="4">
        <v>0</v>
      </c>
      <c r="E137" s="4">
        <v>0</v>
      </c>
      <c r="G137" s="4">
        <v>0</v>
      </c>
      <c r="I137" s="4">
        <v>0</v>
      </c>
      <c r="K137" s="4">
        <v>30257</v>
      </c>
      <c r="M137" s="4">
        <v>29589847207</v>
      </c>
      <c r="O137" s="4">
        <v>28892528570</v>
      </c>
      <c r="Q137" s="4">
        <v>697318637</v>
      </c>
    </row>
    <row r="138" spans="1:17">
      <c r="A138" s="2" t="s">
        <v>305</v>
      </c>
      <c r="C138" s="4">
        <v>0</v>
      </c>
      <c r="E138" s="4">
        <v>0</v>
      </c>
      <c r="G138" s="4">
        <v>0</v>
      </c>
      <c r="I138" s="4">
        <v>0</v>
      </c>
      <c r="K138" s="4">
        <v>237644</v>
      </c>
      <c r="M138" s="4">
        <v>224132570439</v>
      </c>
      <c r="O138" s="4">
        <v>221470799015</v>
      </c>
      <c r="Q138" s="4">
        <v>2661771424</v>
      </c>
    </row>
    <row r="139" spans="1:17">
      <c r="A139" s="2" t="s">
        <v>306</v>
      </c>
      <c r="C139" s="4">
        <v>0</v>
      </c>
      <c r="E139" s="4">
        <v>0</v>
      </c>
      <c r="G139" s="4">
        <v>0</v>
      </c>
      <c r="I139" s="4">
        <v>0</v>
      </c>
      <c r="K139" s="4">
        <v>26800</v>
      </c>
      <c r="M139" s="4">
        <v>24945117881</v>
      </c>
      <c r="O139" s="4">
        <v>23451644618</v>
      </c>
      <c r="Q139" s="4">
        <v>1493473263</v>
      </c>
    </row>
    <row r="140" spans="1:17">
      <c r="A140" s="2" t="s">
        <v>307</v>
      </c>
      <c r="C140" s="4">
        <v>0</v>
      </c>
      <c r="E140" s="4">
        <v>0</v>
      </c>
      <c r="G140" s="4">
        <v>0</v>
      </c>
      <c r="I140" s="4">
        <v>0</v>
      </c>
      <c r="K140" s="4">
        <v>152282</v>
      </c>
      <c r="M140" s="4">
        <v>145847059409</v>
      </c>
      <c r="O140" s="4">
        <v>140289925011</v>
      </c>
      <c r="Q140" s="4">
        <v>5557134398</v>
      </c>
    </row>
    <row r="141" spans="1:17">
      <c r="A141" s="2" t="s">
        <v>308</v>
      </c>
      <c r="C141" s="4">
        <v>0</v>
      </c>
      <c r="E141" s="4">
        <v>0</v>
      </c>
      <c r="G141" s="4">
        <v>0</v>
      </c>
      <c r="I141" s="4">
        <v>0</v>
      </c>
      <c r="K141" s="4">
        <v>294650</v>
      </c>
      <c r="M141" s="4">
        <v>268771139325</v>
      </c>
      <c r="O141" s="4">
        <v>265142979786</v>
      </c>
      <c r="Q141" s="4">
        <v>3628159539</v>
      </c>
    </row>
    <row r="142" spans="1:17">
      <c r="A142" s="2" t="s">
        <v>309</v>
      </c>
      <c r="C142" s="4">
        <v>0</v>
      </c>
      <c r="E142" s="4">
        <v>0</v>
      </c>
      <c r="G142" s="4">
        <v>0</v>
      </c>
      <c r="I142" s="4">
        <v>0</v>
      </c>
      <c r="K142" s="4">
        <v>41600</v>
      </c>
      <c r="M142" s="4">
        <v>40541929215</v>
      </c>
      <c r="O142" s="4">
        <v>40107103091</v>
      </c>
      <c r="Q142" s="4">
        <v>434826124</v>
      </c>
    </row>
    <row r="143" spans="1:17">
      <c r="A143" s="2" t="s">
        <v>108</v>
      </c>
      <c r="C143" s="4">
        <v>0</v>
      </c>
      <c r="E143" s="4">
        <v>0</v>
      </c>
      <c r="G143" s="4">
        <v>0</v>
      </c>
      <c r="I143" s="4">
        <v>0</v>
      </c>
      <c r="K143" s="4">
        <v>321452</v>
      </c>
      <c r="M143" s="4">
        <v>270344292310</v>
      </c>
      <c r="O143" s="4">
        <v>268417881424</v>
      </c>
      <c r="Q143" s="4">
        <v>1926410886</v>
      </c>
    </row>
    <row r="144" spans="1:17">
      <c r="A144" s="2" t="s">
        <v>310</v>
      </c>
      <c r="C144" s="4">
        <v>0</v>
      </c>
      <c r="E144" s="4">
        <v>0</v>
      </c>
      <c r="G144" s="4">
        <v>0</v>
      </c>
      <c r="I144" s="4">
        <v>0</v>
      </c>
      <c r="K144" s="4">
        <v>97600</v>
      </c>
      <c r="M144" s="4">
        <v>87160504300</v>
      </c>
      <c r="O144" s="4">
        <v>85043215839</v>
      </c>
      <c r="Q144" s="4">
        <v>2117288461</v>
      </c>
    </row>
    <row r="145" spans="1:17">
      <c r="A145" s="2" t="s">
        <v>112</v>
      </c>
      <c r="C145" s="4">
        <v>0</v>
      </c>
      <c r="E145" s="4">
        <v>0</v>
      </c>
      <c r="G145" s="4">
        <v>0</v>
      </c>
      <c r="I145" s="4">
        <v>0</v>
      </c>
      <c r="K145" s="4">
        <v>20000</v>
      </c>
      <c r="M145" s="4">
        <v>18050642730</v>
      </c>
      <c r="O145" s="4">
        <v>16338960900</v>
      </c>
      <c r="Q145" s="4">
        <v>1711681830</v>
      </c>
    </row>
    <row r="146" spans="1:17">
      <c r="A146" s="2" t="s">
        <v>115</v>
      </c>
      <c r="C146" s="4">
        <v>0</v>
      </c>
      <c r="E146" s="4">
        <v>0</v>
      </c>
      <c r="G146" s="4">
        <v>0</v>
      </c>
      <c r="I146" s="4">
        <v>0</v>
      </c>
      <c r="K146" s="4">
        <v>95000</v>
      </c>
      <c r="M146" s="4">
        <v>67355047694</v>
      </c>
      <c r="O146" s="4">
        <v>65791597924</v>
      </c>
      <c r="Q146" s="4">
        <v>1563449770</v>
      </c>
    </row>
    <row r="147" spans="1:17">
      <c r="A147" s="2" t="s">
        <v>311</v>
      </c>
      <c r="C147" s="4">
        <v>0</v>
      </c>
      <c r="E147" s="4">
        <v>0</v>
      </c>
      <c r="G147" s="4">
        <v>0</v>
      </c>
      <c r="I147" s="4">
        <v>0</v>
      </c>
      <c r="K147" s="4">
        <v>19300</v>
      </c>
      <c r="M147" s="4">
        <v>12354485348</v>
      </c>
      <c r="O147" s="4">
        <v>12214256422</v>
      </c>
      <c r="Q147" s="4">
        <v>140228926</v>
      </c>
    </row>
    <row r="148" spans="1:17">
      <c r="A148" s="2" t="s">
        <v>312</v>
      </c>
      <c r="C148" s="4">
        <v>0</v>
      </c>
      <c r="E148" s="4">
        <v>0</v>
      </c>
      <c r="G148" s="4">
        <v>0</v>
      </c>
      <c r="I148" s="4">
        <v>0</v>
      </c>
      <c r="K148" s="4">
        <v>13500</v>
      </c>
      <c r="M148" s="4">
        <v>8312474095</v>
      </c>
      <c r="O148" s="4">
        <v>8215350751</v>
      </c>
      <c r="Q148" s="4">
        <v>97123344</v>
      </c>
    </row>
    <row r="149" spans="1:17">
      <c r="A149" s="2" t="s">
        <v>313</v>
      </c>
      <c r="C149" s="4">
        <v>0</v>
      </c>
      <c r="E149" s="4">
        <v>0</v>
      </c>
      <c r="G149" s="4">
        <v>0</v>
      </c>
      <c r="I149" s="4">
        <v>0</v>
      </c>
      <c r="K149" s="4">
        <v>100</v>
      </c>
      <c r="M149" s="4">
        <v>62988582</v>
      </c>
      <c r="O149" s="4">
        <v>62165264</v>
      </c>
      <c r="Q149" s="4">
        <v>823318</v>
      </c>
    </row>
    <row r="150" spans="1:17">
      <c r="A150" s="2" t="s">
        <v>172</v>
      </c>
      <c r="C150" s="4">
        <v>0</v>
      </c>
      <c r="E150" s="4">
        <v>0</v>
      </c>
      <c r="G150" s="4">
        <v>0</v>
      </c>
      <c r="I150" s="4">
        <v>0</v>
      </c>
      <c r="K150" s="4">
        <v>10000</v>
      </c>
      <c r="M150" s="4">
        <v>10000000000</v>
      </c>
      <c r="O150" s="4">
        <v>9998177501</v>
      </c>
      <c r="Q150" s="4">
        <v>1822499</v>
      </c>
    </row>
    <row r="151" spans="1:17">
      <c r="A151" s="2" t="s">
        <v>314</v>
      </c>
      <c r="C151" s="4">
        <v>0</v>
      </c>
      <c r="E151" s="4">
        <v>0</v>
      </c>
      <c r="G151" s="4">
        <v>0</v>
      </c>
      <c r="I151" s="4">
        <v>0</v>
      </c>
      <c r="K151" s="4">
        <v>109036</v>
      </c>
      <c r="M151" s="4">
        <v>105638146286</v>
      </c>
      <c r="O151" s="4">
        <v>100017054760</v>
      </c>
      <c r="Q151" s="4">
        <v>5621091526</v>
      </c>
    </row>
    <row r="152" spans="1:17">
      <c r="A152" s="2" t="s">
        <v>315</v>
      </c>
      <c r="C152" s="4">
        <v>0</v>
      </c>
      <c r="E152" s="4">
        <v>0</v>
      </c>
      <c r="G152" s="4">
        <v>0</v>
      </c>
      <c r="I152" s="4">
        <v>0</v>
      </c>
      <c r="K152" s="4">
        <v>160000</v>
      </c>
      <c r="M152" s="4">
        <v>145510364392</v>
      </c>
      <c r="O152" s="4">
        <v>138985186500</v>
      </c>
      <c r="Q152" s="4">
        <v>6525177892</v>
      </c>
    </row>
    <row r="153" spans="1:17">
      <c r="A153" s="2" t="s">
        <v>316</v>
      </c>
      <c r="C153" s="4">
        <v>0</v>
      </c>
      <c r="E153" s="4">
        <v>0</v>
      </c>
      <c r="G153" s="4">
        <v>0</v>
      </c>
      <c r="I153" s="4">
        <v>0</v>
      </c>
      <c r="K153" s="4">
        <v>186000</v>
      </c>
      <c r="M153" s="4">
        <v>151202964669</v>
      </c>
      <c r="O153" s="4">
        <v>149889222415</v>
      </c>
      <c r="Q153" s="4">
        <v>1313742254</v>
      </c>
    </row>
    <row r="154" spans="1:17">
      <c r="A154" s="2" t="s">
        <v>317</v>
      </c>
      <c r="C154" s="4">
        <v>0</v>
      </c>
      <c r="E154" s="4">
        <v>0</v>
      </c>
      <c r="G154" s="4">
        <v>0</v>
      </c>
      <c r="I154" s="4">
        <v>0</v>
      </c>
      <c r="K154" s="4">
        <v>100000</v>
      </c>
      <c r="M154" s="4">
        <v>83701116429</v>
      </c>
      <c r="O154" s="4">
        <v>82445940618</v>
      </c>
      <c r="Q154" s="4">
        <v>1255175811</v>
      </c>
    </row>
    <row r="155" spans="1:17">
      <c r="A155" s="2" t="s">
        <v>318</v>
      </c>
      <c r="C155" s="4">
        <v>0</v>
      </c>
      <c r="E155" s="4">
        <v>0</v>
      </c>
      <c r="G155" s="4">
        <v>0</v>
      </c>
      <c r="I155" s="4">
        <v>0</v>
      </c>
      <c r="K155" s="4">
        <v>96669</v>
      </c>
      <c r="M155" s="4">
        <v>90288553993</v>
      </c>
      <c r="O155" s="4">
        <v>86328494230</v>
      </c>
      <c r="Q155" s="4">
        <v>3960059763</v>
      </c>
    </row>
    <row r="156" spans="1:17">
      <c r="A156" s="2" t="s">
        <v>164</v>
      </c>
      <c r="C156" s="4">
        <v>0</v>
      </c>
      <c r="E156" s="4">
        <v>0</v>
      </c>
      <c r="G156" s="4">
        <v>0</v>
      </c>
      <c r="I156" s="4">
        <v>0</v>
      </c>
      <c r="K156" s="4">
        <v>650000</v>
      </c>
      <c r="M156" s="4">
        <v>606266592285</v>
      </c>
      <c r="O156" s="4">
        <v>617065385624</v>
      </c>
      <c r="Q156" s="4">
        <v>-10798793339</v>
      </c>
    </row>
    <row r="157" spans="1:17">
      <c r="A157" s="2" t="s">
        <v>166</v>
      </c>
      <c r="C157" s="4">
        <v>0</v>
      </c>
      <c r="E157" s="4">
        <v>0</v>
      </c>
      <c r="G157" s="4">
        <v>0</v>
      </c>
      <c r="I157" s="4">
        <v>0</v>
      </c>
      <c r="K157" s="4">
        <v>103859</v>
      </c>
      <c r="M157" s="4">
        <v>100397482688</v>
      </c>
      <c r="O157" s="4">
        <v>101660324577</v>
      </c>
      <c r="Q157" s="4">
        <v>-1262841889</v>
      </c>
    </row>
    <row r="158" spans="1:17">
      <c r="A158" s="2" t="s">
        <v>162</v>
      </c>
      <c r="C158" s="4">
        <v>0</v>
      </c>
      <c r="E158" s="4">
        <v>0</v>
      </c>
      <c r="G158" s="4">
        <v>0</v>
      </c>
      <c r="I158" s="4">
        <v>0</v>
      </c>
      <c r="K158" s="4">
        <v>780630</v>
      </c>
      <c r="M158" s="4">
        <v>772256941676</v>
      </c>
      <c r="O158" s="4">
        <v>771061882252</v>
      </c>
      <c r="Q158" s="4">
        <v>1195059424</v>
      </c>
    </row>
    <row r="159" spans="1:17">
      <c r="A159" s="2" t="s">
        <v>160</v>
      </c>
      <c r="C159" s="4">
        <v>0</v>
      </c>
      <c r="E159" s="4">
        <v>0</v>
      </c>
      <c r="G159" s="4">
        <v>0</v>
      </c>
      <c r="I159" s="4">
        <v>0</v>
      </c>
      <c r="K159" s="4">
        <v>2000</v>
      </c>
      <c r="M159" s="4">
        <v>1881658890</v>
      </c>
      <c r="O159" s="4">
        <v>1922651456</v>
      </c>
      <c r="Q159" s="4">
        <v>-40992566</v>
      </c>
    </row>
    <row r="160" spans="1:17">
      <c r="A160" s="2" t="s">
        <v>157</v>
      </c>
      <c r="C160" s="4">
        <v>0</v>
      </c>
      <c r="E160" s="4">
        <v>0</v>
      </c>
      <c r="G160" s="4">
        <v>0</v>
      </c>
      <c r="I160" s="4">
        <v>0</v>
      </c>
      <c r="K160" s="4">
        <v>50000</v>
      </c>
      <c r="M160" s="4">
        <v>46741526563</v>
      </c>
      <c r="O160" s="4">
        <v>50490846875</v>
      </c>
      <c r="Q160" s="4">
        <v>-3749320312</v>
      </c>
    </row>
    <row r="161" spans="1:17">
      <c r="A161" s="2" t="s">
        <v>168</v>
      </c>
      <c r="C161" s="4">
        <v>0</v>
      </c>
      <c r="E161" s="4">
        <v>0</v>
      </c>
      <c r="G161" s="4">
        <v>0</v>
      </c>
      <c r="I161" s="4">
        <v>0</v>
      </c>
      <c r="K161" s="4">
        <v>130000</v>
      </c>
      <c r="M161" s="4">
        <v>122248679220</v>
      </c>
      <c r="O161" s="4">
        <v>122281320780</v>
      </c>
      <c r="Q161" s="4">
        <v>-32641560</v>
      </c>
    </row>
    <row r="162" spans="1:17">
      <c r="A162" s="2" t="s">
        <v>170</v>
      </c>
      <c r="C162" s="4">
        <v>0</v>
      </c>
      <c r="E162" s="4">
        <v>0</v>
      </c>
      <c r="G162" s="4">
        <v>0</v>
      </c>
      <c r="I162" s="4">
        <v>0</v>
      </c>
      <c r="K162" s="4">
        <v>474279</v>
      </c>
      <c r="M162" s="4">
        <v>457296867371</v>
      </c>
      <c r="O162" s="4">
        <v>468289500628</v>
      </c>
      <c r="Q162" s="4">
        <v>-10992633257</v>
      </c>
    </row>
    <row r="163" spans="1:17">
      <c r="A163" s="2" t="s">
        <v>333</v>
      </c>
      <c r="C163" s="4">
        <v>0</v>
      </c>
      <c r="E163" s="4">
        <v>0</v>
      </c>
      <c r="G163" s="4">
        <v>0</v>
      </c>
      <c r="I163" s="4">
        <v>0</v>
      </c>
      <c r="K163" s="4">
        <v>88952000</v>
      </c>
      <c r="M163" s="4">
        <v>76185508901</v>
      </c>
      <c r="O163" s="4">
        <v>49338987519</v>
      </c>
      <c r="Q163" s="4">
        <v>26846521382</v>
      </c>
    </row>
    <row r="164" spans="1:17">
      <c r="A164" s="2" t="s">
        <v>334</v>
      </c>
      <c r="C164" s="4">
        <v>0</v>
      </c>
      <c r="E164" s="4">
        <v>0</v>
      </c>
      <c r="G164" s="4">
        <v>0</v>
      </c>
      <c r="I164" s="4">
        <v>0</v>
      </c>
      <c r="K164" s="4">
        <v>52894000</v>
      </c>
      <c r="M164" s="4">
        <v>50588600168</v>
      </c>
      <c r="O164" s="4">
        <v>32015049654</v>
      </c>
      <c r="Q164" s="4">
        <v>18573550514</v>
      </c>
    </row>
    <row r="165" spans="1:17">
      <c r="A165" s="2" t="s">
        <v>335</v>
      </c>
      <c r="C165" s="4">
        <v>0</v>
      </c>
      <c r="E165" s="4">
        <v>0</v>
      </c>
      <c r="G165" s="4">
        <v>0</v>
      </c>
      <c r="I165" s="4">
        <v>0</v>
      </c>
      <c r="K165" s="4">
        <v>49724000</v>
      </c>
      <c r="M165" s="4">
        <v>52025381330</v>
      </c>
      <c r="O165" s="4">
        <v>31891443706</v>
      </c>
      <c r="Q165" s="4">
        <v>20133937624</v>
      </c>
    </row>
    <row r="166" spans="1:17">
      <c r="A166" s="2" t="s">
        <v>336</v>
      </c>
      <c r="C166" s="4">
        <v>0</v>
      </c>
      <c r="E166" s="4">
        <v>0</v>
      </c>
      <c r="G166" s="4">
        <v>0</v>
      </c>
      <c r="I166" s="4">
        <v>0</v>
      </c>
      <c r="K166" s="4">
        <v>119405000</v>
      </c>
      <c r="M166" s="4">
        <v>135722399731</v>
      </c>
      <c r="O166" s="4">
        <v>82086166656</v>
      </c>
      <c r="Q166" s="4">
        <v>53636233075</v>
      </c>
    </row>
    <row r="167" spans="1:17">
      <c r="A167" s="2" t="s">
        <v>337</v>
      </c>
      <c r="C167" s="4">
        <v>0</v>
      </c>
      <c r="E167" s="4">
        <v>0</v>
      </c>
      <c r="G167" s="4">
        <v>0</v>
      </c>
      <c r="I167" s="4">
        <v>0</v>
      </c>
      <c r="K167" s="4">
        <v>191000</v>
      </c>
      <c r="M167" s="4">
        <v>77526035</v>
      </c>
      <c r="O167" s="4">
        <v>61270768</v>
      </c>
      <c r="Q167" s="4">
        <v>16255267</v>
      </c>
    </row>
    <row r="168" spans="1:17">
      <c r="A168" s="2" t="s">
        <v>338</v>
      </c>
      <c r="C168" s="4">
        <v>0</v>
      </c>
      <c r="E168" s="4">
        <v>0</v>
      </c>
      <c r="G168" s="4">
        <v>0</v>
      </c>
      <c r="I168" s="4">
        <v>0</v>
      </c>
      <c r="K168" s="4">
        <v>1596000</v>
      </c>
      <c r="M168" s="4">
        <v>6890646221</v>
      </c>
      <c r="O168" s="4">
        <v>5284360301</v>
      </c>
      <c r="Q168" s="4">
        <v>1606285920</v>
      </c>
    </row>
    <row r="169" spans="1:17">
      <c r="A169" s="2" t="s">
        <v>339</v>
      </c>
      <c r="C169" s="4">
        <v>0</v>
      </c>
      <c r="E169" s="4">
        <v>0</v>
      </c>
      <c r="G169" s="4">
        <v>0</v>
      </c>
      <c r="I169" s="4">
        <v>0</v>
      </c>
      <c r="K169" s="4">
        <v>17729000</v>
      </c>
      <c r="M169" s="4">
        <v>11925656842</v>
      </c>
      <c r="O169" s="4">
        <v>6507624000</v>
      </c>
      <c r="Q169" s="4">
        <v>5418032842</v>
      </c>
    </row>
    <row r="170" spans="1:17">
      <c r="A170" s="2" t="s">
        <v>340</v>
      </c>
      <c r="C170" s="4">
        <v>0</v>
      </c>
      <c r="E170" s="4">
        <v>0</v>
      </c>
      <c r="G170" s="4">
        <v>0</v>
      </c>
      <c r="I170" s="4">
        <v>0</v>
      </c>
      <c r="K170" s="4">
        <v>35389000</v>
      </c>
      <c r="M170" s="4">
        <v>21858531088</v>
      </c>
      <c r="O170" s="4">
        <v>10379429000</v>
      </c>
      <c r="Q170" s="4">
        <v>11479102088</v>
      </c>
    </row>
    <row r="171" spans="1:17" ht="22.5" thickBot="1">
      <c r="E171" s="5">
        <f>SUM(E54:E170)</f>
        <v>259990576299</v>
      </c>
      <c r="G171" s="5">
        <f>SUM(G54:G170)</f>
        <v>255122959641</v>
      </c>
      <c r="I171" s="5">
        <f>SUM(I54:I170)</f>
        <v>4867616658</v>
      </c>
      <c r="M171" s="5">
        <f>SUM(M8:M170)</f>
        <v>11694415855499</v>
      </c>
      <c r="O171" s="5">
        <f>SUM(O8:O170)</f>
        <v>9437051894967</v>
      </c>
      <c r="Q171" s="5">
        <f>SUM(Q8:Q170)</f>
        <v>2257363960532</v>
      </c>
    </row>
    <row r="172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2023-10-25T13:54:52Z</dcterms:created>
  <dcterms:modified xsi:type="dcterms:W3CDTF">2023-11-01T12:32:29Z</dcterms:modified>
</cp:coreProperties>
</file>