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تیر ماه\"/>
    </mc:Choice>
  </mc:AlternateContent>
  <xr:revisionPtr revIDLastSave="0" documentId="13_ncr:1_{DABD7EFC-61BA-4F3C-8897-13E1B974761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جمع درآمدها" sheetId="15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definedNames>
    <definedName name="_xlnm._FilterDatabase" localSheetId="6" hidden="1">'درآمد سود سهام'!$A$7:$A$80</definedName>
    <definedName name="_xlnm._FilterDatabase" localSheetId="7" hidden="1">'درآمد ناشی از تغییر قیمت اوراق'!$A$7:$A$104</definedName>
    <definedName name="_xlnm._FilterDatabase" localSheetId="8" hidden="1">'درآمد ناشی از فروش'!$A$7:$A$150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5" l="1"/>
  <c r="U14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8" i="11"/>
  <c r="K148" i="11"/>
  <c r="S148" i="11"/>
  <c r="I148" i="11"/>
  <c r="K9" i="11" s="1"/>
  <c r="K11" i="11"/>
  <c r="K12" i="11"/>
  <c r="K15" i="11"/>
  <c r="K16" i="11"/>
  <c r="K19" i="11"/>
  <c r="K20" i="11"/>
  <c r="K23" i="11"/>
  <c r="K24" i="11"/>
  <c r="K27" i="11"/>
  <c r="K28" i="11"/>
  <c r="K31" i="11"/>
  <c r="K32" i="11"/>
  <c r="K35" i="11"/>
  <c r="K36" i="11"/>
  <c r="K39" i="11"/>
  <c r="K40" i="11"/>
  <c r="K43" i="11"/>
  <c r="K44" i="11"/>
  <c r="K47" i="11"/>
  <c r="K48" i="11"/>
  <c r="K51" i="11"/>
  <c r="K52" i="11"/>
  <c r="K55" i="11"/>
  <c r="K56" i="11"/>
  <c r="K59" i="11"/>
  <c r="K60" i="11"/>
  <c r="K63" i="11"/>
  <c r="K64" i="11"/>
  <c r="K67" i="11"/>
  <c r="K68" i="11"/>
  <c r="K71" i="11"/>
  <c r="K72" i="11"/>
  <c r="K75" i="11"/>
  <c r="K76" i="11"/>
  <c r="K79" i="11"/>
  <c r="K80" i="11"/>
  <c r="K83" i="11"/>
  <c r="K84" i="11"/>
  <c r="K87" i="11"/>
  <c r="K88" i="11"/>
  <c r="K91" i="11"/>
  <c r="K92" i="11"/>
  <c r="K95" i="11"/>
  <c r="K96" i="11"/>
  <c r="K99" i="11"/>
  <c r="K100" i="11"/>
  <c r="K103" i="11"/>
  <c r="K104" i="11"/>
  <c r="K107" i="11"/>
  <c r="K108" i="11"/>
  <c r="K111" i="11"/>
  <c r="K112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8" i="11"/>
  <c r="C7" i="15"/>
  <c r="M120" i="10"/>
  <c r="M119" i="10"/>
  <c r="M118" i="10"/>
  <c r="M117" i="10"/>
  <c r="I117" i="10"/>
  <c r="M122" i="10"/>
  <c r="M116" i="10"/>
  <c r="M114" i="10"/>
  <c r="M113" i="10"/>
  <c r="M110" i="10"/>
  <c r="M109" i="10"/>
  <c r="M115" i="10"/>
  <c r="Q112" i="10"/>
  <c r="M111" i="10"/>
  <c r="Q109" i="9"/>
  <c r="O109" i="9"/>
  <c r="M109" i="9"/>
  <c r="O108" i="9"/>
  <c r="O107" i="9"/>
  <c r="O106" i="9"/>
  <c r="O105" i="9"/>
  <c r="I109" i="9"/>
  <c r="G109" i="9"/>
  <c r="E109" i="9"/>
  <c r="E106" i="9"/>
  <c r="E107" i="9"/>
  <c r="E108" i="9"/>
  <c r="E105" i="9"/>
  <c r="K114" i="11" l="1"/>
  <c r="K110" i="11"/>
  <c r="K106" i="11"/>
  <c r="K102" i="11"/>
  <c r="K98" i="11"/>
  <c r="K94" i="11"/>
  <c r="K90" i="11"/>
  <c r="K86" i="11"/>
  <c r="K82" i="11"/>
  <c r="K78" i="11"/>
  <c r="K74" i="11"/>
  <c r="K70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10" i="11"/>
  <c r="K113" i="11"/>
  <c r="K109" i="11"/>
  <c r="K105" i="11"/>
  <c r="K101" i="11"/>
  <c r="K97" i="11"/>
  <c r="K93" i="11"/>
  <c r="K89" i="11"/>
  <c r="K85" i="11"/>
  <c r="K81" i="11"/>
  <c r="K77" i="11"/>
  <c r="K73" i="11"/>
  <c r="K69" i="11"/>
  <c r="K65" i="11"/>
  <c r="K61" i="11"/>
  <c r="K57" i="11"/>
  <c r="K53" i="11"/>
  <c r="K49" i="11"/>
  <c r="K45" i="11"/>
  <c r="K41" i="11"/>
  <c r="K37" i="11"/>
  <c r="K33" i="11"/>
  <c r="K29" i="11"/>
  <c r="K25" i="11"/>
  <c r="K21" i="11"/>
  <c r="K17" i="11"/>
  <c r="K13" i="11"/>
  <c r="G10" i="15"/>
  <c r="C10" i="15"/>
  <c r="E7" i="15" s="1"/>
  <c r="E9" i="14"/>
  <c r="C9" i="14"/>
  <c r="K11" i="13"/>
  <c r="K9" i="13"/>
  <c r="K10" i="13"/>
  <c r="K8" i="13"/>
  <c r="G11" i="13"/>
  <c r="G9" i="13"/>
  <c r="G10" i="13"/>
  <c r="G8" i="13"/>
  <c r="I11" i="13"/>
  <c r="E11" i="13"/>
  <c r="Q8" i="12"/>
  <c r="I9" i="12"/>
  <c r="I8" i="12"/>
  <c r="Q9" i="12"/>
  <c r="Q10" i="12"/>
  <c r="Q11" i="12"/>
  <c r="Q37" i="12" s="1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I10" i="12"/>
  <c r="I11" i="12"/>
  <c r="I12" i="12"/>
  <c r="I37" i="12" s="1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C37" i="12"/>
  <c r="E37" i="12"/>
  <c r="G37" i="12"/>
  <c r="K37" i="12"/>
  <c r="M37" i="12"/>
  <c r="O37" i="12"/>
  <c r="M61" i="8"/>
  <c r="S139" i="11"/>
  <c r="S147" i="11"/>
  <c r="Q148" i="11"/>
  <c r="O148" i="11"/>
  <c r="M148" i="11"/>
  <c r="I146" i="11"/>
  <c r="G148" i="11"/>
  <c r="E148" i="11"/>
  <c r="C14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7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40" i="11"/>
  <c r="S141" i="11"/>
  <c r="S142" i="11"/>
  <c r="S143" i="11"/>
  <c r="S144" i="11"/>
  <c r="S145" i="11"/>
  <c r="S146" i="11"/>
  <c r="S8" i="11"/>
  <c r="I8" i="11"/>
  <c r="E151" i="10"/>
  <c r="G151" i="10"/>
  <c r="O151" i="10"/>
  <c r="Q150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21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51" i="10" s="1"/>
  <c r="Q149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3" i="10"/>
  <c r="I114" i="10"/>
  <c r="I115" i="10"/>
  <c r="I116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8" i="9"/>
  <c r="M9" i="8"/>
  <c r="M8" i="8"/>
  <c r="S75" i="8"/>
  <c r="Q81" i="8"/>
  <c r="S80" i="8"/>
  <c r="O81" i="8"/>
  <c r="K81" i="8"/>
  <c r="M80" i="8"/>
  <c r="I81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6" i="8"/>
  <c r="S77" i="8"/>
  <c r="S78" i="8"/>
  <c r="S79" i="8"/>
  <c r="S8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I20" i="7"/>
  <c r="K20" i="7"/>
  <c r="M20" i="7"/>
  <c r="O20" i="7"/>
  <c r="Q20" i="7"/>
  <c r="S20" i="7"/>
  <c r="S11" i="6"/>
  <c r="Q11" i="6"/>
  <c r="O11" i="6"/>
  <c r="M11" i="6"/>
  <c r="K11" i="6"/>
  <c r="AK18" i="3"/>
  <c r="Q18" i="3"/>
  <c r="S18" i="3"/>
  <c r="W18" i="3"/>
  <c r="AA18" i="3"/>
  <c r="AG18" i="3"/>
  <c r="AI18" i="3"/>
  <c r="Y103" i="1"/>
  <c r="W103" i="1"/>
  <c r="U103" i="1"/>
  <c r="O103" i="1"/>
  <c r="K103" i="1"/>
  <c r="G103" i="1"/>
  <c r="E103" i="1"/>
  <c r="E9" i="15" l="1"/>
  <c r="E8" i="15"/>
  <c r="E10" i="15" s="1"/>
  <c r="I151" i="10"/>
  <c r="M81" i="8"/>
  <c r="S81" i="8"/>
  <c r="M151" i="10"/>
</calcChain>
</file>

<file path=xl/sharedStrings.xml><?xml version="1.0" encoding="utf-8"?>
<sst xmlns="http://schemas.openxmlformats.org/spreadsheetml/2006/main" count="1121" uniqueCount="336">
  <si>
    <t>صندوق سرمایه‌گذاری توسعه اطلس مفید</t>
  </si>
  <si>
    <t>صورت وضعیت سبد</t>
  </si>
  <si>
    <t>برای ماه منتهی به 1402/04/31</t>
  </si>
  <si>
    <t>نام شرکت</t>
  </si>
  <si>
    <t>1402/03/31</t>
  </si>
  <si>
    <t>تغییرات طی دوره</t>
  </si>
  <si>
    <t>1402/04/31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</si>
  <si>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</si>
  <si>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</si>
  <si>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</si>
  <si>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</si>
  <si>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</si>
  <si>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</si>
  <si>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</si>
  <si>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</si>
  <si>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افست‌</t>
  </si>
  <si>
    <t>بانک تجارت</t>
  </si>
  <si>
    <t>بانک خاورمیانه</t>
  </si>
  <si>
    <t>بانک سینا</t>
  </si>
  <si>
    <t>بانک صادرات ایران</t>
  </si>
  <si>
    <t>بانک‌اقتصادنوین‌</t>
  </si>
  <si>
    <t>بین المللی توسعه ص. معادن غدیر</t>
  </si>
  <si>
    <t>پالایش نفت اصفهان</t>
  </si>
  <si>
    <t>پالایش نفت تبریز</t>
  </si>
  <si>
    <t>پالایش نفت تهران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</si>
  <si>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</si>
  <si>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</si>
  <si>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</si>
  <si>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</si>
  <si>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</si>
  <si>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</si>
  <si>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شازند</t>
  </si>
  <si>
    <t>پتروشیمی‌ خارک‌</t>
  </si>
  <si>
    <t>پتروشیمی‌شیراز</t>
  </si>
  <si>
    <t>پخش هجرت</t>
  </si>
  <si>
    <t>پلی پروپیلن جم - جم پیلن</t>
  </si>
  <si>
    <t>تراکتورسازی‌ایران‌</t>
  </si>
  <si>
    <t>تمام سکه طرح جدید 0310 صادرات</t>
  </si>
  <si>
    <t>تمام سکه طرح جدید0211ملت</t>
  </si>
  <si>
    <t>تمام سکه طرح جدید0312 رفاه</t>
  </si>
  <si>
    <t>ح . ‌توکافولاد(هلدینگ‌</t>
  </si>
  <si>
    <t>ح . داروپخش‌ (هلدینگ‌</t>
  </si>
  <si>
    <t>ح . سرمایه گذاری صبا تامین</t>
  </si>
  <si>
    <t>ح . سرمایه گذاری صدرتامین</t>
  </si>
  <si>
    <t>ح.شرکت بهمن لیزینگ</t>
  </si>
  <si>
    <t>حفاری شمال</t>
  </si>
  <si>
    <t>حمل و نقل گهرترابر سیرجان</t>
  </si>
  <si>
    <t>داروپخش‌ (هلدینگ‌</t>
  </si>
  <si>
    <t>داروسازی‌ ابوریحان‌</t>
  </si>
  <si>
    <t>دوده‌ صنعتی‌ پارس‌</t>
  </si>
  <si>
    <t>ذوب آهن اصفهان</t>
  </si>
  <si>
    <t>زعفران0210نگین زرین(پ)</t>
  </si>
  <si>
    <t>زعفران0210نگین سحرخیز(پ)</t>
  </si>
  <si>
    <t>زعفران0210نگین وحدت جام(پ)</t>
  </si>
  <si>
    <t>زغال سنگ پروده طبس</t>
  </si>
  <si>
    <t>س. صنایع‌شیمیایی‌ایران</t>
  </si>
  <si>
    <t>س.ص.بازنشستگی کارکنان بانکها</t>
  </si>
  <si>
    <t>سپنتا</t>
  </si>
  <si>
    <t>سخت آژند</t>
  </si>
  <si>
    <t>سرمایه گذاری تامین اجتماعی</t>
  </si>
  <si>
    <t>سرمایه گذاری دارویی تامین</t>
  </si>
  <si>
    <t>سرمایه گذاری سیمان تامین</t>
  </si>
  <si>
    <t>سرمایه گذاری صبا تامین</t>
  </si>
  <si>
    <t>سرمایه گذاری صدرتامین</t>
  </si>
  <si>
    <t>سرمایه گذاری گروه توسعه ملی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</si>
  <si>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</si>
  <si>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</si>
  <si>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</si>
  <si>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</si>
  <si>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</si>
  <si>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</si>
  <si>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</si>
  <si>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</si>
  <si>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و خوزستان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</si>
  <si>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</si>
  <si>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</si>
  <si>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</si>
  <si>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</si>
  <si>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</si>
  <si>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</si>
  <si>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</si>
  <si>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شوکو پارس</t>
  </si>
  <si>
    <t>صنایع فروآلیاژ ایران</t>
  </si>
  <si>
    <t>صنایع گلدیران</t>
  </si>
  <si>
    <t>صنایع‌ کاشی‌ و سرامیک‌ سینا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</si>
  <si>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</si>
  <si>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</si>
  <si>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</si>
  <si>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</si>
  <si>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</si>
  <si>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</si>
  <si>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</si>
  <si>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</si>
  <si>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مبارکه اصفهان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</si>
  <si>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</si>
  <si>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</si>
  <si>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</si>
  <si>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</si>
  <si>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ملی شیمی کشاورز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</si>
  <si>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</si>
  <si>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</si>
  <si>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</si>
  <si>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</si>
  <si>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</si>
  <si>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</si>
  <si>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واسپاری ملت</t>
  </si>
  <si>
    <t>کارخانجات‌داروپخش‌</t>
  </si>
  <si>
    <t>کاشی‌ پارس‌</t>
  </si>
  <si>
    <t>تولیدی مخازن گازطبیعی آسیاناما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</si>
  <si>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</si>
  <si>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</si>
  <si>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</si>
  <si>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</si>
  <si>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</si>
  <si>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</si>
  <si>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</si>
  <si>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</si>
  <si>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</si>
  <si>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</si>
  <si>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</si>
  <si>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</si>
  <si>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</si>
  <si>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</si>
  <si>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</si>
  <si>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</si>
  <si>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</si>
  <si>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</si>
  <si>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</si>
  <si>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اسنادخزانه-م6بودجه00-030723</t>
  </si>
  <si>
    <t>1400/02/22</t>
  </si>
  <si>
    <t>1403/07/23</t>
  </si>
  <si>
    <t>اسنادخزانه-م8بودجه99-020606</t>
  </si>
  <si>
    <t>1399/09/25</t>
  </si>
  <si>
    <t>1402/06/06</t>
  </si>
  <si>
    <t>گام بانک تجارت0206</t>
  </si>
  <si>
    <t>1401/07/02</t>
  </si>
  <si>
    <t>1402/06/28</t>
  </si>
  <si>
    <t>گام بانک ملت0208</t>
  </si>
  <si>
    <t>1402/02/16</t>
  </si>
  <si>
    <t>1402/08/30</t>
  </si>
  <si>
    <t>گواهی اعتبار مولد سامان0207</t>
  </si>
  <si>
    <t>1401/08/01</t>
  </si>
  <si>
    <t>1402/07/30</t>
  </si>
  <si>
    <t>مرابحه عام دولت86-ش.خ020404</t>
  </si>
  <si>
    <t>1400/03/04</t>
  </si>
  <si>
    <t>1402/04/04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</si>
  <si>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</si>
  <si>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</si>
  <si>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</si>
  <si>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</si>
  <si>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</si>
  <si>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</si>
  <si>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</si>
  <si>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</si>
  <si>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</si>
  <si>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</si>
  <si>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</si>
  <si>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</si>
  <si>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</si>
  <si>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</si>
  <si>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</si>
  <si>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</si>
  <si>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بانک خاورمیانه آفریقا</t>
  </si>
  <si>
    <t>1009-10-810-707074689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</si>
  <si>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</si>
  <si>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</si>
  <si>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</si>
  <si>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</si>
  <si>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</si>
  <si>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</si>
  <si>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</si>
  <si>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</si>
  <si>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</si>
  <si>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</si>
  <si>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دولت107-ش.خ030724</t>
  </si>
  <si>
    <t/>
  </si>
  <si>
    <t>1403/07/24</t>
  </si>
  <si>
    <t>مرابحه عام دولت105-ش.خ030503</t>
  </si>
  <si>
    <t>1403/05/03</t>
  </si>
  <si>
    <t>مرابحه عام دولت104-ش.خ020303</t>
  </si>
  <si>
    <t>1402/03/03</t>
  </si>
  <si>
    <t>مرابحه عام دولت3-ش.خ0211</t>
  </si>
  <si>
    <t>1402/11/13</t>
  </si>
  <si>
    <t>صکوک اجاره فارس147- 3ماهه18%</t>
  </si>
  <si>
    <t>1403/07/13</t>
  </si>
  <si>
    <t>صکوک اجاره معادن212-6ماهه21%</t>
  </si>
  <si>
    <t>1402/12/14</t>
  </si>
  <si>
    <t>منفعت دولت5-ش.خاص کاردان0108</t>
  </si>
  <si>
    <t>1401/08/18</t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</si>
  <si>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</si>
  <si>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</si>
  <si>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</si>
  <si>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</si>
  <si>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</si>
  <si>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</si>
  <si>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</si>
  <si>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</si>
  <si>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1402/04/21</t>
  </si>
  <si>
    <t>1402/04/19</t>
  </si>
  <si>
    <t>1402/03/24</t>
  </si>
  <si>
    <t>1402/02/30</t>
  </si>
  <si>
    <t>1402/04/15</t>
  </si>
  <si>
    <t>1402/04/18</t>
  </si>
  <si>
    <t>1401/11/23</t>
  </si>
  <si>
    <t>1402/04/29</t>
  </si>
  <si>
    <t>1402/01/31</t>
  </si>
  <si>
    <t>1402/04/13</t>
  </si>
  <si>
    <t>1402/04/20</t>
  </si>
  <si>
    <t>1402/04/25</t>
  </si>
  <si>
    <t>1402/04/17</t>
  </si>
  <si>
    <t>1402/03/08</t>
  </si>
  <si>
    <t>1402/02/25</t>
  </si>
  <si>
    <t>1402/02/19</t>
  </si>
  <si>
    <t>1402/02/27</t>
  </si>
  <si>
    <t>1402/02/10</t>
  </si>
  <si>
    <t>1402/02/18</t>
  </si>
  <si>
    <t>سیمان‌ بهبهان‌</t>
  </si>
  <si>
    <t>1402/02/31</t>
  </si>
  <si>
    <t>1402/04/12</t>
  </si>
  <si>
    <t>1402/04/24</t>
  </si>
  <si>
    <t>1402/04/30</t>
  </si>
  <si>
    <t>1402/04/28</t>
  </si>
  <si>
    <t>1402/04/03</t>
  </si>
  <si>
    <t>1402/03/20</t>
  </si>
  <si>
    <t>1402/04/26</t>
  </si>
  <si>
    <t>1401/10/28</t>
  </si>
  <si>
    <t>1401/10/13</t>
  </si>
  <si>
    <t>1402/04/27</t>
  </si>
  <si>
    <t>1402/04/10</t>
  </si>
  <si>
    <t>1402/03/28</t>
  </si>
  <si>
    <t>1402/03/02</t>
  </si>
  <si>
    <t>1402/03/10</t>
  </si>
  <si>
    <t>توسعه حمل و نقل ریلی پارسیان</t>
  </si>
  <si>
    <t>1401/09/28</t>
  </si>
  <si>
    <t>مدیریت صنعت شوینده ت.ص.بهشهر</t>
  </si>
  <si>
    <t>تامین سرمایه نوین</t>
  </si>
  <si>
    <t>1402/03/17</t>
  </si>
  <si>
    <t>1402/03/07</t>
  </si>
  <si>
    <t>1402/03/22</t>
  </si>
  <si>
    <t>1401/07/27</t>
  </si>
  <si>
    <t>صنایع چوب خزر کاسپین</t>
  </si>
  <si>
    <t>1402/02/24</t>
  </si>
  <si>
    <t>1402/04/11</t>
  </si>
  <si>
    <t>1402/03/27</t>
  </si>
  <si>
    <t>گروه انتخاب الکترونیک آرمان</t>
  </si>
  <si>
    <t>1401/12/23</t>
  </si>
  <si>
    <t>بیمه اتکایی امین</t>
  </si>
  <si>
    <t>1401/10/27</t>
  </si>
  <si>
    <t>1402/02/09</t>
  </si>
  <si>
    <t>1402/04/14</t>
  </si>
  <si>
    <t>بهای فروش</t>
  </si>
  <si>
    <t>ارزش دفتری</t>
  </si>
  <si>
    <t>سود و زیان ناشی از تغییر قیمت</t>
  </si>
  <si>
    <t>سود و زیان ناشی از فروش</t>
  </si>
  <si>
    <t>سرمایه گذاری مسکن جنوب</t>
  </si>
  <si>
    <t>معدنی‌وصنعتی‌چادرملو</t>
  </si>
  <si>
    <t>معدنی و صنعتی گل گهر</t>
  </si>
  <si>
    <t>ح . معدنی‌وصنعتی‌چادرملو</t>
  </si>
  <si>
    <t>صنعتی دوده فام</t>
  </si>
  <si>
    <t>پالایش نفت بندرعباس</t>
  </si>
  <si>
    <t>سرما آفرین‌</t>
  </si>
  <si>
    <t>س. الماس حکمت ایرانیان</t>
  </si>
  <si>
    <t>تمام سکه طرح جدید 0110 صادرات</t>
  </si>
  <si>
    <t>تکادو</t>
  </si>
  <si>
    <t>ح . واسپاری ملت</t>
  </si>
  <si>
    <t>سیمان‌مازندران‌</t>
  </si>
  <si>
    <t>سیمان‌ کرمان‌</t>
  </si>
  <si>
    <t>تولید و توسعه سرب روی ایرانیان</t>
  </si>
  <si>
    <t>کالسیمین‌</t>
  </si>
  <si>
    <t>تولیدی و خدمات صنایع نسوز توکا</t>
  </si>
  <si>
    <t>پنبه و دانه های روغنی خراسان</t>
  </si>
  <si>
    <t>فولاد هرمزگان جنوب</t>
  </si>
  <si>
    <t>پالایش نفت شیراز</t>
  </si>
  <si>
    <t>تامین سرمایه لوتوس پارسیان</t>
  </si>
  <si>
    <t>ح . تامین سرمایه لوتوس پارسیان</t>
  </si>
  <si>
    <t>ح . کارخانجات‌داروپخش</t>
  </si>
  <si>
    <t>ح . داروسازی‌ ابوریحان‌</t>
  </si>
  <si>
    <t>شرکت کی بی سی</t>
  </si>
  <si>
    <t>تولیدی‌مهرام‌</t>
  </si>
  <si>
    <t>ح . صنایع گلدیران</t>
  </si>
  <si>
    <t>گ.س.وت.ص.پتروشیمی خلیج فارس</t>
  </si>
  <si>
    <t>صنایع پتروشیمی خلیج فارس</t>
  </si>
  <si>
    <t>پتروشیمی نوری</t>
  </si>
  <si>
    <t>پلیمر آریا ساسول</t>
  </si>
  <si>
    <t>پتروشیمی غدیر</t>
  </si>
  <si>
    <t>اختیارخ شستا-500-1401/12/03</t>
  </si>
  <si>
    <t>اختیارخ شستا-600-1401/12/03</t>
  </si>
  <si>
    <t>اختیارخ شستا-565-1401/09/02</t>
  </si>
  <si>
    <t>اختیارخ شستا-700-1401/12/03</t>
  </si>
  <si>
    <t>اختیارخ شستا-800-1401/12/03</t>
  </si>
  <si>
    <t>اختیارخ شستا-765-1401/09/02</t>
  </si>
  <si>
    <t>اختیارخ شستا-900-1401/12/03</t>
  </si>
  <si>
    <t>گروه مدیریت سرمایه گذاری امید</t>
  </si>
  <si>
    <t>اختیارخ شستا-1000-1401/12/03</t>
  </si>
  <si>
    <t>توسعه‌معادن‌وفلزات‌</t>
  </si>
  <si>
    <t>گام بانک صادرات ایران0207</t>
  </si>
  <si>
    <t>گواهی اعتبارمولد صنعت020930</t>
  </si>
  <si>
    <t>اسنادخزانه-م21بودجه98-020906</t>
  </si>
  <si>
    <t>اسنادخزانه-م2بودجه99-011019</t>
  </si>
  <si>
    <t>اسنادخزانه-م3بودجه99-011110</t>
  </si>
  <si>
    <t>اسنادخزانه-م4بودجه99-011215</t>
  </si>
  <si>
    <t>اسنادخزانه-م6بودجه99-020321</t>
  </si>
  <si>
    <t>اسنادخزانه-م5بودجه99-020218</t>
  </si>
  <si>
    <t>اسنادخزانه-م9بودجه99-020316</t>
  </si>
  <si>
    <t>اسنادخزانه-م1بودجه00-030821</t>
  </si>
  <si>
    <t>اسنادخزانه-م2بودجه00-031024</t>
  </si>
  <si>
    <t>اسنادخزانه-م8بودجه00-030919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</si>
  <si>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</si>
  <si>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</si>
  <si>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</si>
  <si>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</si>
  <si>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</si>
  <si>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</si>
  <si>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</si>
  <si>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</si>
  <si>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</si>
  <si>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</si>
  <si>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</si>
  <si>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</si>
  <si>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</si>
  <si>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</si>
  <si>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</si>
  <si>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1402/04/01</t>
  </si>
  <si>
    <t>-</t>
  </si>
  <si>
    <t>سود سهام شرکت س استان کردستان</t>
  </si>
  <si>
    <t>ارزشیابی اوراق اختیارخ شستا-865-1402/06/08</t>
  </si>
  <si>
    <t>ارزشیابی اوراق اختیارخ شستا-1165-1402/06/08</t>
  </si>
  <si>
    <t>ارزشیابی اوراق اختیارخ شستا-965-1402/06/08</t>
  </si>
  <si>
    <t>ارزشیابی اوراق اختیارخ شستا-1065-1402/06/08</t>
  </si>
  <si>
    <t>از ابتدای سال مالی</t>
  </si>
  <si>
    <t xml:space="preserve"> تا پایان ماه</t>
  </si>
  <si>
    <t>اختیارخ شستا-665-1401/09/02</t>
  </si>
  <si>
    <t>اختیارخ شستا-900-1402/01/09</t>
  </si>
  <si>
    <t>اختیارخ شستا-1000-1402/01/09</t>
  </si>
  <si>
    <t>اختیارخ شستا-1000-1402/02/13</t>
  </si>
  <si>
    <t>اختیارخ شستا-1100-1402/02/13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</si>
</sst>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7" fontId="2" fillId="0" borderId="0" xfId="0" applyNumberFormat="1" applyFont="1"/>
    <xf numFmtId="3" fontId="2" fillId="0" borderId="2" xfId="0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5" fillId="0" borderId="0" xfId="0" applyFont="1"/>
    <xf numFmtId="9" fontId="2" fillId="0" borderId="2" xfId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13</xdr:col>
          <xdr:colOff>76200</xdr:colOff>
          <xdr:row>32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2B0F0D4-EFB4-A094-5EED-711B8722DA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12007-7649-4A91-B621-C5ECE23B8B62}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13</xdr:col>
                <xdr:colOff>76200</xdr:colOff>
                <xdr:row>32</xdr:row>
                <xdr:rowOff>142875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51"/>
  <sheetViews>
    <sheetView rightToLeft="1" topLeftCell="A16" workbookViewId="0">
      <selection activeCell="U148" sqref="U148"/>
    </sheetView>
  </sheetViews>
  <sheetFormatPr defaultRowHeight="24"/>
  <cols>
    <col min="1" max="1" width="33.1406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19.8554687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24.75">
      <c r="A3" s="18" t="s">
        <v>165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ht="24.75">
      <c r="A6" s="18" t="s">
        <v>3</v>
      </c>
      <c r="C6" s="19" t="s">
        <v>167</v>
      </c>
      <c r="D6" s="19" t="s">
        <v>167</v>
      </c>
      <c r="E6" s="19" t="s">
        <v>167</v>
      </c>
      <c r="F6" s="19" t="s">
        <v>167</v>
      </c>
      <c r="G6" s="19" t="s">
        <v>167</v>
      </c>
      <c r="H6" s="19" t="s">
        <v>167</v>
      </c>
      <c r="I6" s="19" t="s">
        <v>167</v>
      </c>
      <c r="J6" s="19" t="s">
        <v>167</v>
      </c>
      <c r="K6" s="19" t="s">
        <v>167</v>
      </c>
      <c r="M6" s="19" t="s">
        <v>168</v>
      </c>
      <c r="N6" s="19" t="s">
        <v>168</v>
      </c>
      <c r="O6" s="19" t="s">
        <v>168</v>
      </c>
      <c r="P6" s="19" t="s">
        <v>168</v>
      </c>
      <c r="Q6" s="19" t="s">
        <v>168</v>
      </c>
      <c r="R6" s="19" t="s">
        <v>168</v>
      </c>
      <c r="S6" s="19" t="s">
        <v>168</v>
      </c>
      <c r="T6" s="19" t="s">
        <v>168</v>
      </c>
      <c r="U6" s="19" t="s">
        <v>168</v>
      </c>
    </row>
    <row r="7" spans="1:21" ht="24.75">
      <c r="A7" s="19" t="s">
        <v>3</v>
      </c>
      <c r="C7" s="19" t="s">
        <v>307</v>
      </c>
      <c r="E7" s="19" t="s">
        <v>308</v>
      </c>
      <c r="G7" s="19" t="s">
        <v>309</v>
      </c>
      <c r="I7" s="19" t="s">
        <v>152</v>
      </c>
      <c r="K7" s="19" t="s">
        <v>310</v>
      </c>
      <c r="M7" s="19" t="s">
        <v>307</v>
      </c>
      <c r="O7" s="19" t="s">
        <v>308</v>
      </c>
      <c r="Q7" s="19" t="s">
        <v>309</v>
      </c>
      <c r="S7" s="19" t="s">
        <v>152</v>
      </c>
      <c r="U7" s="19" t="s">
        <v>310</v>
      </c>
    </row>
    <row r="8" spans="1:21">
      <c r="A8" s="1" t="s">
        <v>65</v>
      </c>
      <c r="C8" s="7">
        <v>7956538825</v>
      </c>
      <c r="D8" s="7"/>
      <c r="E8" s="7">
        <v>-24678363942</v>
      </c>
      <c r="F8" s="7"/>
      <c r="G8" s="7">
        <v>7982612186</v>
      </c>
      <c r="H8" s="7"/>
      <c r="I8" s="7">
        <f>C8+E8+G8</f>
        <v>-8739212931</v>
      </c>
      <c r="J8" s="7"/>
      <c r="K8" s="9">
        <f>I8/$I$148</f>
        <v>5.2073356583789733E-3</v>
      </c>
      <c r="L8" s="7"/>
      <c r="M8" s="7">
        <v>7956538825</v>
      </c>
      <c r="N8" s="7"/>
      <c r="O8" s="7">
        <v>155298861045</v>
      </c>
      <c r="P8" s="7"/>
      <c r="Q8" s="7">
        <v>19375696815</v>
      </c>
      <c r="R8" s="7"/>
      <c r="S8" s="7">
        <f>M8+O8+Q8</f>
        <v>182631096685</v>
      </c>
      <c r="T8" s="7"/>
      <c r="U8" s="9">
        <f>S8/$S$148</f>
        <v>2.5894403447590763E-2</v>
      </c>
    </row>
    <row r="9" spans="1:21">
      <c r="A9" s="1" t="s">
        <v>95</v>
      </c>
      <c r="C9" s="7">
        <v>0</v>
      </c>
      <c r="D9" s="7"/>
      <c r="E9" s="7">
        <v>-33465588586</v>
      </c>
      <c r="F9" s="7"/>
      <c r="G9" s="7">
        <v>4829524056</v>
      </c>
      <c r="H9" s="7"/>
      <c r="I9" s="7">
        <f t="shared" ref="I9:I72" si="0">C9+E9+G9</f>
        <v>-28636064530</v>
      </c>
      <c r="J9" s="7"/>
      <c r="K9" s="9">
        <f t="shared" ref="K9:K72" si="1">I9/$I$148</f>
        <v>1.7063046880772967E-2</v>
      </c>
      <c r="L9" s="7"/>
      <c r="M9" s="7">
        <v>0</v>
      </c>
      <c r="N9" s="7"/>
      <c r="O9" s="7">
        <v>64816746605</v>
      </c>
      <c r="P9" s="7"/>
      <c r="Q9" s="7">
        <v>34088845284</v>
      </c>
      <c r="R9" s="7"/>
      <c r="S9" s="7">
        <f t="shared" ref="S9:S72" si="2">M9+O9+Q9</f>
        <v>98905591889</v>
      </c>
      <c r="T9" s="7"/>
      <c r="U9" s="9">
        <f t="shared" ref="U9:U72" si="3">S9/$S$148</f>
        <v>1.4023358267479958E-2</v>
      </c>
    </row>
    <row r="10" spans="1:21">
      <c r="A10" s="1" t="s">
        <v>36</v>
      </c>
      <c r="C10" s="7">
        <v>854362800</v>
      </c>
      <c r="D10" s="7"/>
      <c r="E10" s="7">
        <v>-8174256607</v>
      </c>
      <c r="F10" s="7"/>
      <c r="G10" s="7">
        <v>2756998555</v>
      </c>
      <c r="H10" s="7"/>
      <c r="I10" s="7">
        <f t="shared" si="0"/>
        <v>-4562895252</v>
      </c>
      <c r="J10" s="7"/>
      <c r="K10" s="9">
        <f t="shared" si="1"/>
        <v>2.7188406254416405E-3</v>
      </c>
      <c r="L10" s="7"/>
      <c r="M10" s="7">
        <v>854362800</v>
      </c>
      <c r="N10" s="7"/>
      <c r="O10" s="7">
        <v>9760661646</v>
      </c>
      <c r="P10" s="7"/>
      <c r="Q10" s="7">
        <v>77990822761</v>
      </c>
      <c r="R10" s="7"/>
      <c r="S10" s="7">
        <f t="shared" si="2"/>
        <v>88605847207</v>
      </c>
      <c r="T10" s="7"/>
      <c r="U10" s="9">
        <f t="shared" si="3"/>
        <v>1.2563005955940723E-2</v>
      </c>
    </row>
    <row r="11" spans="1:21">
      <c r="A11" s="1" t="s">
        <v>75</v>
      </c>
      <c r="C11" s="7">
        <v>0</v>
      </c>
      <c r="D11" s="7"/>
      <c r="E11" s="7">
        <v>-29464185627</v>
      </c>
      <c r="F11" s="7"/>
      <c r="G11" s="7">
        <v>25059422940</v>
      </c>
      <c r="H11" s="7"/>
      <c r="I11" s="7">
        <f t="shared" si="0"/>
        <v>-4404762687</v>
      </c>
      <c r="J11" s="7"/>
      <c r="K11" s="9">
        <f t="shared" si="1"/>
        <v>2.6246159680294763E-3</v>
      </c>
      <c r="L11" s="7"/>
      <c r="M11" s="7">
        <v>13942014400</v>
      </c>
      <c r="N11" s="7"/>
      <c r="O11" s="7">
        <v>22118966256</v>
      </c>
      <c r="P11" s="7"/>
      <c r="Q11" s="7">
        <v>73806155304</v>
      </c>
      <c r="R11" s="7"/>
      <c r="S11" s="7">
        <f t="shared" si="2"/>
        <v>109867135960</v>
      </c>
      <c r="T11" s="7"/>
      <c r="U11" s="9">
        <f t="shared" si="3"/>
        <v>1.5577543998908757E-2</v>
      </c>
    </row>
    <row r="12" spans="1:21">
      <c r="A12" s="1" t="s">
        <v>74</v>
      </c>
      <c r="C12" s="7">
        <v>0</v>
      </c>
      <c r="D12" s="7"/>
      <c r="E12" s="7">
        <v>-44226055492</v>
      </c>
      <c r="F12" s="7"/>
      <c r="G12" s="7">
        <v>3822364538</v>
      </c>
      <c r="H12" s="7"/>
      <c r="I12" s="7">
        <f t="shared" si="0"/>
        <v>-40403690954</v>
      </c>
      <c r="J12" s="7"/>
      <c r="K12" s="9">
        <f t="shared" si="1"/>
        <v>2.4074888928334336E-2</v>
      </c>
      <c r="L12" s="7"/>
      <c r="M12" s="7">
        <v>43494189091</v>
      </c>
      <c r="N12" s="7"/>
      <c r="O12" s="7">
        <v>116311900282</v>
      </c>
      <c r="P12" s="7"/>
      <c r="Q12" s="7">
        <v>27634972420</v>
      </c>
      <c r="R12" s="7"/>
      <c r="S12" s="7">
        <f t="shared" si="2"/>
        <v>187441061793</v>
      </c>
      <c r="T12" s="7"/>
      <c r="U12" s="9">
        <f t="shared" si="3"/>
        <v>2.6576385756935435E-2</v>
      </c>
    </row>
    <row r="13" spans="1:21">
      <c r="A13" s="1" t="s">
        <v>60</v>
      </c>
      <c r="C13" s="7">
        <v>0</v>
      </c>
      <c r="D13" s="7"/>
      <c r="E13" s="7">
        <v>-1036550667</v>
      </c>
      <c r="F13" s="7"/>
      <c r="G13" s="7">
        <v>3105868448</v>
      </c>
      <c r="H13" s="7"/>
      <c r="I13" s="7">
        <f t="shared" si="0"/>
        <v>2069317781</v>
      </c>
      <c r="J13" s="7"/>
      <c r="K13" s="9">
        <f t="shared" si="1"/>
        <v>-1.2330209087016639E-3</v>
      </c>
      <c r="L13" s="7"/>
      <c r="M13" s="7">
        <v>0</v>
      </c>
      <c r="N13" s="7"/>
      <c r="O13" s="7">
        <v>108271161503</v>
      </c>
      <c r="P13" s="7"/>
      <c r="Q13" s="7">
        <v>7017692327</v>
      </c>
      <c r="R13" s="7"/>
      <c r="S13" s="7">
        <f t="shared" si="2"/>
        <v>115288853830</v>
      </c>
      <c r="T13" s="7"/>
      <c r="U13" s="9">
        <f t="shared" si="3"/>
        <v>1.6346263852499404E-2</v>
      </c>
    </row>
    <row r="14" spans="1:21">
      <c r="A14" s="1" t="s">
        <v>34</v>
      </c>
      <c r="C14" s="7">
        <v>0</v>
      </c>
      <c r="D14" s="7"/>
      <c r="E14" s="7">
        <v>3899524600</v>
      </c>
      <c r="F14" s="7"/>
      <c r="G14" s="7">
        <v>2350052770</v>
      </c>
      <c r="H14" s="7"/>
      <c r="I14" s="7">
        <f t="shared" si="0"/>
        <v>6249577370</v>
      </c>
      <c r="J14" s="7"/>
      <c r="K14" s="9">
        <f t="shared" si="1"/>
        <v>-3.7238647628277228E-3</v>
      </c>
      <c r="L14" s="7"/>
      <c r="M14" s="7">
        <v>11042120385</v>
      </c>
      <c r="N14" s="7"/>
      <c r="O14" s="7">
        <v>63336171298</v>
      </c>
      <c r="P14" s="7"/>
      <c r="Q14" s="7">
        <v>3112559649</v>
      </c>
      <c r="R14" s="7"/>
      <c r="S14" s="7">
        <f t="shared" si="2"/>
        <v>77490851332</v>
      </c>
      <c r="T14" s="7"/>
      <c r="U14" s="9">
        <f t="shared" si="3"/>
        <v>1.0987063015610145E-2</v>
      </c>
    </row>
    <row r="15" spans="1:21">
      <c r="A15" s="1" t="s">
        <v>98</v>
      </c>
      <c r="C15" s="7">
        <v>0</v>
      </c>
      <c r="D15" s="7"/>
      <c r="E15" s="7">
        <v>0</v>
      </c>
      <c r="F15" s="7"/>
      <c r="G15" s="7">
        <v>8194141181</v>
      </c>
      <c r="H15" s="7"/>
      <c r="I15" s="7">
        <f t="shared" si="0"/>
        <v>8194141181</v>
      </c>
      <c r="J15" s="7"/>
      <c r="K15" s="9">
        <f t="shared" si="1"/>
        <v>-4.8825499388227339E-3</v>
      </c>
      <c r="L15" s="7"/>
      <c r="M15" s="7">
        <v>0</v>
      </c>
      <c r="N15" s="7"/>
      <c r="O15" s="7">
        <v>0</v>
      </c>
      <c r="P15" s="7"/>
      <c r="Q15" s="7">
        <v>44468225012</v>
      </c>
      <c r="R15" s="7"/>
      <c r="S15" s="7">
        <f t="shared" si="2"/>
        <v>44468225012</v>
      </c>
      <c r="T15" s="7"/>
      <c r="U15" s="9">
        <f t="shared" si="3"/>
        <v>6.3049402865111778E-3</v>
      </c>
    </row>
    <row r="16" spans="1:21">
      <c r="A16" s="1" t="s">
        <v>99</v>
      </c>
      <c r="C16" s="7">
        <v>30748640694</v>
      </c>
      <c r="D16" s="7"/>
      <c r="E16" s="7">
        <v>-25729240202</v>
      </c>
      <c r="F16" s="7"/>
      <c r="G16" s="7">
        <v>5079350261</v>
      </c>
      <c r="H16" s="7"/>
      <c r="I16" s="7">
        <f t="shared" si="0"/>
        <v>10098750753</v>
      </c>
      <c r="J16" s="7"/>
      <c r="K16" s="9">
        <f t="shared" si="1"/>
        <v>-6.0174280357259795E-3</v>
      </c>
      <c r="L16" s="7"/>
      <c r="M16" s="7">
        <v>30748640694</v>
      </c>
      <c r="N16" s="7"/>
      <c r="O16" s="7">
        <v>164172938415</v>
      </c>
      <c r="P16" s="7"/>
      <c r="Q16" s="7">
        <v>59890495792</v>
      </c>
      <c r="R16" s="7"/>
      <c r="S16" s="7">
        <f t="shared" si="2"/>
        <v>254812074901</v>
      </c>
      <c r="T16" s="7"/>
      <c r="U16" s="9">
        <f t="shared" si="3"/>
        <v>3.6128604550761258E-2</v>
      </c>
    </row>
    <row r="17" spans="1:21">
      <c r="A17" s="1" t="s">
        <v>108</v>
      </c>
      <c r="C17" s="7">
        <v>0</v>
      </c>
      <c r="D17" s="7"/>
      <c r="E17" s="7">
        <v>-884638098</v>
      </c>
      <c r="F17" s="7"/>
      <c r="G17" s="7">
        <v>95739613</v>
      </c>
      <c r="H17" s="7"/>
      <c r="I17" s="7">
        <f t="shared" si="0"/>
        <v>-788898485</v>
      </c>
      <c r="J17" s="7"/>
      <c r="K17" s="9">
        <f t="shared" si="1"/>
        <v>4.7007198980235598E-4</v>
      </c>
      <c r="L17" s="7"/>
      <c r="M17" s="7">
        <v>0</v>
      </c>
      <c r="N17" s="7"/>
      <c r="O17" s="7">
        <v>-884638098</v>
      </c>
      <c r="P17" s="7"/>
      <c r="Q17" s="7">
        <v>95739613</v>
      </c>
      <c r="R17" s="7"/>
      <c r="S17" s="7">
        <f t="shared" si="2"/>
        <v>-788898485</v>
      </c>
      <c r="T17" s="7"/>
      <c r="U17" s="9">
        <f t="shared" si="3"/>
        <v>-1.1185420238163057E-4</v>
      </c>
    </row>
    <row r="18" spans="1:21">
      <c r="A18" s="1" t="s">
        <v>46</v>
      </c>
      <c r="C18" s="7">
        <v>0</v>
      </c>
      <c r="D18" s="7"/>
      <c r="E18" s="7">
        <v>-4241574689</v>
      </c>
      <c r="F18" s="7"/>
      <c r="G18" s="7">
        <v>746630961</v>
      </c>
      <c r="H18" s="7"/>
      <c r="I18" s="7">
        <f t="shared" si="0"/>
        <v>-3494943728</v>
      </c>
      <c r="J18" s="7"/>
      <c r="K18" s="9">
        <f t="shared" si="1"/>
        <v>2.0824924672890252E-3</v>
      </c>
      <c r="L18" s="7"/>
      <c r="M18" s="7">
        <v>5072814771</v>
      </c>
      <c r="N18" s="7"/>
      <c r="O18" s="7">
        <v>27644573202</v>
      </c>
      <c r="P18" s="7"/>
      <c r="Q18" s="7">
        <v>15393766194</v>
      </c>
      <c r="R18" s="7"/>
      <c r="S18" s="7">
        <f t="shared" si="2"/>
        <v>48111154167</v>
      </c>
      <c r="T18" s="7"/>
      <c r="U18" s="9">
        <f t="shared" si="3"/>
        <v>6.8214540620006973E-3</v>
      </c>
    </row>
    <row r="19" spans="1:21">
      <c r="A19" s="1" t="s">
        <v>85</v>
      </c>
      <c r="C19" s="7">
        <v>0</v>
      </c>
      <c r="D19" s="7"/>
      <c r="E19" s="7">
        <v>-11058204408</v>
      </c>
      <c r="F19" s="7"/>
      <c r="G19" s="7">
        <v>5528240416</v>
      </c>
      <c r="H19" s="7"/>
      <c r="I19" s="7">
        <f t="shared" si="0"/>
        <v>-5529963992</v>
      </c>
      <c r="J19" s="7"/>
      <c r="K19" s="9">
        <f t="shared" si="1"/>
        <v>3.2950769036586753E-3</v>
      </c>
      <c r="L19" s="7"/>
      <c r="M19" s="7">
        <v>3841889821</v>
      </c>
      <c r="N19" s="7"/>
      <c r="O19" s="7">
        <v>53597115813</v>
      </c>
      <c r="P19" s="7"/>
      <c r="Q19" s="7">
        <v>9787862676</v>
      </c>
      <c r="R19" s="7"/>
      <c r="S19" s="7">
        <f t="shared" si="2"/>
        <v>67226868310</v>
      </c>
      <c r="T19" s="7"/>
      <c r="U19" s="9">
        <f t="shared" si="3"/>
        <v>9.5317811814912608E-3</v>
      </c>
    </row>
    <row r="20" spans="1:21">
      <c r="A20" s="1" t="s">
        <v>92</v>
      </c>
      <c r="C20" s="7">
        <v>21953876681</v>
      </c>
      <c r="D20" s="7"/>
      <c r="E20" s="7">
        <v>-6861189451</v>
      </c>
      <c r="F20" s="7"/>
      <c r="G20" s="7">
        <v>12972263631</v>
      </c>
      <c r="H20" s="7"/>
      <c r="I20" s="7">
        <f t="shared" si="0"/>
        <v>28064950861</v>
      </c>
      <c r="J20" s="7"/>
      <c r="K20" s="9">
        <f t="shared" si="1"/>
        <v>-1.6722743858401012E-2</v>
      </c>
      <c r="L20" s="7"/>
      <c r="M20" s="7">
        <v>21953876681</v>
      </c>
      <c r="N20" s="7"/>
      <c r="O20" s="7">
        <v>189972586536</v>
      </c>
      <c r="P20" s="7"/>
      <c r="Q20" s="7">
        <v>17551500943</v>
      </c>
      <c r="R20" s="7"/>
      <c r="S20" s="7">
        <f t="shared" si="2"/>
        <v>229477964160</v>
      </c>
      <c r="T20" s="7"/>
      <c r="U20" s="9">
        <f t="shared" si="3"/>
        <v>3.2536600251269594E-2</v>
      </c>
    </row>
    <row r="21" spans="1:21">
      <c r="A21" s="1" t="s">
        <v>50</v>
      </c>
      <c r="C21" s="7">
        <v>0</v>
      </c>
      <c r="D21" s="7"/>
      <c r="E21" s="7">
        <v>0</v>
      </c>
      <c r="F21" s="7"/>
      <c r="G21" s="7">
        <v>11873161683</v>
      </c>
      <c r="H21" s="7"/>
      <c r="I21" s="7">
        <f t="shared" si="0"/>
        <v>11873161683</v>
      </c>
      <c r="J21" s="7"/>
      <c r="K21" s="9">
        <f t="shared" si="1"/>
        <v>-7.0747261449905048E-3</v>
      </c>
      <c r="L21" s="7"/>
      <c r="M21" s="7">
        <v>0</v>
      </c>
      <c r="N21" s="7"/>
      <c r="O21" s="7">
        <v>0</v>
      </c>
      <c r="P21" s="7"/>
      <c r="Q21" s="7">
        <v>23217446940</v>
      </c>
      <c r="R21" s="7"/>
      <c r="S21" s="7">
        <f t="shared" si="2"/>
        <v>23217446940</v>
      </c>
      <c r="T21" s="7"/>
      <c r="U21" s="9">
        <f t="shared" si="3"/>
        <v>3.2918925035222107E-3</v>
      </c>
    </row>
    <row r="22" spans="1:21">
      <c r="A22" s="1" t="s">
        <v>57</v>
      </c>
      <c r="C22" s="7">
        <v>0</v>
      </c>
      <c r="D22" s="7"/>
      <c r="E22" s="7">
        <v>0</v>
      </c>
      <c r="F22" s="7"/>
      <c r="G22" s="7">
        <v>26453134204</v>
      </c>
      <c r="H22" s="7"/>
      <c r="I22" s="7">
        <f t="shared" si="0"/>
        <v>26453134204</v>
      </c>
      <c r="J22" s="7"/>
      <c r="K22" s="9">
        <f t="shared" si="1"/>
        <v>-1.5762328953874263E-2</v>
      </c>
      <c r="L22" s="7"/>
      <c r="M22" s="7">
        <v>4386974776</v>
      </c>
      <c r="N22" s="7"/>
      <c r="O22" s="7">
        <v>0</v>
      </c>
      <c r="P22" s="7"/>
      <c r="Q22" s="7">
        <v>69984205820</v>
      </c>
      <c r="R22" s="7"/>
      <c r="S22" s="7">
        <f t="shared" si="2"/>
        <v>74371180596</v>
      </c>
      <c r="T22" s="7"/>
      <c r="U22" s="9">
        <f t="shared" si="3"/>
        <v>1.0544739588067252E-2</v>
      </c>
    </row>
    <row r="23" spans="1:21">
      <c r="A23" s="1" t="s">
        <v>93</v>
      </c>
      <c r="C23" s="7">
        <v>142959153355</v>
      </c>
      <c r="D23" s="7"/>
      <c r="E23" s="7">
        <v>-191194396514</v>
      </c>
      <c r="F23" s="7"/>
      <c r="G23" s="7">
        <v>-4762</v>
      </c>
      <c r="H23" s="7"/>
      <c r="I23" s="7">
        <f t="shared" si="0"/>
        <v>-48235247921</v>
      </c>
      <c r="J23" s="7"/>
      <c r="K23" s="9">
        <f t="shared" si="1"/>
        <v>2.874138992526323E-2</v>
      </c>
      <c r="L23" s="7"/>
      <c r="M23" s="7">
        <v>142959153355</v>
      </c>
      <c r="N23" s="7"/>
      <c r="O23" s="7">
        <v>58128178192</v>
      </c>
      <c r="P23" s="7"/>
      <c r="Q23" s="7">
        <v>-536796581</v>
      </c>
      <c r="R23" s="7"/>
      <c r="S23" s="7">
        <f t="shared" si="2"/>
        <v>200550534966</v>
      </c>
      <c r="T23" s="7"/>
      <c r="U23" s="9">
        <f t="shared" si="3"/>
        <v>2.8435116244178413E-2</v>
      </c>
    </row>
    <row r="24" spans="1:21">
      <c r="A24" s="1" t="s">
        <v>23</v>
      </c>
      <c r="C24" s="7">
        <v>3908254717</v>
      </c>
      <c r="D24" s="7"/>
      <c r="E24" s="7">
        <v>-7534401559</v>
      </c>
      <c r="F24" s="7"/>
      <c r="G24" s="7">
        <v>-1226161010</v>
      </c>
      <c r="H24" s="7"/>
      <c r="I24" s="7">
        <f t="shared" si="0"/>
        <v>-4852307852</v>
      </c>
      <c r="J24" s="7"/>
      <c r="K24" s="9">
        <f t="shared" si="1"/>
        <v>2.8912896278704804E-3</v>
      </c>
      <c r="L24" s="7"/>
      <c r="M24" s="7">
        <v>3908254717</v>
      </c>
      <c r="N24" s="7"/>
      <c r="O24" s="7">
        <v>-13245222962</v>
      </c>
      <c r="P24" s="7"/>
      <c r="Q24" s="7">
        <v>18897342127</v>
      </c>
      <c r="R24" s="7"/>
      <c r="S24" s="7">
        <f t="shared" si="2"/>
        <v>9560373882</v>
      </c>
      <c r="T24" s="7"/>
      <c r="U24" s="9">
        <f t="shared" si="3"/>
        <v>1.355520406457978E-3</v>
      </c>
    </row>
    <row r="25" spans="1:21">
      <c r="A25" s="1" t="s">
        <v>24</v>
      </c>
      <c r="C25" s="7">
        <v>0</v>
      </c>
      <c r="D25" s="7"/>
      <c r="E25" s="7">
        <v>-39922539243</v>
      </c>
      <c r="F25" s="7"/>
      <c r="G25" s="7">
        <v>1971717241</v>
      </c>
      <c r="H25" s="7"/>
      <c r="I25" s="7">
        <f t="shared" si="0"/>
        <v>-37950822002</v>
      </c>
      <c r="J25" s="7"/>
      <c r="K25" s="9">
        <f t="shared" si="1"/>
        <v>2.2613325734952033E-2</v>
      </c>
      <c r="L25" s="7"/>
      <c r="M25" s="7">
        <v>0</v>
      </c>
      <c r="N25" s="7"/>
      <c r="O25" s="7">
        <v>54582511205</v>
      </c>
      <c r="P25" s="7"/>
      <c r="Q25" s="7">
        <v>1971717241</v>
      </c>
      <c r="R25" s="7"/>
      <c r="S25" s="7">
        <f t="shared" si="2"/>
        <v>56554228446</v>
      </c>
      <c r="T25" s="7"/>
      <c r="U25" s="9">
        <f t="shared" si="3"/>
        <v>8.0185578175319371E-3</v>
      </c>
    </row>
    <row r="26" spans="1:21">
      <c r="A26" s="1" t="s">
        <v>28</v>
      </c>
      <c r="C26" s="7">
        <v>0</v>
      </c>
      <c r="D26" s="7"/>
      <c r="E26" s="7">
        <v>-189610020418</v>
      </c>
      <c r="F26" s="7"/>
      <c r="G26" s="7">
        <v>-1636405332</v>
      </c>
      <c r="H26" s="7"/>
      <c r="I26" s="7">
        <f t="shared" si="0"/>
        <v>-191246425750</v>
      </c>
      <c r="J26" s="7"/>
      <c r="K26" s="9">
        <f t="shared" si="1"/>
        <v>0.11395583792367282</v>
      </c>
      <c r="L26" s="7"/>
      <c r="M26" s="7">
        <v>108647291500</v>
      </c>
      <c r="N26" s="7"/>
      <c r="O26" s="7">
        <v>-394378123456</v>
      </c>
      <c r="P26" s="7"/>
      <c r="Q26" s="7">
        <v>-2341918396</v>
      </c>
      <c r="R26" s="7"/>
      <c r="S26" s="7">
        <f t="shared" si="2"/>
        <v>-288072750352</v>
      </c>
      <c r="T26" s="7"/>
      <c r="U26" s="9">
        <f t="shared" si="3"/>
        <v>-4.084447914550824E-2</v>
      </c>
    </row>
    <row r="27" spans="1:21">
      <c r="A27" s="1" t="s">
        <v>54</v>
      </c>
      <c r="C27" s="7">
        <v>0</v>
      </c>
      <c r="D27" s="7"/>
      <c r="E27" s="7">
        <v>9615277198</v>
      </c>
      <c r="F27" s="7"/>
      <c r="G27" s="7">
        <v>446887725</v>
      </c>
      <c r="H27" s="7"/>
      <c r="I27" s="7">
        <f t="shared" si="0"/>
        <v>10062164923</v>
      </c>
      <c r="J27" s="7"/>
      <c r="K27" s="9">
        <f t="shared" si="1"/>
        <v>-5.99562805228873E-3</v>
      </c>
      <c r="L27" s="7"/>
      <c r="M27" s="7">
        <v>29132383134</v>
      </c>
      <c r="N27" s="7"/>
      <c r="O27" s="7">
        <v>42444773840</v>
      </c>
      <c r="P27" s="7"/>
      <c r="Q27" s="7">
        <v>1618468640</v>
      </c>
      <c r="R27" s="7"/>
      <c r="S27" s="7">
        <f t="shared" si="2"/>
        <v>73195625614</v>
      </c>
      <c r="T27" s="7"/>
      <c r="U27" s="9">
        <f t="shared" si="3"/>
        <v>1.0378063181194242E-2</v>
      </c>
    </row>
    <row r="28" spans="1:21">
      <c r="A28" s="1" t="s">
        <v>83</v>
      </c>
      <c r="C28" s="7">
        <v>0</v>
      </c>
      <c r="D28" s="7"/>
      <c r="E28" s="7">
        <v>-25528103615</v>
      </c>
      <c r="F28" s="7"/>
      <c r="G28" s="7">
        <v>29257501329</v>
      </c>
      <c r="H28" s="7"/>
      <c r="I28" s="7">
        <f t="shared" si="0"/>
        <v>3729397714</v>
      </c>
      <c r="J28" s="7"/>
      <c r="K28" s="9">
        <f t="shared" si="1"/>
        <v>-2.2221939039271162E-3</v>
      </c>
      <c r="L28" s="7"/>
      <c r="M28" s="7">
        <v>2040379500</v>
      </c>
      <c r="N28" s="7"/>
      <c r="O28" s="7">
        <v>33739790043</v>
      </c>
      <c r="P28" s="7"/>
      <c r="Q28" s="7">
        <v>59967772369</v>
      </c>
      <c r="R28" s="7"/>
      <c r="S28" s="7">
        <f t="shared" si="2"/>
        <v>95747941912</v>
      </c>
      <c r="T28" s="7"/>
      <c r="U28" s="9">
        <f t="shared" si="3"/>
        <v>1.3575649942146176E-2</v>
      </c>
    </row>
    <row r="29" spans="1:21">
      <c r="A29" s="1" t="s">
        <v>15</v>
      </c>
      <c r="C29" s="7">
        <v>0</v>
      </c>
      <c r="D29" s="7"/>
      <c r="E29" s="7">
        <v>0</v>
      </c>
      <c r="F29" s="7"/>
      <c r="G29" s="7">
        <v>4335718708</v>
      </c>
      <c r="H29" s="7"/>
      <c r="I29" s="7">
        <f t="shared" si="0"/>
        <v>4335718708</v>
      </c>
      <c r="J29" s="7"/>
      <c r="K29" s="9">
        <f t="shared" si="1"/>
        <v>-2.5834755156018078E-3</v>
      </c>
      <c r="L29" s="7"/>
      <c r="M29" s="7">
        <v>0</v>
      </c>
      <c r="N29" s="7"/>
      <c r="O29" s="7">
        <v>0</v>
      </c>
      <c r="P29" s="7"/>
      <c r="Q29" s="7">
        <v>4833636581</v>
      </c>
      <c r="R29" s="7"/>
      <c r="S29" s="7">
        <f t="shared" si="2"/>
        <v>4833636581</v>
      </c>
      <c r="T29" s="7"/>
      <c r="U29" s="9">
        <f t="shared" si="3"/>
        <v>6.8533857606587595E-4</v>
      </c>
    </row>
    <row r="30" spans="1:21">
      <c r="A30" s="1" t="s">
        <v>25</v>
      </c>
      <c r="C30" s="7">
        <v>24305775097</v>
      </c>
      <c r="D30" s="7"/>
      <c r="E30" s="7">
        <v>-31520410934</v>
      </c>
      <c r="F30" s="7"/>
      <c r="G30" s="7">
        <v>704070975</v>
      </c>
      <c r="H30" s="7"/>
      <c r="I30" s="7">
        <f t="shared" si="0"/>
        <v>-6510564862</v>
      </c>
      <c r="J30" s="7"/>
      <c r="K30" s="9">
        <f t="shared" si="1"/>
        <v>3.879376418649912E-3</v>
      </c>
      <c r="L30" s="7"/>
      <c r="M30" s="7">
        <v>24305775097</v>
      </c>
      <c r="N30" s="7"/>
      <c r="O30" s="7">
        <v>15341775290</v>
      </c>
      <c r="P30" s="7"/>
      <c r="Q30" s="7">
        <v>6093562473</v>
      </c>
      <c r="R30" s="7"/>
      <c r="S30" s="7">
        <f t="shared" si="2"/>
        <v>45741112860</v>
      </c>
      <c r="T30" s="7"/>
      <c r="U30" s="9">
        <f t="shared" si="3"/>
        <v>6.4854170622516078E-3</v>
      </c>
    </row>
    <row r="31" spans="1:21">
      <c r="A31" s="1" t="s">
        <v>27</v>
      </c>
      <c r="C31" s="7">
        <v>11056823700</v>
      </c>
      <c r="D31" s="7"/>
      <c r="E31" s="7">
        <v>-20103295302</v>
      </c>
      <c r="F31" s="7"/>
      <c r="G31" s="7">
        <v>547412001</v>
      </c>
      <c r="H31" s="7"/>
      <c r="I31" s="7">
        <f t="shared" si="0"/>
        <v>-8499059601</v>
      </c>
      <c r="J31" s="7"/>
      <c r="K31" s="9">
        <f t="shared" si="1"/>
        <v>5.064238218293559E-3</v>
      </c>
      <c r="L31" s="7"/>
      <c r="M31" s="7">
        <v>11056823700</v>
      </c>
      <c r="N31" s="7"/>
      <c r="O31" s="7">
        <v>19735710144</v>
      </c>
      <c r="P31" s="7"/>
      <c r="Q31" s="7">
        <v>63631932503</v>
      </c>
      <c r="R31" s="7"/>
      <c r="S31" s="7">
        <f t="shared" si="2"/>
        <v>94424466347</v>
      </c>
      <c r="T31" s="7"/>
      <c r="U31" s="9">
        <f t="shared" si="3"/>
        <v>1.3388000572158283E-2</v>
      </c>
    </row>
    <row r="32" spans="1:21">
      <c r="A32" s="1" t="s">
        <v>35</v>
      </c>
      <c r="C32" s="7">
        <v>0</v>
      </c>
      <c r="D32" s="7"/>
      <c r="E32" s="7">
        <v>149079488</v>
      </c>
      <c r="F32" s="7"/>
      <c r="G32" s="7">
        <v>4643877620</v>
      </c>
      <c r="H32" s="7"/>
      <c r="I32" s="7">
        <f t="shared" si="0"/>
        <v>4792957108</v>
      </c>
      <c r="J32" s="7"/>
      <c r="K32" s="9">
        <f t="shared" si="1"/>
        <v>-2.8559249734075808E-3</v>
      </c>
      <c r="L32" s="7"/>
      <c r="M32" s="7">
        <v>30459303000</v>
      </c>
      <c r="N32" s="7"/>
      <c r="O32" s="7">
        <v>16346968760</v>
      </c>
      <c r="P32" s="7"/>
      <c r="Q32" s="7">
        <v>24720257724</v>
      </c>
      <c r="R32" s="7"/>
      <c r="S32" s="7">
        <f t="shared" si="2"/>
        <v>71526529484</v>
      </c>
      <c r="T32" s="7"/>
      <c r="U32" s="9">
        <f t="shared" si="3"/>
        <v>1.0141409898333118E-2</v>
      </c>
    </row>
    <row r="33" spans="1:21">
      <c r="A33" s="1" t="s">
        <v>96</v>
      </c>
      <c r="C33" s="7">
        <v>130089511964</v>
      </c>
      <c r="D33" s="7"/>
      <c r="E33" s="7">
        <v>-176509910178</v>
      </c>
      <c r="F33" s="7"/>
      <c r="G33" s="7">
        <v>572805746</v>
      </c>
      <c r="H33" s="7"/>
      <c r="I33" s="7">
        <f t="shared" si="0"/>
        <v>-45847592468</v>
      </c>
      <c r="J33" s="7"/>
      <c r="K33" s="9">
        <f t="shared" si="1"/>
        <v>2.7318684759649738E-2</v>
      </c>
      <c r="L33" s="7"/>
      <c r="M33" s="7">
        <v>130089511964</v>
      </c>
      <c r="N33" s="7"/>
      <c r="O33" s="7">
        <v>-124608995226</v>
      </c>
      <c r="P33" s="7"/>
      <c r="Q33" s="7">
        <v>7861133229</v>
      </c>
      <c r="R33" s="7"/>
      <c r="S33" s="7">
        <f t="shared" si="2"/>
        <v>13341649967</v>
      </c>
      <c r="T33" s="7"/>
      <c r="U33" s="9">
        <f t="shared" si="3"/>
        <v>1.8916497418722926E-3</v>
      </c>
    </row>
    <row r="34" spans="1:21">
      <c r="A34" s="1" t="s">
        <v>86</v>
      </c>
      <c r="C34" s="7">
        <v>49652418588</v>
      </c>
      <c r="D34" s="7"/>
      <c r="E34" s="7">
        <v>-88850906165</v>
      </c>
      <c r="F34" s="7"/>
      <c r="G34" s="7">
        <v>2176354217</v>
      </c>
      <c r="H34" s="7"/>
      <c r="I34" s="7">
        <f t="shared" si="0"/>
        <v>-37022133360</v>
      </c>
      <c r="J34" s="7"/>
      <c r="K34" s="9">
        <f t="shared" si="1"/>
        <v>2.2059958570288526E-2</v>
      </c>
      <c r="L34" s="7"/>
      <c r="M34" s="7">
        <v>49652418588</v>
      </c>
      <c r="N34" s="7"/>
      <c r="O34" s="7">
        <v>74680099260</v>
      </c>
      <c r="P34" s="7"/>
      <c r="Q34" s="7">
        <v>2176354217</v>
      </c>
      <c r="R34" s="7"/>
      <c r="S34" s="7">
        <f t="shared" si="2"/>
        <v>126508872065</v>
      </c>
      <c r="T34" s="7"/>
      <c r="U34" s="9">
        <f t="shared" si="3"/>
        <v>1.7937097418852719E-2</v>
      </c>
    </row>
    <row r="35" spans="1:21">
      <c r="A35" s="1" t="s">
        <v>69</v>
      </c>
      <c r="C35" s="7">
        <v>0</v>
      </c>
      <c r="D35" s="7"/>
      <c r="E35" s="7">
        <v>0</v>
      </c>
      <c r="F35" s="7"/>
      <c r="G35" s="7">
        <v>44665584082</v>
      </c>
      <c r="H35" s="7"/>
      <c r="I35" s="7">
        <f t="shared" si="0"/>
        <v>44665584082</v>
      </c>
      <c r="J35" s="7"/>
      <c r="K35" s="9">
        <f t="shared" si="1"/>
        <v>-2.66143748331703E-2</v>
      </c>
      <c r="L35" s="7"/>
      <c r="M35" s="7">
        <v>0</v>
      </c>
      <c r="N35" s="7"/>
      <c r="O35" s="7">
        <v>0</v>
      </c>
      <c r="P35" s="7"/>
      <c r="Q35" s="7">
        <v>119343841402</v>
      </c>
      <c r="R35" s="7"/>
      <c r="S35" s="7">
        <f t="shared" si="2"/>
        <v>119343841402</v>
      </c>
      <c r="T35" s="7"/>
      <c r="U35" s="9">
        <f t="shared" si="3"/>
        <v>1.6921201451135414E-2</v>
      </c>
    </row>
    <row r="36" spans="1:21">
      <c r="A36" s="1" t="s">
        <v>70</v>
      </c>
      <c r="C36" s="7">
        <v>0</v>
      </c>
      <c r="D36" s="7"/>
      <c r="E36" s="7">
        <v>-246283899231</v>
      </c>
      <c r="F36" s="7"/>
      <c r="G36" s="7">
        <v>7312295621</v>
      </c>
      <c r="H36" s="7"/>
      <c r="I36" s="7">
        <f t="shared" si="0"/>
        <v>-238971603610</v>
      </c>
      <c r="J36" s="7"/>
      <c r="K36" s="9">
        <f t="shared" si="1"/>
        <v>0.14239329818869226</v>
      </c>
      <c r="L36" s="7"/>
      <c r="M36" s="7">
        <v>131380557000</v>
      </c>
      <c r="N36" s="7"/>
      <c r="O36" s="7">
        <v>150408472437</v>
      </c>
      <c r="P36" s="7"/>
      <c r="Q36" s="7">
        <v>8594856826</v>
      </c>
      <c r="R36" s="7"/>
      <c r="S36" s="7">
        <f t="shared" si="2"/>
        <v>290383886263</v>
      </c>
      <c r="T36" s="7"/>
      <c r="U36" s="9">
        <f t="shared" si="3"/>
        <v>4.1172164226460639E-2</v>
      </c>
    </row>
    <row r="37" spans="1:21">
      <c r="A37" s="1" t="s">
        <v>64</v>
      </c>
      <c r="C37" s="7">
        <v>9944927536</v>
      </c>
      <c r="D37" s="7"/>
      <c r="E37" s="7">
        <v>-7477332780</v>
      </c>
      <c r="F37" s="7"/>
      <c r="G37" s="7">
        <v>5043639</v>
      </c>
      <c r="H37" s="7"/>
      <c r="I37" s="7">
        <f t="shared" si="0"/>
        <v>2472638395</v>
      </c>
      <c r="J37" s="7"/>
      <c r="K37" s="9">
        <f t="shared" si="1"/>
        <v>-1.4733429870883246E-3</v>
      </c>
      <c r="L37" s="7"/>
      <c r="M37" s="7">
        <v>9944927536</v>
      </c>
      <c r="N37" s="7"/>
      <c r="O37" s="7">
        <v>-9715748819</v>
      </c>
      <c r="P37" s="7"/>
      <c r="Q37" s="7">
        <v>3954677578</v>
      </c>
      <c r="R37" s="7"/>
      <c r="S37" s="7">
        <f t="shared" si="2"/>
        <v>4183856295</v>
      </c>
      <c r="T37" s="7"/>
      <c r="U37" s="9">
        <f t="shared" si="3"/>
        <v>5.9320928820973595E-4</v>
      </c>
    </row>
    <row r="38" spans="1:21">
      <c r="A38" s="1" t="s">
        <v>63</v>
      </c>
      <c r="C38" s="7">
        <v>0</v>
      </c>
      <c r="D38" s="7"/>
      <c r="E38" s="7">
        <v>-7048225805</v>
      </c>
      <c r="F38" s="7"/>
      <c r="G38" s="7">
        <v>650589816</v>
      </c>
      <c r="H38" s="7"/>
      <c r="I38" s="7">
        <f t="shared" si="0"/>
        <v>-6397635989</v>
      </c>
      <c r="J38" s="7"/>
      <c r="K38" s="9">
        <f t="shared" si="1"/>
        <v>3.8120867723309085E-3</v>
      </c>
      <c r="L38" s="7"/>
      <c r="M38" s="7">
        <v>0</v>
      </c>
      <c r="N38" s="7"/>
      <c r="O38" s="7">
        <v>65061529950</v>
      </c>
      <c r="P38" s="7"/>
      <c r="Q38" s="7">
        <v>1280448465</v>
      </c>
      <c r="R38" s="7"/>
      <c r="S38" s="7">
        <f t="shared" si="2"/>
        <v>66341978415</v>
      </c>
      <c r="T38" s="7"/>
      <c r="U38" s="9">
        <f t="shared" si="3"/>
        <v>9.406316808973433E-3</v>
      </c>
    </row>
    <row r="39" spans="1:21">
      <c r="A39" s="1" t="s">
        <v>254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9">
        <f t="shared" si="1"/>
        <v>0</v>
      </c>
      <c r="L39" s="7"/>
      <c r="M39" s="7">
        <v>0</v>
      </c>
      <c r="N39" s="7"/>
      <c r="O39" s="7">
        <v>0</v>
      </c>
      <c r="P39" s="7"/>
      <c r="Q39" s="7">
        <v>3624972894</v>
      </c>
      <c r="R39" s="7"/>
      <c r="S39" s="7">
        <f t="shared" si="2"/>
        <v>3624972894</v>
      </c>
      <c r="T39" s="7"/>
      <c r="U39" s="9">
        <f t="shared" si="3"/>
        <v>5.139678417729513E-4</v>
      </c>
    </row>
    <row r="40" spans="1:21">
      <c r="A40" s="1" t="s">
        <v>107</v>
      </c>
      <c r="C40" s="7">
        <v>0</v>
      </c>
      <c r="D40" s="7"/>
      <c r="E40" s="7">
        <v>6809472642</v>
      </c>
      <c r="F40" s="7"/>
      <c r="G40" s="7">
        <v>0</v>
      </c>
      <c r="H40" s="7"/>
      <c r="I40" s="7">
        <f t="shared" si="0"/>
        <v>6809472642</v>
      </c>
      <c r="J40" s="7"/>
      <c r="K40" s="9">
        <f t="shared" si="1"/>
        <v>-4.0574832062577051E-3</v>
      </c>
      <c r="L40" s="7"/>
      <c r="M40" s="7">
        <v>3888590445</v>
      </c>
      <c r="N40" s="7"/>
      <c r="O40" s="7">
        <v>10010388466</v>
      </c>
      <c r="P40" s="7"/>
      <c r="Q40" s="7">
        <v>17228429424</v>
      </c>
      <c r="R40" s="7"/>
      <c r="S40" s="7">
        <f t="shared" si="2"/>
        <v>31127408335</v>
      </c>
      <c r="T40" s="7"/>
      <c r="U40" s="9">
        <f t="shared" si="3"/>
        <v>4.4134086929052017E-3</v>
      </c>
    </row>
    <row r="41" spans="1:21">
      <c r="A41" s="1" t="s">
        <v>84</v>
      </c>
      <c r="C41" s="7">
        <v>9437901621</v>
      </c>
      <c r="D41" s="7"/>
      <c r="E41" s="7">
        <v>-9009927567</v>
      </c>
      <c r="F41" s="7"/>
      <c r="G41" s="7">
        <v>0</v>
      </c>
      <c r="H41" s="7"/>
      <c r="I41" s="7">
        <f t="shared" si="0"/>
        <v>427974054</v>
      </c>
      <c r="J41" s="7"/>
      <c r="K41" s="9">
        <f t="shared" si="1"/>
        <v>-2.5501204397364378E-4</v>
      </c>
      <c r="L41" s="7"/>
      <c r="M41" s="7">
        <v>9437901621</v>
      </c>
      <c r="N41" s="7"/>
      <c r="O41" s="7">
        <v>5265148790</v>
      </c>
      <c r="P41" s="7"/>
      <c r="Q41" s="7">
        <v>10676174543</v>
      </c>
      <c r="R41" s="7"/>
      <c r="S41" s="7">
        <f t="shared" si="2"/>
        <v>25379224954</v>
      </c>
      <c r="T41" s="7"/>
      <c r="U41" s="9">
        <f t="shared" si="3"/>
        <v>3.5984008313739435E-3</v>
      </c>
    </row>
    <row r="42" spans="1:21">
      <c r="A42" s="1" t="s">
        <v>234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9">
        <f t="shared" si="1"/>
        <v>0</v>
      </c>
      <c r="L42" s="7"/>
      <c r="M42" s="7">
        <v>267525074</v>
      </c>
      <c r="N42" s="7"/>
      <c r="O42" s="7">
        <v>0</v>
      </c>
      <c r="P42" s="7"/>
      <c r="Q42" s="7">
        <v>1420024153</v>
      </c>
      <c r="R42" s="7"/>
      <c r="S42" s="7">
        <f t="shared" si="2"/>
        <v>1687549227</v>
      </c>
      <c r="T42" s="7"/>
      <c r="U42" s="9">
        <f t="shared" si="3"/>
        <v>2.3926966061523392E-4</v>
      </c>
    </row>
    <row r="43" spans="1:21">
      <c r="A43" s="1" t="s">
        <v>255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9">
        <f t="shared" si="1"/>
        <v>0</v>
      </c>
      <c r="L43" s="7"/>
      <c r="M43" s="7">
        <v>0</v>
      </c>
      <c r="N43" s="7"/>
      <c r="O43" s="7">
        <v>0</v>
      </c>
      <c r="P43" s="7"/>
      <c r="Q43" s="7">
        <v>22204604889</v>
      </c>
      <c r="R43" s="7"/>
      <c r="S43" s="7">
        <f t="shared" si="2"/>
        <v>22204604889</v>
      </c>
      <c r="T43" s="7"/>
      <c r="U43" s="9">
        <f t="shared" si="3"/>
        <v>3.1482863971507681E-3</v>
      </c>
    </row>
    <row r="44" spans="1:21">
      <c r="A44" s="1" t="s">
        <v>256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9">
        <f t="shared" si="1"/>
        <v>0</v>
      </c>
      <c r="L44" s="7"/>
      <c r="M44" s="7">
        <v>0</v>
      </c>
      <c r="N44" s="7"/>
      <c r="O44" s="7">
        <v>0</v>
      </c>
      <c r="P44" s="7"/>
      <c r="Q44" s="7">
        <v>-48299758</v>
      </c>
      <c r="R44" s="7"/>
      <c r="S44" s="7">
        <f t="shared" si="2"/>
        <v>-48299758</v>
      </c>
      <c r="T44" s="7"/>
      <c r="U44" s="9">
        <f t="shared" si="3"/>
        <v>-6.8481953116132294E-6</v>
      </c>
    </row>
    <row r="45" spans="1:21">
      <c r="A45" s="1" t="s">
        <v>257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9">
        <f t="shared" si="1"/>
        <v>0</v>
      </c>
      <c r="L45" s="7"/>
      <c r="M45" s="7">
        <v>0</v>
      </c>
      <c r="N45" s="7"/>
      <c r="O45" s="7">
        <v>0</v>
      </c>
      <c r="P45" s="7"/>
      <c r="Q45" s="7">
        <v>-1856277350</v>
      </c>
      <c r="R45" s="7"/>
      <c r="S45" s="7">
        <f t="shared" si="2"/>
        <v>-1856277350</v>
      </c>
      <c r="T45" s="7"/>
      <c r="U45" s="9">
        <f t="shared" si="3"/>
        <v>-2.6319282687345619E-4</v>
      </c>
    </row>
    <row r="46" spans="1:21">
      <c r="A46" s="1" t="s">
        <v>49</v>
      </c>
      <c r="C46" s="7">
        <v>0</v>
      </c>
      <c r="D46" s="7"/>
      <c r="E46" s="7">
        <v>21173450082</v>
      </c>
      <c r="F46" s="7"/>
      <c r="G46" s="7">
        <v>0</v>
      </c>
      <c r="H46" s="7"/>
      <c r="I46" s="7">
        <f t="shared" si="0"/>
        <v>21173450082</v>
      </c>
      <c r="J46" s="7"/>
      <c r="K46" s="9">
        <f t="shared" si="1"/>
        <v>-1.2616383476800056E-2</v>
      </c>
      <c r="L46" s="7"/>
      <c r="M46" s="7">
        <v>17353155960</v>
      </c>
      <c r="N46" s="7"/>
      <c r="O46" s="7">
        <v>53702115498</v>
      </c>
      <c r="P46" s="7"/>
      <c r="Q46" s="7">
        <v>2218858879</v>
      </c>
      <c r="R46" s="7"/>
      <c r="S46" s="7">
        <f t="shared" si="2"/>
        <v>73274130337</v>
      </c>
      <c r="T46" s="7"/>
      <c r="U46" s="9">
        <f t="shared" si="3"/>
        <v>1.0389193996300771E-2</v>
      </c>
    </row>
    <row r="47" spans="1:21">
      <c r="A47" s="1" t="s">
        <v>258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9">
        <f t="shared" si="1"/>
        <v>0</v>
      </c>
      <c r="L47" s="7"/>
      <c r="M47" s="7">
        <v>0</v>
      </c>
      <c r="N47" s="7"/>
      <c r="O47" s="7">
        <v>0</v>
      </c>
      <c r="P47" s="7"/>
      <c r="Q47" s="7">
        <v>1548913947</v>
      </c>
      <c r="R47" s="7"/>
      <c r="S47" s="7">
        <f t="shared" si="2"/>
        <v>1548913947</v>
      </c>
      <c r="T47" s="7"/>
      <c r="U47" s="9">
        <f t="shared" si="3"/>
        <v>2.1961321690137128E-4</v>
      </c>
    </row>
    <row r="48" spans="1:21">
      <c r="A48" s="1" t="s">
        <v>259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9">
        <f t="shared" si="1"/>
        <v>0</v>
      </c>
      <c r="L48" s="7"/>
      <c r="M48" s="7">
        <v>0</v>
      </c>
      <c r="N48" s="7"/>
      <c r="O48" s="7">
        <v>0</v>
      </c>
      <c r="P48" s="7"/>
      <c r="Q48" s="7">
        <v>9955199849</v>
      </c>
      <c r="R48" s="7"/>
      <c r="S48" s="7">
        <f t="shared" si="2"/>
        <v>9955199849</v>
      </c>
      <c r="T48" s="7"/>
      <c r="U48" s="9">
        <f t="shared" si="3"/>
        <v>1.4115009216421857E-3</v>
      </c>
    </row>
    <row r="49" spans="1:21">
      <c r="A49" s="1" t="s">
        <v>100</v>
      </c>
      <c r="C49" s="7">
        <v>37083224866</v>
      </c>
      <c r="D49" s="7"/>
      <c r="E49" s="7">
        <v>-79257429885</v>
      </c>
      <c r="F49" s="7"/>
      <c r="G49" s="7">
        <v>0</v>
      </c>
      <c r="H49" s="7"/>
      <c r="I49" s="7">
        <f t="shared" si="0"/>
        <v>-42174205019</v>
      </c>
      <c r="J49" s="7"/>
      <c r="K49" s="9">
        <f t="shared" si="1"/>
        <v>2.5129865056863227E-2</v>
      </c>
      <c r="L49" s="7"/>
      <c r="M49" s="7">
        <v>37083224866</v>
      </c>
      <c r="N49" s="7"/>
      <c r="O49" s="7">
        <v>113446909433</v>
      </c>
      <c r="P49" s="7"/>
      <c r="Q49" s="7">
        <v>24035552169</v>
      </c>
      <c r="R49" s="7"/>
      <c r="S49" s="7">
        <f t="shared" si="2"/>
        <v>174565686468</v>
      </c>
      <c r="T49" s="7"/>
      <c r="U49" s="9">
        <f t="shared" si="3"/>
        <v>2.4750846901524903E-2</v>
      </c>
    </row>
    <row r="50" spans="1:21">
      <c r="A50" s="1" t="s">
        <v>260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9">
        <f t="shared" si="1"/>
        <v>0</v>
      </c>
      <c r="L50" s="7"/>
      <c r="M50" s="7">
        <v>0</v>
      </c>
      <c r="N50" s="7"/>
      <c r="O50" s="7">
        <v>0</v>
      </c>
      <c r="P50" s="7"/>
      <c r="Q50" s="7">
        <v>15518906055</v>
      </c>
      <c r="R50" s="7"/>
      <c r="S50" s="7">
        <f t="shared" si="2"/>
        <v>15518906055</v>
      </c>
      <c r="T50" s="7"/>
      <c r="U50" s="9">
        <f t="shared" si="3"/>
        <v>2.2003526329721396E-3</v>
      </c>
    </row>
    <row r="51" spans="1:21">
      <c r="A51" s="1" t="s">
        <v>261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9">
        <f t="shared" si="1"/>
        <v>0</v>
      </c>
      <c r="L51" s="7"/>
      <c r="M51" s="7">
        <v>0</v>
      </c>
      <c r="N51" s="7"/>
      <c r="O51" s="7">
        <v>0</v>
      </c>
      <c r="P51" s="7"/>
      <c r="Q51" s="7">
        <v>11435958293</v>
      </c>
      <c r="R51" s="7"/>
      <c r="S51" s="7">
        <f t="shared" si="2"/>
        <v>11435958293</v>
      </c>
      <c r="T51" s="7"/>
      <c r="U51" s="9">
        <f t="shared" si="3"/>
        <v>1.6214506906209972E-3</v>
      </c>
    </row>
    <row r="52" spans="1:21">
      <c r="A52" s="1" t="s">
        <v>262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9">
        <f t="shared" si="1"/>
        <v>0</v>
      </c>
      <c r="L52" s="7"/>
      <c r="M52" s="7">
        <v>0</v>
      </c>
      <c r="N52" s="7"/>
      <c r="O52" s="7">
        <v>0</v>
      </c>
      <c r="P52" s="7"/>
      <c r="Q52" s="7">
        <v>58713703300</v>
      </c>
      <c r="R52" s="7"/>
      <c r="S52" s="7">
        <f t="shared" si="2"/>
        <v>58713703300</v>
      </c>
      <c r="T52" s="7"/>
      <c r="U52" s="9">
        <f t="shared" si="3"/>
        <v>8.3247395911695918E-3</v>
      </c>
    </row>
    <row r="53" spans="1:21">
      <c r="A53" s="1" t="s">
        <v>62</v>
      </c>
      <c r="C53" s="7">
        <v>0</v>
      </c>
      <c r="D53" s="7"/>
      <c r="E53" s="7">
        <v>-12717889163</v>
      </c>
      <c r="F53" s="7"/>
      <c r="G53" s="7">
        <v>0</v>
      </c>
      <c r="H53" s="7"/>
      <c r="I53" s="7">
        <f t="shared" si="0"/>
        <v>-12717889163</v>
      </c>
      <c r="J53" s="7"/>
      <c r="K53" s="9">
        <f t="shared" si="1"/>
        <v>7.5780643246351649E-3</v>
      </c>
      <c r="L53" s="7"/>
      <c r="M53" s="7">
        <v>0</v>
      </c>
      <c r="N53" s="7"/>
      <c r="O53" s="7">
        <v>33182910542</v>
      </c>
      <c r="P53" s="7"/>
      <c r="Q53" s="7">
        <v>-2365</v>
      </c>
      <c r="R53" s="7"/>
      <c r="S53" s="7">
        <f t="shared" si="2"/>
        <v>33182908177</v>
      </c>
      <c r="T53" s="7"/>
      <c r="U53" s="9">
        <f t="shared" si="3"/>
        <v>4.7048483390625621E-3</v>
      </c>
    </row>
    <row r="54" spans="1:21">
      <c r="A54" s="1" t="s">
        <v>66</v>
      </c>
      <c r="C54" s="7">
        <v>0</v>
      </c>
      <c r="D54" s="7"/>
      <c r="E54" s="7">
        <v>-23709618863</v>
      </c>
      <c r="F54" s="7"/>
      <c r="G54" s="7">
        <v>0</v>
      </c>
      <c r="H54" s="7"/>
      <c r="I54" s="7">
        <f t="shared" si="0"/>
        <v>-23709618863</v>
      </c>
      <c r="J54" s="7"/>
      <c r="K54" s="9">
        <f t="shared" si="1"/>
        <v>1.4127581594209657E-2</v>
      </c>
      <c r="L54" s="7"/>
      <c r="M54" s="7">
        <v>57721260000</v>
      </c>
      <c r="N54" s="7"/>
      <c r="O54" s="7">
        <v>88283463159</v>
      </c>
      <c r="P54" s="7"/>
      <c r="Q54" s="7">
        <v>3953237252</v>
      </c>
      <c r="R54" s="7"/>
      <c r="S54" s="7">
        <f t="shared" si="2"/>
        <v>149957960411</v>
      </c>
      <c r="T54" s="7"/>
      <c r="U54" s="9">
        <f t="shared" si="3"/>
        <v>2.1261833266860104E-2</v>
      </c>
    </row>
    <row r="55" spans="1:21">
      <c r="A55" s="1" t="s">
        <v>263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9">
        <f t="shared" si="1"/>
        <v>0</v>
      </c>
      <c r="L55" s="7"/>
      <c r="M55" s="7">
        <v>0</v>
      </c>
      <c r="N55" s="7"/>
      <c r="O55" s="7">
        <v>0</v>
      </c>
      <c r="P55" s="7"/>
      <c r="Q55" s="7">
        <v>11670045</v>
      </c>
      <c r="R55" s="7"/>
      <c r="S55" s="7">
        <f t="shared" si="2"/>
        <v>11670045</v>
      </c>
      <c r="T55" s="7"/>
      <c r="U55" s="9">
        <f t="shared" si="3"/>
        <v>1.6546407428235026E-6</v>
      </c>
    </row>
    <row r="56" spans="1:21">
      <c r="A56" s="1" t="s">
        <v>79</v>
      </c>
      <c r="C56" s="7">
        <v>0</v>
      </c>
      <c r="D56" s="7"/>
      <c r="E56" s="7">
        <v>-1933338580</v>
      </c>
      <c r="F56" s="7"/>
      <c r="G56" s="7">
        <v>0</v>
      </c>
      <c r="H56" s="7"/>
      <c r="I56" s="7">
        <f t="shared" si="0"/>
        <v>-1933338580</v>
      </c>
      <c r="J56" s="7"/>
      <c r="K56" s="9">
        <f t="shared" si="1"/>
        <v>1.1519965249549965E-3</v>
      </c>
      <c r="L56" s="7"/>
      <c r="M56" s="7">
        <v>3437735797</v>
      </c>
      <c r="N56" s="7"/>
      <c r="O56" s="7">
        <v>48641277507</v>
      </c>
      <c r="P56" s="7"/>
      <c r="Q56" s="7">
        <v>28547460549</v>
      </c>
      <c r="R56" s="7"/>
      <c r="S56" s="7">
        <f t="shared" si="2"/>
        <v>80626473853</v>
      </c>
      <c r="T56" s="7"/>
      <c r="U56" s="9">
        <f t="shared" si="3"/>
        <v>1.1431648171653805E-2</v>
      </c>
    </row>
    <row r="57" spans="1:21">
      <c r="A57" s="1" t="s">
        <v>264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J57" s="7"/>
      <c r="K57" s="9">
        <f t="shared" si="1"/>
        <v>0</v>
      </c>
      <c r="L57" s="7"/>
      <c r="M57" s="7">
        <v>0</v>
      </c>
      <c r="N57" s="7"/>
      <c r="O57" s="7">
        <v>0</v>
      </c>
      <c r="P57" s="7"/>
      <c r="Q57" s="7">
        <v>16575324881</v>
      </c>
      <c r="R57" s="7"/>
      <c r="S57" s="7">
        <f t="shared" si="2"/>
        <v>16575324881</v>
      </c>
      <c r="T57" s="7"/>
      <c r="U57" s="9">
        <f t="shared" si="3"/>
        <v>2.3501372851294682E-3</v>
      </c>
    </row>
    <row r="58" spans="1:21">
      <c r="A58" s="1" t="s">
        <v>72</v>
      </c>
      <c r="C58" s="7">
        <v>0</v>
      </c>
      <c r="D58" s="7"/>
      <c r="E58" s="7">
        <v>-5395469797</v>
      </c>
      <c r="F58" s="7"/>
      <c r="G58" s="7">
        <v>0</v>
      </c>
      <c r="H58" s="7"/>
      <c r="I58" s="7">
        <f t="shared" si="0"/>
        <v>-5395469797</v>
      </c>
      <c r="J58" s="7"/>
      <c r="K58" s="9">
        <f t="shared" si="1"/>
        <v>3.2149373735890791E-3</v>
      </c>
      <c r="L58" s="7"/>
      <c r="M58" s="7">
        <v>44627523587</v>
      </c>
      <c r="N58" s="7"/>
      <c r="O58" s="7">
        <v>196055117235</v>
      </c>
      <c r="P58" s="7"/>
      <c r="Q58" s="7">
        <v>76048121340</v>
      </c>
      <c r="R58" s="7"/>
      <c r="S58" s="7">
        <f t="shared" si="2"/>
        <v>316730762162</v>
      </c>
      <c r="T58" s="7"/>
      <c r="U58" s="9">
        <f t="shared" si="3"/>
        <v>4.4907763730027243E-2</v>
      </c>
    </row>
    <row r="59" spans="1:21">
      <c r="A59" s="1" t="s">
        <v>265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9">
        <f t="shared" si="1"/>
        <v>0</v>
      </c>
      <c r="L59" s="7"/>
      <c r="M59" s="7">
        <v>0</v>
      </c>
      <c r="N59" s="7"/>
      <c r="O59" s="7">
        <v>0</v>
      </c>
      <c r="P59" s="7"/>
      <c r="Q59" s="7">
        <v>1508281696</v>
      </c>
      <c r="R59" s="7"/>
      <c r="S59" s="7">
        <f t="shared" si="2"/>
        <v>1508281696</v>
      </c>
      <c r="T59" s="7"/>
      <c r="U59" s="9">
        <f t="shared" si="3"/>
        <v>2.1385216131184862E-4</v>
      </c>
    </row>
    <row r="60" spans="1:21">
      <c r="A60" s="1" t="s">
        <v>61</v>
      </c>
      <c r="C60" s="7">
        <v>0</v>
      </c>
      <c r="D60" s="7"/>
      <c r="E60" s="7">
        <v>-1948338000</v>
      </c>
      <c r="F60" s="7"/>
      <c r="G60" s="7">
        <v>0</v>
      </c>
      <c r="H60" s="7"/>
      <c r="I60" s="7">
        <f t="shared" si="0"/>
        <v>-1948338000</v>
      </c>
      <c r="J60" s="7"/>
      <c r="K60" s="9">
        <f t="shared" si="1"/>
        <v>1.160934059174347E-3</v>
      </c>
      <c r="L60" s="7"/>
      <c r="M60" s="7">
        <v>0</v>
      </c>
      <c r="N60" s="7"/>
      <c r="O60" s="7">
        <v>10798176332</v>
      </c>
      <c r="P60" s="7"/>
      <c r="Q60" s="7">
        <v>5023792240</v>
      </c>
      <c r="R60" s="7"/>
      <c r="S60" s="7">
        <f t="shared" si="2"/>
        <v>15821968572</v>
      </c>
      <c r="T60" s="7"/>
      <c r="U60" s="9">
        <f t="shared" si="3"/>
        <v>2.24332244056507E-3</v>
      </c>
    </row>
    <row r="61" spans="1:21">
      <c r="A61" s="1" t="s">
        <v>216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9">
        <f t="shared" si="1"/>
        <v>0</v>
      </c>
      <c r="L61" s="7"/>
      <c r="M61" s="7">
        <v>4564874072</v>
      </c>
      <c r="N61" s="7"/>
      <c r="O61" s="7">
        <v>0</v>
      </c>
      <c r="P61" s="7"/>
      <c r="Q61" s="7">
        <v>24431786300</v>
      </c>
      <c r="R61" s="7"/>
      <c r="S61" s="7">
        <f t="shared" si="2"/>
        <v>28996660372</v>
      </c>
      <c r="T61" s="7"/>
      <c r="U61" s="9">
        <f t="shared" si="3"/>
        <v>4.1112999699081621E-3</v>
      </c>
    </row>
    <row r="62" spans="1:21">
      <c r="A62" s="1" t="s">
        <v>266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9">
        <f t="shared" si="1"/>
        <v>0</v>
      </c>
      <c r="L62" s="7"/>
      <c r="M62" s="7">
        <v>0</v>
      </c>
      <c r="N62" s="7"/>
      <c r="O62" s="7">
        <v>0</v>
      </c>
      <c r="P62" s="7"/>
      <c r="Q62" s="7">
        <v>67414199</v>
      </c>
      <c r="R62" s="7"/>
      <c r="S62" s="7">
        <f t="shared" si="2"/>
        <v>67414199</v>
      </c>
      <c r="T62" s="7"/>
      <c r="U62" s="9">
        <f t="shared" si="3"/>
        <v>9.5583419181512515E-6</v>
      </c>
    </row>
    <row r="63" spans="1:21">
      <c r="A63" s="1" t="s">
        <v>71</v>
      </c>
      <c r="C63" s="7">
        <v>0</v>
      </c>
      <c r="D63" s="7"/>
      <c r="E63" s="7">
        <v>-1414022744</v>
      </c>
      <c r="F63" s="7"/>
      <c r="G63" s="7">
        <v>0</v>
      </c>
      <c r="H63" s="7"/>
      <c r="I63" s="7">
        <f t="shared" si="0"/>
        <v>-1414022744</v>
      </c>
      <c r="J63" s="7"/>
      <c r="K63" s="9">
        <f t="shared" si="1"/>
        <v>8.425576896599914E-4</v>
      </c>
      <c r="L63" s="7"/>
      <c r="M63" s="7">
        <v>1822525354</v>
      </c>
      <c r="N63" s="7"/>
      <c r="O63" s="7">
        <v>3569943480</v>
      </c>
      <c r="P63" s="7"/>
      <c r="Q63" s="7">
        <v>6690864353</v>
      </c>
      <c r="R63" s="7"/>
      <c r="S63" s="7">
        <f t="shared" si="2"/>
        <v>12083333187</v>
      </c>
      <c r="T63" s="7"/>
      <c r="U63" s="9">
        <f t="shared" si="3"/>
        <v>1.713238929269044E-3</v>
      </c>
    </row>
    <row r="64" spans="1:21">
      <c r="A64" s="1" t="s">
        <v>47</v>
      </c>
      <c r="C64" s="7">
        <v>0</v>
      </c>
      <c r="D64" s="7"/>
      <c r="E64" s="7">
        <v>884243181</v>
      </c>
      <c r="F64" s="7"/>
      <c r="G64" s="7">
        <v>0</v>
      </c>
      <c r="H64" s="7"/>
      <c r="I64" s="7">
        <f t="shared" si="0"/>
        <v>884243181</v>
      </c>
      <c r="J64" s="7"/>
      <c r="K64" s="9">
        <f t="shared" si="1"/>
        <v>-5.2688395207380176E-4</v>
      </c>
      <c r="L64" s="7"/>
      <c r="M64" s="7">
        <v>0</v>
      </c>
      <c r="N64" s="7"/>
      <c r="O64" s="7">
        <v>18244014065</v>
      </c>
      <c r="P64" s="7"/>
      <c r="Q64" s="7">
        <v>26570630617</v>
      </c>
      <c r="R64" s="7"/>
      <c r="S64" s="7">
        <f t="shared" si="2"/>
        <v>44814644682</v>
      </c>
      <c r="T64" s="7"/>
      <c r="U64" s="9">
        <f t="shared" si="3"/>
        <v>6.3540575007205039E-3</v>
      </c>
    </row>
    <row r="65" spans="1:21">
      <c r="A65" s="1" t="s">
        <v>267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9">
        <f t="shared" si="1"/>
        <v>0</v>
      </c>
      <c r="L65" s="7"/>
      <c r="M65" s="7">
        <v>0</v>
      </c>
      <c r="N65" s="7"/>
      <c r="O65" s="7">
        <v>0</v>
      </c>
      <c r="P65" s="7"/>
      <c r="Q65" s="7">
        <v>22037535795</v>
      </c>
      <c r="R65" s="7"/>
      <c r="S65" s="7">
        <f t="shared" si="2"/>
        <v>22037535795</v>
      </c>
      <c r="T65" s="7"/>
      <c r="U65" s="9">
        <f t="shared" si="3"/>
        <v>3.1245984568044364E-3</v>
      </c>
    </row>
    <row r="66" spans="1:21">
      <c r="A66" s="1" t="s">
        <v>268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9">
        <f t="shared" si="1"/>
        <v>0</v>
      </c>
      <c r="L66" s="7"/>
      <c r="M66" s="7">
        <v>0</v>
      </c>
      <c r="N66" s="7"/>
      <c r="O66" s="7">
        <v>0</v>
      </c>
      <c r="P66" s="7"/>
      <c r="Q66" s="7">
        <v>25832925477</v>
      </c>
      <c r="R66" s="7"/>
      <c r="S66" s="7">
        <f t="shared" si="2"/>
        <v>25832925477</v>
      </c>
      <c r="T66" s="7"/>
      <c r="U66" s="9">
        <f t="shared" si="3"/>
        <v>3.6627288926964264E-3</v>
      </c>
    </row>
    <row r="67" spans="1:21">
      <c r="A67" s="1" t="s">
        <v>18</v>
      </c>
      <c r="C67" s="7">
        <v>1849484277</v>
      </c>
      <c r="D67" s="7"/>
      <c r="E67" s="7">
        <v>-34461675092</v>
      </c>
      <c r="F67" s="7"/>
      <c r="G67" s="7">
        <v>0</v>
      </c>
      <c r="H67" s="7"/>
      <c r="I67" s="7">
        <f t="shared" si="0"/>
        <v>-32612190815</v>
      </c>
      <c r="J67" s="7"/>
      <c r="K67" s="9">
        <f t="shared" si="1"/>
        <v>1.9432256139040711E-2</v>
      </c>
      <c r="L67" s="7"/>
      <c r="M67" s="7">
        <v>1849484277</v>
      </c>
      <c r="N67" s="7"/>
      <c r="O67" s="7">
        <v>42205348629</v>
      </c>
      <c r="P67" s="7"/>
      <c r="Q67" s="7">
        <v>40605859446</v>
      </c>
      <c r="R67" s="7"/>
      <c r="S67" s="7">
        <f t="shared" si="2"/>
        <v>84660692352</v>
      </c>
      <c r="T67" s="7"/>
      <c r="U67" s="9">
        <f t="shared" si="3"/>
        <v>1.2003641021201316E-2</v>
      </c>
    </row>
    <row r="68" spans="1:21">
      <c r="A68" s="1" t="s">
        <v>20</v>
      </c>
      <c r="C68" s="7">
        <v>4711531983</v>
      </c>
      <c r="D68" s="7"/>
      <c r="E68" s="7">
        <v>6224561803</v>
      </c>
      <c r="F68" s="7"/>
      <c r="G68" s="7">
        <v>0</v>
      </c>
      <c r="H68" s="7"/>
      <c r="I68" s="7">
        <f t="shared" si="0"/>
        <v>10936093786</v>
      </c>
      <c r="J68" s="7"/>
      <c r="K68" s="9">
        <f t="shared" si="1"/>
        <v>-6.5163661287170561E-3</v>
      </c>
      <c r="L68" s="7"/>
      <c r="M68" s="7">
        <v>4711531983</v>
      </c>
      <c r="N68" s="7"/>
      <c r="O68" s="7">
        <v>62901350551</v>
      </c>
      <c r="P68" s="7"/>
      <c r="Q68" s="7">
        <v>5300058084</v>
      </c>
      <c r="R68" s="7"/>
      <c r="S68" s="7">
        <f t="shared" si="2"/>
        <v>72912940618</v>
      </c>
      <c r="T68" s="7"/>
      <c r="U68" s="9">
        <f t="shared" si="3"/>
        <v>1.0337982606374993E-2</v>
      </c>
    </row>
    <row r="69" spans="1:21">
      <c r="A69" s="1" t="s">
        <v>16</v>
      </c>
      <c r="C69" s="7">
        <v>0</v>
      </c>
      <c r="D69" s="7"/>
      <c r="E69" s="7">
        <v>-37649162496</v>
      </c>
      <c r="F69" s="7"/>
      <c r="G69" s="7">
        <v>0</v>
      </c>
      <c r="H69" s="7"/>
      <c r="I69" s="7">
        <f t="shared" si="0"/>
        <v>-37649162496</v>
      </c>
      <c r="J69" s="7"/>
      <c r="K69" s="9">
        <f t="shared" si="1"/>
        <v>2.2433579307592353E-2</v>
      </c>
      <c r="L69" s="7"/>
      <c r="M69" s="7">
        <v>3421685234</v>
      </c>
      <c r="N69" s="7"/>
      <c r="O69" s="7">
        <v>38766254440</v>
      </c>
      <c r="P69" s="7"/>
      <c r="Q69" s="7">
        <v>33210321617</v>
      </c>
      <c r="R69" s="7"/>
      <c r="S69" s="7">
        <f t="shared" si="2"/>
        <v>75398261291</v>
      </c>
      <c r="T69" s="7"/>
      <c r="U69" s="9">
        <f t="shared" si="3"/>
        <v>1.0690364524741831E-2</v>
      </c>
    </row>
    <row r="70" spans="1:21">
      <c r="A70" s="1" t="s">
        <v>19</v>
      </c>
      <c r="C70" s="7">
        <v>276906673</v>
      </c>
      <c r="D70" s="7"/>
      <c r="E70" s="7">
        <v>-52643110153</v>
      </c>
      <c r="F70" s="7"/>
      <c r="G70" s="7">
        <v>0</v>
      </c>
      <c r="H70" s="7"/>
      <c r="I70" s="7">
        <f t="shared" si="0"/>
        <v>-52366203480</v>
      </c>
      <c r="J70" s="7"/>
      <c r="K70" s="9">
        <f t="shared" si="1"/>
        <v>3.1202855546412486E-2</v>
      </c>
      <c r="L70" s="7"/>
      <c r="M70" s="7">
        <v>276906673</v>
      </c>
      <c r="N70" s="7"/>
      <c r="O70" s="7">
        <v>17790044972</v>
      </c>
      <c r="P70" s="7"/>
      <c r="Q70" s="7">
        <v>21513356838</v>
      </c>
      <c r="R70" s="7"/>
      <c r="S70" s="7">
        <f t="shared" si="2"/>
        <v>39580308483</v>
      </c>
      <c r="T70" s="7"/>
      <c r="U70" s="9">
        <f t="shared" si="3"/>
        <v>5.6119056121458405E-3</v>
      </c>
    </row>
    <row r="71" spans="1:21">
      <c r="A71" s="1" t="s">
        <v>88</v>
      </c>
      <c r="C71" s="7">
        <v>0</v>
      </c>
      <c r="D71" s="7"/>
      <c r="E71" s="7">
        <v>-60200589495</v>
      </c>
      <c r="F71" s="7"/>
      <c r="G71" s="7">
        <v>0</v>
      </c>
      <c r="H71" s="7"/>
      <c r="I71" s="7">
        <f t="shared" si="0"/>
        <v>-60200589495</v>
      </c>
      <c r="J71" s="7"/>
      <c r="K71" s="9">
        <f t="shared" si="1"/>
        <v>3.5871042256076152E-2</v>
      </c>
      <c r="L71" s="7"/>
      <c r="M71" s="7">
        <v>5977583188</v>
      </c>
      <c r="N71" s="7"/>
      <c r="O71" s="7">
        <v>43257728463</v>
      </c>
      <c r="P71" s="7"/>
      <c r="Q71" s="7">
        <v>-3486</v>
      </c>
      <c r="R71" s="7"/>
      <c r="S71" s="7">
        <f t="shared" si="2"/>
        <v>49235308165</v>
      </c>
      <c r="T71" s="7"/>
      <c r="U71" s="9">
        <f t="shared" si="3"/>
        <v>6.9808425653268402E-3</v>
      </c>
    </row>
    <row r="72" spans="1:21">
      <c r="A72" s="1" t="s">
        <v>269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0"/>
        <v>0</v>
      </c>
      <c r="J72" s="7"/>
      <c r="K72" s="9">
        <f t="shared" si="1"/>
        <v>0</v>
      </c>
      <c r="L72" s="7"/>
      <c r="M72" s="7">
        <v>0</v>
      </c>
      <c r="N72" s="7"/>
      <c r="O72" s="7">
        <v>0</v>
      </c>
      <c r="P72" s="7"/>
      <c r="Q72" s="7">
        <v>16125184402</v>
      </c>
      <c r="R72" s="7"/>
      <c r="S72" s="7">
        <f t="shared" si="2"/>
        <v>16125184402</v>
      </c>
      <c r="T72" s="7"/>
      <c r="U72" s="9">
        <f t="shared" si="3"/>
        <v>2.2863139856865366E-3</v>
      </c>
    </row>
    <row r="73" spans="1:21">
      <c r="A73" s="1" t="s">
        <v>270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ref="I73:I134" si="4">C73+E73+G73</f>
        <v>0</v>
      </c>
      <c r="J73" s="7"/>
      <c r="K73" s="9">
        <f t="shared" ref="K73:K136" si="5">I73/$I$148</f>
        <v>0</v>
      </c>
      <c r="L73" s="7"/>
      <c r="M73" s="7">
        <v>0</v>
      </c>
      <c r="N73" s="7"/>
      <c r="O73" s="7">
        <v>0</v>
      </c>
      <c r="P73" s="7"/>
      <c r="Q73" s="7">
        <v>7876015272</v>
      </c>
      <c r="R73" s="7"/>
      <c r="S73" s="7">
        <f t="shared" ref="S73:S134" si="6">M73+O73+Q73</f>
        <v>7876015272</v>
      </c>
      <c r="T73" s="7"/>
      <c r="U73" s="9">
        <f t="shared" ref="U73:U136" si="7">S73/$S$148</f>
        <v>1.116703128407074E-3</v>
      </c>
    </row>
    <row r="74" spans="1:21">
      <c r="A74" s="1" t="s">
        <v>232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4"/>
        <v>0</v>
      </c>
      <c r="J74" s="7"/>
      <c r="K74" s="9">
        <f t="shared" si="5"/>
        <v>0</v>
      </c>
      <c r="L74" s="7"/>
      <c r="M74" s="7">
        <v>2271514700</v>
      </c>
      <c r="N74" s="7"/>
      <c r="O74" s="7">
        <v>0</v>
      </c>
      <c r="P74" s="7"/>
      <c r="Q74" s="7">
        <v>24953505122</v>
      </c>
      <c r="R74" s="7"/>
      <c r="S74" s="7">
        <f t="shared" si="6"/>
        <v>27225019822</v>
      </c>
      <c r="T74" s="7"/>
      <c r="U74" s="9">
        <f t="shared" si="7"/>
        <v>3.8601073964717927E-3</v>
      </c>
    </row>
    <row r="75" spans="1:21">
      <c r="A75" s="1" t="s">
        <v>82</v>
      </c>
      <c r="C75" s="7">
        <v>24289425036</v>
      </c>
      <c r="D75" s="7"/>
      <c r="E75" s="7">
        <v>-42176625084</v>
      </c>
      <c r="F75" s="7"/>
      <c r="G75" s="7">
        <v>0</v>
      </c>
      <c r="H75" s="7"/>
      <c r="I75" s="7">
        <f t="shared" si="4"/>
        <v>-17887200048</v>
      </c>
      <c r="J75" s="7"/>
      <c r="K75" s="9">
        <f t="shared" si="5"/>
        <v>1.0658242953218698E-2</v>
      </c>
      <c r="L75" s="7"/>
      <c r="M75" s="7">
        <v>24289425036</v>
      </c>
      <c r="N75" s="7"/>
      <c r="O75" s="7">
        <v>-54538587982</v>
      </c>
      <c r="P75" s="7"/>
      <c r="Q75" s="7">
        <v>9696992570</v>
      </c>
      <c r="R75" s="7"/>
      <c r="S75" s="7">
        <f t="shared" si="6"/>
        <v>-20552170376</v>
      </c>
      <c r="T75" s="7"/>
      <c r="U75" s="9">
        <f t="shared" si="7"/>
        <v>-2.9139954865281003E-3</v>
      </c>
    </row>
    <row r="76" spans="1:21">
      <c r="A76" s="1" t="s">
        <v>90</v>
      </c>
      <c r="C76" s="7">
        <v>10507505352</v>
      </c>
      <c r="D76" s="7"/>
      <c r="E76" s="7">
        <v>-20927977545</v>
      </c>
      <c r="F76" s="7"/>
      <c r="G76" s="7">
        <v>0</v>
      </c>
      <c r="H76" s="7"/>
      <c r="I76" s="7">
        <f t="shared" si="4"/>
        <v>-10420472193</v>
      </c>
      <c r="J76" s="7"/>
      <c r="K76" s="9">
        <f t="shared" si="5"/>
        <v>6.2091285400853952E-3</v>
      </c>
      <c r="L76" s="7"/>
      <c r="M76" s="7">
        <v>10507505352</v>
      </c>
      <c r="N76" s="7"/>
      <c r="O76" s="7">
        <v>51184630208</v>
      </c>
      <c r="P76" s="7"/>
      <c r="Q76" s="7">
        <v>11606461969</v>
      </c>
      <c r="R76" s="7"/>
      <c r="S76" s="7">
        <f t="shared" si="6"/>
        <v>73298597529</v>
      </c>
      <c r="T76" s="7"/>
      <c r="U76" s="9">
        <f t="shared" si="7"/>
        <v>1.0392663084273069E-2</v>
      </c>
    </row>
    <row r="77" spans="1:21">
      <c r="A77" s="1" t="s">
        <v>91</v>
      </c>
      <c r="C77" s="7">
        <v>30426042944</v>
      </c>
      <c r="D77" s="7"/>
      <c r="E77" s="7">
        <v>-89732381234</v>
      </c>
      <c r="F77" s="7"/>
      <c r="G77" s="7">
        <v>0</v>
      </c>
      <c r="H77" s="7"/>
      <c r="I77" s="7">
        <f t="shared" si="4"/>
        <v>-59306338290</v>
      </c>
      <c r="J77" s="7"/>
      <c r="K77" s="9">
        <f t="shared" si="5"/>
        <v>3.5338194936287592E-2</v>
      </c>
      <c r="L77" s="7"/>
      <c r="M77" s="7">
        <v>30426042944</v>
      </c>
      <c r="N77" s="7"/>
      <c r="O77" s="7">
        <v>135373341236</v>
      </c>
      <c r="P77" s="7"/>
      <c r="Q77" s="7">
        <v>2797254571</v>
      </c>
      <c r="R77" s="7"/>
      <c r="S77" s="7">
        <f t="shared" si="6"/>
        <v>168596638751</v>
      </c>
      <c r="T77" s="7"/>
      <c r="U77" s="9">
        <f t="shared" si="7"/>
        <v>2.3904523725529796E-2</v>
      </c>
    </row>
    <row r="78" spans="1:21">
      <c r="A78" s="1" t="s">
        <v>271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4"/>
        <v>0</v>
      </c>
      <c r="J78" s="7"/>
      <c r="K78" s="9">
        <f t="shared" si="5"/>
        <v>0</v>
      </c>
      <c r="L78" s="7"/>
      <c r="M78" s="7">
        <v>0</v>
      </c>
      <c r="N78" s="7"/>
      <c r="O78" s="7">
        <v>0</v>
      </c>
      <c r="P78" s="7"/>
      <c r="Q78" s="7">
        <v>51827213</v>
      </c>
      <c r="R78" s="7"/>
      <c r="S78" s="7">
        <f t="shared" si="6"/>
        <v>51827213</v>
      </c>
      <c r="T78" s="7"/>
      <c r="U78" s="9">
        <f t="shared" si="7"/>
        <v>7.3483365502696769E-6</v>
      </c>
    </row>
    <row r="79" spans="1:21">
      <c r="A79" s="1" t="s">
        <v>103</v>
      </c>
      <c r="C79" s="7">
        <v>40094893128</v>
      </c>
      <c r="D79" s="7"/>
      <c r="E79" s="7">
        <v>-67383957015</v>
      </c>
      <c r="F79" s="7"/>
      <c r="G79" s="7">
        <v>0</v>
      </c>
      <c r="H79" s="7"/>
      <c r="I79" s="7">
        <f t="shared" si="4"/>
        <v>-27289063887</v>
      </c>
      <c r="J79" s="7"/>
      <c r="K79" s="9">
        <f t="shared" si="5"/>
        <v>1.6260424890036016E-2</v>
      </c>
      <c r="L79" s="7"/>
      <c r="M79" s="7">
        <v>40094893128</v>
      </c>
      <c r="N79" s="7"/>
      <c r="O79" s="7">
        <v>111875564705</v>
      </c>
      <c r="P79" s="7"/>
      <c r="Q79" s="7">
        <v>10186876232</v>
      </c>
      <c r="R79" s="7"/>
      <c r="S79" s="7">
        <f t="shared" si="6"/>
        <v>162157334065</v>
      </c>
      <c r="T79" s="7"/>
      <c r="U79" s="9">
        <f t="shared" si="7"/>
        <v>2.299152502767474E-2</v>
      </c>
    </row>
    <row r="80" spans="1:21">
      <c r="A80" s="1" t="s">
        <v>22</v>
      </c>
      <c r="C80" s="7">
        <v>99503376616</v>
      </c>
      <c r="D80" s="7"/>
      <c r="E80" s="7">
        <v>-231877066688</v>
      </c>
      <c r="F80" s="7"/>
      <c r="G80" s="7">
        <v>0</v>
      </c>
      <c r="H80" s="7"/>
      <c r="I80" s="7">
        <f t="shared" si="4"/>
        <v>-132373690072</v>
      </c>
      <c r="J80" s="7"/>
      <c r="K80" s="9">
        <f t="shared" si="5"/>
        <v>7.887600885635547E-2</v>
      </c>
      <c r="L80" s="7"/>
      <c r="M80" s="7">
        <v>99503376616</v>
      </c>
      <c r="N80" s="7"/>
      <c r="O80" s="7">
        <v>68312168455</v>
      </c>
      <c r="P80" s="7"/>
      <c r="Q80" s="7">
        <v>-5378</v>
      </c>
      <c r="R80" s="7"/>
      <c r="S80" s="7">
        <f t="shared" si="6"/>
        <v>167815539693</v>
      </c>
      <c r="T80" s="7"/>
      <c r="U80" s="9">
        <f t="shared" si="7"/>
        <v>2.3793775367186031E-2</v>
      </c>
    </row>
    <row r="81" spans="1:21">
      <c r="A81" s="1" t="s">
        <v>272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f t="shared" si="4"/>
        <v>0</v>
      </c>
      <c r="J81" s="7"/>
      <c r="K81" s="9">
        <f t="shared" si="5"/>
        <v>0</v>
      </c>
      <c r="L81" s="7"/>
      <c r="M81" s="7">
        <v>0</v>
      </c>
      <c r="N81" s="7"/>
      <c r="O81" s="7">
        <v>0</v>
      </c>
      <c r="P81" s="7"/>
      <c r="Q81" s="7">
        <v>22029170578</v>
      </c>
      <c r="R81" s="7"/>
      <c r="S81" s="7">
        <f t="shared" si="6"/>
        <v>22029170578</v>
      </c>
      <c r="T81" s="7"/>
      <c r="U81" s="9">
        <f t="shared" si="7"/>
        <v>3.1234123920659746E-3</v>
      </c>
    </row>
    <row r="82" spans="1:21">
      <c r="A82" s="1" t="s">
        <v>94</v>
      </c>
      <c r="C82" s="7">
        <v>0</v>
      </c>
      <c r="D82" s="7"/>
      <c r="E82" s="7">
        <v>-261275598851</v>
      </c>
      <c r="F82" s="7"/>
      <c r="G82" s="7">
        <v>0</v>
      </c>
      <c r="H82" s="7"/>
      <c r="I82" s="7">
        <f t="shared" si="4"/>
        <v>-261275598851</v>
      </c>
      <c r="J82" s="7"/>
      <c r="K82" s="9">
        <f t="shared" si="5"/>
        <v>0.15568332678277577</v>
      </c>
      <c r="L82" s="7"/>
      <c r="M82" s="7">
        <v>122422746000</v>
      </c>
      <c r="N82" s="7"/>
      <c r="O82" s="7">
        <v>-345808318218</v>
      </c>
      <c r="P82" s="7"/>
      <c r="Q82" s="7">
        <v>244060615</v>
      </c>
      <c r="R82" s="7"/>
      <c r="S82" s="7">
        <f t="shared" si="6"/>
        <v>-223141511603</v>
      </c>
      <c r="T82" s="7"/>
      <c r="U82" s="9">
        <f t="shared" si="7"/>
        <v>-3.1638184472600334E-2</v>
      </c>
    </row>
    <row r="83" spans="1:21">
      <c r="A83" s="1" t="s">
        <v>273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f t="shared" si="4"/>
        <v>0</v>
      </c>
      <c r="J83" s="7"/>
      <c r="K83" s="9">
        <f t="shared" si="5"/>
        <v>0</v>
      </c>
      <c r="L83" s="7"/>
      <c r="M83" s="7">
        <v>0</v>
      </c>
      <c r="N83" s="7"/>
      <c r="O83" s="7">
        <v>0</v>
      </c>
      <c r="P83" s="7"/>
      <c r="Q83" s="7">
        <v>-420901705</v>
      </c>
      <c r="R83" s="7"/>
      <c r="S83" s="7">
        <f t="shared" si="6"/>
        <v>-420901705</v>
      </c>
      <c r="T83" s="7"/>
      <c r="U83" s="9">
        <f t="shared" si="7"/>
        <v>-5.9677671321479802E-5</v>
      </c>
    </row>
    <row r="84" spans="1:21">
      <c r="A84" s="1" t="s">
        <v>235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f t="shared" si="4"/>
        <v>0</v>
      </c>
      <c r="J84" s="7"/>
      <c r="K84" s="9">
        <f t="shared" si="5"/>
        <v>0</v>
      </c>
      <c r="L84" s="7"/>
      <c r="M84" s="7">
        <v>2019328168</v>
      </c>
      <c r="N84" s="7"/>
      <c r="O84" s="7">
        <v>0</v>
      </c>
      <c r="P84" s="7"/>
      <c r="Q84" s="7">
        <v>5887801165</v>
      </c>
      <c r="R84" s="7"/>
      <c r="S84" s="7">
        <f t="shared" si="6"/>
        <v>7907129333</v>
      </c>
      <c r="T84" s="7"/>
      <c r="U84" s="9">
        <f t="shared" si="7"/>
        <v>1.1211146446441832E-3</v>
      </c>
    </row>
    <row r="85" spans="1:21">
      <c r="A85" s="1" t="s">
        <v>274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f t="shared" si="4"/>
        <v>0</v>
      </c>
      <c r="J85" s="7"/>
      <c r="K85" s="9">
        <f t="shared" si="5"/>
        <v>0</v>
      </c>
      <c r="L85" s="7"/>
      <c r="M85" s="7">
        <v>0</v>
      </c>
      <c r="N85" s="7"/>
      <c r="O85" s="7">
        <v>0</v>
      </c>
      <c r="P85" s="7"/>
      <c r="Q85" s="7">
        <v>-155101515</v>
      </c>
      <c r="R85" s="7"/>
      <c r="S85" s="7">
        <f t="shared" si="6"/>
        <v>-155101515</v>
      </c>
      <c r="T85" s="7"/>
      <c r="U85" s="9">
        <f t="shared" si="7"/>
        <v>-2.1991113658314995E-5</v>
      </c>
    </row>
    <row r="86" spans="1:21">
      <c r="A86" s="1" t="s">
        <v>48</v>
      </c>
      <c r="C86" s="7">
        <v>11493417608</v>
      </c>
      <c r="D86" s="7"/>
      <c r="E86" s="7">
        <v>-24648822077</v>
      </c>
      <c r="F86" s="7"/>
      <c r="G86" s="7">
        <v>0</v>
      </c>
      <c r="H86" s="7"/>
      <c r="I86" s="7">
        <f t="shared" si="4"/>
        <v>-13155404469</v>
      </c>
      <c r="J86" s="7"/>
      <c r="K86" s="9">
        <f t="shared" si="5"/>
        <v>7.8387616061876917E-3</v>
      </c>
      <c r="L86" s="7"/>
      <c r="M86" s="7">
        <v>11493417608</v>
      </c>
      <c r="N86" s="7"/>
      <c r="O86" s="7">
        <v>31993215829</v>
      </c>
      <c r="P86" s="7"/>
      <c r="Q86" s="7">
        <v>2956497523</v>
      </c>
      <c r="R86" s="7"/>
      <c r="S86" s="7">
        <f t="shared" si="6"/>
        <v>46443130960</v>
      </c>
      <c r="T86" s="7"/>
      <c r="U86" s="9">
        <f t="shared" si="7"/>
        <v>6.5849529038408692E-3</v>
      </c>
    </row>
    <row r="87" spans="1:21">
      <c r="A87" s="1" t="s">
        <v>276</v>
      </c>
      <c r="C87" s="7">
        <v>0</v>
      </c>
      <c r="D87" s="7"/>
      <c r="E87" s="7">
        <v>0</v>
      </c>
      <c r="F87" s="7"/>
      <c r="G87" s="7">
        <v>0</v>
      </c>
      <c r="H87" s="7"/>
      <c r="I87" s="7">
        <f t="shared" si="4"/>
        <v>0</v>
      </c>
      <c r="J87" s="7"/>
      <c r="K87" s="9">
        <f t="shared" si="5"/>
        <v>0</v>
      </c>
      <c r="L87" s="7"/>
      <c r="M87" s="7">
        <v>0</v>
      </c>
      <c r="N87" s="7"/>
      <c r="O87" s="7">
        <v>0</v>
      </c>
      <c r="P87" s="7"/>
      <c r="Q87" s="7">
        <v>3045168757</v>
      </c>
      <c r="R87" s="7"/>
      <c r="S87" s="7">
        <f t="shared" si="6"/>
        <v>3045168757</v>
      </c>
      <c r="T87" s="7"/>
      <c r="U87" s="9">
        <f t="shared" si="7"/>
        <v>4.3176014266486565E-4</v>
      </c>
    </row>
    <row r="88" spans="1:21">
      <c r="A88" s="1" t="s">
        <v>277</v>
      </c>
      <c r="C88" s="7">
        <v>0</v>
      </c>
      <c r="D88" s="7"/>
      <c r="E88" s="7">
        <v>0</v>
      </c>
      <c r="F88" s="7"/>
      <c r="G88" s="7">
        <v>0</v>
      </c>
      <c r="H88" s="7"/>
      <c r="I88" s="7">
        <f t="shared" si="4"/>
        <v>0</v>
      </c>
      <c r="J88" s="7"/>
      <c r="K88" s="9">
        <f t="shared" si="5"/>
        <v>0</v>
      </c>
      <c r="L88" s="7"/>
      <c r="M88" s="7">
        <v>0</v>
      </c>
      <c r="N88" s="7"/>
      <c r="O88" s="7">
        <v>0</v>
      </c>
      <c r="P88" s="7"/>
      <c r="Q88" s="7">
        <v>23619680316</v>
      </c>
      <c r="R88" s="7"/>
      <c r="S88" s="7">
        <f t="shared" si="6"/>
        <v>23619680316</v>
      </c>
      <c r="T88" s="7"/>
      <c r="U88" s="9">
        <f t="shared" si="7"/>
        <v>3.3489232803575225E-3</v>
      </c>
    </row>
    <row r="89" spans="1:21">
      <c r="A89" s="1" t="s">
        <v>278</v>
      </c>
      <c r="C89" s="7">
        <v>0</v>
      </c>
      <c r="D89" s="7"/>
      <c r="E89" s="7">
        <v>0</v>
      </c>
      <c r="F89" s="7"/>
      <c r="G89" s="7">
        <v>0</v>
      </c>
      <c r="H89" s="7"/>
      <c r="I89" s="7">
        <f t="shared" si="4"/>
        <v>0</v>
      </c>
      <c r="J89" s="7"/>
      <c r="K89" s="9">
        <f t="shared" si="5"/>
        <v>0</v>
      </c>
      <c r="L89" s="7"/>
      <c r="M89" s="7">
        <v>0</v>
      </c>
      <c r="N89" s="7"/>
      <c r="O89" s="7">
        <v>0</v>
      </c>
      <c r="P89" s="7"/>
      <c r="Q89" s="7">
        <v>79436802506</v>
      </c>
      <c r="R89" s="7"/>
      <c r="S89" s="7">
        <f t="shared" si="6"/>
        <v>79436802506</v>
      </c>
      <c r="T89" s="7"/>
      <c r="U89" s="9">
        <f t="shared" si="7"/>
        <v>1.126297027184143E-2</v>
      </c>
    </row>
    <row r="90" spans="1:21">
      <c r="A90" s="1" t="s">
        <v>240</v>
      </c>
      <c r="C90" s="7">
        <v>0</v>
      </c>
      <c r="D90" s="7"/>
      <c r="E90" s="7">
        <v>0</v>
      </c>
      <c r="F90" s="7"/>
      <c r="G90" s="7">
        <v>0</v>
      </c>
      <c r="H90" s="7"/>
      <c r="I90" s="7">
        <f t="shared" si="4"/>
        <v>0</v>
      </c>
      <c r="J90" s="7"/>
      <c r="K90" s="9">
        <f t="shared" si="5"/>
        <v>0</v>
      </c>
      <c r="L90" s="7"/>
      <c r="M90" s="7">
        <v>2924149873</v>
      </c>
      <c r="N90" s="7"/>
      <c r="O90" s="7">
        <v>0</v>
      </c>
      <c r="P90" s="7"/>
      <c r="Q90" s="7">
        <v>39571669657</v>
      </c>
      <c r="R90" s="7"/>
      <c r="S90" s="7">
        <f t="shared" si="6"/>
        <v>42495819530</v>
      </c>
      <c r="T90" s="7"/>
      <c r="U90" s="9">
        <f t="shared" si="7"/>
        <v>6.0252821984844709E-3</v>
      </c>
    </row>
    <row r="91" spans="1:21">
      <c r="A91" s="1" t="s">
        <v>97</v>
      </c>
      <c r="C91" s="7">
        <v>73211304</v>
      </c>
      <c r="D91" s="7"/>
      <c r="E91" s="7">
        <v>-16894610753</v>
      </c>
      <c r="F91" s="7"/>
      <c r="G91" s="7">
        <v>0</v>
      </c>
      <c r="H91" s="7"/>
      <c r="I91" s="7">
        <f t="shared" si="4"/>
        <v>-16821399449</v>
      </c>
      <c r="J91" s="7"/>
      <c r="K91" s="9">
        <f t="shared" si="5"/>
        <v>1.0023176442342496E-2</v>
      </c>
      <c r="L91" s="7"/>
      <c r="M91" s="7">
        <v>73211304</v>
      </c>
      <c r="N91" s="7"/>
      <c r="O91" s="7">
        <v>29177948965</v>
      </c>
      <c r="P91" s="7"/>
      <c r="Q91" s="7">
        <v>83275939193</v>
      </c>
      <c r="R91" s="7"/>
      <c r="S91" s="7">
        <f t="shared" si="6"/>
        <v>112527099462</v>
      </c>
      <c r="T91" s="7"/>
      <c r="U91" s="9">
        <f t="shared" si="7"/>
        <v>1.5954687701853577E-2</v>
      </c>
    </row>
    <row r="92" spans="1:21">
      <c r="A92" s="1" t="s">
        <v>78</v>
      </c>
      <c r="C92" s="7">
        <v>0</v>
      </c>
      <c r="D92" s="7"/>
      <c r="E92" s="7">
        <v>-5224277329</v>
      </c>
      <c r="F92" s="7"/>
      <c r="G92" s="7">
        <v>0</v>
      </c>
      <c r="H92" s="7"/>
      <c r="I92" s="7">
        <f t="shared" si="4"/>
        <v>-5224277329</v>
      </c>
      <c r="J92" s="7"/>
      <c r="K92" s="9">
        <f t="shared" si="5"/>
        <v>3.1129308599475475E-3</v>
      </c>
      <c r="L92" s="7"/>
      <c r="M92" s="7">
        <v>3277418028</v>
      </c>
      <c r="N92" s="7"/>
      <c r="O92" s="7">
        <v>4162131297</v>
      </c>
      <c r="P92" s="7"/>
      <c r="Q92" s="7">
        <v>25151652360</v>
      </c>
      <c r="R92" s="7"/>
      <c r="S92" s="7">
        <f t="shared" si="6"/>
        <v>32591201685</v>
      </c>
      <c r="T92" s="7"/>
      <c r="U92" s="9">
        <f t="shared" si="7"/>
        <v>4.6209530610703724E-3</v>
      </c>
    </row>
    <row r="93" spans="1:21">
      <c r="A93" s="1" t="s">
        <v>246</v>
      </c>
      <c r="C93" s="7">
        <v>0</v>
      </c>
      <c r="D93" s="7"/>
      <c r="E93" s="7">
        <v>0</v>
      </c>
      <c r="F93" s="7"/>
      <c r="G93" s="7">
        <v>0</v>
      </c>
      <c r="H93" s="7"/>
      <c r="I93" s="7">
        <f t="shared" si="4"/>
        <v>0</v>
      </c>
      <c r="J93" s="7"/>
      <c r="K93" s="9">
        <f t="shared" si="5"/>
        <v>0</v>
      </c>
      <c r="L93" s="7"/>
      <c r="M93" s="7">
        <v>13693016800</v>
      </c>
      <c r="N93" s="7"/>
      <c r="O93" s="7">
        <v>0</v>
      </c>
      <c r="P93" s="7"/>
      <c r="Q93" s="7">
        <v>64382106814</v>
      </c>
      <c r="R93" s="7"/>
      <c r="S93" s="7">
        <f t="shared" si="6"/>
        <v>78075123614</v>
      </c>
      <c r="T93" s="7"/>
      <c r="U93" s="9">
        <f t="shared" si="7"/>
        <v>1.1069904231963608E-2</v>
      </c>
    </row>
    <row r="94" spans="1:21">
      <c r="A94" s="1" t="s">
        <v>45</v>
      </c>
      <c r="C94" s="7">
        <v>2826719120</v>
      </c>
      <c r="D94" s="7"/>
      <c r="E94" s="7">
        <v>-38082120211</v>
      </c>
      <c r="F94" s="7"/>
      <c r="G94" s="7">
        <v>0</v>
      </c>
      <c r="H94" s="7"/>
      <c r="I94" s="7">
        <f t="shared" si="4"/>
        <v>-35255401091</v>
      </c>
      <c r="J94" s="7"/>
      <c r="K94" s="9">
        <f t="shared" si="5"/>
        <v>2.1007235857635753E-2</v>
      </c>
      <c r="L94" s="7"/>
      <c r="M94" s="7">
        <v>2826719120</v>
      </c>
      <c r="N94" s="7"/>
      <c r="O94" s="7">
        <v>43967828577</v>
      </c>
      <c r="P94" s="7"/>
      <c r="Q94" s="7">
        <v>9787290648</v>
      </c>
      <c r="R94" s="7"/>
      <c r="S94" s="7">
        <f t="shared" si="6"/>
        <v>56581838345</v>
      </c>
      <c r="T94" s="7"/>
      <c r="U94" s="9">
        <f t="shared" si="7"/>
        <v>8.0224724951352064E-3</v>
      </c>
    </row>
    <row r="95" spans="1:21">
      <c r="A95" s="1" t="s">
        <v>81</v>
      </c>
      <c r="C95" s="7">
        <v>0</v>
      </c>
      <c r="D95" s="7"/>
      <c r="E95" s="7">
        <v>-3200841000</v>
      </c>
      <c r="F95" s="7"/>
      <c r="G95" s="7">
        <v>0</v>
      </c>
      <c r="H95" s="7"/>
      <c r="I95" s="7">
        <f t="shared" si="4"/>
        <v>-3200841000</v>
      </c>
      <c r="J95" s="7"/>
      <c r="K95" s="9">
        <f t="shared" si="5"/>
        <v>1.9072488115007128E-3</v>
      </c>
      <c r="L95" s="7"/>
      <c r="M95" s="7">
        <v>204941276</v>
      </c>
      <c r="N95" s="7"/>
      <c r="O95" s="7">
        <v>7663718524</v>
      </c>
      <c r="P95" s="7"/>
      <c r="Q95" s="7">
        <v>8115170844</v>
      </c>
      <c r="R95" s="7"/>
      <c r="S95" s="7">
        <f t="shared" si="6"/>
        <v>15983830644</v>
      </c>
      <c r="T95" s="7"/>
      <c r="U95" s="9">
        <f t="shared" si="7"/>
        <v>2.2662721017745195E-3</v>
      </c>
    </row>
    <row r="96" spans="1:21">
      <c r="A96" s="1" t="s">
        <v>67</v>
      </c>
      <c r="C96" s="7">
        <v>6662587635</v>
      </c>
      <c r="D96" s="7"/>
      <c r="E96" s="7">
        <v>3558699000</v>
      </c>
      <c r="F96" s="7"/>
      <c r="G96" s="7">
        <v>0</v>
      </c>
      <c r="H96" s="7"/>
      <c r="I96" s="7">
        <f t="shared" si="4"/>
        <v>10221286635</v>
      </c>
      <c r="J96" s="7"/>
      <c r="K96" s="9">
        <f t="shared" si="5"/>
        <v>-6.0904421015014086E-3</v>
      </c>
      <c r="L96" s="7"/>
      <c r="M96" s="7">
        <v>6662587635</v>
      </c>
      <c r="N96" s="7"/>
      <c r="O96" s="7">
        <v>110141734370</v>
      </c>
      <c r="P96" s="7"/>
      <c r="Q96" s="7">
        <v>23488547799</v>
      </c>
      <c r="R96" s="7"/>
      <c r="S96" s="7">
        <f t="shared" si="6"/>
        <v>140292869804</v>
      </c>
      <c r="T96" s="7"/>
      <c r="U96" s="9">
        <f t="shared" si="7"/>
        <v>1.9891465568927239E-2</v>
      </c>
    </row>
    <row r="97" spans="1:21">
      <c r="A97" s="1" t="s">
        <v>244</v>
      </c>
      <c r="C97" s="7">
        <v>0</v>
      </c>
      <c r="D97" s="7"/>
      <c r="E97" s="7">
        <v>0</v>
      </c>
      <c r="F97" s="7"/>
      <c r="G97" s="7">
        <v>0</v>
      </c>
      <c r="H97" s="7"/>
      <c r="I97" s="7">
        <f t="shared" si="4"/>
        <v>0</v>
      </c>
      <c r="J97" s="7"/>
      <c r="K97" s="9">
        <f t="shared" si="5"/>
        <v>0</v>
      </c>
      <c r="L97" s="7"/>
      <c r="M97" s="7">
        <v>7250000000</v>
      </c>
      <c r="N97" s="7"/>
      <c r="O97" s="7">
        <v>0</v>
      </c>
      <c r="P97" s="7"/>
      <c r="Q97" s="7">
        <v>28493817900</v>
      </c>
      <c r="R97" s="7"/>
      <c r="S97" s="7">
        <f t="shared" si="6"/>
        <v>35743817900</v>
      </c>
      <c r="T97" s="7"/>
      <c r="U97" s="9">
        <f t="shared" si="7"/>
        <v>5.0679476729870374E-3</v>
      </c>
    </row>
    <row r="98" spans="1:21">
      <c r="A98" s="1" t="s">
        <v>55</v>
      </c>
      <c r="C98" s="7">
        <v>0</v>
      </c>
      <c r="D98" s="7"/>
      <c r="E98" s="7">
        <v>-15616881985</v>
      </c>
      <c r="F98" s="7"/>
      <c r="G98" s="7">
        <v>0</v>
      </c>
      <c r="H98" s="7"/>
      <c r="I98" s="7">
        <f t="shared" si="4"/>
        <v>-15616881985</v>
      </c>
      <c r="J98" s="7"/>
      <c r="K98" s="9">
        <f t="shared" si="5"/>
        <v>9.3054542869321355E-3</v>
      </c>
      <c r="L98" s="7"/>
      <c r="M98" s="7">
        <v>0</v>
      </c>
      <c r="N98" s="7"/>
      <c r="O98" s="7">
        <v>2382980066</v>
      </c>
      <c r="P98" s="7"/>
      <c r="Q98" s="7">
        <v>15689439593</v>
      </c>
      <c r="R98" s="7"/>
      <c r="S98" s="7">
        <f t="shared" si="6"/>
        <v>18072419659</v>
      </c>
      <c r="T98" s="7"/>
      <c r="U98" s="9">
        <f t="shared" si="7"/>
        <v>2.562403306001462E-3</v>
      </c>
    </row>
    <row r="99" spans="1:21">
      <c r="A99" s="1" t="s">
        <v>280</v>
      </c>
      <c r="C99" s="7">
        <v>0</v>
      </c>
      <c r="D99" s="7"/>
      <c r="E99" s="7">
        <v>0</v>
      </c>
      <c r="F99" s="7"/>
      <c r="G99" s="7">
        <v>0</v>
      </c>
      <c r="H99" s="7"/>
      <c r="I99" s="7">
        <f t="shared" si="4"/>
        <v>0</v>
      </c>
      <c r="J99" s="7"/>
      <c r="K99" s="9">
        <f t="shared" si="5"/>
        <v>0</v>
      </c>
      <c r="L99" s="7"/>
      <c r="M99" s="7">
        <v>0</v>
      </c>
      <c r="N99" s="7"/>
      <c r="O99" s="7">
        <v>0</v>
      </c>
      <c r="P99" s="7"/>
      <c r="Q99" s="7">
        <v>39665956287</v>
      </c>
      <c r="R99" s="7"/>
      <c r="S99" s="7">
        <f t="shared" si="6"/>
        <v>39665956287</v>
      </c>
      <c r="T99" s="7"/>
      <c r="U99" s="9">
        <f t="shared" si="7"/>
        <v>5.6240492110806997E-3</v>
      </c>
    </row>
    <row r="100" spans="1:21">
      <c r="A100" s="1" t="s">
        <v>30</v>
      </c>
      <c r="C100" s="7">
        <v>6581480636</v>
      </c>
      <c r="D100" s="7"/>
      <c r="E100" s="7">
        <v>-16472390620</v>
      </c>
      <c r="F100" s="7"/>
      <c r="G100" s="7">
        <v>0</v>
      </c>
      <c r="H100" s="7"/>
      <c r="I100" s="7">
        <f t="shared" si="4"/>
        <v>-9890909984</v>
      </c>
      <c r="J100" s="7"/>
      <c r="K100" s="9">
        <f t="shared" si="5"/>
        <v>5.893584314761194E-3</v>
      </c>
      <c r="L100" s="7"/>
      <c r="M100" s="7">
        <v>6581480636</v>
      </c>
      <c r="N100" s="7"/>
      <c r="O100" s="7">
        <v>-6046751564</v>
      </c>
      <c r="P100" s="7"/>
      <c r="Q100" s="7">
        <v>13277288173</v>
      </c>
      <c r="R100" s="7"/>
      <c r="S100" s="7">
        <f t="shared" si="6"/>
        <v>13812017245</v>
      </c>
      <c r="T100" s="7"/>
      <c r="U100" s="9">
        <f t="shared" si="7"/>
        <v>1.9583409039260627E-3</v>
      </c>
    </row>
    <row r="101" spans="1:21">
      <c r="A101" s="1" t="s">
        <v>281</v>
      </c>
      <c r="C101" s="7">
        <v>0</v>
      </c>
      <c r="D101" s="7"/>
      <c r="E101" s="7">
        <v>0</v>
      </c>
      <c r="F101" s="7"/>
      <c r="G101" s="7">
        <v>0</v>
      </c>
      <c r="H101" s="7"/>
      <c r="I101" s="7">
        <f t="shared" si="4"/>
        <v>0</v>
      </c>
      <c r="J101" s="7"/>
      <c r="K101" s="9">
        <f t="shared" si="5"/>
        <v>0</v>
      </c>
      <c r="L101" s="7"/>
      <c r="M101" s="7">
        <v>0</v>
      </c>
      <c r="N101" s="7"/>
      <c r="O101" s="7">
        <v>0</v>
      </c>
      <c r="P101" s="7"/>
      <c r="Q101" s="7">
        <v>-180917063</v>
      </c>
      <c r="R101" s="7"/>
      <c r="S101" s="7">
        <f t="shared" si="6"/>
        <v>-180917063</v>
      </c>
      <c r="T101" s="7"/>
      <c r="U101" s="9">
        <f t="shared" si="7"/>
        <v>-2.5651378680353539E-5</v>
      </c>
    </row>
    <row r="102" spans="1:21">
      <c r="A102" s="1" t="s">
        <v>282</v>
      </c>
      <c r="C102" s="7">
        <v>0</v>
      </c>
      <c r="D102" s="7"/>
      <c r="E102" s="7">
        <v>0</v>
      </c>
      <c r="F102" s="7"/>
      <c r="G102" s="7">
        <v>0</v>
      </c>
      <c r="H102" s="7"/>
      <c r="I102" s="7">
        <f t="shared" si="4"/>
        <v>0</v>
      </c>
      <c r="J102" s="7"/>
      <c r="K102" s="9">
        <f t="shared" si="5"/>
        <v>0</v>
      </c>
      <c r="L102" s="7"/>
      <c r="M102" s="7">
        <v>0</v>
      </c>
      <c r="N102" s="7"/>
      <c r="O102" s="7">
        <v>0</v>
      </c>
      <c r="P102" s="7"/>
      <c r="Q102" s="7">
        <v>89529886985</v>
      </c>
      <c r="R102" s="7"/>
      <c r="S102" s="7">
        <f t="shared" si="6"/>
        <v>89529886985</v>
      </c>
      <c r="T102" s="7"/>
      <c r="U102" s="9">
        <f t="shared" si="7"/>
        <v>1.2694021206067727E-2</v>
      </c>
    </row>
    <row r="103" spans="1:21">
      <c r="A103" s="1" t="s">
        <v>283</v>
      </c>
      <c r="C103" s="7">
        <v>0</v>
      </c>
      <c r="D103" s="7"/>
      <c r="E103" s="7">
        <v>0</v>
      </c>
      <c r="F103" s="7"/>
      <c r="G103" s="7">
        <v>0</v>
      </c>
      <c r="H103" s="7"/>
      <c r="I103" s="7">
        <f t="shared" si="4"/>
        <v>0</v>
      </c>
      <c r="J103" s="7"/>
      <c r="K103" s="9">
        <f t="shared" si="5"/>
        <v>0</v>
      </c>
      <c r="L103" s="7"/>
      <c r="M103" s="7">
        <v>0</v>
      </c>
      <c r="N103" s="7"/>
      <c r="O103" s="7">
        <v>0</v>
      </c>
      <c r="P103" s="7"/>
      <c r="Q103" s="7">
        <v>849459051</v>
      </c>
      <c r="R103" s="7"/>
      <c r="S103" s="7">
        <f t="shared" si="6"/>
        <v>849459051</v>
      </c>
      <c r="T103" s="7"/>
      <c r="U103" s="9">
        <f t="shared" si="7"/>
        <v>1.2044079994077037E-4</v>
      </c>
    </row>
    <row r="104" spans="1:21">
      <c r="A104" s="1" t="s">
        <v>26</v>
      </c>
      <c r="C104" s="7">
        <v>22172203390</v>
      </c>
      <c r="D104" s="7"/>
      <c r="E104" s="7">
        <v>-43300818000</v>
      </c>
      <c r="F104" s="7"/>
      <c r="G104" s="7">
        <v>0</v>
      </c>
      <c r="H104" s="7"/>
      <c r="I104" s="7">
        <f t="shared" si="4"/>
        <v>-21128614610</v>
      </c>
      <c r="J104" s="7"/>
      <c r="K104" s="9">
        <f t="shared" si="5"/>
        <v>1.2589667872780652E-2</v>
      </c>
      <c r="L104" s="7"/>
      <c r="M104" s="7">
        <v>22172203390</v>
      </c>
      <c r="N104" s="7"/>
      <c r="O104" s="7">
        <v>80706621774</v>
      </c>
      <c r="P104" s="7"/>
      <c r="Q104" s="7">
        <v>3091670700</v>
      </c>
      <c r="R104" s="7"/>
      <c r="S104" s="7">
        <f t="shared" si="6"/>
        <v>105970495864</v>
      </c>
      <c r="T104" s="7"/>
      <c r="U104" s="9">
        <f t="shared" si="7"/>
        <v>1.5025057743460619E-2</v>
      </c>
    </row>
    <row r="105" spans="1:21">
      <c r="A105" s="1" t="s">
        <v>284</v>
      </c>
      <c r="C105" s="7">
        <v>0</v>
      </c>
      <c r="D105" s="7"/>
      <c r="E105" s="7">
        <v>0</v>
      </c>
      <c r="F105" s="7"/>
      <c r="G105" s="7">
        <v>0</v>
      </c>
      <c r="H105" s="7"/>
      <c r="I105" s="7">
        <f t="shared" si="4"/>
        <v>0</v>
      </c>
      <c r="J105" s="7"/>
      <c r="K105" s="9">
        <f t="shared" si="5"/>
        <v>0</v>
      </c>
      <c r="L105" s="7"/>
      <c r="M105" s="7">
        <v>0</v>
      </c>
      <c r="N105" s="7"/>
      <c r="O105" s="7">
        <v>0</v>
      </c>
      <c r="P105" s="7"/>
      <c r="Q105" s="7">
        <v>-398959992</v>
      </c>
      <c r="R105" s="7"/>
      <c r="S105" s="7">
        <f t="shared" si="6"/>
        <v>-398959992</v>
      </c>
      <c r="T105" s="7"/>
      <c r="U105" s="9">
        <f t="shared" si="7"/>
        <v>-5.656665912768448E-5</v>
      </c>
    </row>
    <row r="106" spans="1:21">
      <c r="A106" s="1" t="s">
        <v>68</v>
      </c>
      <c r="C106" s="7">
        <v>0</v>
      </c>
      <c r="D106" s="7"/>
      <c r="E106" s="7">
        <v>-16425563834</v>
      </c>
      <c r="F106" s="7"/>
      <c r="G106" s="7">
        <v>0</v>
      </c>
      <c r="H106" s="7"/>
      <c r="I106" s="7">
        <f t="shared" si="4"/>
        <v>-16425563834</v>
      </c>
      <c r="J106" s="7"/>
      <c r="K106" s="9">
        <f t="shared" si="5"/>
        <v>9.7873143653888443E-3</v>
      </c>
      <c r="L106" s="7"/>
      <c r="M106" s="7">
        <v>5471647870</v>
      </c>
      <c r="N106" s="7"/>
      <c r="O106" s="7">
        <v>16059364666</v>
      </c>
      <c r="P106" s="7"/>
      <c r="Q106" s="7">
        <v>1784817877</v>
      </c>
      <c r="R106" s="7"/>
      <c r="S106" s="7">
        <f t="shared" si="6"/>
        <v>23315830413</v>
      </c>
      <c r="T106" s="7"/>
      <c r="U106" s="9">
        <f t="shared" si="7"/>
        <v>3.3058418330103381E-3</v>
      </c>
    </row>
    <row r="107" spans="1:21">
      <c r="A107" s="1" t="s">
        <v>285</v>
      </c>
      <c r="C107" s="7">
        <v>0</v>
      </c>
      <c r="D107" s="7"/>
      <c r="E107" s="7">
        <v>0</v>
      </c>
      <c r="F107" s="7"/>
      <c r="G107" s="7">
        <v>0</v>
      </c>
      <c r="H107" s="7"/>
      <c r="I107" s="7">
        <f t="shared" si="4"/>
        <v>0</v>
      </c>
      <c r="J107" s="7"/>
      <c r="K107" s="9">
        <f t="shared" si="5"/>
        <v>0</v>
      </c>
      <c r="L107" s="7"/>
      <c r="M107" s="7">
        <v>0</v>
      </c>
      <c r="N107" s="7"/>
      <c r="O107" s="7">
        <v>0</v>
      </c>
      <c r="P107" s="7"/>
      <c r="Q107" s="7">
        <v>-638766</v>
      </c>
      <c r="R107" s="7"/>
      <c r="S107" s="7">
        <f t="shared" si="6"/>
        <v>-638766</v>
      </c>
      <c r="T107" s="7"/>
      <c r="U107" s="9">
        <f t="shared" si="7"/>
        <v>-9.0567624094885445E-8</v>
      </c>
    </row>
    <row r="108" spans="1:21">
      <c r="A108" s="1" t="s">
        <v>286</v>
      </c>
      <c r="C108" s="7">
        <v>0</v>
      </c>
      <c r="D108" s="7"/>
      <c r="E108" s="7">
        <v>0</v>
      </c>
      <c r="F108" s="7"/>
      <c r="G108" s="7">
        <v>0</v>
      </c>
      <c r="H108" s="7"/>
      <c r="I108" s="7">
        <f t="shared" si="4"/>
        <v>0</v>
      </c>
      <c r="J108" s="7"/>
      <c r="K108" s="9">
        <f t="shared" si="5"/>
        <v>0</v>
      </c>
      <c r="L108" s="7"/>
      <c r="M108" s="7">
        <v>0</v>
      </c>
      <c r="N108" s="7"/>
      <c r="O108" s="7">
        <v>0</v>
      </c>
      <c r="P108" s="7"/>
      <c r="Q108" s="7">
        <v>-543454</v>
      </c>
      <c r="R108" s="7"/>
      <c r="S108" s="7">
        <f t="shared" si="6"/>
        <v>-543454</v>
      </c>
      <c r="T108" s="7"/>
      <c r="U108" s="9">
        <f t="shared" si="7"/>
        <v>-7.7053784304208237E-8</v>
      </c>
    </row>
    <row r="109" spans="1:21">
      <c r="A109" s="1" t="s">
        <v>287</v>
      </c>
      <c r="C109" s="7">
        <v>0</v>
      </c>
      <c r="D109" s="7"/>
      <c r="E109" s="7">
        <v>0</v>
      </c>
      <c r="F109" s="7"/>
      <c r="G109" s="7">
        <v>0</v>
      </c>
      <c r="H109" s="7"/>
      <c r="I109" s="7">
        <f t="shared" si="4"/>
        <v>0</v>
      </c>
      <c r="J109" s="7"/>
      <c r="K109" s="9">
        <f t="shared" si="5"/>
        <v>0</v>
      </c>
      <c r="L109" s="7"/>
      <c r="M109" s="7">
        <v>0</v>
      </c>
      <c r="N109" s="7"/>
      <c r="O109" s="7">
        <v>0</v>
      </c>
      <c r="P109" s="7"/>
      <c r="Q109" s="7">
        <v>-5560593</v>
      </c>
      <c r="R109" s="7"/>
      <c r="S109" s="7">
        <f t="shared" si="6"/>
        <v>-5560593</v>
      </c>
      <c r="T109" s="7"/>
      <c r="U109" s="9">
        <f t="shared" si="7"/>
        <v>-7.8841030450689516E-7</v>
      </c>
    </row>
    <row r="110" spans="1:21">
      <c r="A110" s="1" t="s">
        <v>288</v>
      </c>
      <c r="C110" s="7">
        <v>0</v>
      </c>
      <c r="D110" s="7"/>
      <c r="E110" s="7">
        <v>0</v>
      </c>
      <c r="F110" s="7"/>
      <c r="G110" s="7">
        <v>0</v>
      </c>
      <c r="H110" s="7"/>
      <c r="I110" s="7">
        <f t="shared" si="4"/>
        <v>0</v>
      </c>
      <c r="J110" s="7"/>
      <c r="K110" s="9">
        <f t="shared" si="5"/>
        <v>0</v>
      </c>
      <c r="L110" s="7"/>
      <c r="M110" s="7">
        <v>0</v>
      </c>
      <c r="N110" s="7"/>
      <c r="O110" s="7">
        <v>0</v>
      </c>
      <c r="P110" s="7"/>
      <c r="Q110" s="7">
        <v>-9430185</v>
      </c>
      <c r="R110" s="7"/>
      <c r="S110" s="7">
        <f t="shared" si="6"/>
        <v>-9430185</v>
      </c>
      <c r="T110" s="7"/>
      <c r="U110" s="9">
        <f t="shared" si="7"/>
        <v>-1.3370615377544004E-6</v>
      </c>
    </row>
    <row r="111" spans="1:21">
      <c r="A111" s="1" t="s">
        <v>289</v>
      </c>
      <c r="C111" s="7">
        <v>0</v>
      </c>
      <c r="D111" s="7"/>
      <c r="E111" s="7">
        <v>0</v>
      </c>
      <c r="F111" s="7"/>
      <c r="G111" s="7">
        <v>0</v>
      </c>
      <c r="H111" s="7"/>
      <c r="I111" s="7">
        <f t="shared" si="4"/>
        <v>0</v>
      </c>
      <c r="J111" s="7"/>
      <c r="K111" s="9">
        <f t="shared" si="5"/>
        <v>0</v>
      </c>
      <c r="L111" s="7"/>
      <c r="M111" s="7">
        <v>0</v>
      </c>
      <c r="N111" s="7"/>
      <c r="O111" s="7">
        <v>0</v>
      </c>
      <c r="P111" s="7"/>
      <c r="Q111" s="7">
        <v>-631358</v>
      </c>
      <c r="R111" s="7"/>
      <c r="S111" s="7">
        <f t="shared" si="6"/>
        <v>-631358</v>
      </c>
      <c r="T111" s="7"/>
      <c r="U111" s="9">
        <f t="shared" si="7"/>
        <v>-8.9517278648673669E-8</v>
      </c>
    </row>
    <row r="112" spans="1:21">
      <c r="A112" s="1" t="s">
        <v>290</v>
      </c>
      <c r="C112" s="7">
        <v>0</v>
      </c>
      <c r="D112" s="7"/>
      <c r="E112" s="7">
        <v>0</v>
      </c>
      <c r="F112" s="7"/>
      <c r="G112" s="7">
        <v>0</v>
      </c>
      <c r="H112" s="7"/>
      <c r="I112" s="7">
        <f t="shared" si="4"/>
        <v>0</v>
      </c>
      <c r="J112" s="7"/>
      <c r="K112" s="9">
        <f t="shared" si="5"/>
        <v>0</v>
      </c>
      <c r="L112" s="7"/>
      <c r="M112" s="7">
        <v>0</v>
      </c>
      <c r="N112" s="7"/>
      <c r="O112" s="7">
        <v>0</v>
      </c>
      <c r="P112" s="7"/>
      <c r="Q112" s="7">
        <v>-258010</v>
      </c>
      <c r="R112" s="7"/>
      <c r="S112" s="7">
        <f t="shared" si="6"/>
        <v>-258010</v>
      </c>
      <c r="T112" s="7"/>
      <c r="U112" s="9">
        <f t="shared" si="7"/>
        <v>-3.6582023296044864E-8</v>
      </c>
    </row>
    <row r="113" spans="1:21">
      <c r="A113" s="1" t="s">
        <v>291</v>
      </c>
      <c r="C113" s="7">
        <v>0</v>
      </c>
      <c r="D113" s="7"/>
      <c r="E113" s="7">
        <v>0</v>
      </c>
      <c r="F113" s="7"/>
      <c r="G113" s="7">
        <v>0</v>
      </c>
      <c r="H113" s="7"/>
      <c r="I113" s="7">
        <f t="shared" si="4"/>
        <v>0</v>
      </c>
      <c r="J113" s="7"/>
      <c r="K113" s="9">
        <f t="shared" si="5"/>
        <v>0</v>
      </c>
      <c r="L113" s="7"/>
      <c r="M113" s="7">
        <v>0</v>
      </c>
      <c r="N113" s="7"/>
      <c r="O113" s="7">
        <v>0</v>
      </c>
      <c r="P113" s="7"/>
      <c r="Q113" s="7">
        <v>-10247838</v>
      </c>
      <c r="R113" s="7"/>
      <c r="S113" s="7">
        <f t="shared" si="6"/>
        <v>-10247838</v>
      </c>
      <c r="T113" s="7"/>
      <c r="U113" s="9">
        <f t="shared" si="7"/>
        <v>-1.4529927074535631E-6</v>
      </c>
    </row>
    <row r="114" spans="1:21">
      <c r="A114" s="1" t="s">
        <v>292</v>
      </c>
      <c r="C114" s="7">
        <v>0</v>
      </c>
      <c r="D114" s="7"/>
      <c r="E114" s="7">
        <v>0</v>
      </c>
      <c r="F114" s="7"/>
      <c r="G114" s="7">
        <v>0</v>
      </c>
      <c r="H114" s="7"/>
      <c r="I114" s="7">
        <f t="shared" si="4"/>
        <v>0</v>
      </c>
      <c r="J114" s="7"/>
      <c r="K114" s="9">
        <f t="shared" si="5"/>
        <v>0</v>
      </c>
      <c r="L114" s="7"/>
      <c r="M114" s="7">
        <v>0</v>
      </c>
      <c r="N114" s="7"/>
      <c r="O114" s="7">
        <v>0</v>
      </c>
      <c r="P114" s="7"/>
      <c r="Q114" s="7">
        <v>510188857</v>
      </c>
      <c r="R114" s="7"/>
      <c r="S114" s="7">
        <f t="shared" si="6"/>
        <v>510188857</v>
      </c>
      <c r="T114" s="7"/>
      <c r="U114" s="9">
        <f t="shared" si="7"/>
        <v>7.2337276276719908E-5</v>
      </c>
    </row>
    <row r="115" spans="1:21">
      <c r="A115" s="1" t="s">
        <v>293</v>
      </c>
      <c r="C115" s="7">
        <v>0</v>
      </c>
      <c r="D115" s="7"/>
      <c r="E115" s="7">
        <v>0</v>
      </c>
      <c r="F115" s="7"/>
      <c r="G115" s="7">
        <v>0</v>
      </c>
      <c r="H115" s="7"/>
      <c r="I115" s="7">
        <f t="shared" si="4"/>
        <v>0</v>
      </c>
      <c r="J115" s="7"/>
      <c r="K115" s="9">
        <f t="shared" si="5"/>
        <v>0</v>
      </c>
      <c r="L115" s="7"/>
      <c r="M115" s="7">
        <v>0</v>
      </c>
      <c r="N115" s="7"/>
      <c r="O115" s="7">
        <v>0</v>
      </c>
      <c r="P115" s="7"/>
      <c r="Q115" s="7">
        <v>-15382207</v>
      </c>
      <c r="R115" s="7"/>
      <c r="S115" s="7">
        <f t="shared" si="6"/>
        <v>-15382207</v>
      </c>
      <c r="T115" s="7"/>
      <c r="U115" s="9">
        <f t="shared" si="7"/>
        <v>-2.1809707174860833E-6</v>
      </c>
    </row>
    <row r="116" spans="1:21">
      <c r="A116" s="1" t="s">
        <v>59</v>
      </c>
      <c r="C116" s="7">
        <v>0</v>
      </c>
      <c r="D116" s="7"/>
      <c r="E116" s="7">
        <v>-160915932574</v>
      </c>
      <c r="F116" s="7"/>
      <c r="G116" s="7">
        <v>0</v>
      </c>
      <c r="H116" s="7"/>
      <c r="I116" s="7">
        <f t="shared" si="4"/>
        <v>-160915932574</v>
      </c>
      <c r="J116" s="7"/>
      <c r="K116" s="9">
        <f t="shared" si="5"/>
        <v>9.5883151069762709E-2</v>
      </c>
      <c r="L116" s="7"/>
      <c r="M116" s="7">
        <v>27196968105</v>
      </c>
      <c r="N116" s="7"/>
      <c r="O116" s="7">
        <v>74635256604</v>
      </c>
      <c r="P116" s="7"/>
      <c r="Q116" s="7">
        <v>5947409410</v>
      </c>
      <c r="R116" s="7"/>
      <c r="S116" s="7">
        <f t="shared" si="6"/>
        <v>107779634119</v>
      </c>
      <c r="T116" s="7"/>
      <c r="U116" s="9">
        <f t="shared" si="7"/>
        <v>1.5281566939965312E-2</v>
      </c>
    </row>
    <row r="117" spans="1:21">
      <c r="A117" s="1" t="s">
        <v>294</v>
      </c>
      <c r="C117" s="7">
        <v>0</v>
      </c>
      <c r="D117" s="7"/>
      <c r="E117" s="7">
        <v>0</v>
      </c>
      <c r="F117" s="7"/>
      <c r="G117" s="7">
        <v>0</v>
      </c>
      <c r="H117" s="7"/>
      <c r="I117" s="7">
        <f t="shared" si="4"/>
        <v>0</v>
      </c>
      <c r="J117" s="7"/>
      <c r="K117" s="9">
        <f t="shared" si="5"/>
        <v>0</v>
      </c>
      <c r="L117" s="7"/>
      <c r="M117" s="7">
        <v>0</v>
      </c>
      <c r="N117" s="7"/>
      <c r="O117" s="7">
        <v>0</v>
      </c>
      <c r="P117" s="7"/>
      <c r="Q117" s="7">
        <v>15037645339</v>
      </c>
      <c r="R117" s="7"/>
      <c r="S117" s="7">
        <f t="shared" si="6"/>
        <v>15037645339</v>
      </c>
      <c r="T117" s="7"/>
      <c r="U117" s="9">
        <f t="shared" si="7"/>
        <v>2.1321169416261328E-3</v>
      </c>
    </row>
    <row r="118" spans="1:21">
      <c r="A118" s="1" t="s">
        <v>104</v>
      </c>
      <c r="C118" s="7">
        <v>0</v>
      </c>
      <c r="D118" s="7"/>
      <c r="E118" s="7">
        <v>-10757865166</v>
      </c>
      <c r="F118" s="7"/>
      <c r="G118" s="7">
        <v>0</v>
      </c>
      <c r="H118" s="7"/>
      <c r="I118" s="7">
        <f t="shared" si="4"/>
        <v>-10757865166</v>
      </c>
      <c r="J118" s="7"/>
      <c r="K118" s="9">
        <f t="shared" si="5"/>
        <v>6.4101670630120084E-3</v>
      </c>
      <c r="L118" s="7"/>
      <c r="M118" s="7">
        <v>6488377175</v>
      </c>
      <c r="N118" s="7"/>
      <c r="O118" s="7">
        <v>-3143756966</v>
      </c>
      <c r="P118" s="7"/>
      <c r="Q118" s="7">
        <v>0</v>
      </c>
      <c r="R118" s="7"/>
      <c r="S118" s="7">
        <f t="shared" si="6"/>
        <v>3344620209</v>
      </c>
      <c r="T118" s="7"/>
      <c r="U118" s="9">
        <f t="shared" si="7"/>
        <v>4.7421795435084084E-4</v>
      </c>
    </row>
    <row r="119" spans="1:21">
      <c r="A119" s="1" t="s">
        <v>33</v>
      </c>
      <c r="C119" s="7">
        <v>22980704707</v>
      </c>
      <c r="D119" s="7"/>
      <c r="E119" s="7">
        <v>-53969868924</v>
      </c>
      <c r="F119" s="7"/>
      <c r="G119" s="7">
        <v>0</v>
      </c>
      <c r="H119" s="7"/>
      <c r="I119" s="7">
        <f t="shared" si="4"/>
        <v>-30989164217</v>
      </c>
      <c r="J119" s="7"/>
      <c r="K119" s="9">
        <f t="shared" si="5"/>
        <v>1.8465161694152778E-2</v>
      </c>
      <c r="L119" s="7"/>
      <c r="M119" s="7">
        <v>22980704707</v>
      </c>
      <c r="N119" s="7"/>
      <c r="O119" s="7">
        <v>-12005995746</v>
      </c>
      <c r="P119" s="7"/>
      <c r="Q119" s="7">
        <v>0</v>
      </c>
      <c r="R119" s="7"/>
      <c r="S119" s="7">
        <f t="shared" si="6"/>
        <v>10974708961</v>
      </c>
      <c r="T119" s="7"/>
      <c r="U119" s="9">
        <f t="shared" si="7"/>
        <v>1.5560523192070632E-3</v>
      </c>
    </row>
    <row r="120" spans="1:21">
      <c r="A120" s="1" t="s">
        <v>106</v>
      </c>
      <c r="C120" s="7">
        <v>0</v>
      </c>
      <c r="D120" s="7"/>
      <c r="E120" s="7">
        <v>20862863743</v>
      </c>
      <c r="F120" s="7"/>
      <c r="G120" s="7">
        <v>0</v>
      </c>
      <c r="H120" s="7"/>
      <c r="I120" s="7">
        <f t="shared" si="4"/>
        <v>20862863743</v>
      </c>
      <c r="J120" s="7"/>
      <c r="K120" s="9">
        <f t="shared" si="5"/>
        <v>-1.2431317918740126E-2</v>
      </c>
      <c r="L120" s="7"/>
      <c r="M120" s="7">
        <v>17786280294</v>
      </c>
      <c r="N120" s="7"/>
      <c r="O120" s="7">
        <v>106165139279</v>
      </c>
      <c r="P120" s="7"/>
      <c r="Q120" s="7">
        <v>0</v>
      </c>
      <c r="R120" s="7"/>
      <c r="S120" s="7">
        <f t="shared" si="6"/>
        <v>123951419573</v>
      </c>
      <c r="T120" s="7"/>
      <c r="U120" s="9">
        <f t="shared" si="7"/>
        <v>1.7574488269436524E-2</v>
      </c>
    </row>
    <row r="121" spans="1:21">
      <c r="A121" s="1" t="s">
        <v>76</v>
      </c>
      <c r="C121" s="7">
        <v>0</v>
      </c>
      <c r="D121" s="7"/>
      <c r="E121" s="7">
        <v>-2398022043</v>
      </c>
      <c r="F121" s="7"/>
      <c r="G121" s="7">
        <v>0</v>
      </c>
      <c r="H121" s="7"/>
      <c r="I121" s="7">
        <f t="shared" si="4"/>
        <v>-2398022043</v>
      </c>
      <c r="J121" s="7"/>
      <c r="K121" s="9">
        <f t="shared" si="5"/>
        <v>1.4288821879825525E-3</v>
      </c>
      <c r="L121" s="7"/>
      <c r="M121" s="7">
        <v>36301002770</v>
      </c>
      <c r="N121" s="7"/>
      <c r="O121" s="7">
        <v>210538564159</v>
      </c>
      <c r="P121" s="7"/>
      <c r="Q121" s="7">
        <v>0</v>
      </c>
      <c r="R121" s="7"/>
      <c r="S121" s="7">
        <f t="shared" si="6"/>
        <v>246839566929</v>
      </c>
      <c r="T121" s="7"/>
      <c r="U121" s="9">
        <f t="shared" si="7"/>
        <v>3.4998220176668746E-2</v>
      </c>
    </row>
    <row r="122" spans="1:21">
      <c r="A122" s="1" t="s">
        <v>73</v>
      </c>
      <c r="C122" s="7">
        <v>10858745376</v>
      </c>
      <c r="D122" s="7"/>
      <c r="E122" s="7">
        <v>-24127358017</v>
      </c>
      <c r="F122" s="7"/>
      <c r="G122" s="7">
        <v>0</v>
      </c>
      <c r="H122" s="7"/>
      <c r="I122" s="7">
        <f t="shared" si="4"/>
        <v>-13268612641</v>
      </c>
      <c r="J122" s="7"/>
      <c r="K122" s="9">
        <f t="shared" si="5"/>
        <v>7.9062176752330363E-3</v>
      </c>
      <c r="L122" s="7"/>
      <c r="M122" s="7">
        <v>10858745376</v>
      </c>
      <c r="N122" s="7"/>
      <c r="O122" s="7">
        <v>18267955658</v>
      </c>
      <c r="P122" s="7"/>
      <c r="Q122" s="7">
        <v>0</v>
      </c>
      <c r="R122" s="7"/>
      <c r="S122" s="7">
        <f t="shared" si="6"/>
        <v>29126701034</v>
      </c>
      <c r="T122" s="7"/>
      <c r="U122" s="9">
        <f t="shared" si="7"/>
        <v>4.1297378231956979E-3</v>
      </c>
    </row>
    <row r="123" spans="1:21">
      <c r="A123" s="1" t="s">
        <v>32</v>
      </c>
      <c r="C123" s="7">
        <v>0</v>
      </c>
      <c r="D123" s="7"/>
      <c r="E123" s="7">
        <v>-50507918425</v>
      </c>
      <c r="F123" s="7"/>
      <c r="G123" s="7">
        <v>0</v>
      </c>
      <c r="H123" s="7"/>
      <c r="I123" s="7">
        <f t="shared" si="4"/>
        <v>-50507918425</v>
      </c>
      <c r="J123" s="7"/>
      <c r="K123" s="9">
        <f t="shared" si="5"/>
        <v>3.0095580313878822E-2</v>
      </c>
      <c r="L123" s="7"/>
      <c r="M123" s="7">
        <v>23012545500</v>
      </c>
      <c r="N123" s="7"/>
      <c r="O123" s="7">
        <v>-25327516387</v>
      </c>
      <c r="P123" s="7"/>
      <c r="Q123" s="7">
        <v>0</v>
      </c>
      <c r="R123" s="7"/>
      <c r="S123" s="7">
        <f t="shared" si="6"/>
        <v>-2314970887</v>
      </c>
      <c r="T123" s="7"/>
      <c r="U123" s="9">
        <f t="shared" si="7"/>
        <v>-3.2822882414596194E-4</v>
      </c>
    </row>
    <row r="124" spans="1:21">
      <c r="A124" s="1" t="s">
        <v>31</v>
      </c>
      <c r="C124" s="7">
        <v>0</v>
      </c>
      <c r="D124" s="7"/>
      <c r="E124" s="7">
        <v>-18301881116</v>
      </c>
      <c r="F124" s="7"/>
      <c r="G124" s="7">
        <v>0</v>
      </c>
      <c r="H124" s="7"/>
      <c r="I124" s="7">
        <f t="shared" si="4"/>
        <v>-18301881116</v>
      </c>
      <c r="J124" s="7"/>
      <c r="K124" s="9">
        <f t="shared" si="5"/>
        <v>1.090533425644021E-2</v>
      </c>
      <c r="L124" s="7"/>
      <c r="M124" s="7">
        <v>69042859200</v>
      </c>
      <c r="N124" s="7"/>
      <c r="O124" s="7">
        <v>-121018326443</v>
      </c>
      <c r="P124" s="7"/>
      <c r="Q124" s="7">
        <v>0</v>
      </c>
      <c r="R124" s="7"/>
      <c r="S124" s="7">
        <f t="shared" si="6"/>
        <v>-51975467243</v>
      </c>
      <c r="T124" s="7"/>
      <c r="U124" s="9">
        <f t="shared" si="7"/>
        <v>-7.3693568214652254E-3</v>
      </c>
    </row>
    <row r="125" spans="1:21">
      <c r="A125" s="1" t="s">
        <v>101</v>
      </c>
      <c r="C125" s="7">
        <v>27053714118</v>
      </c>
      <c r="D125" s="7"/>
      <c r="E125" s="7">
        <v>-34444816609</v>
      </c>
      <c r="F125" s="7"/>
      <c r="G125" s="7">
        <v>0</v>
      </c>
      <c r="H125" s="7"/>
      <c r="I125" s="7">
        <f t="shared" si="4"/>
        <v>-7391102491</v>
      </c>
      <c r="J125" s="7"/>
      <c r="K125" s="9">
        <f t="shared" si="5"/>
        <v>4.4040523854948456E-3</v>
      </c>
      <c r="L125" s="7"/>
      <c r="M125" s="7">
        <v>27053714118</v>
      </c>
      <c r="N125" s="7"/>
      <c r="O125" s="7">
        <v>92748390157</v>
      </c>
      <c r="P125" s="7"/>
      <c r="Q125" s="7">
        <v>0</v>
      </c>
      <c r="R125" s="7"/>
      <c r="S125" s="7">
        <f t="shared" si="6"/>
        <v>119802104275</v>
      </c>
      <c r="T125" s="7"/>
      <c r="U125" s="9">
        <f t="shared" si="7"/>
        <v>1.6986176386586744E-2</v>
      </c>
    </row>
    <row r="126" spans="1:21">
      <c r="A126" s="1" t="s">
        <v>102</v>
      </c>
      <c r="C126" s="7">
        <v>30563037329</v>
      </c>
      <c r="D126" s="7"/>
      <c r="E126" s="7">
        <v>-69707137075</v>
      </c>
      <c r="F126" s="7"/>
      <c r="G126" s="7">
        <v>0</v>
      </c>
      <c r="H126" s="7"/>
      <c r="I126" s="7">
        <f t="shared" si="4"/>
        <v>-39144099746</v>
      </c>
      <c r="J126" s="7"/>
      <c r="K126" s="9">
        <f t="shared" si="5"/>
        <v>2.3324350605926334E-2</v>
      </c>
      <c r="L126" s="7"/>
      <c r="M126" s="7">
        <v>30563037329</v>
      </c>
      <c r="N126" s="7"/>
      <c r="O126" s="7">
        <v>71323842055</v>
      </c>
      <c r="P126" s="7"/>
      <c r="Q126" s="7">
        <v>0</v>
      </c>
      <c r="R126" s="7"/>
      <c r="S126" s="7">
        <f t="shared" si="6"/>
        <v>101886879384</v>
      </c>
      <c r="T126" s="7"/>
      <c r="U126" s="9">
        <f t="shared" si="7"/>
        <v>1.4446060986732302E-2</v>
      </c>
    </row>
    <row r="127" spans="1:21">
      <c r="A127" s="1" t="s">
        <v>77</v>
      </c>
      <c r="C127" s="7">
        <v>0</v>
      </c>
      <c r="D127" s="7"/>
      <c r="E127" s="7">
        <v>26513776656</v>
      </c>
      <c r="F127" s="7"/>
      <c r="G127" s="7">
        <v>0</v>
      </c>
      <c r="H127" s="7"/>
      <c r="I127" s="7">
        <f t="shared" si="4"/>
        <v>26513776656</v>
      </c>
      <c r="J127" s="7"/>
      <c r="K127" s="9">
        <f t="shared" si="5"/>
        <v>-1.579846328372804E-2</v>
      </c>
      <c r="L127" s="7"/>
      <c r="M127" s="7">
        <v>26571827040</v>
      </c>
      <c r="N127" s="7"/>
      <c r="O127" s="7">
        <v>173890354071</v>
      </c>
      <c r="P127" s="7"/>
      <c r="Q127" s="7">
        <v>0</v>
      </c>
      <c r="R127" s="7"/>
      <c r="S127" s="7">
        <f t="shared" si="6"/>
        <v>200462181111</v>
      </c>
      <c r="T127" s="7"/>
      <c r="U127" s="9">
        <f t="shared" si="7"/>
        <v>2.842258896701123E-2</v>
      </c>
    </row>
    <row r="128" spans="1:21">
      <c r="A128" s="1" t="s">
        <v>89</v>
      </c>
      <c r="C128" s="7">
        <v>9614459732</v>
      </c>
      <c r="D128" s="7"/>
      <c r="E128" s="7">
        <v>-14685083313</v>
      </c>
      <c r="F128" s="7"/>
      <c r="G128" s="7">
        <v>0</v>
      </c>
      <c r="H128" s="7"/>
      <c r="I128" s="7">
        <f t="shared" si="4"/>
        <v>-5070623581</v>
      </c>
      <c r="J128" s="7"/>
      <c r="K128" s="9">
        <f t="shared" si="5"/>
        <v>3.0213749444067163E-3</v>
      </c>
      <c r="L128" s="7"/>
      <c r="M128" s="7">
        <v>9614459732</v>
      </c>
      <c r="N128" s="7"/>
      <c r="O128" s="7">
        <v>33360940409</v>
      </c>
      <c r="P128" s="7"/>
      <c r="Q128" s="7">
        <v>0</v>
      </c>
      <c r="R128" s="7"/>
      <c r="S128" s="7">
        <f t="shared" si="6"/>
        <v>42975400141</v>
      </c>
      <c r="T128" s="7"/>
      <c r="U128" s="9">
        <f t="shared" si="7"/>
        <v>6.0932796756517646E-3</v>
      </c>
    </row>
    <row r="129" spans="1:21">
      <c r="A129" s="1" t="s">
        <v>17</v>
      </c>
      <c r="C129" s="7">
        <v>4408354899</v>
      </c>
      <c r="D129" s="7"/>
      <c r="E129" s="7">
        <v>306328050</v>
      </c>
      <c r="F129" s="7"/>
      <c r="G129" s="7">
        <v>0</v>
      </c>
      <c r="H129" s="7"/>
      <c r="I129" s="7">
        <f t="shared" si="4"/>
        <v>4714682949</v>
      </c>
      <c r="J129" s="7"/>
      <c r="K129" s="9">
        <f t="shared" si="5"/>
        <v>-2.8092846383443995E-3</v>
      </c>
      <c r="L129" s="7"/>
      <c r="M129" s="7">
        <v>4408354899</v>
      </c>
      <c r="N129" s="7"/>
      <c r="O129" s="7">
        <v>-5831336870</v>
      </c>
      <c r="P129" s="7"/>
      <c r="Q129" s="7">
        <v>0</v>
      </c>
      <c r="R129" s="7"/>
      <c r="S129" s="7">
        <f t="shared" si="6"/>
        <v>-1422981971</v>
      </c>
      <c r="T129" s="7"/>
      <c r="U129" s="9">
        <f t="shared" si="7"/>
        <v>-2.0175791485978775E-4</v>
      </c>
    </row>
    <row r="130" spans="1:21">
      <c r="A130" s="1" t="s">
        <v>105</v>
      </c>
      <c r="C130" s="7">
        <v>174474564</v>
      </c>
      <c r="D130" s="7"/>
      <c r="E130" s="7">
        <v>-974332282</v>
      </c>
      <c r="F130" s="7"/>
      <c r="G130" s="7">
        <v>0</v>
      </c>
      <c r="H130" s="7"/>
      <c r="I130" s="7">
        <f t="shared" si="4"/>
        <v>-799857718</v>
      </c>
      <c r="J130" s="7"/>
      <c r="K130" s="9">
        <f t="shared" si="5"/>
        <v>4.7660214363199309E-4</v>
      </c>
      <c r="L130" s="7"/>
      <c r="M130" s="7">
        <v>174474564</v>
      </c>
      <c r="N130" s="7"/>
      <c r="O130" s="7">
        <v>1309266053</v>
      </c>
      <c r="P130" s="7"/>
      <c r="Q130" s="7">
        <v>0</v>
      </c>
      <c r="R130" s="7"/>
      <c r="S130" s="7">
        <f t="shared" si="6"/>
        <v>1483740617</v>
      </c>
      <c r="T130" s="7"/>
      <c r="U130" s="9">
        <f t="shared" si="7"/>
        <v>2.1037259724964916E-4</v>
      </c>
    </row>
    <row r="131" spans="1:21">
      <c r="A131" s="1" t="s">
        <v>29</v>
      </c>
      <c r="C131" s="7">
        <v>0</v>
      </c>
      <c r="D131" s="7"/>
      <c r="E131" s="7">
        <v>14534898532</v>
      </c>
      <c r="F131" s="7"/>
      <c r="G131" s="7">
        <v>0</v>
      </c>
      <c r="H131" s="7"/>
      <c r="I131" s="7">
        <f t="shared" si="4"/>
        <v>14534898532</v>
      </c>
      <c r="J131" s="7"/>
      <c r="K131" s="9">
        <f t="shared" si="5"/>
        <v>-8.6607450824456624E-3</v>
      </c>
      <c r="L131" s="7"/>
      <c r="M131" s="7">
        <v>24686322700</v>
      </c>
      <c r="N131" s="7"/>
      <c r="O131" s="7">
        <v>141762451916</v>
      </c>
      <c r="P131" s="7"/>
      <c r="Q131" s="7">
        <v>0</v>
      </c>
      <c r="R131" s="7"/>
      <c r="S131" s="7">
        <f t="shared" si="6"/>
        <v>166448774616</v>
      </c>
      <c r="T131" s="7"/>
      <c r="U131" s="9">
        <f t="shared" si="7"/>
        <v>2.3599988181080708E-2</v>
      </c>
    </row>
    <row r="132" spans="1:21">
      <c r="A132" s="1" t="s">
        <v>40</v>
      </c>
      <c r="C132" s="7">
        <v>0</v>
      </c>
      <c r="D132" s="7"/>
      <c r="E132" s="7">
        <v>-9799702835</v>
      </c>
      <c r="F132" s="7"/>
      <c r="G132" s="7">
        <v>0</v>
      </c>
      <c r="H132" s="7"/>
      <c r="I132" s="7">
        <f t="shared" si="4"/>
        <v>-9799702835</v>
      </c>
      <c r="J132" s="7"/>
      <c r="K132" s="9">
        <f t="shared" si="5"/>
        <v>5.8392377456780624E-3</v>
      </c>
      <c r="L132" s="7"/>
      <c r="M132" s="7">
        <v>0</v>
      </c>
      <c r="N132" s="7"/>
      <c r="O132" s="7">
        <v>-18542200</v>
      </c>
      <c r="P132" s="7"/>
      <c r="Q132" s="7">
        <v>0</v>
      </c>
      <c r="R132" s="7"/>
      <c r="S132" s="7">
        <f t="shared" si="6"/>
        <v>-18542200</v>
      </c>
      <c r="T132" s="7"/>
      <c r="U132" s="9">
        <f t="shared" si="7"/>
        <v>-2.6290112490210579E-6</v>
      </c>
    </row>
    <row r="133" spans="1:21">
      <c r="A133" s="1" t="s">
        <v>41</v>
      </c>
      <c r="C133" s="7">
        <v>0</v>
      </c>
      <c r="D133" s="7"/>
      <c r="E133" s="7">
        <v>3672216329</v>
      </c>
      <c r="F133" s="7"/>
      <c r="G133" s="7">
        <v>0</v>
      </c>
      <c r="H133" s="7"/>
      <c r="I133" s="7">
        <f t="shared" si="4"/>
        <v>3672216329</v>
      </c>
      <c r="J133" s="7"/>
      <c r="K133" s="9">
        <f t="shared" si="5"/>
        <v>-2.1881218807990651E-3</v>
      </c>
      <c r="L133" s="7"/>
      <c r="M133" s="7">
        <v>0</v>
      </c>
      <c r="N133" s="7"/>
      <c r="O133" s="7">
        <v>22729476287</v>
      </c>
      <c r="P133" s="7"/>
      <c r="Q133" s="7">
        <v>0</v>
      </c>
      <c r="R133" s="7"/>
      <c r="S133" s="7">
        <f t="shared" si="6"/>
        <v>22729476287</v>
      </c>
      <c r="T133" s="7"/>
      <c r="U133" s="9">
        <f t="shared" si="7"/>
        <v>3.2227054417965713E-3</v>
      </c>
    </row>
    <row r="134" spans="1:21">
      <c r="A134" s="1" t="s">
        <v>56</v>
      </c>
      <c r="C134" s="7">
        <v>0</v>
      </c>
      <c r="D134" s="7"/>
      <c r="E134" s="7">
        <v>5139160865</v>
      </c>
      <c r="F134" s="7"/>
      <c r="G134" s="7">
        <v>0</v>
      </c>
      <c r="H134" s="7"/>
      <c r="I134" s="7">
        <f t="shared" si="4"/>
        <v>5139160865</v>
      </c>
      <c r="J134" s="7"/>
      <c r="K134" s="9">
        <f t="shared" si="5"/>
        <v>-3.062213478233447E-3</v>
      </c>
      <c r="L134" s="7"/>
      <c r="M134" s="7">
        <v>0</v>
      </c>
      <c r="N134" s="7"/>
      <c r="O134" s="7">
        <v>-11675396097</v>
      </c>
      <c r="P134" s="7"/>
      <c r="Q134" s="7">
        <v>0</v>
      </c>
      <c r="R134" s="7"/>
      <c r="S134" s="7">
        <f t="shared" si="6"/>
        <v>-11675396097</v>
      </c>
      <c r="T134" s="7"/>
      <c r="U134" s="9">
        <f t="shared" si="7"/>
        <v>-1.6553994496763898E-3</v>
      </c>
    </row>
    <row r="135" spans="1:21">
      <c r="A135" s="1" t="s">
        <v>87</v>
      </c>
      <c r="C135" s="7">
        <v>0</v>
      </c>
      <c r="D135" s="7"/>
      <c r="E135" s="7">
        <v>-1904447113</v>
      </c>
      <c r="F135" s="7"/>
      <c r="G135" s="7">
        <v>0</v>
      </c>
      <c r="H135" s="7"/>
      <c r="I135" s="7">
        <f t="shared" ref="I135:I147" si="8">C135+E135+G135</f>
        <v>-1904447113</v>
      </c>
      <c r="J135" s="7"/>
      <c r="K135" s="9">
        <f t="shared" si="5"/>
        <v>1.1347812943020956E-3</v>
      </c>
      <c r="L135" s="7"/>
      <c r="M135" s="7">
        <v>0</v>
      </c>
      <c r="N135" s="7"/>
      <c r="O135" s="7">
        <v>8036321744</v>
      </c>
      <c r="P135" s="7"/>
      <c r="Q135" s="7">
        <v>0</v>
      </c>
      <c r="R135" s="7"/>
      <c r="S135" s="7">
        <f t="shared" ref="S135:S146" si="9">M135+O135+Q135</f>
        <v>8036321744</v>
      </c>
      <c r="T135" s="7"/>
      <c r="U135" s="9">
        <f t="shared" si="7"/>
        <v>1.1394322284156424E-3</v>
      </c>
    </row>
    <row r="136" spans="1:21">
      <c r="A136" s="1" t="s">
        <v>44</v>
      </c>
      <c r="C136" s="7">
        <v>0</v>
      </c>
      <c r="D136" s="7"/>
      <c r="E136" s="7">
        <v>-108750290</v>
      </c>
      <c r="F136" s="7"/>
      <c r="G136" s="7">
        <v>0</v>
      </c>
      <c r="H136" s="7"/>
      <c r="I136" s="7">
        <f t="shared" si="8"/>
        <v>-108750290</v>
      </c>
      <c r="J136" s="7"/>
      <c r="K136" s="9">
        <f t="shared" si="5"/>
        <v>6.4799801474942946E-5</v>
      </c>
      <c r="L136" s="7"/>
      <c r="M136" s="7">
        <v>0</v>
      </c>
      <c r="N136" s="7"/>
      <c r="O136" s="7">
        <v>23317583244</v>
      </c>
      <c r="P136" s="7"/>
      <c r="Q136" s="7">
        <v>0</v>
      </c>
      <c r="R136" s="7"/>
      <c r="S136" s="7">
        <f t="shared" si="9"/>
        <v>23317583244</v>
      </c>
      <c r="T136" s="7"/>
      <c r="U136" s="9">
        <f t="shared" si="7"/>
        <v>3.3060903586662276E-3</v>
      </c>
    </row>
    <row r="137" spans="1:21">
      <c r="A137" s="1" t="s">
        <v>58</v>
      </c>
      <c r="C137" s="7">
        <v>0</v>
      </c>
      <c r="D137" s="7"/>
      <c r="E137" s="7">
        <v>881534040</v>
      </c>
      <c r="F137" s="7"/>
      <c r="G137" s="7">
        <v>0</v>
      </c>
      <c r="H137" s="7"/>
      <c r="I137" s="7">
        <f t="shared" si="8"/>
        <v>881534040</v>
      </c>
      <c r="J137" s="7"/>
      <c r="K137" s="9">
        <f t="shared" ref="K137:K147" si="10">I137/$I$148</f>
        <v>-5.2526968696271444E-4</v>
      </c>
      <c r="L137" s="7"/>
      <c r="M137" s="7">
        <v>0</v>
      </c>
      <c r="N137" s="7"/>
      <c r="O137" s="7">
        <v>22620164414</v>
      </c>
      <c r="P137" s="7"/>
      <c r="Q137" s="7">
        <v>0</v>
      </c>
      <c r="R137" s="7"/>
      <c r="S137" s="7">
        <f t="shared" si="9"/>
        <v>22620164414</v>
      </c>
      <c r="T137" s="7"/>
      <c r="U137" s="9">
        <f t="shared" ref="U137:U147" si="11">S137/$S$148</f>
        <v>3.2072066259188135E-3</v>
      </c>
    </row>
    <row r="138" spans="1:21">
      <c r="A138" s="1" t="s">
        <v>43</v>
      </c>
      <c r="C138" s="7">
        <v>0</v>
      </c>
      <c r="D138" s="7"/>
      <c r="E138" s="7">
        <v>-2414322286</v>
      </c>
      <c r="F138" s="7"/>
      <c r="G138" s="7">
        <v>0</v>
      </c>
      <c r="H138" s="7"/>
      <c r="I138" s="7">
        <f t="shared" si="8"/>
        <v>-2414322286</v>
      </c>
      <c r="J138" s="7"/>
      <c r="K138" s="9">
        <f t="shared" si="10"/>
        <v>1.4385948288444144E-3</v>
      </c>
      <c r="L138" s="7"/>
      <c r="M138" s="7">
        <v>0</v>
      </c>
      <c r="N138" s="7"/>
      <c r="O138" s="7">
        <v>-4529101968</v>
      </c>
      <c r="P138" s="7"/>
      <c r="Q138" s="7">
        <v>0</v>
      </c>
      <c r="R138" s="7"/>
      <c r="S138" s="7">
        <f t="shared" si="9"/>
        <v>-4529101968</v>
      </c>
      <c r="T138" s="7"/>
      <c r="U138" s="9">
        <f t="shared" si="11"/>
        <v>-6.4216004691112225E-4</v>
      </c>
    </row>
    <row r="139" spans="1:21">
      <c r="A139" s="1" t="s">
        <v>80</v>
      </c>
      <c r="C139" s="7">
        <v>0</v>
      </c>
      <c r="D139" s="7"/>
      <c r="E139" s="7">
        <v>0</v>
      </c>
      <c r="F139" s="7"/>
      <c r="G139" s="7">
        <v>0</v>
      </c>
      <c r="H139" s="7"/>
      <c r="I139" s="7">
        <f t="shared" si="8"/>
        <v>0</v>
      </c>
      <c r="J139" s="7"/>
      <c r="K139" s="9">
        <f t="shared" si="10"/>
        <v>0</v>
      </c>
      <c r="L139" s="7"/>
      <c r="M139" s="7">
        <v>8018622717</v>
      </c>
      <c r="N139" s="7"/>
      <c r="O139" s="7">
        <v>0</v>
      </c>
      <c r="P139" s="7"/>
      <c r="Q139" s="7">
        <v>0</v>
      </c>
      <c r="R139" s="7"/>
      <c r="S139" s="7">
        <f>M139+O139+Q139</f>
        <v>8018622717</v>
      </c>
      <c r="T139" s="7"/>
      <c r="U139" s="9">
        <f t="shared" si="11"/>
        <v>1.1369227666969829E-3</v>
      </c>
    </row>
    <row r="140" spans="1:21">
      <c r="A140" s="1" t="s">
        <v>42</v>
      </c>
      <c r="C140" s="7">
        <v>0</v>
      </c>
      <c r="D140" s="7"/>
      <c r="E140" s="7">
        <v>-6425463540</v>
      </c>
      <c r="F140" s="7"/>
      <c r="G140" s="7">
        <v>0</v>
      </c>
      <c r="H140" s="7"/>
      <c r="I140" s="7">
        <f t="shared" si="8"/>
        <v>-6425463540</v>
      </c>
      <c r="J140" s="7"/>
      <c r="K140" s="9">
        <f t="shared" si="10"/>
        <v>3.8286680594275574E-3</v>
      </c>
      <c r="L140" s="7"/>
      <c r="M140" s="7">
        <v>0</v>
      </c>
      <c r="N140" s="7"/>
      <c r="O140" s="7">
        <v>2969914880</v>
      </c>
      <c r="P140" s="7"/>
      <c r="Q140" s="7">
        <v>0</v>
      </c>
      <c r="R140" s="7"/>
      <c r="S140" s="7">
        <f t="shared" si="9"/>
        <v>2969914880</v>
      </c>
      <c r="T140" s="7"/>
      <c r="U140" s="9">
        <f t="shared" si="11"/>
        <v>4.2109024970904342E-4</v>
      </c>
    </row>
    <row r="141" spans="1:21">
      <c r="A141" s="1" t="s">
        <v>21</v>
      </c>
      <c r="C141" s="7">
        <v>0</v>
      </c>
      <c r="D141" s="7"/>
      <c r="E141" s="7">
        <v>21860842953</v>
      </c>
      <c r="F141" s="7"/>
      <c r="G141" s="7">
        <v>0</v>
      </c>
      <c r="H141" s="7"/>
      <c r="I141" s="7">
        <f t="shared" si="8"/>
        <v>21860842953</v>
      </c>
      <c r="J141" s="7"/>
      <c r="K141" s="9">
        <f t="shared" si="10"/>
        <v>-1.3025972468021056E-2</v>
      </c>
      <c r="L141" s="7"/>
      <c r="M141" s="7">
        <v>0</v>
      </c>
      <c r="N141" s="7"/>
      <c r="O141" s="7">
        <v>45006815351</v>
      </c>
      <c r="P141" s="7"/>
      <c r="Q141" s="7">
        <v>0</v>
      </c>
      <c r="R141" s="7"/>
      <c r="S141" s="7">
        <f t="shared" si="9"/>
        <v>45006815351</v>
      </c>
      <c r="T141" s="7"/>
      <c r="U141" s="9">
        <f t="shared" si="11"/>
        <v>6.3813044752182926E-3</v>
      </c>
    </row>
    <row r="142" spans="1:21">
      <c r="A142" s="1" t="s">
        <v>38</v>
      </c>
      <c r="C142" s="7">
        <v>0</v>
      </c>
      <c r="D142" s="7"/>
      <c r="E142" s="7">
        <v>-5993548687</v>
      </c>
      <c r="F142" s="7"/>
      <c r="G142" s="7">
        <v>0</v>
      </c>
      <c r="H142" s="7"/>
      <c r="I142" s="7">
        <f t="shared" si="8"/>
        <v>-5993548687</v>
      </c>
      <c r="J142" s="7"/>
      <c r="K142" s="9">
        <f t="shared" si="10"/>
        <v>3.571307856264153E-3</v>
      </c>
      <c r="L142" s="7"/>
      <c r="M142" s="7">
        <v>0</v>
      </c>
      <c r="N142" s="7"/>
      <c r="O142" s="7">
        <v>91310718750</v>
      </c>
      <c r="P142" s="7"/>
      <c r="Q142" s="7">
        <v>0</v>
      </c>
      <c r="R142" s="7"/>
      <c r="S142" s="7">
        <f t="shared" si="9"/>
        <v>91310718750</v>
      </c>
      <c r="T142" s="7"/>
      <c r="U142" s="9">
        <f t="shared" si="11"/>
        <v>1.2946516958610522E-2</v>
      </c>
    </row>
    <row r="143" spans="1:21">
      <c r="A143" s="1" t="s">
        <v>39</v>
      </c>
      <c r="C143" s="7">
        <v>0</v>
      </c>
      <c r="D143" s="7"/>
      <c r="E143" s="7">
        <v>-10477142280</v>
      </c>
      <c r="F143" s="7"/>
      <c r="G143" s="7">
        <v>0</v>
      </c>
      <c r="H143" s="7"/>
      <c r="I143" s="7">
        <f t="shared" si="8"/>
        <v>-10477142280</v>
      </c>
      <c r="J143" s="7"/>
      <c r="K143" s="9">
        <f t="shared" si="10"/>
        <v>6.2428959018751224E-3</v>
      </c>
      <c r="L143" s="7"/>
      <c r="M143" s="7">
        <v>0</v>
      </c>
      <c r="N143" s="7"/>
      <c r="O143" s="7">
        <v>140484754275</v>
      </c>
      <c r="P143" s="7"/>
      <c r="Q143" s="7">
        <v>0</v>
      </c>
      <c r="R143" s="7"/>
      <c r="S143" s="7">
        <f t="shared" si="9"/>
        <v>140484754275</v>
      </c>
      <c r="T143" s="7"/>
      <c r="U143" s="9">
        <f t="shared" si="11"/>
        <v>1.9918671964757911E-2</v>
      </c>
    </row>
    <row r="144" spans="1:21">
      <c r="A144" s="1" t="s">
        <v>52</v>
      </c>
      <c r="C144" s="7">
        <v>0</v>
      </c>
      <c r="D144" s="7"/>
      <c r="E144" s="7">
        <v>30634077159</v>
      </c>
      <c r="F144" s="7"/>
      <c r="G144" s="7">
        <v>0</v>
      </c>
      <c r="H144" s="7"/>
      <c r="I144" s="7">
        <f t="shared" si="8"/>
        <v>30634077159</v>
      </c>
      <c r="J144" s="7"/>
      <c r="K144" s="9">
        <f t="shared" si="10"/>
        <v>-1.8253579997545608E-2</v>
      </c>
      <c r="L144" s="7"/>
      <c r="M144" s="7">
        <v>0</v>
      </c>
      <c r="N144" s="7"/>
      <c r="O144" s="7">
        <v>61849479012</v>
      </c>
      <c r="P144" s="7"/>
      <c r="Q144" s="7">
        <v>0</v>
      </c>
      <c r="R144" s="7"/>
      <c r="S144" s="7">
        <f t="shared" si="9"/>
        <v>61849479012</v>
      </c>
      <c r="T144" s="7"/>
      <c r="U144" s="9">
        <f t="shared" si="11"/>
        <v>8.7693464674439836E-3</v>
      </c>
    </row>
    <row r="145" spans="1:21">
      <c r="A145" s="1" t="s">
        <v>51</v>
      </c>
      <c r="C145" s="7">
        <v>0</v>
      </c>
      <c r="D145" s="7"/>
      <c r="E145" s="7">
        <v>2930438807</v>
      </c>
      <c r="F145" s="7"/>
      <c r="G145" s="7">
        <v>0</v>
      </c>
      <c r="H145" s="7"/>
      <c r="I145" s="7">
        <f t="shared" si="8"/>
        <v>2930438807</v>
      </c>
      <c r="J145" s="7"/>
      <c r="K145" s="9">
        <f t="shared" si="10"/>
        <v>-1.7461273246082254E-3</v>
      </c>
      <c r="L145" s="7"/>
      <c r="M145" s="7">
        <v>0</v>
      </c>
      <c r="N145" s="7"/>
      <c r="O145" s="7">
        <v>5468021855</v>
      </c>
      <c r="P145" s="7"/>
      <c r="Q145" s="7">
        <v>0</v>
      </c>
      <c r="R145" s="7"/>
      <c r="S145" s="7">
        <f t="shared" si="9"/>
        <v>5468021855</v>
      </c>
      <c r="T145" s="7"/>
      <c r="U145" s="9">
        <f t="shared" si="11"/>
        <v>7.7528507764386054E-4</v>
      </c>
    </row>
    <row r="146" spans="1:21">
      <c r="A146" s="1" t="s">
        <v>53</v>
      </c>
      <c r="C146" s="7">
        <v>0</v>
      </c>
      <c r="D146" s="7"/>
      <c r="E146" s="7">
        <v>3063065956</v>
      </c>
      <c r="F146" s="7"/>
      <c r="G146" s="7">
        <v>0</v>
      </c>
      <c r="H146" s="7"/>
      <c r="I146" s="7">
        <f>C146+E146+G146</f>
        <v>3063065956</v>
      </c>
      <c r="J146" s="7"/>
      <c r="K146" s="9">
        <f t="shared" si="10"/>
        <v>-1.8251543591603877E-3</v>
      </c>
      <c r="L146" s="7"/>
      <c r="M146" s="7">
        <v>0</v>
      </c>
      <c r="N146" s="7"/>
      <c r="O146" s="7">
        <v>5968566657</v>
      </c>
      <c r="P146" s="7"/>
      <c r="Q146" s="7">
        <v>0</v>
      </c>
      <c r="R146" s="7"/>
      <c r="S146" s="7">
        <f t="shared" si="9"/>
        <v>5968566657</v>
      </c>
      <c r="T146" s="7"/>
      <c r="U146" s="9">
        <f t="shared" si="11"/>
        <v>8.4625496876233723E-4</v>
      </c>
    </row>
    <row r="147" spans="1:21">
      <c r="A147" s="1" t="s">
        <v>37</v>
      </c>
      <c r="C147" s="7">
        <v>0</v>
      </c>
      <c r="D147" s="7"/>
      <c r="E147" s="7">
        <v>-10416962500</v>
      </c>
      <c r="F147" s="7"/>
      <c r="G147" s="7">
        <v>0</v>
      </c>
      <c r="H147" s="7"/>
      <c r="I147" s="7">
        <f t="shared" si="8"/>
        <v>-10416962500</v>
      </c>
      <c r="J147" s="7"/>
      <c r="K147" s="9">
        <f t="shared" si="10"/>
        <v>6.2070372591367376E-3</v>
      </c>
      <c r="L147" s="7"/>
      <c r="M147" s="7">
        <v>0</v>
      </c>
      <c r="N147" s="7"/>
      <c r="O147" s="7">
        <v>67748221450</v>
      </c>
      <c r="P147" s="7"/>
      <c r="Q147" s="7">
        <v>0</v>
      </c>
      <c r="R147" s="7"/>
      <c r="S147" s="7">
        <f>M147+O147+Q147</f>
        <v>67748221450</v>
      </c>
      <c r="T147" s="7"/>
      <c r="U147" s="9">
        <f t="shared" si="11"/>
        <v>9.6057013888977416E-3</v>
      </c>
    </row>
    <row r="148" spans="1:21" ht="24.75" thickBot="1">
      <c r="C148" s="8">
        <f>SUM(C8:C147)</f>
        <v>847073686871</v>
      </c>
      <c r="D148" s="7"/>
      <c r="E148" s="8">
        <f>SUM(E8:E147)</f>
        <v>-2740600837565</v>
      </c>
      <c r="F148" s="7"/>
      <c r="G148" s="8">
        <f>SUM(G8:G147)</f>
        <v>215276793059</v>
      </c>
      <c r="H148" s="7"/>
      <c r="I148" s="8">
        <f>SUM(I8:I147)</f>
        <v>-1678250357635</v>
      </c>
      <c r="J148" s="7"/>
      <c r="K148" s="17">
        <f>SUM(K8:K147)</f>
        <v>1.0000000000000002</v>
      </c>
      <c r="L148" s="7"/>
      <c r="M148" s="8">
        <f>SUM(M8:M147)</f>
        <v>1772235631176</v>
      </c>
      <c r="N148" s="7"/>
      <c r="O148" s="8">
        <f>SUM(O8:O147)</f>
        <v>3273628771234</v>
      </c>
      <c r="P148" s="7"/>
      <c r="Q148" s="8">
        <f>SUM(Q8:Q147)</f>
        <v>2007053308347</v>
      </c>
      <c r="R148" s="7"/>
      <c r="S148" s="8">
        <f>SUM(S8:S147)</f>
        <v>7052917710757</v>
      </c>
      <c r="T148" s="7"/>
      <c r="U148" s="17">
        <f>SUM(U8:U147)</f>
        <v>0.99999999999999978</v>
      </c>
    </row>
    <row r="149" spans="1:21" ht="24.75" thickTop="1">
      <c r="C149" s="7"/>
      <c r="D149" s="4"/>
      <c r="E149" s="7"/>
      <c r="F149" s="4"/>
      <c r="G149" s="7"/>
      <c r="H149" s="4"/>
      <c r="I149" s="4"/>
      <c r="J149" s="4"/>
      <c r="K149" s="4"/>
      <c r="L149" s="4"/>
      <c r="M149" s="7"/>
      <c r="N149" s="4"/>
      <c r="O149" s="7"/>
      <c r="P149" s="4"/>
      <c r="Q149" s="7"/>
      <c r="R149" s="4"/>
      <c r="S149" s="4"/>
    </row>
    <row r="150" spans="1:21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21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38"/>
  <sheetViews>
    <sheetView rightToLeft="1" topLeftCell="A19" workbookViewId="0">
      <selection activeCell="C39" sqref="C39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9" ht="24.75">
      <c r="A3" s="18" t="s">
        <v>165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9" ht="24.75">
      <c r="A6" s="18" t="s">
        <v>169</v>
      </c>
      <c r="C6" s="19" t="s">
        <v>167</v>
      </c>
      <c r="D6" s="19" t="s">
        <v>167</v>
      </c>
      <c r="E6" s="19" t="s">
        <v>167</v>
      </c>
      <c r="F6" s="19" t="s">
        <v>167</v>
      </c>
      <c r="G6" s="19" t="s">
        <v>167</v>
      </c>
      <c r="H6" s="19" t="s">
        <v>167</v>
      </c>
      <c r="I6" s="19" t="s">
        <v>167</v>
      </c>
      <c r="K6" s="19" t="s">
        <v>168</v>
      </c>
      <c r="L6" s="19" t="s">
        <v>168</v>
      </c>
      <c r="M6" s="19" t="s">
        <v>168</v>
      </c>
      <c r="N6" s="19" t="s">
        <v>168</v>
      </c>
      <c r="O6" s="19" t="s">
        <v>168</v>
      </c>
      <c r="P6" s="19" t="s">
        <v>168</v>
      </c>
      <c r="Q6" s="19" t="s">
        <v>168</v>
      </c>
    </row>
    <row r="7" spans="1:19" ht="24.75">
      <c r="A7" s="19" t="s">
        <v>169</v>
      </c>
      <c r="C7" s="19" t="s">
        <v>311</v>
      </c>
      <c r="E7" s="19" t="s">
        <v>308</v>
      </c>
      <c r="G7" s="19" t="s">
        <v>309</v>
      </c>
      <c r="I7" s="19" t="s">
        <v>312</v>
      </c>
      <c r="K7" s="19" t="s">
        <v>311</v>
      </c>
      <c r="M7" s="19" t="s">
        <v>308</v>
      </c>
      <c r="O7" s="19" t="s">
        <v>309</v>
      </c>
      <c r="Q7" s="19" t="s">
        <v>312</v>
      </c>
    </row>
    <row r="8" spans="1:19">
      <c r="A8" s="1" t="s">
        <v>134</v>
      </c>
      <c r="C8" s="7">
        <v>0</v>
      </c>
      <c r="D8" s="7"/>
      <c r="E8" s="7">
        <v>848359882</v>
      </c>
      <c r="F8" s="7"/>
      <c r="G8" s="7">
        <v>1087915476</v>
      </c>
      <c r="H8" s="7"/>
      <c r="I8" s="7">
        <f>C8+E8+G8</f>
        <v>1936275358</v>
      </c>
      <c r="J8" s="7"/>
      <c r="K8" s="7">
        <v>0</v>
      </c>
      <c r="L8" s="7"/>
      <c r="M8" s="7">
        <v>3214994474</v>
      </c>
      <c r="N8" s="7"/>
      <c r="O8" s="7">
        <v>1087915476</v>
      </c>
      <c r="P8" s="7"/>
      <c r="Q8" s="7">
        <f>K8+M8+O8</f>
        <v>4302909950</v>
      </c>
      <c r="R8" s="4"/>
      <c r="S8" s="4"/>
    </row>
    <row r="9" spans="1:19">
      <c r="A9" s="1" t="s">
        <v>143</v>
      </c>
      <c r="C9" s="7">
        <v>5020718</v>
      </c>
      <c r="D9" s="7"/>
      <c r="E9" s="7">
        <v>0</v>
      </c>
      <c r="F9" s="7"/>
      <c r="G9" s="7">
        <v>79931228</v>
      </c>
      <c r="H9" s="7"/>
      <c r="I9" s="7">
        <f>C9+E9+G9</f>
        <v>84951946</v>
      </c>
      <c r="J9" s="7"/>
      <c r="K9" s="7">
        <v>4296851770</v>
      </c>
      <c r="L9" s="7"/>
      <c r="M9" s="7">
        <v>0</v>
      </c>
      <c r="N9" s="7"/>
      <c r="O9" s="7">
        <v>-1262841889</v>
      </c>
      <c r="P9" s="7"/>
      <c r="Q9" s="7">
        <f t="shared" ref="Q9:Q36" si="0">K9+M9+O9</f>
        <v>3034009881</v>
      </c>
      <c r="R9" s="4"/>
      <c r="S9" s="4"/>
    </row>
    <row r="10" spans="1:19">
      <c r="A10" s="1" t="s">
        <v>183</v>
      </c>
      <c r="C10" s="7">
        <v>0</v>
      </c>
      <c r="D10" s="7"/>
      <c r="E10" s="7">
        <v>0</v>
      </c>
      <c r="F10" s="7"/>
      <c r="G10" s="7">
        <v>0</v>
      </c>
      <c r="H10" s="7"/>
      <c r="I10" s="7">
        <f t="shared" ref="I10:I36" si="1">C10+E10+G10</f>
        <v>0</v>
      </c>
      <c r="J10" s="7"/>
      <c r="K10" s="7">
        <v>499580941</v>
      </c>
      <c r="L10" s="7"/>
      <c r="M10" s="7">
        <v>0</v>
      </c>
      <c r="N10" s="7"/>
      <c r="O10" s="7">
        <v>-32641560</v>
      </c>
      <c r="P10" s="7"/>
      <c r="Q10" s="7">
        <f t="shared" si="0"/>
        <v>466939381</v>
      </c>
      <c r="R10" s="4"/>
      <c r="S10" s="4"/>
    </row>
    <row r="11" spans="1:19">
      <c r="A11" s="1" t="s">
        <v>140</v>
      </c>
      <c r="C11" s="7">
        <v>0</v>
      </c>
      <c r="D11" s="7"/>
      <c r="E11" s="7">
        <v>2199601250</v>
      </c>
      <c r="F11" s="7"/>
      <c r="G11" s="7">
        <v>0</v>
      </c>
      <c r="H11" s="7"/>
      <c r="I11" s="7">
        <f t="shared" si="1"/>
        <v>2199601250</v>
      </c>
      <c r="J11" s="7"/>
      <c r="K11" s="7">
        <v>0</v>
      </c>
      <c r="L11" s="7"/>
      <c r="M11" s="7">
        <v>4693414687</v>
      </c>
      <c r="N11" s="7"/>
      <c r="O11" s="7">
        <v>172821017</v>
      </c>
      <c r="P11" s="7"/>
      <c r="Q11" s="7">
        <f t="shared" si="0"/>
        <v>4866235704</v>
      </c>
      <c r="R11" s="4"/>
      <c r="S11" s="4"/>
    </row>
    <row r="12" spans="1:19">
      <c r="A12" s="1" t="s">
        <v>295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f t="shared" si="1"/>
        <v>0</v>
      </c>
      <c r="J12" s="7"/>
      <c r="K12" s="7">
        <v>0</v>
      </c>
      <c r="L12" s="7"/>
      <c r="M12" s="7">
        <v>0</v>
      </c>
      <c r="N12" s="7"/>
      <c r="O12" s="7">
        <v>1313742254</v>
      </c>
      <c r="P12" s="7"/>
      <c r="Q12" s="7">
        <f t="shared" si="0"/>
        <v>1313742254</v>
      </c>
      <c r="R12" s="4"/>
      <c r="S12" s="4"/>
    </row>
    <row r="13" spans="1:19">
      <c r="A13" s="1" t="s">
        <v>296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f t="shared" si="1"/>
        <v>0</v>
      </c>
      <c r="J13" s="7"/>
      <c r="K13" s="7">
        <v>0</v>
      </c>
      <c r="L13" s="7"/>
      <c r="M13" s="7">
        <v>0</v>
      </c>
      <c r="N13" s="7"/>
      <c r="O13" s="7">
        <v>1255175811</v>
      </c>
      <c r="P13" s="7"/>
      <c r="Q13" s="7">
        <f t="shared" si="0"/>
        <v>1255175811</v>
      </c>
      <c r="R13" s="4"/>
      <c r="S13" s="4"/>
    </row>
    <row r="14" spans="1:19">
      <c r="A14" s="1" t="s">
        <v>181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1"/>
        <v>0</v>
      </c>
      <c r="J14" s="7"/>
      <c r="K14" s="7">
        <v>8661150750</v>
      </c>
      <c r="L14" s="7"/>
      <c r="M14" s="7">
        <v>0</v>
      </c>
      <c r="N14" s="7"/>
      <c r="O14" s="7">
        <v>-10798793339</v>
      </c>
      <c r="P14" s="7"/>
      <c r="Q14" s="7">
        <f t="shared" si="0"/>
        <v>-2137642589</v>
      </c>
      <c r="R14" s="4"/>
      <c r="S14" s="4"/>
    </row>
    <row r="15" spans="1:19">
      <c r="A15" s="1" t="s">
        <v>179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1"/>
        <v>0</v>
      </c>
      <c r="J15" s="7"/>
      <c r="K15" s="7">
        <v>26032316574</v>
      </c>
      <c r="L15" s="7"/>
      <c r="M15" s="7">
        <v>0</v>
      </c>
      <c r="N15" s="7"/>
      <c r="O15" s="7">
        <v>1195059424</v>
      </c>
      <c r="P15" s="7"/>
      <c r="Q15" s="7">
        <f t="shared" si="0"/>
        <v>27227375998</v>
      </c>
      <c r="R15" s="4"/>
      <c r="S15" s="4"/>
    </row>
    <row r="16" spans="1:19">
      <c r="A16" s="1" t="s">
        <v>177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1"/>
        <v>0</v>
      </c>
      <c r="J16" s="7"/>
      <c r="K16" s="7">
        <v>45800537</v>
      </c>
      <c r="L16" s="7"/>
      <c r="M16" s="7">
        <v>0</v>
      </c>
      <c r="N16" s="7"/>
      <c r="O16" s="7">
        <v>-40992566</v>
      </c>
      <c r="P16" s="7"/>
      <c r="Q16" s="7">
        <f t="shared" si="0"/>
        <v>4807971</v>
      </c>
      <c r="R16" s="4"/>
      <c r="S16" s="4"/>
    </row>
    <row r="17" spans="1:19">
      <c r="A17" s="1" t="s">
        <v>174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1"/>
        <v>0</v>
      </c>
      <c r="J17" s="7"/>
      <c r="K17" s="7">
        <v>1309274646</v>
      </c>
      <c r="L17" s="7"/>
      <c r="M17" s="7">
        <v>0</v>
      </c>
      <c r="N17" s="7"/>
      <c r="O17" s="7">
        <v>-3749320312</v>
      </c>
      <c r="P17" s="7"/>
      <c r="Q17" s="7">
        <f t="shared" si="0"/>
        <v>-2440045666</v>
      </c>
      <c r="R17" s="4"/>
      <c r="S17" s="4"/>
    </row>
    <row r="18" spans="1:19">
      <c r="A18" s="1" t="s">
        <v>185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1"/>
        <v>0</v>
      </c>
      <c r="J18" s="7"/>
      <c r="K18" s="7">
        <v>11109175055</v>
      </c>
      <c r="L18" s="7"/>
      <c r="M18" s="7">
        <v>0</v>
      </c>
      <c r="N18" s="7"/>
      <c r="O18" s="7">
        <v>-10992633257</v>
      </c>
      <c r="P18" s="7"/>
      <c r="Q18" s="7">
        <f t="shared" si="0"/>
        <v>116541798</v>
      </c>
      <c r="R18" s="4"/>
      <c r="S18" s="4"/>
    </row>
    <row r="19" spans="1:19">
      <c r="A19" s="1" t="s">
        <v>297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1"/>
        <v>0</v>
      </c>
      <c r="J19" s="7"/>
      <c r="K19" s="7">
        <v>0</v>
      </c>
      <c r="L19" s="7"/>
      <c r="M19" s="7">
        <v>0</v>
      </c>
      <c r="N19" s="7"/>
      <c r="O19" s="7">
        <v>-12135797</v>
      </c>
      <c r="P19" s="7"/>
      <c r="Q19" s="7">
        <f t="shared" si="0"/>
        <v>-12135797</v>
      </c>
      <c r="R19" s="4"/>
      <c r="S19" s="4"/>
    </row>
    <row r="20" spans="1:19">
      <c r="A20" s="1" t="s">
        <v>298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1"/>
        <v>0</v>
      </c>
      <c r="J20" s="7"/>
      <c r="K20" s="7">
        <v>0</v>
      </c>
      <c r="L20" s="7"/>
      <c r="M20" s="7">
        <v>0</v>
      </c>
      <c r="N20" s="7"/>
      <c r="O20" s="7">
        <v>7196845895</v>
      </c>
      <c r="P20" s="7"/>
      <c r="Q20" s="7">
        <f t="shared" si="0"/>
        <v>7196845895</v>
      </c>
      <c r="R20" s="4"/>
      <c r="S20" s="4"/>
    </row>
    <row r="21" spans="1:19">
      <c r="A21" s="1" t="s">
        <v>299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1"/>
        <v>0</v>
      </c>
      <c r="J21" s="7"/>
      <c r="K21" s="7">
        <v>0</v>
      </c>
      <c r="L21" s="7"/>
      <c r="M21" s="7">
        <v>0</v>
      </c>
      <c r="N21" s="7"/>
      <c r="O21" s="7">
        <v>697318637</v>
      </c>
      <c r="P21" s="7"/>
      <c r="Q21" s="7">
        <f t="shared" si="0"/>
        <v>697318637</v>
      </c>
      <c r="R21" s="4"/>
      <c r="S21" s="4"/>
    </row>
    <row r="22" spans="1:19">
      <c r="A22" s="1" t="s">
        <v>300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1"/>
        <v>0</v>
      </c>
      <c r="J22" s="7"/>
      <c r="K22" s="7">
        <v>0</v>
      </c>
      <c r="L22" s="7"/>
      <c r="M22" s="7">
        <v>0</v>
      </c>
      <c r="N22" s="7"/>
      <c r="O22" s="7">
        <v>2661771424</v>
      </c>
      <c r="P22" s="7"/>
      <c r="Q22" s="7">
        <f t="shared" si="0"/>
        <v>2661771424</v>
      </c>
      <c r="R22" s="4"/>
      <c r="S22" s="4"/>
    </row>
    <row r="23" spans="1:19">
      <c r="A23" s="1" t="s">
        <v>301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1"/>
        <v>0</v>
      </c>
      <c r="J23" s="7"/>
      <c r="K23" s="7">
        <v>0</v>
      </c>
      <c r="L23" s="7"/>
      <c r="M23" s="7">
        <v>0</v>
      </c>
      <c r="N23" s="7"/>
      <c r="O23" s="7">
        <v>1493473263</v>
      </c>
      <c r="P23" s="7"/>
      <c r="Q23" s="7">
        <f t="shared" si="0"/>
        <v>1493473263</v>
      </c>
      <c r="R23" s="4"/>
      <c r="S23" s="4"/>
    </row>
    <row r="24" spans="1:19">
      <c r="A24" s="1" t="s">
        <v>131</v>
      </c>
      <c r="C24" s="7">
        <v>0</v>
      </c>
      <c r="D24" s="7"/>
      <c r="E24" s="7">
        <v>1420440439</v>
      </c>
      <c r="F24" s="7"/>
      <c r="G24" s="7">
        <v>0</v>
      </c>
      <c r="H24" s="7"/>
      <c r="I24" s="7">
        <f t="shared" si="1"/>
        <v>1420440439</v>
      </c>
      <c r="J24" s="7"/>
      <c r="K24" s="7">
        <v>0</v>
      </c>
      <c r="L24" s="7"/>
      <c r="M24" s="7">
        <v>3841155599</v>
      </c>
      <c r="N24" s="7"/>
      <c r="O24" s="7">
        <v>510732661</v>
      </c>
      <c r="P24" s="7"/>
      <c r="Q24" s="7">
        <f t="shared" si="0"/>
        <v>4351888260</v>
      </c>
      <c r="R24" s="4"/>
      <c r="S24" s="4"/>
    </row>
    <row r="25" spans="1:19">
      <c r="A25" s="1" t="s">
        <v>302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1"/>
        <v>0</v>
      </c>
      <c r="J25" s="7"/>
      <c r="K25" s="7">
        <v>0</v>
      </c>
      <c r="L25" s="7"/>
      <c r="M25" s="7">
        <v>0</v>
      </c>
      <c r="N25" s="7"/>
      <c r="O25" s="7">
        <v>3628159539</v>
      </c>
      <c r="P25" s="7"/>
      <c r="Q25" s="7">
        <f t="shared" si="0"/>
        <v>3628159539</v>
      </c>
      <c r="R25" s="4"/>
      <c r="S25" s="4"/>
    </row>
    <row r="26" spans="1:19">
      <c r="A26" s="1" t="s">
        <v>303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1"/>
        <v>0</v>
      </c>
      <c r="J26" s="7"/>
      <c r="K26" s="7">
        <v>0</v>
      </c>
      <c r="L26" s="7"/>
      <c r="M26" s="7">
        <v>0</v>
      </c>
      <c r="N26" s="7"/>
      <c r="O26" s="7">
        <v>434826124</v>
      </c>
      <c r="P26" s="7"/>
      <c r="Q26" s="7">
        <f t="shared" si="0"/>
        <v>434826124</v>
      </c>
      <c r="R26" s="4"/>
      <c r="S26" s="4"/>
    </row>
    <row r="27" spans="1:19">
      <c r="A27" s="1" t="s">
        <v>118</v>
      </c>
      <c r="C27" s="7">
        <v>0</v>
      </c>
      <c r="D27" s="7"/>
      <c r="E27" s="7">
        <v>34733703</v>
      </c>
      <c r="F27" s="7"/>
      <c r="G27" s="7">
        <v>0</v>
      </c>
      <c r="H27" s="7"/>
      <c r="I27" s="7">
        <f t="shared" si="1"/>
        <v>34733703</v>
      </c>
      <c r="J27" s="7"/>
      <c r="K27" s="7">
        <v>0</v>
      </c>
      <c r="L27" s="7"/>
      <c r="M27" s="7">
        <v>147650504</v>
      </c>
      <c r="N27" s="7"/>
      <c r="O27" s="7">
        <v>1926410886</v>
      </c>
      <c r="P27" s="7"/>
      <c r="Q27" s="7">
        <f t="shared" si="0"/>
        <v>2074061390</v>
      </c>
      <c r="R27" s="4"/>
      <c r="S27" s="4"/>
    </row>
    <row r="28" spans="1:19">
      <c r="A28" s="1" t="s">
        <v>122</v>
      </c>
      <c r="C28" s="7">
        <v>0</v>
      </c>
      <c r="D28" s="7"/>
      <c r="E28" s="7">
        <v>1370091626</v>
      </c>
      <c r="F28" s="7"/>
      <c r="G28" s="7">
        <v>0</v>
      </c>
      <c r="H28" s="7"/>
      <c r="I28" s="7">
        <f t="shared" si="1"/>
        <v>1370091626</v>
      </c>
      <c r="J28" s="7"/>
      <c r="K28" s="7">
        <v>0</v>
      </c>
      <c r="L28" s="7"/>
      <c r="M28" s="7">
        <v>1251680375</v>
      </c>
      <c r="N28" s="7"/>
      <c r="O28" s="7">
        <v>17100902</v>
      </c>
      <c r="P28" s="7"/>
      <c r="Q28" s="7">
        <f t="shared" si="0"/>
        <v>1268781277</v>
      </c>
      <c r="R28" s="4"/>
      <c r="S28" s="4"/>
    </row>
    <row r="29" spans="1:19">
      <c r="A29" s="1" t="s">
        <v>128</v>
      </c>
      <c r="C29" s="7">
        <v>0</v>
      </c>
      <c r="D29" s="7"/>
      <c r="E29" s="7">
        <v>3893282215</v>
      </c>
      <c r="F29" s="7"/>
      <c r="G29" s="7">
        <v>0</v>
      </c>
      <c r="H29" s="7"/>
      <c r="I29" s="7">
        <f t="shared" si="1"/>
        <v>3893282215</v>
      </c>
      <c r="J29" s="7"/>
      <c r="K29" s="7">
        <v>0</v>
      </c>
      <c r="L29" s="7"/>
      <c r="M29" s="7">
        <v>3730707448</v>
      </c>
      <c r="N29" s="7"/>
      <c r="O29" s="7">
        <v>398741444</v>
      </c>
      <c r="P29" s="7"/>
      <c r="Q29" s="7">
        <f t="shared" si="0"/>
        <v>4129448892</v>
      </c>
      <c r="R29" s="4"/>
      <c r="S29" s="4"/>
    </row>
    <row r="30" spans="1:19">
      <c r="A30" s="1" t="s">
        <v>304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1"/>
        <v>0</v>
      </c>
      <c r="J30" s="7"/>
      <c r="K30" s="7">
        <v>0</v>
      </c>
      <c r="L30" s="7"/>
      <c r="M30" s="7">
        <v>0</v>
      </c>
      <c r="N30" s="7"/>
      <c r="O30" s="7">
        <v>140228926</v>
      </c>
      <c r="P30" s="7"/>
      <c r="Q30" s="7">
        <f t="shared" si="0"/>
        <v>140228926</v>
      </c>
      <c r="R30" s="4"/>
      <c r="S30" s="4"/>
    </row>
    <row r="31" spans="1:19">
      <c r="A31" s="1" t="s">
        <v>305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1"/>
        <v>0</v>
      </c>
      <c r="J31" s="7"/>
      <c r="K31" s="7">
        <v>0</v>
      </c>
      <c r="L31" s="7"/>
      <c r="M31" s="7">
        <v>0</v>
      </c>
      <c r="N31" s="7"/>
      <c r="O31" s="7">
        <v>97123344</v>
      </c>
      <c r="P31" s="7"/>
      <c r="Q31" s="7">
        <f t="shared" si="0"/>
        <v>97123344</v>
      </c>
      <c r="R31" s="4"/>
      <c r="S31" s="4"/>
    </row>
    <row r="32" spans="1:19">
      <c r="A32" s="1" t="s">
        <v>306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1"/>
        <v>0</v>
      </c>
      <c r="J32" s="7"/>
      <c r="K32" s="7">
        <v>0</v>
      </c>
      <c r="L32" s="7"/>
      <c r="M32" s="7">
        <v>0</v>
      </c>
      <c r="N32" s="7"/>
      <c r="O32" s="7">
        <v>823318</v>
      </c>
      <c r="P32" s="7"/>
      <c r="Q32" s="7">
        <f t="shared" si="0"/>
        <v>823318</v>
      </c>
      <c r="R32" s="4"/>
      <c r="S32" s="4"/>
    </row>
    <row r="33" spans="1:19">
      <c r="A33" s="1" t="s">
        <v>187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1"/>
        <v>0</v>
      </c>
      <c r="J33" s="7"/>
      <c r="K33" s="7">
        <v>120101527</v>
      </c>
      <c r="L33" s="7"/>
      <c r="M33" s="7">
        <v>0</v>
      </c>
      <c r="N33" s="7"/>
      <c r="O33" s="7">
        <v>1822499</v>
      </c>
      <c r="P33" s="7"/>
      <c r="Q33" s="7">
        <f t="shared" si="0"/>
        <v>121924026</v>
      </c>
      <c r="R33" s="4"/>
      <c r="S33" s="4"/>
    </row>
    <row r="34" spans="1:19">
      <c r="A34" s="1" t="s">
        <v>189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1"/>
        <v>0</v>
      </c>
      <c r="J34" s="7"/>
      <c r="K34" s="7">
        <v>604931509</v>
      </c>
      <c r="L34" s="7"/>
      <c r="M34" s="7">
        <v>0</v>
      </c>
      <c r="N34" s="7"/>
      <c r="O34" s="7">
        <v>0</v>
      </c>
      <c r="P34" s="7"/>
      <c r="Q34" s="7">
        <f t="shared" si="0"/>
        <v>604931509</v>
      </c>
      <c r="R34" s="4"/>
      <c r="S34" s="4"/>
    </row>
    <row r="35" spans="1:19">
      <c r="A35" s="1" t="s">
        <v>125</v>
      </c>
      <c r="C35" s="7">
        <v>0</v>
      </c>
      <c r="D35" s="7"/>
      <c r="E35" s="7">
        <v>476683585</v>
      </c>
      <c r="F35" s="7"/>
      <c r="G35" s="7">
        <v>0</v>
      </c>
      <c r="H35" s="7"/>
      <c r="I35" s="7">
        <f t="shared" si="1"/>
        <v>476683585</v>
      </c>
      <c r="J35" s="7"/>
      <c r="K35" s="7">
        <v>0</v>
      </c>
      <c r="L35" s="7"/>
      <c r="M35" s="7">
        <v>2054292072</v>
      </c>
      <c r="N35" s="7"/>
      <c r="O35" s="7">
        <v>0</v>
      </c>
      <c r="P35" s="7"/>
      <c r="Q35" s="7">
        <f t="shared" si="0"/>
        <v>2054292072</v>
      </c>
      <c r="R35" s="4"/>
      <c r="S35" s="4"/>
    </row>
    <row r="36" spans="1:19">
      <c r="A36" s="1" t="s">
        <v>137</v>
      </c>
      <c r="C36" s="7">
        <v>0</v>
      </c>
      <c r="D36" s="7"/>
      <c r="E36" s="7">
        <v>2261644602</v>
      </c>
      <c r="F36" s="7"/>
      <c r="G36" s="7">
        <v>0</v>
      </c>
      <c r="H36" s="7"/>
      <c r="I36" s="7">
        <f t="shared" si="1"/>
        <v>2261644602</v>
      </c>
      <c r="J36" s="7"/>
      <c r="K36" s="7">
        <v>0</v>
      </c>
      <c r="L36" s="7"/>
      <c r="M36" s="7">
        <v>3074123607</v>
      </c>
      <c r="N36" s="7"/>
      <c r="O36" s="7">
        <v>0</v>
      </c>
      <c r="P36" s="7"/>
      <c r="Q36" s="7">
        <f t="shared" si="0"/>
        <v>3074123607</v>
      </c>
      <c r="R36" s="4"/>
      <c r="S36" s="4"/>
    </row>
    <row r="37" spans="1:19" ht="24.75" thickBot="1">
      <c r="C37" s="12">
        <f>SUM(C8:C36)</f>
        <v>5020718</v>
      </c>
      <c r="D37" s="4"/>
      <c r="E37" s="12">
        <f>SUM(E8:E36)</f>
        <v>12504837302</v>
      </c>
      <c r="F37" s="4"/>
      <c r="G37" s="12">
        <f>SUM(G8:G36)</f>
        <v>1167846704</v>
      </c>
      <c r="H37" s="4"/>
      <c r="I37" s="12">
        <f>SUM(I8:I36)</f>
        <v>13677704724</v>
      </c>
      <c r="J37" s="4"/>
      <c r="K37" s="12">
        <f>SUM(K8:K36)</f>
        <v>52679183309</v>
      </c>
      <c r="L37" s="4"/>
      <c r="M37" s="12">
        <f>SUM(M8:M36)</f>
        <v>22008018766</v>
      </c>
      <c r="N37" s="4"/>
      <c r="O37" s="8">
        <f>SUM(O8:O36)</f>
        <v>-2659265876</v>
      </c>
      <c r="P37" s="4"/>
      <c r="Q37" s="12">
        <f>SUM(Q8:Q36)</f>
        <v>72027936199</v>
      </c>
      <c r="R37" s="4"/>
      <c r="S37" s="4"/>
    </row>
    <row r="38" spans="1:19" ht="24.75" thickTop="1">
      <c r="C38" s="3"/>
      <c r="E38" s="3"/>
      <c r="G38" s="3"/>
      <c r="K38" s="3"/>
      <c r="M38" s="3"/>
      <c r="O38" s="11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3"/>
  <sheetViews>
    <sheetView rightToLeft="1" workbookViewId="0">
      <selection activeCell="I6" sqref="I6:K6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4.75">
      <c r="A3" s="18" t="s">
        <v>165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4.75">
      <c r="A6" s="19" t="s">
        <v>313</v>
      </c>
      <c r="B6" s="19" t="s">
        <v>313</v>
      </c>
      <c r="C6" s="19" t="s">
        <v>313</v>
      </c>
      <c r="E6" s="19" t="s">
        <v>167</v>
      </c>
      <c r="F6" s="19" t="s">
        <v>167</v>
      </c>
      <c r="G6" s="19" t="s">
        <v>167</v>
      </c>
      <c r="I6" s="19" t="s">
        <v>168</v>
      </c>
      <c r="J6" s="19" t="s">
        <v>168</v>
      </c>
      <c r="K6" s="19" t="s">
        <v>168</v>
      </c>
    </row>
    <row r="7" spans="1:11" ht="24.75">
      <c r="A7" s="19" t="s">
        <v>314</v>
      </c>
      <c r="C7" s="19" t="s">
        <v>149</v>
      </c>
      <c r="E7" s="19" t="s">
        <v>315</v>
      </c>
      <c r="G7" s="19" t="s">
        <v>316</v>
      </c>
      <c r="I7" s="19" t="s">
        <v>315</v>
      </c>
      <c r="K7" s="19" t="s">
        <v>316</v>
      </c>
    </row>
    <row r="8" spans="1:11">
      <c r="A8" s="1" t="s">
        <v>155</v>
      </c>
      <c r="C8" s="4" t="s">
        <v>156</v>
      </c>
      <c r="D8" s="4"/>
      <c r="E8" s="6">
        <v>124058502</v>
      </c>
      <c r="F8" s="4"/>
      <c r="G8" s="9">
        <f>E8/$E$11</f>
        <v>0.87647015673158513</v>
      </c>
      <c r="H8" s="4"/>
      <c r="I8" s="6">
        <v>737164480</v>
      </c>
      <c r="J8" s="4"/>
      <c r="K8" s="9">
        <f>I8/$I$11</f>
        <v>0.55821063897138279</v>
      </c>
    </row>
    <row r="9" spans="1:11">
      <c r="A9" s="1" t="s">
        <v>159</v>
      </c>
      <c r="C9" s="4" t="s">
        <v>160</v>
      </c>
      <c r="D9" s="4"/>
      <c r="E9" s="6">
        <v>3186664</v>
      </c>
      <c r="F9" s="4"/>
      <c r="G9" s="9">
        <f t="shared" ref="G9:G10" si="0">E9/$E$11</f>
        <v>2.2513699992370535E-2</v>
      </c>
      <c r="H9" s="4"/>
      <c r="I9" s="6">
        <v>44345589</v>
      </c>
      <c r="J9" s="4"/>
      <c r="K9" s="9">
        <f t="shared" ref="K9:K10" si="1">I9/$I$11</f>
        <v>3.3580266335204216E-2</v>
      </c>
    </row>
    <row r="10" spans="1:11">
      <c r="A10" s="1" t="s">
        <v>162</v>
      </c>
      <c r="C10" s="4" t="s">
        <v>163</v>
      </c>
      <c r="D10" s="4"/>
      <c r="E10" s="6">
        <v>14298161</v>
      </c>
      <c r="F10" s="4"/>
      <c r="G10" s="9">
        <f t="shared" si="0"/>
        <v>0.10101614327604437</v>
      </c>
      <c r="H10" s="4"/>
      <c r="I10" s="6">
        <v>539074722</v>
      </c>
      <c r="J10" s="4"/>
      <c r="K10" s="9">
        <f t="shared" si="1"/>
        <v>0.40820909469341299</v>
      </c>
    </row>
    <row r="11" spans="1:11" ht="24.75" thickBot="1">
      <c r="C11" s="4"/>
      <c r="D11" s="4"/>
      <c r="E11" s="12">
        <f>SUM(E8:E10)</f>
        <v>141543327</v>
      </c>
      <c r="F11" s="4"/>
      <c r="G11" s="15">
        <f>SUM(G8:G10)</f>
        <v>1</v>
      </c>
      <c r="H11" s="4"/>
      <c r="I11" s="12">
        <f>SUM(I8:I10)</f>
        <v>1320584791</v>
      </c>
      <c r="J11" s="4"/>
      <c r="K11" s="15">
        <f>SUM(K8:K10)</f>
        <v>1</v>
      </c>
    </row>
    <row r="12" spans="1:11" ht="24.75" thickTop="1"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C13" s="4"/>
      <c r="D13" s="4"/>
      <c r="E13" s="4"/>
      <c r="F13" s="4"/>
      <c r="G13" s="4"/>
      <c r="H13" s="4"/>
      <c r="I13" s="4"/>
      <c r="J13" s="4"/>
      <c r="K13" s="4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L12" sqref="L12"/>
    </sheetView>
  </sheetViews>
  <sheetFormatPr defaultRowHeight="24"/>
  <cols>
    <col min="1" max="1" width="31" style="1" bestFit="1" customWidth="1"/>
    <col min="2" max="2" width="1" style="1" customWidth="1"/>
    <col min="3" max="3" width="15.7109375" style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8" t="s">
        <v>0</v>
      </c>
      <c r="B2" s="18"/>
      <c r="C2" s="18"/>
      <c r="D2" s="18"/>
      <c r="E2" s="18"/>
    </row>
    <row r="3" spans="1:5" ht="24.75">
      <c r="A3" s="18" t="s">
        <v>165</v>
      </c>
      <c r="B3" s="18"/>
      <c r="C3" s="18"/>
      <c r="D3" s="18"/>
      <c r="E3" s="18"/>
    </row>
    <row r="4" spans="1:5" ht="24.75">
      <c r="A4" s="18" t="s">
        <v>2</v>
      </c>
      <c r="B4" s="18"/>
      <c r="C4" s="18"/>
      <c r="D4" s="18"/>
      <c r="E4" s="18"/>
    </row>
    <row r="5" spans="1:5" ht="24.75">
      <c r="C5" s="18" t="s">
        <v>167</v>
      </c>
      <c r="D5" s="2"/>
      <c r="E5" s="2" t="s">
        <v>329</v>
      </c>
    </row>
    <row r="6" spans="1:5" ht="24.75">
      <c r="A6" s="18" t="s">
        <v>317</v>
      </c>
      <c r="C6" s="19"/>
      <c r="D6" s="2"/>
      <c r="E6" s="5" t="s">
        <v>330</v>
      </c>
    </row>
    <row r="7" spans="1:5" ht="24.75">
      <c r="A7" s="19" t="s">
        <v>317</v>
      </c>
      <c r="C7" s="19" t="s">
        <v>152</v>
      </c>
      <c r="E7" s="19" t="s">
        <v>152</v>
      </c>
    </row>
    <row r="8" spans="1:5">
      <c r="A8" s="1" t="s">
        <v>318</v>
      </c>
      <c r="C8" s="6">
        <v>0</v>
      </c>
      <c r="D8" s="4"/>
      <c r="E8" s="6">
        <v>10482260033</v>
      </c>
    </row>
    <row r="9" spans="1:5" ht="24.75" thickBot="1">
      <c r="A9" s="1" t="s">
        <v>175</v>
      </c>
      <c r="C9" s="12">
        <f>SUM(C8)</f>
        <v>0</v>
      </c>
      <c r="D9" s="4"/>
      <c r="E9" s="12">
        <f>SUM(E8)</f>
        <v>10482260033</v>
      </c>
    </row>
    <row r="10" spans="1:5" ht="24.75" thickTop="1">
      <c r="C10" s="4"/>
      <c r="D10" s="4"/>
      <c r="E10" s="4"/>
    </row>
  </sheetData>
  <mergeCells count="7">
    <mergeCell ref="E7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94"/>
  <sheetViews>
    <sheetView rightToLeft="1" tabSelected="1" topLeftCell="A19" workbookViewId="0">
      <selection activeCell="G11" sqref="A11:G11"/>
    </sheetView>
  </sheetViews>
  <sheetFormatPr defaultRowHeight="24"/>
  <cols>
    <col min="1" max="1" width="31.42578125" style="1" bestFit="1" customWidth="1"/>
    <col min="2" max="2" width="1" style="1" customWidth="1"/>
    <col min="3" max="3" width="1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5" style="1" bestFit="1" customWidth="1"/>
    <col min="18" max="18" width="1.5703125" style="1" customWidth="1"/>
    <col min="19" max="19" width="12.14062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24.75">
      <c r="A6" s="18" t="s">
        <v>3</v>
      </c>
      <c r="C6" s="19" t="s">
        <v>322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>
      <c r="A7" s="18" t="s">
        <v>3</v>
      </c>
      <c r="C7" s="18" t="s">
        <v>7</v>
      </c>
      <c r="E7" s="18" t="s">
        <v>8</v>
      </c>
      <c r="G7" s="18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24.7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>
      <c r="A9" s="1" t="s">
        <v>15</v>
      </c>
      <c r="C9" s="7">
        <v>1790415</v>
      </c>
      <c r="D9" s="7"/>
      <c r="E9" s="7">
        <v>11408358985</v>
      </c>
      <c r="F9" s="7"/>
      <c r="G9" s="7">
        <v>13241429508.780001</v>
      </c>
      <c r="H9" s="7"/>
      <c r="I9" s="7">
        <v>0</v>
      </c>
      <c r="J9" s="7"/>
      <c r="K9" s="7">
        <v>0</v>
      </c>
      <c r="L9" s="7"/>
      <c r="M9" s="7">
        <v>-1790415</v>
      </c>
      <c r="N9" s="7"/>
      <c r="O9" s="7">
        <v>15744077693</v>
      </c>
      <c r="P9" s="7"/>
      <c r="Q9" s="7">
        <v>0</v>
      </c>
      <c r="R9" s="7"/>
      <c r="S9" s="7">
        <v>0</v>
      </c>
      <c r="T9" s="7"/>
      <c r="U9" s="7">
        <v>0</v>
      </c>
      <c r="V9" s="7"/>
      <c r="W9" s="7">
        <v>0</v>
      </c>
      <c r="Y9" s="9">
        <v>0</v>
      </c>
    </row>
    <row r="10" spans="1:25">
      <c r="A10" s="1" t="s">
        <v>16</v>
      </c>
      <c r="C10" s="7">
        <v>58994573</v>
      </c>
      <c r="D10" s="7"/>
      <c r="E10" s="7">
        <v>87724057488</v>
      </c>
      <c r="F10" s="7"/>
      <c r="G10" s="7">
        <v>166547697025.44601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58994573</v>
      </c>
      <c r="R10" s="7"/>
      <c r="S10" s="7">
        <v>2198</v>
      </c>
      <c r="T10" s="7"/>
      <c r="U10" s="7">
        <v>87724057488</v>
      </c>
      <c r="V10" s="7"/>
      <c r="W10" s="7">
        <v>128898534528.849</v>
      </c>
      <c r="Y10" s="9">
        <v>5.582012447968375E-3</v>
      </c>
    </row>
    <row r="11" spans="1:25">
      <c r="A11" s="1" t="s">
        <v>17</v>
      </c>
      <c r="C11" s="7">
        <v>25680177</v>
      </c>
      <c r="D11" s="7"/>
      <c r="E11" s="7">
        <v>136531521689</v>
      </c>
      <c r="F11" s="7"/>
      <c r="G11" s="7">
        <v>130393856768.50999</v>
      </c>
      <c r="H11" s="7"/>
      <c r="I11" s="7">
        <v>11005790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36685967</v>
      </c>
      <c r="R11" s="7"/>
      <c r="S11" s="7">
        <v>3584</v>
      </c>
      <c r="T11" s="7"/>
      <c r="U11" s="7">
        <v>136531521689</v>
      </c>
      <c r="V11" s="7"/>
      <c r="W11" s="7">
        <v>130700184818.918</v>
      </c>
      <c r="Y11" s="9">
        <v>5.6600337721270299E-3</v>
      </c>
    </row>
    <row r="12" spans="1:25">
      <c r="A12" s="1" t="s">
        <v>18</v>
      </c>
      <c r="C12" s="7">
        <v>47883908</v>
      </c>
      <c r="D12" s="7"/>
      <c r="E12" s="7">
        <v>125482730975</v>
      </c>
      <c r="F12" s="7"/>
      <c r="G12" s="7">
        <v>176211493362.875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47883908</v>
      </c>
      <c r="R12" s="7"/>
      <c r="S12" s="7">
        <v>2978</v>
      </c>
      <c r="T12" s="7"/>
      <c r="U12" s="7">
        <v>125482730975</v>
      </c>
      <c r="V12" s="7"/>
      <c r="W12" s="7">
        <v>141749818269.75699</v>
      </c>
      <c r="Y12" s="9">
        <v>6.1385434130125632E-3</v>
      </c>
    </row>
    <row r="13" spans="1:25">
      <c r="A13" s="1" t="s">
        <v>19</v>
      </c>
      <c r="C13" s="7">
        <v>105705013</v>
      </c>
      <c r="D13" s="7"/>
      <c r="E13" s="7">
        <v>189712261107</v>
      </c>
      <c r="F13" s="7"/>
      <c r="G13" s="7">
        <v>262164790090.76199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105705013</v>
      </c>
      <c r="R13" s="7"/>
      <c r="S13" s="7">
        <v>1994</v>
      </c>
      <c r="T13" s="7"/>
      <c r="U13" s="7">
        <v>189712261107</v>
      </c>
      <c r="V13" s="7"/>
      <c r="W13" s="7">
        <v>209521679936.26401</v>
      </c>
      <c r="Y13" s="9">
        <v>9.0734361705385545E-3</v>
      </c>
    </row>
    <row r="14" spans="1:25">
      <c r="A14" s="1" t="s">
        <v>20</v>
      </c>
      <c r="C14" s="7">
        <v>37950422</v>
      </c>
      <c r="D14" s="7"/>
      <c r="E14" s="7">
        <v>161265021608</v>
      </c>
      <c r="F14" s="7"/>
      <c r="G14" s="7">
        <v>196922500683.10199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37950422</v>
      </c>
      <c r="R14" s="7"/>
      <c r="S14" s="7">
        <v>5385</v>
      </c>
      <c r="T14" s="7"/>
      <c r="U14" s="7">
        <v>161265021608</v>
      </c>
      <c r="V14" s="7"/>
      <c r="W14" s="7">
        <v>203147062486.30301</v>
      </c>
      <c r="Y14" s="9">
        <v>8.7973803248551051E-3</v>
      </c>
    </row>
    <row r="15" spans="1:25">
      <c r="A15" s="1" t="s">
        <v>21</v>
      </c>
      <c r="C15" s="7">
        <v>22671849</v>
      </c>
      <c r="D15" s="7"/>
      <c r="E15" s="7">
        <v>540953923608</v>
      </c>
      <c r="F15" s="7"/>
      <c r="G15" s="7">
        <v>564099896006.203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22671849</v>
      </c>
      <c r="R15" s="7"/>
      <c r="S15" s="7">
        <v>26000</v>
      </c>
      <c r="T15" s="7"/>
      <c r="U15" s="7">
        <v>540953923608</v>
      </c>
      <c r="V15" s="7"/>
      <c r="W15" s="7">
        <v>585960738959.69995</v>
      </c>
      <c r="Y15" s="9">
        <v>2.5375308965686807E-2</v>
      </c>
    </row>
    <row r="16" spans="1:25">
      <c r="A16" s="1" t="s">
        <v>22</v>
      </c>
      <c r="C16" s="7">
        <v>114345585</v>
      </c>
      <c r="D16" s="7"/>
      <c r="E16" s="7">
        <v>651071057314</v>
      </c>
      <c r="F16" s="7"/>
      <c r="G16" s="7">
        <v>996844056306.323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114345585</v>
      </c>
      <c r="R16" s="7"/>
      <c r="S16" s="7">
        <v>6730</v>
      </c>
      <c r="T16" s="7"/>
      <c r="U16" s="7">
        <v>651071057314</v>
      </c>
      <c r="V16" s="7"/>
      <c r="W16" s="7">
        <v>764966989617.052</v>
      </c>
      <c r="Y16" s="9">
        <v>3.3127259933056805E-2</v>
      </c>
    </row>
    <row r="17" spans="1:25">
      <c r="A17" s="1" t="s">
        <v>23</v>
      </c>
      <c r="C17" s="7">
        <v>2000000</v>
      </c>
      <c r="D17" s="7"/>
      <c r="E17" s="7">
        <v>38335542403</v>
      </c>
      <c r="F17" s="7"/>
      <c r="G17" s="7">
        <v>32624721000</v>
      </c>
      <c r="H17" s="7"/>
      <c r="I17" s="7">
        <v>0</v>
      </c>
      <c r="J17" s="7"/>
      <c r="K17" s="7">
        <v>0</v>
      </c>
      <c r="L17" s="7"/>
      <c r="M17" s="7">
        <v>-200000</v>
      </c>
      <c r="N17" s="7"/>
      <c r="O17" s="7">
        <v>2607393231</v>
      </c>
      <c r="P17" s="7"/>
      <c r="Q17" s="7">
        <v>1800000</v>
      </c>
      <c r="R17" s="7"/>
      <c r="S17" s="7">
        <v>11880</v>
      </c>
      <c r="T17" s="7"/>
      <c r="U17" s="7">
        <v>34501988162</v>
      </c>
      <c r="V17" s="7"/>
      <c r="W17" s="7">
        <v>21256765200</v>
      </c>
      <c r="Y17" s="9">
        <v>9.2053434419290831E-4</v>
      </c>
    </row>
    <row r="18" spans="1:25">
      <c r="A18" s="1" t="s">
        <v>24</v>
      </c>
      <c r="C18" s="7">
        <v>42015988</v>
      </c>
      <c r="D18" s="7"/>
      <c r="E18" s="7">
        <v>110389459462</v>
      </c>
      <c r="F18" s="7"/>
      <c r="G18" s="7">
        <v>218436142717.422</v>
      </c>
      <c r="H18" s="7"/>
      <c r="I18" s="7">
        <v>0</v>
      </c>
      <c r="J18" s="7"/>
      <c r="K18" s="7">
        <v>0</v>
      </c>
      <c r="L18" s="7"/>
      <c r="M18" s="7">
        <v>-1000000</v>
      </c>
      <c r="N18" s="7"/>
      <c r="O18" s="7">
        <v>4921334710</v>
      </c>
      <c r="P18" s="7"/>
      <c r="Q18" s="7">
        <v>41015988</v>
      </c>
      <c r="R18" s="7"/>
      <c r="S18" s="7">
        <v>4306</v>
      </c>
      <c r="T18" s="7"/>
      <c r="U18" s="7">
        <v>107762139133</v>
      </c>
      <c r="V18" s="7"/>
      <c r="W18" s="7">
        <v>175563986004.24799</v>
      </c>
      <c r="Y18" s="9">
        <v>7.6028820565940741E-3</v>
      </c>
    </row>
    <row r="19" spans="1:25">
      <c r="A19" s="1" t="s">
        <v>25</v>
      </c>
      <c r="C19" s="7">
        <v>2404702</v>
      </c>
      <c r="D19" s="7"/>
      <c r="E19" s="7">
        <v>193145905709</v>
      </c>
      <c r="F19" s="7"/>
      <c r="G19" s="7">
        <v>216689218194.01501</v>
      </c>
      <c r="H19" s="7"/>
      <c r="I19" s="7">
        <v>0</v>
      </c>
      <c r="J19" s="7"/>
      <c r="K19" s="7">
        <v>0</v>
      </c>
      <c r="L19" s="7"/>
      <c r="M19" s="7">
        <v>-50000</v>
      </c>
      <c r="N19" s="7"/>
      <c r="O19" s="7">
        <v>4235216042</v>
      </c>
      <c r="P19" s="7"/>
      <c r="Q19" s="7">
        <v>2354702</v>
      </c>
      <c r="R19" s="7"/>
      <c r="S19" s="7">
        <v>77600</v>
      </c>
      <c r="T19" s="7"/>
      <c r="U19" s="7">
        <v>189129900695</v>
      </c>
      <c r="V19" s="7"/>
      <c r="W19" s="7">
        <v>181637662192.56</v>
      </c>
      <c r="Y19" s="9">
        <v>7.8659054975665447E-3</v>
      </c>
    </row>
    <row r="20" spans="1:25">
      <c r="A20" s="1" t="s">
        <v>26</v>
      </c>
      <c r="C20" s="7">
        <v>4000000</v>
      </c>
      <c r="D20" s="7"/>
      <c r="E20" s="7">
        <v>43701599265</v>
      </c>
      <c r="F20" s="7"/>
      <c r="G20" s="7">
        <v>217458378000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4000000</v>
      </c>
      <c r="R20" s="7"/>
      <c r="S20" s="7">
        <v>43800</v>
      </c>
      <c r="T20" s="7"/>
      <c r="U20" s="7">
        <v>43701599265</v>
      </c>
      <c r="V20" s="7"/>
      <c r="W20" s="7">
        <v>174157560000</v>
      </c>
      <c r="Y20" s="9">
        <v>7.5419761084267456E-3</v>
      </c>
    </row>
    <row r="21" spans="1:25">
      <c r="A21" s="1" t="s">
        <v>27</v>
      </c>
      <c r="C21" s="7">
        <v>42526245</v>
      </c>
      <c r="D21" s="7"/>
      <c r="E21" s="7">
        <v>68619422807</v>
      </c>
      <c r="F21" s="7"/>
      <c r="G21" s="7">
        <v>132315159326.242</v>
      </c>
      <c r="H21" s="7"/>
      <c r="I21" s="7">
        <v>0</v>
      </c>
      <c r="J21" s="7"/>
      <c r="K21" s="7">
        <v>0</v>
      </c>
      <c r="L21" s="7"/>
      <c r="M21" s="7">
        <v>-1200000</v>
      </c>
      <c r="N21" s="7"/>
      <c r="O21" s="7">
        <v>3156891973</v>
      </c>
      <c r="P21" s="7"/>
      <c r="Q21" s="7">
        <v>41326245</v>
      </c>
      <c r="R21" s="7"/>
      <c r="S21" s="7">
        <v>2668</v>
      </c>
      <c r="T21" s="7"/>
      <c r="U21" s="7">
        <v>66683128940</v>
      </c>
      <c r="V21" s="7"/>
      <c r="W21" s="7">
        <v>109602384051.123</v>
      </c>
      <c r="Y21" s="9">
        <v>4.7463834584050343E-3</v>
      </c>
    </row>
    <row r="22" spans="1:25">
      <c r="A22" s="1" t="s">
        <v>28</v>
      </c>
      <c r="C22" s="7">
        <v>7391752</v>
      </c>
      <c r="D22" s="7"/>
      <c r="E22" s="7">
        <v>1022149238272</v>
      </c>
      <c r="F22" s="7"/>
      <c r="G22" s="7">
        <v>1189383704007.3701</v>
      </c>
      <c r="H22" s="7"/>
      <c r="I22" s="7">
        <v>0</v>
      </c>
      <c r="J22" s="7"/>
      <c r="K22" s="7">
        <v>0</v>
      </c>
      <c r="L22" s="7"/>
      <c r="M22" s="7">
        <v>-41752</v>
      </c>
      <c r="N22" s="7"/>
      <c r="O22" s="7">
        <v>6238402457</v>
      </c>
      <c r="P22" s="7"/>
      <c r="Q22" s="7">
        <v>7350000</v>
      </c>
      <c r="R22" s="7"/>
      <c r="S22" s="7">
        <v>135760</v>
      </c>
      <c r="T22" s="7"/>
      <c r="U22" s="7">
        <v>1016375671329</v>
      </c>
      <c r="V22" s="7"/>
      <c r="W22" s="7">
        <v>991898875800</v>
      </c>
      <c r="Y22" s="9">
        <v>4.2954653379726655E-2</v>
      </c>
    </row>
    <row r="23" spans="1:25">
      <c r="A23" s="1" t="s">
        <v>29</v>
      </c>
      <c r="C23" s="7">
        <v>18989479</v>
      </c>
      <c r="D23" s="7"/>
      <c r="E23" s="7">
        <v>188070412753</v>
      </c>
      <c r="F23" s="7"/>
      <c r="G23" s="7">
        <v>289754146059.23199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18989479</v>
      </c>
      <c r="R23" s="7"/>
      <c r="S23" s="7">
        <v>16120</v>
      </c>
      <c r="T23" s="7"/>
      <c r="U23" s="7">
        <v>188070412753</v>
      </c>
      <c r="V23" s="7"/>
      <c r="W23" s="7">
        <v>304289044591.19397</v>
      </c>
      <c r="Y23" s="9">
        <v>1.3177382046250451E-2</v>
      </c>
    </row>
    <row r="24" spans="1:25">
      <c r="A24" s="1" t="s">
        <v>30</v>
      </c>
      <c r="C24" s="7">
        <v>696260</v>
      </c>
      <c r="D24" s="7"/>
      <c r="E24" s="7">
        <v>109051313757</v>
      </c>
      <c r="F24" s="7"/>
      <c r="G24" s="7">
        <v>103333105872.89999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696260</v>
      </c>
      <c r="R24" s="7"/>
      <c r="S24" s="7">
        <v>125500</v>
      </c>
      <c r="T24" s="7"/>
      <c r="U24" s="7">
        <v>109051313757</v>
      </c>
      <c r="V24" s="7"/>
      <c r="W24" s="7">
        <v>86860715251.5</v>
      </c>
      <c r="Y24" s="9">
        <v>3.7615446563885693E-3</v>
      </c>
    </row>
    <row r="25" spans="1:25">
      <c r="A25" s="1" t="s">
        <v>31</v>
      </c>
      <c r="C25" s="7">
        <v>16438776</v>
      </c>
      <c r="D25" s="7"/>
      <c r="E25" s="7">
        <v>674650230225</v>
      </c>
      <c r="F25" s="7"/>
      <c r="G25" s="7">
        <v>571933784898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16438776</v>
      </c>
      <c r="R25" s="7"/>
      <c r="S25" s="7">
        <v>33880</v>
      </c>
      <c r="T25" s="7"/>
      <c r="U25" s="7">
        <v>674650230225</v>
      </c>
      <c r="V25" s="7"/>
      <c r="W25" s="7">
        <v>553631903781.26404</v>
      </c>
      <c r="Y25" s="9">
        <v>2.3975293356091509E-2</v>
      </c>
    </row>
    <row r="26" spans="1:25">
      <c r="A26" s="1" t="s">
        <v>32</v>
      </c>
      <c r="C26" s="7">
        <v>3652785</v>
      </c>
      <c r="D26" s="7"/>
      <c r="E26" s="7">
        <v>185549205856</v>
      </c>
      <c r="F26" s="7"/>
      <c r="G26" s="7">
        <v>194551708789.215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3652785</v>
      </c>
      <c r="R26" s="7"/>
      <c r="S26" s="7">
        <v>39670</v>
      </c>
      <c r="T26" s="7"/>
      <c r="U26" s="7">
        <v>185549205856</v>
      </c>
      <c r="V26" s="7"/>
      <c r="W26" s="7">
        <v>144043790363.34799</v>
      </c>
      <c r="Y26" s="9">
        <v>6.237884967426055E-3</v>
      </c>
    </row>
    <row r="27" spans="1:25">
      <c r="A27" s="1" t="s">
        <v>33</v>
      </c>
      <c r="C27" s="7">
        <v>5907825</v>
      </c>
      <c r="D27" s="7"/>
      <c r="E27" s="7">
        <v>47928680469</v>
      </c>
      <c r="F27" s="7"/>
      <c r="G27" s="7">
        <v>175240575486.89999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5907825</v>
      </c>
      <c r="R27" s="7"/>
      <c r="S27" s="7">
        <v>20650</v>
      </c>
      <c r="T27" s="7"/>
      <c r="U27" s="7">
        <v>47928680469</v>
      </c>
      <c r="V27" s="7"/>
      <c r="W27" s="7">
        <v>121270706561.813</v>
      </c>
      <c r="Y27" s="9">
        <v>5.2516857237849693E-3</v>
      </c>
    </row>
    <row r="28" spans="1:25">
      <c r="A28" s="1" t="s">
        <v>34</v>
      </c>
      <c r="C28" s="7">
        <v>3107968</v>
      </c>
      <c r="D28" s="7"/>
      <c r="E28" s="7">
        <v>46754182520</v>
      </c>
      <c r="F28" s="7"/>
      <c r="G28" s="7">
        <v>111839016372.48</v>
      </c>
      <c r="H28" s="7"/>
      <c r="I28" s="7">
        <v>0</v>
      </c>
      <c r="J28" s="7"/>
      <c r="K28" s="7">
        <v>0</v>
      </c>
      <c r="L28" s="7"/>
      <c r="M28" s="7">
        <v>-107968</v>
      </c>
      <c r="N28" s="7"/>
      <c r="O28" s="7">
        <v>4170463742</v>
      </c>
      <c r="P28" s="7"/>
      <c r="Q28" s="7">
        <v>3000000</v>
      </c>
      <c r="R28" s="7"/>
      <c r="S28" s="7">
        <v>38200</v>
      </c>
      <c r="T28" s="7"/>
      <c r="U28" s="7">
        <v>45129984466</v>
      </c>
      <c r="V28" s="7"/>
      <c r="W28" s="7">
        <v>113918130000</v>
      </c>
      <c r="Y28" s="9">
        <v>4.9332788928407824E-3</v>
      </c>
    </row>
    <row r="29" spans="1:25">
      <c r="A29" s="1" t="s">
        <v>35</v>
      </c>
      <c r="C29" s="7">
        <v>744085</v>
      </c>
      <c r="D29" s="7"/>
      <c r="E29" s="7">
        <v>98496999761</v>
      </c>
      <c r="F29" s="7"/>
      <c r="G29" s="7">
        <v>121747656473.55</v>
      </c>
      <c r="H29" s="7"/>
      <c r="I29" s="7">
        <v>0</v>
      </c>
      <c r="J29" s="7"/>
      <c r="K29" s="7">
        <v>0</v>
      </c>
      <c r="L29" s="7"/>
      <c r="M29" s="7">
        <v>-173068</v>
      </c>
      <c r="N29" s="7"/>
      <c r="O29" s="7">
        <v>29193878104</v>
      </c>
      <c r="P29" s="7"/>
      <c r="Q29" s="7">
        <v>571017</v>
      </c>
      <c r="R29" s="7"/>
      <c r="S29" s="7">
        <v>171500</v>
      </c>
      <c r="T29" s="7"/>
      <c r="U29" s="7">
        <v>75587414494</v>
      </c>
      <c r="V29" s="7"/>
      <c r="W29" s="7">
        <v>97346735477.774994</v>
      </c>
      <c r="Y29" s="9">
        <v>4.2156467580661862E-3</v>
      </c>
    </row>
    <row r="30" spans="1:25">
      <c r="A30" s="1" t="s">
        <v>36</v>
      </c>
      <c r="C30" s="7">
        <v>2750346</v>
      </c>
      <c r="D30" s="7"/>
      <c r="E30" s="7">
        <v>6383610402</v>
      </c>
      <c r="F30" s="7"/>
      <c r="G30" s="7">
        <v>30347193998.43</v>
      </c>
      <c r="H30" s="7"/>
      <c r="I30" s="7">
        <v>0</v>
      </c>
      <c r="J30" s="7"/>
      <c r="K30" s="7">
        <v>0</v>
      </c>
      <c r="L30" s="7"/>
      <c r="M30" s="7">
        <v>-543810</v>
      </c>
      <c r="N30" s="7"/>
      <c r="O30" s="7">
        <v>5211206019</v>
      </c>
      <c r="P30" s="7"/>
      <c r="Q30" s="7">
        <v>2206536</v>
      </c>
      <c r="R30" s="7"/>
      <c r="S30" s="7">
        <v>8990</v>
      </c>
      <c r="T30" s="7"/>
      <c r="U30" s="7">
        <v>5121416055</v>
      </c>
      <c r="V30" s="7"/>
      <c r="W30" s="7">
        <v>19718729926.091999</v>
      </c>
      <c r="Y30" s="9">
        <v>8.5392899390130035E-4</v>
      </c>
    </row>
    <row r="31" spans="1:25">
      <c r="A31" s="1" t="s">
        <v>37</v>
      </c>
      <c r="C31" s="7">
        <v>104300</v>
      </c>
      <c r="D31" s="7"/>
      <c r="E31" s="7">
        <v>214551462300</v>
      </c>
      <c r="F31" s="7"/>
      <c r="G31" s="7">
        <v>292716646250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104300</v>
      </c>
      <c r="R31" s="7"/>
      <c r="S31" s="7">
        <v>2710000</v>
      </c>
      <c r="T31" s="7"/>
      <c r="U31" s="7">
        <v>214551462300</v>
      </c>
      <c r="V31" s="7"/>
      <c r="W31" s="7">
        <v>282299683750</v>
      </c>
      <c r="Y31" s="9">
        <v>1.2225122298790395E-2</v>
      </c>
    </row>
    <row r="32" spans="1:25">
      <c r="A32" s="1" t="s">
        <v>38</v>
      </c>
      <c r="C32" s="7">
        <v>75000</v>
      </c>
      <c r="D32" s="7"/>
      <c r="E32" s="7">
        <v>101752031250</v>
      </c>
      <c r="F32" s="7"/>
      <c r="G32" s="7">
        <v>209738548687.5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75000</v>
      </c>
      <c r="R32" s="7"/>
      <c r="S32" s="7">
        <v>2720000</v>
      </c>
      <c r="T32" s="7"/>
      <c r="U32" s="7">
        <v>101752031250</v>
      </c>
      <c r="V32" s="7"/>
      <c r="W32" s="7">
        <v>203745000000</v>
      </c>
      <c r="Y32" s="9">
        <v>8.8232742937567991E-3</v>
      </c>
    </row>
    <row r="33" spans="1:25">
      <c r="A33" s="1" t="s">
        <v>39</v>
      </c>
      <c r="C33" s="7">
        <v>114900</v>
      </c>
      <c r="D33" s="7"/>
      <c r="E33" s="7">
        <v>146401433417</v>
      </c>
      <c r="F33" s="7"/>
      <c r="G33" s="7">
        <v>322121029868.625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114900</v>
      </c>
      <c r="R33" s="7"/>
      <c r="S33" s="7">
        <v>2715700</v>
      </c>
      <c r="T33" s="7"/>
      <c r="U33" s="7">
        <v>146401433417</v>
      </c>
      <c r="V33" s="7"/>
      <c r="W33" s="7">
        <v>311643887587.5</v>
      </c>
      <c r="Y33" s="9">
        <v>1.3495887026220139E-2</v>
      </c>
    </row>
    <row r="34" spans="1:25">
      <c r="A34" s="1" t="s">
        <v>40</v>
      </c>
      <c r="C34" s="7">
        <v>14626647</v>
      </c>
      <c r="D34" s="7"/>
      <c r="E34" s="7">
        <v>37327203144</v>
      </c>
      <c r="F34" s="7"/>
      <c r="G34" s="7">
        <v>47108363779.134003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14626647</v>
      </c>
      <c r="R34" s="7"/>
      <c r="S34" s="7">
        <v>2566</v>
      </c>
      <c r="T34" s="7"/>
      <c r="U34" s="7">
        <v>37327203144</v>
      </c>
      <c r="V34" s="7"/>
      <c r="W34" s="7">
        <v>37308660943.598099</v>
      </c>
      <c r="Y34" s="9">
        <v>1.6156693368580206E-3</v>
      </c>
    </row>
    <row r="35" spans="1:25">
      <c r="A35" s="1" t="s">
        <v>41</v>
      </c>
      <c r="C35" s="7">
        <v>4617746</v>
      </c>
      <c r="D35" s="7"/>
      <c r="E35" s="7">
        <v>67377531886</v>
      </c>
      <c r="F35" s="7"/>
      <c r="G35" s="7">
        <v>86434791844.779007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4617746</v>
      </c>
      <c r="R35" s="7"/>
      <c r="S35" s="7">
        <v>19630</v>
      </c>
      <c r="T35" s="7"/>
      <c r="U35" s="7">
        <v>67377531886</v>
      </c>
      <c r="V35" s="7"/>
      <c r="W35" s="7">
        <v>90107008173.819</v>
      </c>
      <c r="Y35" s="9">
        <v>3.9021269179974525E-3</v>
      </c>
    </row>
    <row r="36" spans="1:25">
      <c r="A36" s="1" t="s">
        <v>42</v>
      </c>
      <c r="C36" s="7">
        <v>6847377</v>
      </c>
      <c r="D36" s="7"/>
      <c r="E36" s="7">
        <v>8778337314</v>
      </c>
      <c r="F36" s="7"/>
      <c r="G36" s="7">
        <v>18173715735.289501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6847377</v>
      </c>
      <c r="R36" s="7"/>
      <c r="S36" s="7">
        <v>1726</v>
      </c>
      <c r="T36" s="7"/>
      <c r="U36" s="7">
        <v>8778337314</v>
      </c>
      <c r="V36" s="7"/>
      <c r="W36" s="7">
        <v>11748252194.4231</v>
      </c>
      <c r="Y36" s="9">
        <v>5.0876365841431804E-4</v>
      </c>
    </row>
    <row r="37" spans="1:25">
      <c r="A37" s="1" t="s">
        <v>43</v>
      </c>
      <c r="C37" s="7">
        <v>18682873</v>
      </c>
      <c r="D37" s="7"/>
      <c r="E37" s="7">
        <v>106673506450</v>
      </c>
      <c r="F37" s="7"/>
      <c r="G37" s="7">
        <v>104558726768.80901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18682873</v>
      </c>
      <c r="R37" s="7"/>
      <c r="S37" s="7">
        <v>5500</v>
      </c>
      <c r="T37" s="7"/>
      <c r="U37" s="7">
        <v>106673506450</v>
      </c>
      <c r="V37" s="7"/>
      <c r="W37" s="7">
        <v>102144404481.075</v>
      </c>
      <c r="Y37" s="9">
        <v>4.423412099972838E-3</v>
      </c>
    </row>
    <row r="38" spans="1:25">
      <c r="A38" s="1" t="s">
        <v>44</v>
      </c>
      <c r="C38" s="7">
        <v>12155692</v>
      </c>
      <c r="D38" s="7"/>
      <c r="E38" s="7">
        <v>6649163524</v>
      </c>
      <c r="F38" s="7"/>
      <c r="G38" s="7">
        <v>30075497059.541401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12155692</v>
      </c>
      <c r="R38" s="7"/>
      <c r="S38" s="7">
        <v>2480</v>
      </c>
      <c r="T38" s="7"/>
      <c r="U38" s="7">
        <v>6649163524</v>
      </c>
      <c r="V38" s="7"/>
      <c r="W38" s="7">
        <v>29966746768.848</v>
      </c>
      <c r="Y38" s="9">
        <v>1.2977242456653963E-3</v>
      </c>
    </row>
    <row r="39" spans="1:25">
      <c r="A39" s="1" t="s">
        <v>45</v>
      </c>
      <c r="C39" s="7">
        <v>42566739</v>
      </c>
      <c r="D39" s="7"/>
      <c r="E39" s="7">
        <v>240147011127</v>
      </c>
      <c r="F39" s="7"/>
      <c r="G39" s="7">
        <v>255996474762.84799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42566739</v>
      </c>
      <c r="R39" s="7"/>
      <c r="S39" s="7">
        <v>5150</v>
      </c>
      <c r="T39" s="7"/>
      <c r="U39" s="7">
        <v>240147011127</v>
      </c>
      <c r="V39" s="7"/>
      <c r="W39" s="7">
        <v>217914354550.19299</v>
      </c>
      <c r="Y39" s="9">
        <v>9.4368849431560181E-3</v>
      </c>
    </row>
    <row r="40" spans="1:25">
      <c r="A40" s="1" t="s">
        <v>46</v>
      </c>
      <c r="C40" s="7">
        <v>5382048</v>
      </c>
      <c r="D40" s="7"/>
      <c r="E40" s="7">
        <v>31244222430</v>
      </c>
      <c r="F40" s="7"/>
      <c r="G40" s="7">
        <v>78591864523.535995</v>
      </c>
      <c r="H40" s="7"/>
      <c r="I40" s="7">
        <v>0</v>
      </c>
      <c r="J40" s="7"/>
      <c r="K40" s="7">
        <v>0</v>
      </c>
      <c r="L40" s="7"/>
      <c r="M40" s="7">
        <v>-105000</v>
      </c>
      <c r="N40" s="7"/>
      <c r="O40" s="7">
        <v>1657826893</v>
      </c>
      <c r="P40" s="7"/>
      <c r="Q40" s="7">
        <v>5277048</v>
      </c>
      <c r="R40" s="7"/>
      <c r="S40" s="7">
        <v>14000</v>
      </c>
      <c r="T40" s="7"/>
      <c r="U40" s="7">
        <v>30634669457</v>
      </c>
      <c r="V40" s="7"/>
      <c r="W40" s="7">
        <v>73439093901.600006</v>
      </c>
      <c r="Y40" s="9">
        <v>3.1803149494651602E-3</v>
      </c>
    </row>
    <row r="41" spans="1:25">
      <c r="A41" s="1" t="s">
        <v>47</v>
      </c>
      <c r="C41" s="7">
        <v>1588457</v>
      </c>
      <c r="D41" s="7"/>
      <c r="E41" s="7">
        <v>24768100681</v>
      </c>
      <c r="F41" s="7"/>
      <c r="G41" s="7">
        <v>42127871565.078003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1588457</v>
      </c>
      <c r="R41" s="7"/>
      <c r="S41" s="7">
        <v>27240</v>
      </c>
      <c r="T41" s="7"/>
      <c r="U41" s="7">
        <v>24768100681</v>
      </c>
      <c r="V41" s="7"/>
      <c r="W41" s="7">
        <v>43012114746.353996</v>
      </c>
      <c r="Y41" s="9">
        <v>1.8626601210416107E-3</v>
      </c>
    </row>
    <row r="42" spans="1:25">
      <c r="A42" s="1" t="s">
        <v>48</v>
      </c>
      <c r="C42" s="7">
        <v>5288198</v>
      </c>
      <c r="D42" s="7"/>
      <c r="E42" s="7">
        <v>69208419851</v>
      </c>
      <c r="F42" s="7"/>
      <c r="G42" s="7">
        <v>123007557392.46001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5288198</v>
      </c>
      <c r="R42" s="7"/>
      <c r="S42" s="7">
        <v>18711</v>
      </c>
      <c r="T42" s="7"/>
      <c r="U42" s="7">
        <v>69208419851</v>
      </c>
      <c r="V42" s="7"/>
      <c r="W42" s="7">
        <v>98358735314.970901</v>
      </c>
      <c r="Y42" s="9">
        <v>4.2594718931557177E-3</v>
      </c>
    </row>
    <row r="43" spans="1:25">
      <c r="A43" s="1" t="s">
        <v>49</v>
      </c>
      <c r="C43" s="7">
        <v>9551653</v>
      </c>
      <c r="D43" s="7"/>
      <c r="E43" s="7">
        <v>109173759742</v>
      </c>
      <c r="F43" s="7"/>
      <c r="G43" s="7">
        <v>150018166501.47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9551653</v>
      </c>
      <c r="R43" s="7"/>
      <c r="S43" s="7">
        <v>18030</v>
      </c>
      <c r="T43" s="7"/>
      <c r="U43" s="7">
        <v>109173759742</v>
      </c>
      <c r="V43" s="7"/>
      <c r="W43" s="7">
        <v>171191616583.63901</v>
      </c>
      <c r="Y43" s="9">
        <v>7.4135345157382623E-3</v>
      </c>
    </row>
    <row r="44" spans="1:25">
      <c r="A44" s="1" t="s">
        <v>50</v>
      </c>
      <c r="C44" s="7">
        <v>5655979</v>
      </c>
      <c r="D44" s="7"/>
      <c r="E44" s="7">
        <v>12844681478</v>
      </c>
      <c r="F44" s="7"/>
      <c r="G44" s="7">
        <v>21707800396.231899</v>
      </c>
      <c r="H44" s="7"/>
      <c r="I44" s="7">
        <v>0</v>
      </c>
      <c r="J44" s="7"/>
      <c r="K44" s="7">
        <v>0</v>
      </c>
      <c r="L44" s="7"/>
      <c r="M44" s="7">
        <v>-5655979</v>
      </c>
      <c r="N44" s="7"/>
      <c r="O44" s="7">
        <v>22719569067</v>
      </c>
      <c r="P44" s="7"/>
      <c r="Q44" s="7">
        <v>0</v>
      </c>
      <c r="R44" s="7"/>
      <c r="S44" s="7">
        <v>0</v>
      </c>
      <c r="T44" s="7"/>
      <c r="U44" s="7">
        <v>0</v>
      </c>
      <c r="V44" s="7"/>
      <c r="W44" s="7">
        <v>0</v>
      </c>
      <c r="Y44" s="9">
        <v>0</v>
      </c>
    </row>
    <row r="45" spans="1:25">
      <c r="A45" s="1" t="s">
        <v>51</v>
      </c>
      <c r="C45" s="7">
        <v>43199</v>
      </c>
      <c r="D45" s="7"/>
      <c r="E45" s="7">
        <v>13838639484</v>
      </c>
      <c r="F45" s="7"/>
      <c r="G45" s="7">
        <v>16376222512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43199</v>
      </c>
      <c r="R45" s="7"/>
      <c r="S45" s="7">
        <v>447999</v>
      </c>
      <c r="T45" s="7"/>
      <c r="U45" s="7">
        <v>13838639484</v>
      </c>
      <c r="V45" s="7"/>
      <c r="W45" s="7">
        <v>19306661339.877602</v>
      </c>
      <c r="Y45" s="9">
        <v>8.3608416745642954E-4</v>
      </c>
    </row>
    <row r="46" spans="1:25">
      <c r="A46" s="1" t="s">
        <v>52</v>
      </c>
      <c r="C46" s="7">
        <v>472580</v>
      </c>
      <c r="D46" s="7"/>
      <c r="E46" s="7">
        <v>151244026204</v>
      </c>
      <c r="F46" s="7"/>
      <c r="G46" s="7">
        <v>182459428057.96799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472580</v>
      </c>
      <c r="R46" s="7"/>
      <c r="S46" s="7">
        <v>452000</v>
      </c>
      <c r="T46" s="7"/>
      <c r="U46" s="7">
        <v>151244026204</v>
      </c>
      <c r="V46" s="7"/>
      <c r="W46" s="7">
        <v>213093505216</v>
      </c>
      <c r="Y46" s="9">
        <v>9.2281157659764076E-3</v>
      </c>
    </row>
    <row r="47" spans="1:25">
      <c r="A47" s="1" t="s">
        <v>53</v>
      </c>
      <c r="C47" s="7">
        <v>50335</v>
      </c>
      <c r="D47" s="7"/>
      <c r="E47" s="7">
        <v>16125679571</v>
      </c>
      <c r="F47" s="7"/>
      <c r="G47" s="7">
        <v>19031180284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50335</v>
      </c>
      <c r="R47" s="7"/>
      <c r="S47" s="7">
        <v>440000</v>
      </c>
      <c r="T47" s="7"/>
      <c r="U47" s="7">
        <v>16125679571</v>
      </c>
      <c r="V47" s="7"/>
      <c r="W47" s="7">
        <v>22094246240</v>
      </c>
      <c r="Y47" s="9">
        <v>9.5680185962514327E-4</v>
      </c>
    </row>
    <row r="48" spans="1:25">
      <c r="A48" s="1" t="s">
        <v>54</v>
      </c>
      <c r="C48" s="7">
        <v>11850462</v>
      </c>
      <c r="D48" s="7"/>
      <c r="E48" s="7">
        <v>228096434644</v>
      </c>
      <c r="F48" s="7"/>
      <c r="G48" s="7">
        <v>260925931286.86499</v>
      </c>
      <c r="H48" s="7"/>
      <c r="I48" s="7">
        <v>0</v>
      </c>
      <c r="J48" s="7"/>
      <c r="K48" s="7">
        <v>0</v>
      </c>
      <c r="L48" s="7"/>
      <c r="M48" s="7">
        <v>-110001</v>
      </c>
      <c r="N48" s="7"/>
      <c r="O48" s="7">
        <v>2564175297</v>
      </c>
      <c r="P48" s="7"/>
      <c r="Q48" s="7">
        <v>11740461</v>
      </c>
      <c r="R48" s="7"/>
      <c r="S48" s="7">
        <v>23000</v>
      </c>
      <c r="T48" s="7"/>
      <c r="U48" s="7">
        <v>225979147072</v>
      </c>
      <c r="V48" s="7"/>
      <c r="W48" s="7">
        <v>268423920912.14999</v>
      </c>
      <c r="Y48" s="9">
        <v>1.1624225778367966E-2</v>
      </c>
    </row>
    <row r="49" spans="1:25">
      <c r="A49" s="1" t="s">
        <v>55</v>
      </c>
      <c r="C49" s="7">
        <v>8098123</v>
      </c>
      <c r="D49" s="7"/>
      <c r="E49" s="7">
        <v>98643756494</v>
      </c>
      <c r="F49" s="7"/>
      <c r="G49" s="7">
        <v>116643618546.493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8098123</v>
      </c>
      <c r="R49" s="7"/>
      <c r="S49" s="7">
        <v>12550</v>
      </c>
      <c r="T49" s="7"/>
      <c r="U49" s="7">
        <v>98643756494</v>
      </c>
      <c r="V49" s="7"/>
      <c r="W49" s="7">
        <v>101026736560.283</v>
      </c>
      <c r="Y49" s="9">
        <v>4.3750109581804962E-3</v>
      </c>
    </row>
    <row r="50" spans="1:25">
      <c r="A50" s="1" t="s">
        <v>56</v>
      </c>
      <c r="C50" s="7">
        <v>86165365</v>
      </c>
      <c r="D50" s="7"/>
      <c r="E50" s="7">
        <v>306320619007</v>
      </c>
      <c r="F50" s="7"/>
      <c r="G50" s="7">
        <v>289506062044.48499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86165365</v>
      </c>
      <c r="R50" s="7"/>
      <c r="S50" s="7">
        <v>3440</v>
      </c>
      <c r="T50" s="7"/>
      <c r="U50" s="7">
        <v>306320619007</v>
      </c>
      <c r="V50" s="7"/>
      <c r="W50" s="7">
        <v>294645222909.17999</v>
      </c>
      <c r="Y50" s="9">
        <v>1.2759751753774619E-2</v>
      </c>
    </row>
    <row r="51" spans="1:25">
      <c r="A51" s="1" t="s">
        <v>57</v>
      </c>
      <c r="C51" s="7">
        <v>1050000</v>
      </c>
      <c r="D51" s="7"/>
      <c r="E51" s="7">
        <v>28621991570</v>
      </c>
      <c r="F51" s="7"/>
      <c r="G51" s="7">
        <v>56080821825</v>
      </c>
      <c r="H51" s="7"/>
      <c r="I51" s="7">
        <v>0</v>
      </c>
      <c r="J51" s="7"/>
      <c r="K51" s="7">
        <v>0</v>
      </c>
      <c r="L51" s="7"/>
      <c r="M51" s="7">
        <v>-1050000</v>
      </c>
      <c r="N51" s="7"/>
      <c r="O51" s="7">
        <v>60014053594</v>
      </c>
      <c r="P51" s="7"/>
      <c r="Q51" s="7">
        <v>0</v>
      </c>
      <c r="R51" s="7"/>
      <c r="S51" s="7">
        <v>0</v>
      </c>
      <c r="T51" s="7"/>
      <c r="U51" s="7">
        <v>0</v>
      </c>
      <c r="V51" s="7"/>
      <c r="W51" s="7">
        <v>0</v>
      </c>
      <c r="Y51" s="9">
        <v>0</v>
      </c>
    </row>
    <row r="52" spans="1:25">
      <c r="A52" s="1" t="s">
        <v>58</v>
      </c>
      <c r="C52" s="7">
        <v>8868106</v>
      </c>
      <c r="D52" s="7"/>
      <c r="E52" s="7">
        <v>65854388596</v>
      </c>
      <c r="F52" s="7"/>
      <c r="G52" s="7">
        <v>64704601246.662003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8868106</v>
      </c>
      <c r="R52" s="7"/>
      <c r="S52" s="7">
        <v>7440</v>
      </c>
      <c r="T52" s="7"/>
      <c r="U52" s="7">
        <v>65854388596</v>
      </c>
      <c r="V52" s="7"/>
      <c r="W52" s="7">
        <v>65586135323.592003</v>
      </c>
      <c r="Y52" s="9">
        <v>2.8402388369162634E-3</v>
      </c>
    </row>
    <row r="53" spans="1:25">
      <c r="A53" s="1" t="s">
        <v>59</v>
      </c>
      <c r="C53" s="7">
        <v>1038300649</v>
      </c>
      <c r="D53" s="7"/>
      <c r="E53" s="7">
        <v>1152326031828</v>
      </c>
      <c r="F53" s="7"/>
      <c r="G53" s="7">
        <v>1362402043382.75</v>
      </c>
      <c r="H53" s="7"/>
      <c r="I53" s="7">
        <v>125992243</v>
      </c>
      <c r="J53" s="7"/>
      <c r="K53" s="7">
        <v>166519732056</v>
      </c>
      <c r="L53" s="7"/>
      <c r="M53" s="7">
        <v>0</v>
      </c>
      <c r="N53" s="7"/>
      <c r="O53" s="7">
        <v>0</v>
      </c>
      <c r="P53" s="7"/>
      <c r="Q53" s="7">
        <v>1164292892</v>
      </c>
      <c r="R53" s="7"/>
      <c r="S53" s="7">
        <v>1182</v>
      </c>
      <c r="T53" s="7"/>
      <c r="U53" s="7">
        <v>1318845763884</v>
      </c>
      <c r="V53" s="7"/>
      <c r="W53" s="7">
        <v>1368005842863.8501</v>
      </c>
      <c r="Y53" s="9">
        <v>5.9242144774348873E-2</v>
      </c>
    </row>
    <row r="54" spans="1:25">
      <c r="A54" s="1" t="s">
        <v>60</v>
      </c>
      <c r="C54" s="7">
        <v>6900702</v>
      </c>
      <c r="D54" s="7"/>
      <c r="E54" s="7">
        <v>128378911649</v>
      </c>
      <c r="F54" s="7"/>
      <c r="G54" s="7">
        <v>237686623820.41501</v>
      </c>
      <c r="H54" s="7"/>
      <c r="I54" s="7">
        <v>0</v>
      </c>
      <c r="J54" s="7"/>
      <c r="K54" s="7">
        <v>0</v>
      </c>
      <c r="L54" s="7"/>
      <c r="M54" s="7">
        <v>-200000</v>
      </c>
      <c r="N54" s="7"/>
      <c r="O54" s="7">
        <v>6826617777</v>
      </c>
      <c r="P54" s="7"/>
      <c r="Q54" s="7">
        <v>6700702</v>
      </c>
      <c r="R54" s="7"/>
      <c r="S54" s="7">
        <v>34970</v>
      </c>
      <c r="T54" s="7"/>
      <c r="U54" s="7">
        <v>124658162320</v>
      </c>
      <c r="V54" s="7"/>
      <c r="W54" s="7">
        <v>232929323823.80701</v>
      </c>
      <c r="Y54" s="9">
        <v>1.0087115341023091E-2</v>
      </c>
    </row>
    <row r="55" spans="1:25">
      <c r="A55" s="1" t="s">
        <v>61</v>
      </c>
      <c r="C55" s="7">
        <v>2000000</v>
      </c>
      <c r="D55" s="7"/>
      <c r="E55" s="7">
        <v>24609884668</v>
      </c>
      <c r="F55" s="7"/>
      <c r="G55" s="7">
        <v>37356399000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2000000</v>
      </c>
      <c r="R55" s="7"/>
      <c r="S55" s="7">
        <v>17810</v>
      </c>
      <c r="T55" s="7"/>
      <c r="U55" s="7">
        <v>24609884668</v>
      </c>
      <c r="V55" s="7"/>
      <c r="W55" s="7">
        <v>35408061000</v>
      </c>
      <c r="Y55" s="9">
        <v>1.5333629508114195E-3</v>
      </c>
    </row>
    <row r="56" spans="1:25">
      <c r="A56" s="1" t="s">
        <v>62</v>
      </c>
      <c r="C56" s="7">
        <v>28945732</v>
      </c>
      <c r="D56" s="7"/>
      <c r="E56" s="7">
        <v>66093122873</v>
      </c>
      <c r="F56" s="7"/>
      <c r="G56" s="7">
        <v>105598762963.18201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28945732</v>
      </c>
      <c r="R56" s="7"/>
      <c r="S56" s="7">
        <v>3228</v>
      </c>
      <c r="T56" s="7"/>
      <c r="U56" s="7">
        <v>66093122873</v>
      </c>
      <c r="V56" s="7"/>
      <c r="W56" s="7">
        <v>92880873799.768799</v>
      </c>
      <c r="Y56" s="9">
        <v>4.0222504904619469E-3</v>
      </c>
    </row>
    <row r="57" spans="1:25">
      <c r="A57" s="1" t="s">
        <v>63</v>
      </c>
      <c r="C57" s="7">
        <v>43190575</v>
      </c>
      <c r="D57" s="7"/>
      <c r="E57" s="7">
        <v>289820417037</v>
      </c>
      <c r="F57" s="7"/>
      <c r="G57" s="7">
        <v>361930172793.862</v>
      </c>
      <c r="H57" s="7"/>
      <c r="I57" s="7">
        <v>0</v>
      </c>
      <c r="J57" s="7"/>
      <c r="K57" s="7">
        <v>0</v>
      </c>
      <c r="L57" s="7"/>
      <c r="M57" s="7">
        <v>-400001</v>
      </c>
      <c r="N57" s="7"/>
      <c r="O57" s="7">
        <v>3334704502</v>
      </c>
      <c r="P57" s="7"/>
      <c r="Q57" s="7">
        <v>42790574</v>
      </c>
      <c r="R57" s="7"/>
      <c r="S57" s="7">
        <v>8280</v>
      </c>
      <c r="T57" s="7"/>
      <c r="U57" s="7">
        <v>287136302351</v>
      </c>
      <c r="V57" s="7"/>
      <c r="W57" s="7">
        <v>352197832301.31598</v>
      </c>
      <c r="Y57" s="9">
        <v>1.5252094922874521E-2</v>
      </c>
    </row>
    <row r="58" spans="1:25">
      <c r="A58" s="1" t="s">
        <v>64</v>
      </c>
      <c r="C58" s="7">
        <v>4900000</v>
      </c>
      <c r="D58" s="7"/>
      <c r="E58" s="7">
        <v>57376381439</v>
      </c>
      <c r="F58" s="7"/>
      <c r="G58" s="7">
        <v>55137965400</v>
      </c>
      <c r="H58" s="7"/>
      <c r="I58" s="7">
        <v>0</v>
      </c>
      <c r="J58" s="7"/>
      <c r="K58" s="7">
        <v>0</v>
      </c>
      <c r="L58" s="7"/>
      <c r="M58" s="7">
        <v>-200000</v>
      </c>
      <c r="N58" s="7"/>
      <c r="O58" s="7">
        <v>2346936759</v>
      </c>
      <c r="P58" s="7"/>
      <c r="Q58" s="7">
        <v>4700000</v>
      </c>
      <c r="R58" s="7"/>
      <c r="S58" s="7">
        <v>9700</v>
      </c>
      <c r="T58" s="7"/>
      <c r="U58" s="7">
        <v>55034488319</v>
      </c>
      <c r="V58" s="7"/>
      <c r="W58" s="7">
        <v>45318739500</v>
      </c>
      <c r="Y58" s="9">
        <v>1.9625496049267997E-3</v>
      </c>
    </row>
    <row r="59" spans="1:25">
      <c r="A59" s="1" t="s">
        <v>65</v>
      </c>
      <c r="C59" s="7">
        <v>53961515</v>
      </c>
      <c r="D59" s="7"/>
      <c r="E59" s="7">
        <v>239946307634</v>
      </c>
      <c r="F59" s="7"/>
      <c r="G59" s="7">
        <v>396939285494.54999</v>
      </c>
      <c r="H59" s="7"/>
      <c r="I59" s="7">
        <v>28000</v>
      </c>
      <c r="J59" s="7"/>
      <c r="K59" s="7">
        <v>201787084</v>
      </c>
      <c r="L59" s="7"/>
      <c r="M59" s="7">
        <v>-2490000</v>
      </c>
      <c r="N59" s="7"/>
      <c r="O59" s="7">
        <v>17998223190</v>
      </c>
      <c r="P59" s="7"/>
      <c r="Q59" s="7">
        <v>51499515</v>
      </c>
      <c r="R59" s="7"/>
      <c r="S59" s="7">
        <v>7080</v>
      </c>
      <c r="T59" s="7"/>
      <c r="U59" s="7">
        <v>229072448717</v>
      </c>
      <c r="V59" s="7"/>
      <c r="W59" s="7">
        <v>362447097631.10999</v>
      </c>
      <c r="Y59" s="9">
        <v>1.5695944240964606E-2</v>
      </c>
    </row>
    <row r="60" spans="1:25">
      <c r="A60" s="1" t="s">
        <v>66</v>
      </c>
      <c r="C60" s="7">
        <v>70151575</v>
      </c>
      <c r="D60" s="7"/>
      <c r="E60" s="7">
        <v>256074723021</v>
      </c>
      <c r="F60" s="7"/>
      <c r="G60" s="7">
        <v>372380484507.52502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70151575</v>
      </c>
      <c r="R60" s="7"/>
      <c r="S60" s="7">
        <v>5000</v>
      </c>
      <c r="T60" s="7"/>
      <c r="U60" s="7">
        <v>256074723021</v>
      </c>
      <c r="V60" s="7"/>
      <c r="W60" s="7">
        <v>348670865643.75</v>
      </c>
      <c r="Y60" s="9">
        <v>1.5099357951441409E-2</v>
      </c>
    </row>
    <row r="61" spans="1:25">
      <c r="A61" s="1" t="s">
        <v>67</v>
      </c>
      <c r="C61" s="7">
        <v>35800000</v>
      </c>
      <c r="D61" s="7"/>
      <c r="E61" s="7">
        <v>232155711642</v>
      </c>
      <c r="F61" s="7"/>
      <c r="G61" s="7">
        <v>212454330300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35800000</v>
      </c>
      <c r="R61" s="7"/>
      <c r="S61" s="7">
        <v>6070</v>
      </c>
      <c r="T61" s="7"/>
      <c r="U61" s="7">
        <v>232155711642</v>
      </c>
      <c r="V61" s="7"/>
      <c r="W61" s="7">
        <v>216013029300</v>
      </c>
      <c r="Y61" s="9">
        <v>9.3545471473617716E-3</v>
      </c>
    </row>
    <row r="62" spans="1:25">
      <c r="A62" s="1" t="s">
        <v>68</v>
      </c>
      <c r="C62" s="7">
        <v>28787249</v>
      </c>
      <c r="D62" s="7"/>
      <c r="E62" s="7">
        <v>102273599592</v>
      </c>
      <c r="F62" s="7"/>
      <c r="G62" s="7">
        <v>121331691042.228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28787249</v>
      </c>
      <c r="R62" s="7"/>
      <c r="S62" s="7">
        <v>3666</v>
      </c>
      <c r="T62" s="7"/>
      <c r="U62" s="7">
        <v>102273599592</v>
      </c>
      <c r="V62" s="7"/>
      <c r="W62" s="7">
        <v>104906127207.73801</v>
      </c>
      <c r="Y62" s="9">
        <v>4.543009818398564E-3</v>
      </c>
    </row>
    <row r="63" spans="1:25">
      <c r="A63" s="1" t="s">
        <v>69</v>
      </c>
      <c r="C63" s="7">
        <v>5397942</v>
      </c>
      <c r="D63" s="7"/>
      <c r="E63" s="7">
        <v>45167328873</v>
      </c>
      <c r="F63" s="7"/>
      <c r="G63" s="7">
        <v>101843344171.998</v>
      </c>
      <c r="H63" s="7"/>
      <c r="I63" s="7">
        <v>0</v>
      </c>
      <c r="J63" s="7"/>
      <c r="K63" s="7">
        <v>0</v>
      </c>
      <c r="L63" s="7"/>
      <c r="M63" s="7">
        <v>-5397942</v>
      </c>
      <c r="N63" s="7"/>
      <c r="O63" s="7">
        <v>102187220017</v>
      </c>
      <c r="P63" s="7"/>
      <c r="Q63" s="7">
        <v>0</v>
      </c>
      <c r="R63" s="7"/>
      <c r="S63" s="7">
        <v>0</v>
      </c>
      <c r="T63" s="7"/>
      <c r="U63" s="7">
        <v>0</v>
      </c>
      <c r="V63" s="7"/>
      <c r="W63" s="7">
        <v>0</v>
      </c>
      <c r="Y63" s="9">
        <v>0</v>
      </c>
    </row>
    <row r="64" spans="1:25">
      <c r="A64" s="1" t="s">
        <v>70</v>
      </c>
      <c r="C64" s="7">
        <v>55806620</v>
      </c>
      <c r="D64" s="7"/>
      <c r="E64" s="7">
        <v>758005217150</v>
      </c>
      <c r="F64" s="7"/>
      <c r="G64" s="7">
        <v>1192703268136.5</v>
      </c>
      <c r="H64" s="7"/>
      <c r="I64" s="7">
        <v>0</v>
      </c>
      <c r="J64" s="7"/>
      <c r="K64" s="7">
        <v>0</v>
      </c>
      <c r="L64" s="7"/>
      <c r="M64" s="7">
        <v>-1200000</v>
      </c>
      <c r="N64" s="7"/>
      <c r="O64" s="7">
        <v>24428778865</v>
      </c>
      <c r="P64" s="7"/>
      <c r="Q64" s="7">
        <v>54606620</v>
      </c>
      <c r="R64" s="7"/>
      <c r="S64" s="7">
        <v>17120</v>
      </c>
      <c r="T64" s="7"/>
      <c r="U64" s="7">
        <v>741705963394</v>
      </c>
      <c r="V64" s="7"/>
      <c r="W64" s="7">
        <v>929302885660.31995</v>
      </c>
      <c r="Y64" s="9">
        <v>4.0243904204572946E-2</v>
      </c>
    </row>
    <row r="65" spans="1:25">
      <c r="A65" s="1" t="s">
        <v>71</v>
      </c>
      <c r="C65" s="7">
        <v>272507</v>
      </c>
      <c r="D65" s="7"/>
      <c r="E65" s="7">
        <v>10483600584</v>
      </c>
      <c r="F65" s="7"/>
      <c r="G65" s="7">
        <v>15467566809.285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272507</v>
      </c>
      <c r="R65" s="7"/>
      <c r="S65" s="7">
        <v>51880</v>
      </c>
      <c r="T65" s="7"/>
      <c r="U65" s="7">
        <v>10483600584</v>
      </c>
      <c r="V65" s="7"/>
      <c r="W65" s="7">
        <v>14053544064.198</v>
      </c>
      <c r="Y65" s="9">
        <v>6.0859542112845304E-4</v>
      </c>
    </row>
    <row r="66" spans="1:25">
      <c r="A66" s="1" t="s">
        <v>72</v>
      </c>
      <c r="C66" s="7">
        <v>2171106</v>
      </c>
      <c r="D66" s="7"/>
      <c r="E66" s="7">
        <v>107499178977</v>
      </c>
      <c r="F66" s="7"/>
      <c r="G66" s="7">
        <v>318764355680.60999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2171106</v>
      </c>
      <c r="R66" s="7"/>
      <c r="S66" s="7">
        <v>145200</v>
      </c>
      <c r="T66" s="7"/>
      <c r="U66" s="7">
        <v>107499178977</v>
      </c>
      <c r="V66" s="7"/>
      <c r="W66" s="7">
        <v>313368885882.35999</v>
      </c>
      <c r="Y66" s="9">
        <v>1.3570588899207512E-2</v>
      </c>
    </row>
    <row r="67" spans="1:25">
      <c r="A67" s="1" t="s">
        <v>73</v>
      </c>
      <c r="C67" s="7">
        <v>2739478</v>
      </c>
      <c r="D67" s="7"/>
      <c r="E67" s="7">
        <v>70208101002</v>
      </c>
      <c r="F67" s="7"/>
      <c r="G67" s="7">
        <v>112603414678.965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2739478</v>
      </c>
      <c r="R67" s="7"/>
      <c r="S67" s="7">
        <v>32490</v>
      </c>
      <c r="T67" s="7"/>
      <c r="U67" s="7">
        <v>70208101002</v>
      </c>
      <c r="V67" s="7"/>
      <c r="W67" s="7">
        <v>88476056660.690994</v>
      </c>
      <c r="Y67" s="9">
        <v>3.8314977856990103E-3</v>
      </c>
    </row>
    <row r="68" spans="1:25">
      <c r="A68" s="1" t="s">
        <v>74</v>
      </c>
      <c r="C68" s="7">
        <v>7675802</v>
      </c>
      <c r="D68" s="7"/>
      <c r="E68" s="7">
        <v>191324852811</v>
      </c>
      <c r="F68" s="7"/>
      <c r="G68" s="7">
        <v>355106295720.77399</v>
      </c>
      <c r="H68" s="7"/>
      <c r="I68" s="7">
        <v>0</v>
      </c>
      <c r="J68" s="7"/>
      <c r="K68" s="7">
        <v>0</v>
      </c>
      <c r="L68" s="7"/>
      <c r="M68" s="7">
        <v>-160831</v>
      </c>
      <c r="N68" s="7"/>
      <c r="O68" s="7">
        <v>7899152956</v>
      </c>
      <c r="P68" s="7"/>
      <c r="Q68" s="7">
        <v>7514971</v>
      </c>
      <c r="R68" s="7"/>
      <c r="S68" s="7">
        <v>41070</v>
      </c>
      <c r="T68" s="7"/>
      <c r="U68" s="7">
        <v>187316025147</v>
      </c>
      <c r="V68" s="7"/>
      <c r="W68" s="7">
        <v>306803451809.12799</v>
      </c>
      <c r="Y68" s="9">
        <v>1.328626964874393E-2</v>
      </c>
    </row>
    <row r="69" spans="1:25">
      <c r="A69" s="1" t="s">
        <v>75</v>
      </c>
      <c r="C69" s="7">
        <v>2262071</v>
      </c>
      <c r="D69" s="7"/>
      <c r="E69" s="7">
        <v>49569005309</v>
      </c>
      <c r="F69" s="7"/>
      <c r="G69" s="7">
        <v>93924509771.263504</v>
      </c>
      <c r="H69" s="7"/>
      <c r="I69" s="7">
        <v>0</v>
      </c>
      <c r="J69" s="7"/>
      <c r="K69" s="7">
        <v>0</v>
      </c>
      <c r="L69" s="7"/>
      <c r="M69" s="7">
        <v>-1278368</v>
      </c>
      <c r="N69" s="7"/>
      <c r="O69" s="7">
        <v>48987865945</v>
      </c>
      <c r="P69" s="7"/>
      <c r="Q69" s="7">
        <v>983703</v>
      </c>
      <c r="R69" s="7"/>
      <c r="S69" s="7">
        <v>41450</v>
      </c>
      <c r="T69" s="7"/>
      <c r="U69" s="7">
        <v>21555989720</v>
      </c>
      <c r="V69" s="7"/>
      <c r="W69" s="7">
        <v>40531881138.3675</v>
      </c>
      <c r="Y69" s="9">
        <v>1.7552524230079955E-3</v>
      </c>
    </row>
    <row r="70" spans="1:25">
      <c r="A70" s="1" t="s">
        <v>76</v>
      </c>
      <c r="C70" s="7">
        <v>7538674</v>
      </c>
      <c r="D70" s="7"/>
      <c r="E70" s="7">
        <v>200339241899</v>
      </c>
      <c r="F70" s="7"/>
      <c r="G70" s="7">
        <v>432168535368.99902</v>
      </c>
      <c r="H70" s="7"/>
      <c r="I70" s="7">
        <v>0</v>
      </c>
      <c r="J70" s="7"/>
      <c r="K70" s="7">
        <v>0</v>
      </c>
      <c r="L70" s="7"/>
      <c r="M70" s="7">
        <v>0</v>
      </c>
      <c r="N70" s="7"/>
      <c r="O70" s="7">
        <v>0</v>
      </c>
      <c r="P70" s="7"/>
      <c r="Q70" s="7">
        <v>7538674</v>
      </c>
      <c r="R70" s="7"/>
      <c r="S70" s="7">
        <v>57350</v>
      </c>
      <c r="T70" s="7"/>
      <c r="U70" s="7">
        <v>200339241899</v>
      </c>
      <c r="V70" s="7"/>
      <c r="W70" s="7">
        <v>429770513324.29498</v>
      </c>
      <c r="Y70" s="9">
        <v>1.8611416831966016E-2</v>
      </c>
    </row>
    <row r="71" spans="1:25">
      <c r="A71" s="1" t="s">
        <v>77</v>
      </c>
      <c r="C71" s="7">
        <v>10065086</v>
      </c>
      <c r="D71" s="7"/>
      <c r="E71" s="7">
        <v>69582526696</v>
      </c>
      <c r="F71" s="7"/>
      <c r="G71" s="7">
        <v>256133087700.48001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v>10065086</v>
      </c>
      <c r="R71" s="7"/>
      <c r="S71" s="7">
        <v>28250</v>
      </c>
      <c r="T71" s="7"/>
      <c r="U71" s="7">
        <v>69582526696</v>
      </c>
      <c r="V71" s="7"/>
      <c r="W71" s="7">
        <v>282646864356.97498</v>
      </c>
      <c r="Y71" s="9">
        <v>1.2240157120380192E-2</v>
      </c>
    </row>
    <row r="72" spans="1:25">
      <c r="A72" s="1" t="s">
        <v>78</v>
      </c>
      <c r="C72" s="7">
        <v>7299372</v>
      </c>
      <c r="D72" s="7"/>
      <c r="E72" s="7">
        <v>42546728474</v>
      </c>
      <c r="F72" s="7"/>
      <c r="G72" s="7">
        <v>41721659235.449997</v>
      </c>
      <c r="H72" s="7"/>
      <c r="I72" s="7">
        <v>0</v>
      </c>
      <c r="J72" s="7"/>
      <c r="K72" s="7">
        <v>0</v>
      </c>
      <c r="L72" s="7"/>
      <c r="M72" s="7">
        <v>0</v>
      </c>
      <c r="N72" s="7"/>
      <c r="O72" s="7">
        <v>0</v>
      </c>
      <c r="P72" s="7"/>
      <c r="Q72" s="7">
        <v>7299372</v>
      </c>
      <c r="R72" s="7"/>
      <c r="S72" s="7">
        <v>5030</v>
      </c>
      <c r="T72" s="7"/>
      <c r="U72" s="7">
        <v>42546728474</v>
      </c>
      <c r="V72" s="7"/>
      <c r="W72" s="7">
        <v>36497381905.098</v>
      </c>
      <c r="Y72" s="9">
        <v>1.5805365115839688E-3</v>
      </c>
    </row>
    <row r="73" spans="1:25">
      <c r="A73" s="1" t="s">
        <v>79</v>
      </c>
      <c r="C73" s="7">
        <v>19449108</v>
      </c>
      <c r="D73" s="7"/>
      <c r="E73" s="7">
        <v>30088714068</v>
      </c>
      <c r="F73" s="7"/>
      <c r="G73" s="7">
        <v>78880214094.192001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v>19449108</v>
      </c>
      <c r="R73" s="7"/>
      <c r="S73" s="7">
        <v>3980</v>
      </c>
      <c r="T73" s="7"/>
      <c r="U73" s="7">
        <v>30088714068</v>
      </c>
      <c r="V73" s="7"/>
      <c r="W73" s="7">
        <v>76946875513.451996</v>
      </c>
      <c r="Y73" s="9">
        <v>3.3322211033534345E-3</v>
      </c>
    </row>
    <row r="74" spans="1:25">
      <c r="A74" s="1" t="s">
        <v>80</v>
      </c>
      <c r="C74" s="7">
        <v>84855799</v>
      </c>
      <c r="D74" s="7"/>
      <c r="E74" s="7">
        <v>36876847481</v>
      </c>
      <c r="F74" s="7"/>
      <c r="G74" s="7">
        <v>36608293636.242302</v>
      </c>
      <c r="H74" s="7"/>
      <c r="I74" s="7">
        <v>0</v>
      </c>
      <c r="J74" s="7"/>
      <c r="K74" s="7">
        <v>0</v>
      </c>
      <c r="L74" s="7"/>
      <c r="M74" s="7">
        <v>0</v>
      </c>
      <c r="N74" s="7"/>
      <c r="O74" s="7">
        <v>0</v>
      </c>
      <c r="P74" s="7"/>
      <c r="Q74" s="7">
        <v>84855799</v>
      </c>
      <c r="R74" s="7"/>
      <c r="S74" s="7">
        <v>434</v>
      </c>
      <c r="T74" s="7"/>
      <c r="U74" s="7">
        <v>36876847481</v>
      </c>
      <c r="V74" s="7"/>
      <c r="W74" s="7">
        <v>36608293636.242302</v>
      </c>
      <c r="Y74" s="9">
        <v>1.5853395969420466E-3</v>
      </c>
    </row>
    <row r="75" spans="1:25">
      <c r="A75" s="1" t="s">
        <v>81</v>
      </c>
      <c r="C75" s="7">
        <v>2800000</v>
      </c>
      <c r="D75" s="7"/>
      <c r="E75" s="7">
        <v>24957026276</v>
      </c>
      <c r="F75" s="7"/>
      <c r="G75" s="7">
        <v>35821585800</v>
      </c>
      <c r="H75" s="7"/>
      <c r="I75" s="7">
        <v>0</v>
      </c>
      <c r="J75" s="7"/>
      <c r="K75" s="7">
        <v>0</v>
      </c>
      <c r="L75" s="7"/>
      <c r="M75" s="7">
        <v>0</v>
      </c>
      <c r="N75" s="7"/>
      <c r="O75" s="7">
        <v>0</v>
      </c>
      <c r="P75" s="7"/>
      <c r="Q75" s="7">
        <v>2800000</v>
      </c>
      <c r="R75" s="7"/>
      <c r="S75" s="7">
        <v>11720</v>
      </c>
      <c r="T75" s="7"/>
      <c r="U75" s="7">
        <v>24957026276</v>
      </c>
      <c r="V75" s="7"/>
      <c r="W75" s="7">
        <v>32620744800</v>
      </c>
      <c r="Y75" s="9">
        <v>1.412656894829521E-3</v>
      </c>
    </row>
    <row r="76" spans="1:25">
      <c r="A76" s="1" t="s">
        <v>82</v>
      </c>
      <c r="C76" s="7">
        <v>6194026</v>
      </c>
      <c r="D76" s="7"/>
      <c r="E76" s="7">
        <v>313139792885</v>
      </c>
      <c r="F76" s="7"/>
      <c r="G76" s="7">
        <v>300777829987.90503</v>
      </c>
      <c r="H76" s="7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6194026</v>
      </c>
      <c r="R76" s="7"/>
      <c r="S76" s="7">
        <v>42000</v>
      </c>
      <c r="T76" s="7"/>
      <c r="U76" s="7">
        <v>313139792885</v>
      </c>
      <c r="V76" s="7"/>
      <c r="W76" s="7">
        <v>258601204902.60001</v>
      </c>
      <c r="Y76" s="9">
        <v>1.1198848381808856E-2</v>
      </c>
    </row>
    <row r="77" spans="1:25">
      <c r="A77" s="1" t="s">
        <v>83</v>
      </c>
      <c r="C77" s="7">
        <v>13038861</v>
      </c>
      <c r="D77" s="7"/>
      <c r="E77" s="7">
        <v>46436500817</v>
      </c>
      <c r="F77" s="7"/>
      <c r="G77" s="7">
        <v>96302308743.481506</v>
      </c>
      <c r="H77" s="7"/>
      <c r="I77" s="7">
        <v>0</v>
      </c>
      <c r="J77" s="7"/>
      <c r="K77" s="7">
        <v>0</v>
      </c>
      <c r="L77" s="7"/>
      <c r="M77" s="7">
        <v>-6438861</v>
      </c>
      <c r="N77" s="7"/>
      <c r="O77" s="7">
        <v>47545866457</v>
      </c>
      <c r="P77" s="7"/>
      <c r="Q77" s="7">
        <v>6600000</v>
      </c>
      <c r="R77" s="7"/>
      <c r="S77" s="7">
        <v>8000</v>
      </c>
      <c r="T77" s="7"/>
      <c r="U77" s="7">
        <v>23505190020</v>
      </c>
      <c r="V77" s="7"/>
      <c r="W77" s="7">
        <v>52485840000</v>
      </c>
      <c r="Y77" s="9">
        <v>2.2729243066491561E-3</v>
      </c>
    </row>
    <row r="78" spans="1:25">
      <c r="A78" s="1" t="s">
        <v>84</v>
      </c>
      <c r="C78" s="7">
        <v>1746408</v>
      </c>
      <c r="D78" s="7"/>
      <c r="E78" s="7">
        <v>104121274339</v>
      </c>
      <c r="F78" s="7"/>
      <c r="G78" s="7">
        <v>118396350697.67999</v>
      </c>
      <c r="H78" s="7"/>
      <c r="I78" s="7">
        <v>0</v>
      </c>
      <c r="J78" s="7"/>
      <c r="K78" s="7">
        <v>0</v>
      </c>
      <c r="L78" s="7"/>
      <c r="M78" s="7">
        <v>0</v>
      </c>
      <c r="N78" s="7"/>
      <c r="O78" s="7">
        <v>0</v>
      </c>
      <c r="P78" s="7"/>
      <c r="Q78" s="7">
        <v>1746408</v>
      </c>
      <c r="R78" s="7"/>
      <c r="S78" s="7">
        <v>63010</v>
      </c>
      <c r="T78" s="7"/>
      <c r="U78" s="7">
        <v>104121274339</v>
      </c>
      <c r="V78" s="7"/>
      <c r="W78" s="7">
        <v>109386423129.924</v>
      </c>
      <c r="Y78" s="9">
        <v>4.7370311678238113E-3</v>
      </c>
    </row>
    <row r="79" spans="1:25">
      <c r="A79" s="1" t="s">
        <v>85</v>
      </c>
      <c r="C79" s="7">
        <v>13499243</v>
      </c>
      <c r="D79" s="7"/>
      <c r="E79" s="7">
        <v>57082483147</v>
      </c>
      <c r="F79" s="7"/>
      <c r="G79" s="7">
        <v>102654757156.74699</v>
      </c>
      <c r="H79" s="7"/>
      <c r="I79" s="7">
        <v>0</v>
      </c>
      <c r="J79" s="7"/>
      <c r="K79" s="7">
        <v>0</v>
      </c>
      <c r="L79" s="7"/>
      <c r="M79" s="7">
        <v>-1099243</v>
      </c>
      <c r="N79" s="7"/>
      <c r="O79" s="7">
        <v>8622533564</v>
      </c>
      <c r="P79" s="7"/>
      <c r="Q79" s="7">
        <v>12400000</v>
      </c>
      <c r="R79" s="7"/>
      <c r="S79" s="7">
        <v>7180</v>
      </c>
      <c r="T79" s="7"/>
      <c r="U79" s="7">
        <v>52434258057</v>
      </c>
      <c r="V79" s="7"/>
      <c r="W79" s="7">
        <v>88502259600</v>
      </c>
      <c r="Y79" s="9">
        <v>3.8326325164694639E-3</v>
      </c>
    </row>
    <row r="80" spans="1:25">
      <c r="A80" s="1" t="s">
        <v>86</v>
      </c>
      <c r="C80" s="7">
        <v>15980119</v>
      </c>
      <c r="D80" s="7"/>
      <c r="E80" s="7">
        <v>151297225546</v>
      </c>
      <c r="F80" s="7"/>
      <c r="G80" s="7">
        <v>384735603211.02899</v>
      </c>
      <c r="H80" s="7"/>
      <c r="I80" s="7">
        <v>0</v>
      </c>
      <c r="J80" s="7"/>
      <c r="K80" s="7">
        <v>0</v>
      </c>
      <c r="L80" s="7"/>
      <c r="M80" s="7">
        <v>-212539</v>
      </c>
      <c r="N80" s="7"/>
      <c r="O80" s="7">
        <v>5118422680</v>
      </c>
      <c r="P80" s="7"/>
      <c r="Q80" s="7">
        <v>15767580</v>
      </c>
      <c r="R80" s="7"/>
      <c r="S80" s="7">
        <v>18690</v>
      </c>
      <c r="T80" s="7"/>
      <c r="U80" s="7">
        <v>149284940089</v>
      </c>
      <c r="V80" s="7"/>
      <c r="W80" s="7">
        <v>292942628582.31</v>
      </c>
      <c r="Y80" s="9">
        <v>1.2686020095294811E-2</v>
      </c>
    </row>
    <row r="81" spans="1:25">
      <c r="A81" s="1" t="s">
        <v>87</v>
      </c>
      <c r="C81" s="7">
        <v>2394808</v>
      </c>
      <c r="D81" s="7"/>
      <c r="E81" s="7">
        <v>42193470885</v>
      </c>
      <c r="F81" s="7"/>
      <c r="G81" s="7">
        <v>52134239743.559998</v>
      </c>
      <c r="H81" s="7"/>
      <c r="I81" s="7">
        <v>0</v>
      </c>
      <c r="J81" s="7"/>
      <c r="K81" s="7">
        <v>0</v>
      </c>
      <c r="L81" s="7"/>
      <c r="M81" s="7">
        <v>0</v>
      </c>
      <c r="N81" s="7"/>
      <c r="O81" s="7">
        <v>0</v>
      </c>
      <c r="P81" s="7"/>
      <c r="Q81" s="7">
        <v>2394808</v>
      </c>
      <c r="R81" s="7"/>
      <c r="S81" s="7">
        <v>21100</v>
      </c>
      <c r="T81" s="7"/>
      <c r="U81" s="7">
        <v>42193470885</v>
      </c>
      <c r="V81" s="7"/>
      <c r="W81" s="7">
        <v>50229792629.639999</v>
      </c>
      <c r="Y81" s="9">
        <v>2.1752251004433843E-3</v>
      </c>
    </row>
    <row r="82" spans="1:25">
      <c r="A82" s="1" t="s">
        <v>88</v>
      </c>
      <c r="C82" s="7">
        <v>38217564</v>
      </c>
      <c r="D82" s="7"/>
      <c r="E82" s="7">
        <v>193548383243</v>
      </c>
      <c r="F82" s="7"/>
      <c r="G82" s="7">
        <v>263271874594.806</v>
      </c>
      <c r="H82" s="7"/>
      <c r="I82" s="7">
        <v>260000</v>
      </c>
      <c r="J82" s="7"/>
      <c r="K82" s="7">
        <v>1558845245</v>
      </c>
      <c r="L82" s="7"/>
      <c r="M82" s="7">
        <v>0</v>
      </c>
      <c r="N82" s="7"/>
      <c r="O82" s="7">
        <v>0</v>
      </c>
      <c r="P82" s="7"/>
      <c r="Q82" s="7">
        <v>38477564</v>
      </c>
      <c r="R82" s="7"/>
      <c r="S82" s="7">
        <v>5350</v>
      </c>
      <c r="T82" s="7"/>
      <c r="U82" s="7">
        <v>195107228488</v>
      </c>
      <c r="V82" s="7"/>
      <c r="W82" s="7">
        <v>204630130343.97</v>
      </c>
      <c r="Y82" s="9">
        <v>8.8616052849986686E-3</v>
      </c>
    </row>
    <row r="83" spans="1:25">
      <c r="A83" s="1" t="s">
        <v>89</v>
      </c>
      <c r="C83" s="7">
        <v>9291184</v>
      </c>
      <c r="D83" s="7"/>
      <c r="E83" s="7">
        <v>95020665968</v>
      </c>
      <c r="F83" s="7"/>
      <c r="G83" s="7">
        <v>130226210518.32001</v>
      </c>
      <c r="H83" s="7"/>
      <c r="I83" s="7">
        <v>0</v>
      </c>
      <c r="J83" s="7"/>
      <c r="K83" s="7">
        <v>0</v>
      </c>
      <c r="L83" s="7"/>
      <c r="M83" s="7">
        <v>0</v>
      </c>
      <c r="N83" s="7"/>
      <c r="O83" s="7">
        <v>0</v>
      </c>
      <c r="P83" s="7"/>
      <c r="Q83" s="7">
        <v>9291184</v>
      </c>
      <c r="R83" s="7"/>
      <c r="S83" s="7">
        <v>12510</v>
      </c>
      <c r="T83" s="7"/>
      <c r="U83" s="7">
        <v>95020665968</v>
      </c>
      <c r="V83" s="7"/>
      <c r="W83" s="7">
        <v>115541127204.552</v>
      </c>
      <c r="Y83" s="9">
        <v>5.0035635600167265E-3</v>
      </c>
    </row>
    <row r="84" spans="1:25">
      <c r="A84" s="1" t="s">
        <v>90</v>
      </c>
      <c r="C84" s="7">
        <v>18307169</v>
      </c>
      <c r="D84" s="7"/>
      <c r="E84" s="7">
        <v>121593446031</v>
      </c>
      <c r="F84" s="7"/>
      <c r="G84" s="7">
        <v>166695890715.16199</v>
      </c>
      <c r="H84" s="7"/>
      <c r="I84" s="7">
        <v>0</v>
      </c>
      <c r="J84" s="7"/>
      <c r="K84" s="7">
        <v>0</v>
      </c>
      <c r="L84" s="7"/>
      <c r="M84" s="7">
        <v>0</v>
      </c>
      <c r="N84" s="7"/>
      <c r="O84" s="7">
        <v>0</v>
      </c>
      <c r="P84" s="7"/>
      <c r="Q84" s="7">
        <v>18307169</v>
      </c>
      <c r="R84" s="7"/>
      <c r="S84" s="7">
        <v>8010</v>
      </c>
      <c r="T84" s="7"/>
      <c r="U84" s="7">
        <v>121593446031</v>
      </c>
      <c r="V84" s="7"/>
      <c r="W84" s="7">
        <v>145767913169.04401</v>
      </c>
      <c r="Y84" s="9">
        <v>6.3125489269380804E-3</v>
      </c>
    </row>
    <row r="85" spans="1:25">
      <c r="A85" s="1" t="s">
        <v>91</v>
      </c>
      <c r="C85" s="7">
        <v>141710337</v>
      </c>
      <c r="D85" s="7"/>
      <c r="E85" s="7">
        <v>342977162031</v>
      </c>
      <c r="F85" s="7"/>
      <c r="G85" s="7">
        <v>529378789139.646</v>
      </c>
      <c r="H85" s="7"/>
      <c r="I85" s="7">
        <v>0</v>
      </c>
      <c r="J85" s="7"/>
      <c r="K85" s="7">
        <v>0</v>
      </c>
      <c r="L85" s="7"/>
      <c r="M85" s="7">
        <v>0</v>
      </c>
      <c r="N85" s="7"/>
      <c r="O85" s="7">
        <v>0</v>
      </c>
      <c r="P85" s="7"/>
      <c r="Q85" s="7">
        <v>141710337</v>
      </c>
      <c r="R85" s="7"/>
      <c r="S85" s="7">
        <v>3121</v>
      </c>
      <c r="T85" s="7"/>
      <c r="U85" s="7">
        <v>342977162031</v>
      </c>
      <c r="V85" s="7"/>
      <c r="W85" s="7">
        <v>439646407904.427</v>
      </c>
      <c r="Y85" s="9">
        <v>1.9039097151859662E-2</v>
      </c>
    </row>
    <row r="86" spans="1:25">
      <c r="A86" s="1" t="s">
        <v>92</v>
      </c>
      <c r="C86" s="7">
        <v>42431403</v>
      </c>
      <c r="D86" s="7"/>
      <c r="E86" s="7">
        <v>166239644619</v>
      </c>
      <c r="F86" s="7"/>
      <c r="G86" s="7">
        <v>317185599864.16803</v>
      </c>
      <c r="H86" s="7"/>
      <c r="I86" s="7">
        <v>0</v>
      </c>
      <c r="J86" s="7"/>
      <c r="K86" s="7">
        <v>0</v>
      </c>
      <c r="L86" s="7"/>
      <c r="M86" s="7">
        <v>-3000000</v>
      </c>
      <c r="N86" s="7"/>
      <c r="O86" s="7">
        <v>21481420672</v>
      </c>
      <c r="P86" s="7"/>
      <c r="Q86" s="7">
        <v>39431403</v>
      </c>
      <c r="R86" s="7"/>
      <c r="S86" s="7">
        <v>7700</v>
      </c>
      <c r="T86" s="7"/>
      <c r="U86" s="7">
        <v>154486110711</v>
      </c>
      <c r="V86" s="7"/>
      <c r="W86" s="7">
        <v>301815253371.55499</v>
      </c>
      <c r="Y86" s="9">
        <v>1.3070253338913524E-2</v>
      </c>
    </row>
    <row r="87" spans="1:25">
      <c r="A87" s="1" t="s">
        <v>93</v>
      </c>
      <c r="C87" s="7">
        <v>295905865</v>
      </c>
      <c r="D87" s="7"/>
      <c r="E87" s="7">
        <v>1322173885922</v>
      </c>
      <c r="F87" s="7"/>
      <c r="G87" s="7">
        <v>1658979069582.3301</v>
      </c>
      <c r="H87" s="7"/>
      <c r="I87" s="7">
        <v>0</v>
      </c>
      <c r="J87" s="7"/>
      <c r="K87" s="7">
        <v>0</v>
      </c>
      <c r="L87" s="7"/>
      <c r="M87" s="7">
        <v>-1</v>
      </c>
      <c r="N87" s="7"/>
      <c r="O87" s="7">
        <v>1</v>
      </c>
      <c r="P87" s="7"/>
      <c r="Q87" s="7">
        <v>295905864</v>
      </c>
      <c r="R87" s="7"/>
      <c r="S87" s="7">
        <v>4990</v>
      </c>
      <c r="T87" s="7"/>
      <c r="U87" s="7">
        <v>1322173881454</v>
      </c>
      <c r="V87" s="7"/>
      <c r="W87" s="7">
        <v>1467784668304.9099</v>
      </c>
      <c r="Y87" s="9">
        <v>6.3563114346978145E-2</v>
      </c>
    </row>
    <row r="88" spans="1:25">
      <c r="A88" s="1" t="s">
        <v>94</v>
      </c>
      <c r="C88" s="7">
        <v>35663432</v>
      </c>
      <c r="D88" s="7"/>
      <c r="E88" s="7">
        <v>1261441680148</v>
      </c>
      <c r="F88" s="7"/>
      <c r="G88" s="7">
        <v>1243983821398.1599</v>
      </c>
      <c r="H88" s="7"/>
      <c r="I88" s="7">
        <v>0</v>
      </c>
      <c r="J88" s="7"/>
      <c r="K88" s="7">
        <v>0</v>
      </c>
      <c r="L88" s="7"/>
      <c r="M88" s="7">
        <v>0</v>
      </c>
      <c r="N88" s="7"/>
      <c r="O88" s="7">
        <v>0</v>
      </c>
      <c r="P88" s="7"/>
      <c r="Q88" s="7">
        <v>35663432</v>
      </c>
      <c r="R88" s="7"/>
      <c r="S88" s="7">
        <v>27720</v>
      </c>
      <c r="T88" s="7"/>
      <c r="U88" s="7">
        <v>1261441680148</v>
      </c>
      <c r="V88" s="7"/>
      <c r="W88" s="7">
        <v>982708222546.51196</v>
      </c>
      <c r="Y88" s="9">
        <v>4.2556647761947897E-2</v>
      </c>
    </row>
    <row r="89" spans="1:25">
      <c r="A89" s="1" t="s">
        <v>95</v>
      </c>
      <c r="C89" s="7">
        <v>10997877</v>
      </c>
      <c r="D89" s="7"/>
      <c r="E89" s="7">
        <v>197902990779</v>
      </c>
      <c r="F89" s="7"/>
      <c r="G89" s="7">
        <v>236687318029.552</v>
      </c>
      <c r="H89" s="7"/>
      <c r="I89" s="7">
        <v>0</v>
      </c>
      <c r="J89" s="7"/>
      <c r="K89" s="7">
        <v>0</v>
      </c>
      <c r="L89" s="7"/>
      <c r="M89" s="7">
        <v>-497877</v>
      </c>
      <c r="N89" s="7"/>
      <c r="O89" s="7">
        <v>11095156749</v>
      </c>
      <c r="P89" s="7"/>
      <c r="Q89" s="7">
        <v>10500000</v>
      </c>
      <c r="R89" s="7"/>
      <c r="S89" s="7">
        <v>18870</v>
      </c>
      <c r="T89" s="7"/>
      <c r="U89" s="7">
        <v>188943866453</v>
      </c>
      <c r="V89" s="7"/>
      <c r="W89" s="7">
        <v>196956096750</v>
      </c>
      <c r="Y89" s="9">
        <v>8.5292776041274738E-3</v>
      </c>
    </row>
    <row r="90" spans="1:25">
      <c r="A90" s="1" t="s">
        <v>96</v>
      </c>
      <c r="C90" s="7">
        <v>33190212</v>
      </c>
      <c r="D90" s="7"/>
      <c r="E90" s="7">
        <v>969070977589</v>
      </c>
      <c r="F90" s="7"/>
      <c r="G90" s="7">
        <v>1126371810345.8</v>
      </c>
      <c r="H90" s="7"/>
      <c r="I90" s="7">
        <v>0</v>
      </c>
      <c r="J90" s="7"/>
      <c r="K90" s="7">
        <v>0</v>
      </c>
      <c r="L90" s="7"/>
      <c r="M90" s="7">
        <v>-519330</v>
      </c>
      <c r="N90" s="7"/>
      <c r="O90" s="7">
        <v>17385140970</v>
      </c>
      <c r="P90" s="7"/>
      <c r="Q90" s="7">
        <v>32670882</v>
      </c>
      <c r="R90" s="7"/>
      <c r="S90" s="7">
        <v>28730</v>
      </c>
      <c r="T90" s="7"/>
      <c r="U90" s="7">
        <v>953907843625</v>
      </c>
      <c r="V90" s="7"/>
      <c r="W90" s="7">
        <v>933049564942.83301</v>
      </c>
      <c r="Y90" s="9">
        <v>4.0406155935905484E-2</v>
      </c>
    </row>
    <row r="91" spans="1:25">
      <c r="A91" s="1" t="s">
        <v>97</v>
      </c>
      <c r="C91" s="7">
        <v>7690378</v>
      </c>
      <c r="D91" s="7"/>
      <c r="E91" s="7">
        <v>74224435972</v>
      </c>
      <c r="F91" s="7"/>
      <c r="G91" s="7">
        <v>89900734150.584</v>
      </c>
      <c r="H91" s="7"/>
      <c r="I91" s="7">
        <v>0</v>
      </c>
      <c r="J91" s="7"/>
      <c r="K91" s="7">
        <v>0</v>
      </c>
      <c r="L91" s="7"/>
      <c r="M91" s="7">
        <v>0</v>
      </c>
      <c r="N91" s="7"/>
      <c r="O91" s="7">
        <v>0</v>
      </c>
      <c r="P91" s="7"/>
      <c r="Q91" s="7">
        <v>7690378</v>
      </c>
      <c r="R91" s="7"/>
      <c r="S91" s="7">
        <v>9550</v>
      </c>
      <c r="T91" s="7"/>
      <c r="U91" s="7">
        <v>74224435972</v>
      </c>
      <c r="V91" s="7"/>
      <c r="W91" s="7">
        <v>73006123396.095001</v>
      </c>
      <c r="Y91" s="9">
        <v>3.161564955447259E-3</v>
      </c>
    </row>
    <row r="92" spans="1:25">
      <c r="A92" s="1" t="s">
        <v>98</v>
      </c>
      <c r="C92" s="7">
        <v>2700001</v>
      </c>
      <c r="D92" s="7"/>
      <c r="E92" s="7">
        <v>10054410555</v>
      </c>
      <c r="F92" s="7"/>
      <c r="G92" s="7">
        <v>20290556115.018002</v>
      </c>
      <c r="H92" s="7"/>
      <c r="I92" s="7">
        <v>0</v>
      </c>
      <c r="J92" s="7"/>
      <c r="K92" s="7">
        <v>0</v>
      </c>
      <c r="L92" s="7"/>
      <c r="M92" s="7">
        <v>-2700001</v>
      </c>
      <c r="N92" s="7"/>
      <c r="O92" s="7">
        <v>18248551736</v>
      </c>
      <c r="P92" s="7"/>
      <c r="Q92" s="7">
        <v>0</v>
      </c>
      <c r="R92" s="7"/>
      <c r="S92" s="7">
        <v>0</v>
      </c>
      <c r="T92" s="7"/>
      <c r="U92" s="7">
        <v>0</v>
      </c>
      <c r="V92" s="7"/>
      <c r="W92" s="7">
        <v>0</v>
      </c>
      <c r="Y92" s="9">
        <v>0</v>
      </c>
    </row>
    <row r="93" spans="1:25">
      <c r="A93" s="1" t="s">
        <v>99</v>
      </c>
      <c r="C93" s="7">
        <v>76633901</v>
      </c>
      <c r="D93" s="7"/>
      <c r="E93" s="7">
        <v>366668649080</v>
      </c>
      <c r="F93" s="7"/>
      <c r="G93" s="7">
        <v>527913049973.117</v>
      </c>
      <c r="H93" s="7"/>
      <c r="I93" s="7">
        <v>0</v>
      </c>
      <c r="J93" s="7"/>
      <c r="K93" s="7">
        <v>0</v>
      </c>
      <c r="L93" s="7"/>
      <c r="M93" s="7">
        <v>-2000000</v>
      </c>
      <c r="N93" s="7"/>
      <c r="O93" s="7">
        <v>13900795259</v>
      </c>
      <c r="P93" s="7"/>
      <c r="Q93" s="7">
        <v>74633901</v>
      </c>
      <c r="R93" s="7"/>
      <c r="S93" s="7">
        <v>6650</v>
      </c>
      <c r="T93" s="7"/>
      <c r="U93" s="7">
        <v>357099290238</v>
      </c>
      <c r="V93" s="7"/>
      <c r="W93" s="7">
        <v>493362364772.18201</v>
      </c>
      <c r="Y93" s="9">
        <v>2.1365292255522632E-2</v>
      </c>
    </row>
    <row r="94" spans="1:25">
      <c r="A94" s="1" t="s">
        <v>100</v>
      </c>
      <c r="C94" s="7">
        <v>3474154</v>
      </c>
      <c r="D94" s="7"/>
      <c r="E94" s="7">
        <v>123397788056</v>
      </c>
      <c r="F94" s="7"/>
      <c r="G94" s="7">
        <v>351737221519.84497</v>
      </c>
      <c r="H94" s="7"/>
      <c r="I94" s="7">
        <v>0</v>
      </c>
      <c r="J94" s="7"/>
      <c r="K94" s="7">
        <v>0</v>
      </c>
      <c r="L94" s="7"/>
      <c r="M94" s="7">
        <v>0</v>
      </c>
      <c r="N94" s="7"/>
      <c r="O94" s="7">
        <v>0</v>
      </c>
      <c r="P94" s="7"/>
      <c r="Q94" s="7">
        <v>3474154</v>
      </c>
      <c r="R94" s="7"/>
      <c r="S94" s="7">
        <v>78900</v>
      </c>
      <c r="T94" s="7"/>
      <c r="U94" s="7">
        <v>123397788056</v>
      </c>
      <c r="V94" s="7"/>
      <c r="W94" s="7">
        <v>272479791633.92999</v>
      </c>
      <c r="Y94" s="9">
        <v>1.1799867192283802E-2</v>
      </c>
    </row>
    <row r="95" spans="1:25">
      <c r="A95" s="1" t="s">
        <v>101</v>
      </c>
      <c r="C95" s="7">
        <v>6300180</v>
      </c>
      <c r="D95" s="7"/>
      <c r="E95" s="7">
        <v>104739049427</v>
      </c>
      <c r="F95" s="7"/>
      <c r="G95" s="7">
        <v>215123536461.14999</v>
      </c>
      <c r="H95" s="7"/>
      <c r="I95" s="7">
        <v>0</v>
      </c>
      <c r="J95" s="7"/>
      <c r="K95" s="7">
        <v>0</v>
      </c>
      <c r="L95" s="7"/>
      <c r="M95" s="7">
        <v>0</v>
      </c>
      <c r="N95" s="7"/>
      <c r="O95" s="7">
        <v>0</v>
      </c>
      <c r="P95" s="7"/>
      <c r="Q95" s="7">
        <v>6300180</v>
      </c>
      <c r="R95" s="7"/>
      <c r="S95" s="7">
        <v>28850</v>
      </c>
      <c r="T95" s="7"/>
      <c r="U95" s="7">
        <v>104739049427</v>
      </c>
      <c r="V95" s="7"/>
      <c r="W95" s="7">
        <v>180678719851.64999</v>
      </c>
      <c r="Y95" s="9">
        <v>7.8243780426314729E-3</v>
      </c>
    </row>
    <row r="96" spans="1:25">
      <c r="A96" s="1" t="s">
        <v>102</v>
      </c>
      <c r="C96" s="7">
        <v>58928048</v>
      </c>
      <c r="D96" s="7"/>
      <c r="E96" s="7">
        <v>209847803294</v>
      </c>
      <c r="F96" s="7"/>
      <c r="G96" s="7">
        <v>350878782425.25598</v>
      </c>
      <c r="H96" s="7"/>
      <c r="I96" s="7">
        <v>0</v>
      </c>
      <c r="J96" s="7"/>
      <c r="K96" s="7">
        <v>0</v>
      </c>
      <c r="L96" s="7"/>
      <c r="M96" s="7">
        <v>0</v>
      </c>
      <c r="N96" s="7"/>
      <c r="O96" s="7">
        <v>0</v>
      </c>
      <c r="P96" s="7"/>
      <c r="Q96" s="7">
        <v>58928048</v>
      </c>
      <c r="R96" s="7"/>
      <c r="S96" s="7">
        <v>4800</v>
      </c>
      <c r="T96" s="7"/>
      <c r="U96" s="7">
        <v>209847803294</v>
      </c>
      <c r="V96" s="7"/>
      <c r="W96" s="7">
        <v>281171645349.12</v>
      </c>
      <c r="Y96" s="9">
        <v>1.2176272058417108E-2</v>
      </c>
    </row>
    <row r="97" spans="1:25">
      <c r="A97" s="1" t="s">
        <v>103</v>
      </c>
      <c r="C97" s="7">
        <v>13343955</v>
      </c>
      <c r="D97" s="7"/>
      <c r="E97" s="7">
        <v>157096305767</v>
      </c>
      <c r="F97" s="7"/>
      <c r="G97" s="7">
        <v>374193194375.22699</v>
      </c>
      <c r="H97" s="7"/>
      <c r="I97" s="7">
        <v>0</v>
      </c>
      <c r="J97" s="7"/>
      <c r="K97" s="7">
        <v>0</v>
      </c>
      <c r="L97" s="7"/>
      <c r="M97" s="7">
        <v>0</v>
      </c>
      <c r="N97" s="7"/>
      <c r="O97" s="7">
        <v>0</v>
      </c>
      <c r="P97" s="7"/>
      <c r="Q97" s="7">
        <v>13343955</v>
      </c>
      <c r="R97" s="7"/>
      <c r="S97" s="7">
        <v>23130</v>
      </c>
      <c r="T97" s="7"/>
      <c r="U97" s="7">
        <v>157096305767</v>
      </c>
      <c r="V97" s="7"/>
      <c r="W97" s="7">
        <v>306809237359.05701</v>
      </c>
      <c r="Y97" s="9">
        <v>1.3286520194739974E-2</v>
      </c>
    </row>
    <row r="98" spans="1:25">
      <c r="A98" s="1" t="s">
        <v>104</v>
      </c>
      <c r="C98" s="7">
        <v>6763911</v>
      </c>
      <c r="D98" s="7"/>
      <c r="E98" s="7">
        <v>116773707796</v>
      </c>
      <c r="F98" s="7"/>
      <c r="G98" s="7">
        <v>124387815996.675</v>
      </c>
      <c r="H98" s="7"/>
      <c r="I98" s="7">
        <v>0</v>
      </c>
      <c r="J98" s="7"/>
      <c r="K98" s="7">
        <v>0</v>
      </c>
      <c r="L98" s="7"/>
      <c r="M98" s="7">
        <v>0</v>
      </c>
      <c r="N98" s="7"/>
      <c r="O98" s="7">
        <v>0</v>
      </c>
      <c r="P98" s="7"/>
      <c r="Q98" s="7">
        <v>6763911</v>
      </c>
      <c r="R98" s="7"/>
      <c r="S98" s="7">
        <v>16900</v>
      </c>
      <c r="T98" s="7"/>
      <c r="U98" s="7">
        <v>116773707796</v>
      </c>
      <c r="V98" s="7"/>
      <c r="W98" s="7">
        <v>113629950829.395</v>
      </c>
      <c r="Y98" s="9">
        <v>4.9207991565626153E-3</v>
      </c>
    </row>
    <row r="99" spans="1:25">
      <c r="A99" s="1" t="s">
        <v>105</v>
      </c>
      <c r="C99" s="7">
        <v>867402</v>
      </c>
      <c r="D99" s="7"/>
      <c r="E99" s="7">
        <v>3251988615</v>
      </c>
      <c r="F99" s="7"/>
      <c r="G99" s="7">
        <v>5535586951.0019999</v>
      </c>
      <c r="H99" s="7"/>
      <c r="I99" s="7">
        <v>0</v>
      </c>
      <c r="J99" s="7"/>
      <c r="K99" s="7">
        <v>0</v>
      </c>
      <c r="L99" s="7"/>
      <c r="M99" s="7">
        <v>0</v>
      </c>
      <c r="N99" s="7"/>
      <c r="O99" s="7">
        <v>0</v>
      </c>
      <c r="P99" s="7"/>
      <c r="Q99" s="7">
        <v>867402</v>
      </c>
      <c r="R99" s="7"/>
      <c r="S99" s="7">
        <v>5290</v>
      </c>
      <c r="T99" s="7"/>
      <c r="U99" s="7">
        <v>3251988615</v>
      </c>
      <c r="V99" s="7"/>
      <c r="W99" s="7">
        <v>4561254668.349</v>
      </c>
      <c r="Y99" s="9">
        <v>1.975273064984266E-4</v>
      </c>
    </row>
    <row r="100" spans="1:25">
      <c r="A100" s="1" t="s">
        <v>106</v>
      </c>
      <c r="C100" s="7">
        <v>6030960</v>
      </c>
      <c r="D100" s="7"/>
      <c r="E100" s="7">
        <v>77749020659</v>
      </c>
      <c r="F100" s="7"/>
      <c r="G100" s="7">
        <v>165943697811.84</v>
      </c>
      <c r="H100" s="7"/>
      <c r="I100" s="7">
        <v>0</v>
      </c>
      <c r="J100" s="7"/>
      <c r="K100" s="7">
        <v>0</v>
      </c>
      <c r="L100" s="7"/>
      <c r="M100" s="7">
        <v>0</v>
      </c>
      <c r="N100" s="7"/>
      <c r="O100" s="7">
        <v>0</v>
      </c>
      <c r="P100" s="7"/>
      <c r="Q100" s="7">
        <v>6030960</v>
      </c>
      <c r="R100" s="7"/>
      <c r="S100" s="7">
        <v>31160</v>
      </c>
      <c r="T100" s="7"/>
      <c r="U100" s="7">
        <v>77749020659</v>
      </c>
      <c r="V100" s="7"/>
      <c r="W100" s="7">
        <v>186806561552</v>
      </c>
      <c r="Y100" s="9">
        <v>8.0897471469985101E-3</v>
      </c>
    </row>
    <row r="101" spans="1:25">
      <c r="A101" s="1" t="s">
        <v>107</v>
      </c>
      <c r="C101" s="7">
        <v>5905372</v>
      </c>
      <c r="D101" s="7"/>
      <c r="E101" s="7">
        <v>53740364031</v>
      </c>
      <c r="F101" s="7"/>
      <c r="G101" s="7">
        <v>56941279855.019997</v>
      </c>
      <c r="H101" s="9">
        <v>0</v>
      </c>
      <c r="I101" s="7">
        <v>0</v>
      </c>
      <c r="J101" s="7"/>
      <c r="K101" s="7">
        <v>0</v>
      </c>
      <c r="L101" s="7"/>
      <c r="M101" s="7">
        <v>0</v>
      </c>
      <c r="N101" s="7"/>
      <c r="O101" s="7">
        <v>0</v>
      </c>
      <c r="P101" s="7"/>
      <c r="Q101" s="7">
        <v>5905372</v>
      </c>
      <c r="R101" s="7"/>
      <c r="S101" s="7">
        <v>10860</v>
      </c>
      <c r="T101" s="7"/>
      <c r="U101" s="7">
        <v>53740364031</v>
      </c>
      <c r="V101" s="7"/>
      <c r="W101" s="7">
        <v>63750752497.475998</v>
      </c>
      <c r="Y101" s="9">
        <v>2.760756709213144E-3</v>
      </c>
    </row>
    <row r="102" spans="1:25">
      <c r="A102" s="1" t="s">
        <v>108</v>
      </c>
      <c r="C102" s="7">
        <v>0</v>
      </c>
      <c r="D102" s="7"/>
      <c r="E102" s="7">
        <v>0</v>
      </c>
      <c r="F102" s="7"/>
      <c r="G102" s="7">
        <v>0</v>
      </c>
      <c r="H102" s="9">
        <v>5.582012447968375E-3</v>
      </c>
      <c r="I102" s="7">
        <v>4500000</v>
      </c>
      <c r="J102" s="7"/>
      <c r="K102" s="7">
        <v>55220094360</v>
      </c>
      <c r="L102" s="7"/>
      <c r="M102" s="7">
        <v>-150000</v>
      </c>
      <c r="N102" s="7"/>
      <c r="O102" s="7">
        <v>1936409425</v>
      </c>
      <c r="P102" s="7"/>
      <c r="Q102" s="7">
        <v>4350000</v>
      </c>
      <c r="R102" s="7"/>
      <c r="S102" s="7">
        <v>12140</v>
      </c>
      <c r="T102" s="7"/>
      <c r="U102" s="7">
        <v>53379424548</v>
      </c>
      <c r="V102" s="7"/>
      <c r="W102" s="7">
        <v>52494786450</v>
      </c>
      <c r="Y102" s="9">
        <v>2.2733117369286987E-3</v>
      </c>
    </row>
    <row r="103" spans="1:25" ht="24.75" thickBot="1">
      <c r="C103" s="7"/>
      <c r="D103" s="7"/>
      <c r="E103" s="8">
        <f>SUM(E9:E102)</f>
        <v>17690503704783</v>
      </c>
      <c r="F103" s="7"/>
      <c r="G103" s="8">
        <f>SUM(G9:G102)</f>
        <v>24245775970758.891</v>
      </c>
      <c r="H103" s="9">
        <v>5.6600337721270299E-3</v>
      </c>
      <c r="I103" s="7"/>
      <c r="J103" s="7"/>
      <c r="K103" s="8">
        <f>SUM(K9:K102)</f>
        <v>223500458745</v>
      </c>
      <c r="L103" s="7"/>
      <c r="M103" s="7"/>
      <c r="N103" s="7"/>
      <c r="O103" s="8">
        <f>SUM(O9:O102)</f>
        <v>521778286346</v>
      </c>
      <c r="P103" s="7"/>
      <c r="Q103" s="7"/>
      <c r="R103" s="7"/>
      <c r="S103" s="7"/>
      <c r="T103" s="7"/>
      <c r="U103" s="8">
        <f>SUM(U9:U102)</f>
        <v>17614176686651</v>
      </c>
      <c r="V103" s="7"/>
      <c r="W103" s="8">
        <f>SUM(W9:W102)</f>
        <v>21332401878878.859</v>
      </c>
      <c r="Y103" s="10">
        <f>SUM(Y9:Y102)</f>
        <v>0.92380982660688338</v>
      </c>
    </row>
    <row r="104" spans="1:25" ht="24.75" thickTop="1">
      <c r="C104" s="7"/>
      <c r="D104" s="7"/>
      <c r="E104" s="7"/>
      <c r="F104" s="7"/>
      <c r="G104" s="7"/>
      <c r="H104" s="9">
        <v>6.1385434130125632E-3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spans="1:25">
      <c r="H105" s="9">
        <v>9.0734361705385545E-3</v>
      </c>
      <c r="R105" s="7"/>
      <c r="W105" s="11"/>
    </row>
    <row r="106" spans="1:25">
      <c r="H106" s="9">
        <v>8.7973803248551051E-3</v>
      </c>
      <c r="R106" s="7"/>
      <c r="Y106" s="3"/>
    </row>
    <row r="107" spans="1:25">
      <c r="H107" s="9">
        <v>2.5375308965686807E-2</v>
      </c>
    </row>
    <row r="108" spans="1:25">
      <c r="H108" s="9">
        <v>3.3127259933056805E-2</v>
      </c>
    </row>
    <row r="109" spans="1:25">
      <c r="H109" s="9">
        <v>9.2053434419290831E-4</v>
      </c>
    </row>
    <row r="110" spans="1:25">
      <c r="H110" s="9">
        <v>7.6028820565940741E-3</v>
      </c>
    </row>
    <row r="111" spans="1:25">
      <c r="H111" s="9">
        <v>7.8659054975665447E-3</v>
      </c>
    </row>
    <row r="112" spans="1:25">
      <c r="H112" s="9">
        <v>7.5419761084267456E-3</v>
      </c>
    </row>
    <row r="113" spans="8:8">
      <c r="H113" s="9">
        <v>4.7463834584050343E-3</v>
      </c>
    </row>
    <row r="114" spans="8:8">
      <c r="H114" s="9">
        <v>4.2954653379726655E-2</v>
      </c>
    </row>
    <row r="115" spans="8:8">
      <c r="H115" s="9">
        <v>1.3177382046250451E-2</v>
      </c>
    </row>
    <row r="116" spans="8:8">
      <c r="H116" s="9">
        <v>3.7615446563885693E-3</v>
      </c>
    </row>
    <row r="117" spans="8:8">
      <c r="H117" s="9">
        <v>2.3975293356091509E-2</v>
      </c>
    </row>
    <row r="118" spans="8:8">
      <c r="H118" s="9">
        <v>6.237884967426055E-3</v>
      </c>
    </row>
    <row r="119" spans="8:8">
      <c r="H119" s="9">
        <v>5.2516857237849693E-3</v>
      </c>
    </row>
    <row r="120" spans="8:8">
      <c r="H120" s="9">
        <v>4.9332788928407824E-3</v>
      </c>
    </row>
    <row r="121" spans="8:8">
      <c r="H121" s="9">
        <v>4.2156467580661862E-3</v>
      </c>
    </row>
    <row r="122" spans="8:8">
      <c r="H122" s="9">
        <v>8.5392899390130035E-4</v>
      </c>
    </row>
    <row r="123" spans="8:8">
      <c r="H123" s="9">
        <v>1.2225122298790395E-2</v>
      </c>
    </row>
    <row r="124" spans="8:8">
      <c r="H124" s="9">
        <v>8.8232742937567991E-3</v>
      </c>
    </row>
    <row r="125" spans="8:8">
      <c r="H125" s="9">
        <v>1.3495887026220139E-2</v>
      </c>
    </row>
    <row r="126" spans="8:8">
      <c r="H126" s="9">
        <v>1.6156693368580206E-3</v>
      </c>
    </row>
    <row r="127" spans="8:8">
      <c r="H127" s="9">
        <v>3.9021269179974525E-3</v>
      </c>
    </row>
    <row r="128" spans="8:8">
      <c r="H128" s="9">
        <v>5.0876365841431804E-4</v>
      </c>
    </row>
    <row r="129" spans="8:8">
      <c r="H129" s="9">
        <v>4.423412099972838E-3</v>
      </c>
    </row>
    <row r="130" spans="8:8">
      <c r="H130" s="9">
        <v>1.2977242456653963E-3</v>
      </c>
    </row>
    <row r="131" spans="8:8">
      <c r="H131" s="9">
        <v>9.4368849431560181E-3</v>
      </c>
    </row>
    <row r="132" spans="8:8">
      <c r="H132" s="9">
        <v>3.1803149494651602E-3</v>
      </c>
    </row>
    <row r="133" spans="8:8">
      <c r="H133" s="9">
        <v>1.8626601210416107E-3</v>
      </c>
    </row>
    <row r="134" spans="8:8">
      <c r="H134" s="9">
        <v>4.2594718931557177E-3</v>
      </c>
    </row>
    <row r="135" spans="8:8">
      <c r="H135" s="9">
        <v>7.4135345157382623E-3</v>
      </c>
    </row>
    <row r="136" spans="8:8">
      <c r="H136" s="9">
        <v>0</v>
      </c>
    </row>
    <row r="137" spans="8:8">
      <c r="H137" s="9">
        <v>8.3608416745642954E-4</v>
      </c>
    </row>
    <row r="138" spans="8:8">
      <c r="H138" s="9">
        <v>9.2281157659764076E-3</v>
      </c>
    </row>
    <row r="139" spans="8:8">
      <c r="H139" s="9">
        <v>9.5680185962514327E-4</v>
      </c>
    </row>
    <row r="140" spans="8:8">
      <c r="H140" s="9">
        <v>1.1624225778367966E-2</v>
      </c>
    </row>
    <row r="141" spans="8:8">
      <c r="H141" s="9">
        <v>4.3750109581804962E-3</v>
      </c>
    </row>
    <row r="142" spans="8:8">
      <c r="H142" s="9">
        <v>1.2759751753774619E-2</v>
      </c>
    </row>
    <row r="143" spans="8:8">
      <c r="H143" s="9">
        <v>0</v>
      </c>
    </row>
    <row r="144" spans="8:8">
      <c r="H144" s="9">
        <v>2.8402388369162634E-3</v>
      </c>
    </row>
    <row r="145" spans="8:8">
      <c r="H145" s="9">
        <v>5.9242144774348873E-2</v>
      </c>
    </row>
    <row r="146" spans="8:8">
      <c r="H146" s="9">
        <v>1.0087115341023091E-2</v>
      </c>
    </row>
    <row r="147" spans="8:8">
      <c r="H147" s="9">
        <v>1.5333629508114195E-3</v>
      </c>
    </row>
    <row r="148" spans="8:8">
      <c r="H148" s="9">
        <v>4.0222504904619469E-3</v>
      </c>
    </row>
    <row r="149" spans="8:8">
      <c r="H149" s="9">
        <v>1.5252094922874521E-2</v>
      </c>
    </row>
    <row r="150" spans="8:8">
      <c r="H150" s="9">
        <v>1.9625496049267997E-3</v>
      </c>
    </row>
    <row r="151" spans="8:8">
      <c r="H151" s="9">
        <v>1.5695944240964606E-2</v>
      </c>
    </row>
    <row r="152" spans="8:8">
      <c r="H152" s="9">
        <v>1.5099357951441409E-2</v>
      </c>
    </row>
    <row r="153" spans="8:8">
      <c r="H153" s="9">
        <v>9.3545471473617716E-3</v>
      </c>
    </row>
    <row r="154" spans="8:8">
      <c r="H154" s="9">
        <v>4.543009818398564E-3</v>
      </c>
    </row>
    <row r="155" spans="8:8">
      <c r="H155" s="9">
        <v>0</v>
      </c>
    </row>
    <row r="156" spans="8:8">
      <c r="H156" s="9">
        <v>4.0243904204572946E-2</v>
      </c>
    </row>
    <row r="157" spans="8:8">
      <c r="H157" s="9">
        <v>6.0859542112845304E-4</v>
      </c>
    </row>
    <row r="158" spans="8:8">
      <c r="H158" s="9">
        <v>1.3570588899207512E-2</v>
      </c>
    </row>
    <row r="159" spans="8:8">
      <c r="H159" s="9">
        <v>3.8314977856990103E-3</v>
      </c>
    </row>
    <row r="160" spans="8:8">
      <c r="H160" s="9">
        <v>1.328626964874393E-2</v>
      </c>
    </row>
    <row r="161" spans="8:8">
      <c r="H161" s="9">
        <v>1.7552524230079955E-3</v>
      </c>
    </row>
    <row r="162" spans="8:8">
      <c r="H162" s="9">
        <v>1.8611416831966016E-2</v>
      </c>
    </row>
    <row r="163" spans="8:8">
      <c r="H163" s="9">
        <v>1.2240157120380192E-2</v>
      </c>
    </row>
    <row r="164" spans="8:8">
      <c r="H164" s="9">
        <v>1.5805365115839688E-3</v>
      </c>
    </row>
    <row r="165" spans="8:8">
      <c r="H165" s="9">
        <v>3.3322211033534345E-3</v>
      </c>
    </row>
    <row r="166" spans="8:8">
      <c r="H166" s="9">
        <v>1.5853395969420466E-3</v>
      </c>
    </row>
    <row r="167" spans="8:8">
      <c r="H167" s="9">
        <v>1.412656894829521E-3</v>
      </c>
    </row>
    <row r="168" spans="8:8">
      <c r="H168" s="9">
        <v>1.1198848381808856E-2</v>
      </c>
    </row>
    <row r="169" spans="8:8">
      <c r="H169" s="9">
        <v>2.2729243066491561E-3</v>
      </c>
    </row>
    <row r="170" spans="8:8">
      <c r="H170" s="9">
        <v>4.7370311678238113E-3</v>
      </c>
    </row>
    <row r="171" spans="8:8">
      <c r="H171" s="9">
        <v>3.8326325164694639E-3</v>
      </c>
    </row>
    <row r="172" spans="8:8">
      <c r="H172" s="9">
        <v>1.2686020095294811E-2</v>
      </c>
    </row>
    <row r="173" spans="8:8">
      <c r="H173" s="9">
        <v>2.1752251004433843E-3</v>
      </c>
    </row>
    <row r="174" spans="8:8">
      <c r="H174" s="9">
        <v>8.8616052849986686E-3</v>
      </c>
    </row>
    <row r="175" spans="8:8">
      <c r="H175" s="9">
        <v>5.0035635600167265E-3</v>
      </c>
    </row>
    <row r="176" spans="8:8">
      <c r="H176" s="9">
        <v>6.3125489269380804E-3</v>
      </c>
    </row>
    <row r="177" spans="8:8">
      <c r="H177" s="9">
        <v>1.9039097151859662E-2</v>
      </c>
    </row>
    <row r="178" spans="8:8">
      <c r="H178" s="9">
        <v>1.3070253338913524E-2</v>
      </c>
    </row>
    <row r="179" spans="8:8">
      <c r="H179" s="9">
        <v>6.3563114346978145E-2</v>
      </c>
    </row>
    <row r="180" spans="8:8">
      <c r="H180" s="9">
        <v>4.2556647761947897E-2</v>
      </c>
    </row>
    <row r="181" spans="8:8">
      <c r="H181" s="9">
        <v>8.5292776041274738E-3</v>
      </c>
    </row>
    <row r="182" spans="8:8">
      <c r="H182" s="9">
        <v>4.0406155935905484E-2</v>
      </c>
    </row>
    <row r="183" spans="8:8">
      <c r="H183" s="9">
        <v>3.161564955447259E-3</v>
      </c>
    </row>
    <row r="184" spans="8:8">
      <c r="H184" s="9">
        <v>0</v>
      </c>
    </row>
    <row r="185" spans="8:8">
      <c r="H185" s="9">
        <v>2.1365292255522632E-2</v>
      </c>
    </row>
    <row r="186" spans="8:8">
      <c r="H186" s="9">
        <v>1.1799867192283802E-2</v>
      </c>
    </row>
    <row r="187" spans="8:8">
      <c r="H187" s="9">
        <v>7.8243780426314729E-3</v>
      </c>
    </row>
    <row r="188" spans="8:8">
      <c r="H188" s="9">
        <v>1.2176272058417108E-2</v>
      </c>
    </row>
    <row r="189" spans="8:8">
      <c r="H189" s="9">
        <v>1.3286520194739974E-2</v>
      </c>
    </row>
    <row r="190" spans="8:8">
      <c r="H190" s="9">
        <v>4.9207991565626153E-3</v>
      </c>
    </row>
    <row r="191" spans="8:8">
      <c r="H191" s="9">
        <v>1.975273064984266E-4</v>
      </c>
    </row>
    <row r="192" spans="8:8">
      <c r="H192" s="9">
        <v>8.0897471469985084E-3</v>
      </c>
    </row>
    <row r="193" spans="8:8">
      <c r="H193" s="9">
        <v>2.760756709213144E-3</v>
      </c>
    </row>
    <row r="194" spans="8:8">
      <c r="H194" s="9">
        <v>2.2733117369286987E-3</v>
      </c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20"/>
  <sheetViews>
    <sheetView rightToLeft="1" topLeftCell="I1" workbookViewId="0">
      <selection activeCell="AK15" sqref="AK15"/>
    </sheetView>
  </sheetViews>
  <sheetFormatPr defaultRowHeight="24"/>
  <cols>
    <col min="1" max="1" width="30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7.28515625" style="1" bestFit="1" customWidth="1"/>
    <col min="26" max="26" width="1" style="1" customWidth="1"/>
    <col min="27" max="27" width="15.42578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9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6" spans="1:39" ht="24.75">
      <c r="A6" s="19" t="s">
        <v>110</v>
      </c>
      <c r="B6" s="19" t="s">
        <v>110</v>
      </c>
      <c r="C6" s="19" t="s">
        <v>110</v>
      </c>
      <c r="D6" s="19" t="s">
        <v>110</v>
      </c>
      <c r="E6" s="19" t="s">
        <v>110</v>
      </c>
      <c r="F6" s="19" t="s">
        <v>110</v>
      </c>
      <c r="G6" s="19" t="s">
        <v>110</v>
      </c>
      <c r="H6" s="19" t="s">
        <v>110</v>
      </c>
      <c r="I6" s="19" t="s">
        <v>110</v>
      </c>
      <c r="J6" s="19" t="s">
        <v>110</v>
      </c>
      <c r="K6" s="19" t="s">
        <v>110</v>
      </c>
      <c r="L6" s="19" t="s">
        <v>110</v>
      </c>
      <c r="M6" s="19" t="s">
        <v>110</v>
      </c>
      <c r="O6" s="19" t="s">
        <v>322</v>
      </c>
      <c r="P6" s="19" t="s">
        <v>4</v>
      </c>
      <c r="Q6" s="19" t="s">
        <v>4</v>
      </c>
      <c r="R6" s="19" t="s">
        <v>4</v>
      </c>
      <c r="S6" s="19" t="s">
        <v>4</v>
      </c>
      <c r="U6" s="19" t="s">
        <v>5</v>
      </c>
      <c r="V6" s="19" t="s">
        <v>5</v>
      </c>
      <c r="W6" s="19" t="s">
        <v>5</v>
      </c>
      <c r="X6" s="19" t="s">
        <v>5</v>
      </c>
      <c r="Y6" s="19" t="s">
        <v>5</v>
      </c>
      <c r="Z6" s="19" t="s">
        <v>5</v>
      </c>
      <c r="AA6" s="19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9" ht="24.75">
      <c r="A7" s="18" t="s">
        <v>111</v>
      </c>
      <c r="C7" s="18" t="s">
        <v>112</v>
      </c>
      <c r="E7" s="18" t="s">
        <v>113</v>
      </c>
      <c r="G7" s="18" t="s">
        <v>114</v>
      </c>
      <c r="I7" s="18" t="s">
        <v>115</v>
      </c>
      <c r="K7" s="18" t="s">
        <v>116</v>
      </c>
      <c r="M7" s="18" t="s">
        <v>109</v>
      </c>
      <c r="O7" s="18" t="s">
        <v>7</v>
      </c>
      <c r="Q7" s="18" t="s">
        <v>8</v>
      </c>
      <c r="S7" s="18" t="s">
        <v>9</v>
      </c>
      <c r="U7" s="19" t="s">
        <v>10</v>
      </c>
      <c r="V7" s="19" t="s">
        <v>10</v>
      </c>
      <c r="W7" s="19" t="s">
        <v>10</v>
      </c>
      <c r="Y7" s="19" t="s">
        <v>11</v>
      </c>
      <c r="Z7" s="19" t="s">
        <v>11</v>
      </c>
      <c r="AA7" s="19" t="s">
        <v>11</v>
      </c>
      <c r="AC7" s="18" t="s">
        <v>7</v>
      </c>
      <c r="AE7" s="18" t="s">
        <v>117</v>
      </c>
      <c r="AG7" s="18" t="s">
        <v>8</v>
      </c>
      <c r="AI7" s="18" t="s">
        <v>9</v>
      </c>
      <c r="AK7" s="18" t="s">
        <v>13</v>
      </c>
    </row>
    <row r="8" spans="1:39" ht="24.75">
      <c r="A8" s="19" t="s">
        <v>111</v>
      </c>
      <c r="C8" s="19" t="s">
        <v>112</v>
      </c>
      <c r="E8" s="19" t="s">
        <v>113</v>
      </c>
      <c r="G8" s="19" t="s">
        <v>114</v>
      </c>
      <c r="I8" s="19" t="s">
        <v>115</v>
      </c>
      <c r="K8" s="19" t="s">
        <v>116</v>
      </c>
      <c r="M8" s="19" t="s">
        <v>109</v>
      </c>
      <c r="O8" s="19" t="s">
        <v>7</v>
      </c>
      <c r="Q8" s="19" t="s">
        <v>8</v>
      </c>
      <c r="S8" s="19" t="s">
        <v>9</v>
      </c>
      <c r="U8" s="19" t="s">
        <v>7</v>
      </c>
      <c r="W8" s="19" t="s">
        <v>8</v>
      </c>
      <c r="Y8" s="19" t="s">
        <v>7</v>
      </c>
      <c r="AA8" s="19" t="s">
        <v>14</v>
      </c>
      <c r="AC8" s="19" t="s">
        <v>7</v>
      </c>
      <c r="AE8" s="19" t="s">
        <v>117</v>
      </c>
      <c r="AG8" s="19" t="s">
        <v>8</v>
      </c>
      <c r="AI8" s="19" t="s">
        <v>9</v>
      </c>
      <c r="AK8" s="19" t="s">
        <v>13</v>
      </c>
    </row>
    <row r="9" spans="1:39">
      <c r="A9" s="1" t="s">
        <v>118</v>
      </c>
      <c r="C9" s="4" t="s">
        <v>119</v>
      </c>
      <c r="D9" s="4"/>
      <c r="E9" s="4" t="s">
        <v>119</v>
      </c>
      <c r="F9" s="4"/>
      <c r="G9" s="4" t="s">
        <v>120</v>
      </c>
      <c r="H9" s="4"/>
      <c r="I9" s="4" t="s">
        <v>121</v>
      </c>
      <c r="J9" s="4"/>
      <c r="K9" s="6">
        <v>0</v>
      </c>
      <c r="L9" s="4"/>
      <c r="M9" s="6">
        <v>0</v>
      </c>
      <c r="N9" s="4"/>
      <c r="O9" s="6">
        <v>1800</v>
      </c>
      <c r="P9" s="4"/>
      <c r="Q9" s="6">
        <v>1549981744</v>
      </c>
      <c r="R9" s="4"/>
      <c r="S9" s="6">
        <v>1662898545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4"/>
      <c r="AC9" s="6">
        <v>1800</v>
      </c>
      <c r="AD9" s="4"/>
      <c r="AE9" s="6">
        <v>943300</v>
      </c>
      <c r="AF9" s="4"/>
      <c r="AG9" s="6">
        <v>1549981744</v>
      </c>
      <c r="AH9" s="4"/>
      <c r="AI9" s="6">
        <v>1697632248</v>
      </c>
      <c r="AJ9" s="4"/>
      <c r="AK9" s="9">
        <v>7.3516773290294081E-5</v>
      </c>
      <c r="AL9" s="4"/>
      <c r="AM9" s="4"/>
    </row>
    <row r="10" spans="1:39">
      <c r="A10" s="1" t="s">
        <v>122</v>
      </c>
      <c r="C10" s="4" t="s">
        <v>119</v>
      </c>
      <c r="D10" s="4"/>
      <c r="E10" s="4" t="s">
        <v>119</v>
      </c>
      <c r="F10" s="4"/>
      <c r="G10" s="4" t="s">
        <v>123</v>
      </c>
      <c r="H10" s="4"/>
      <c r="I10" s="4" t="s">
        <v>124</v>
      </c>
      <c r="J10" s="4"/>
      <c r="K10" s="6">
        <v>0</v>
      </c>
      <c r="L10" s="4"/>
      <c r="M10" s="6">
        <v>0</v>
      </c>
      <c r="N10" s="4"/>
      <c r="O10" s="6">
        <v>66200</v>
      </c>
      <c r="P10" s="4"/>
      <c r="Q10" s="6">
        <v>60084740383</v>
      </c>
      <c r="R10" s="4"/>
      <c r="S10" s="6">
        <v>59966329132</v>
      </c>
      <c r="T10" s="4"/>
      <c r="U10" s="6">
        <v>0</v>
      </c>
      <c r="V10" s="4"/>
      <c r="W10" s="6">
        <v>0</v>
      </c>
      <c r="X10" s="4"/>
      <c r="Y10" s="6">
        <v>0</v>
      </c>
      <c r="Z10" s="4"/>
      <c r="AA10" s="6">
        <v>0</v>
      </c>
      <c r="AB10" s="4"/>
      <c r="AC10" s="6">
        <v>66200</v>
      </c>
      <c r="AD10" s="4"/>
      <c r="AE10" s="6">
        <v>926700</v>
      </c>
      <c r="AF10" s="4"/>
      <c r="AG10" s="6">
        <v>60084740383</v>
      </c>
      <c r="AH10" s="4"/>
      <c r="AI10" s="6">
        <v>61336420758</v>
      </c>
      <c r="AJ10" s="4"/>
      <c r="AK10" s="9">
        <v>2.6562029229925265E-3</v>
      </c>
      <c r="AL10" s="4"/>
      <c r="AM10" s="4"/>
    </row>
    <row r="11" spans="1:39">
      <c r="A11" s="1" t="s">
        <v>125</v>
      </c>
      <c r="C11" s="4" t="s">
        <v>119</v>
      </c>
      <c r="D11" s="4"/>
      <c r="E11" s="4" t="s">
        <v>119</v>
      </c>
      <c r="F11" s="4"/>
      <c r="G11" s="4" t="s">
        <v>126</v>
      </c>
      <c r="H11" s="4"/>
      <c r="I11" s="4" t="s">
        <v>127</v>
      </c>
      <c r="J11" s="4"/>
      <c r="K11" s="6">
        <v>0</v>
      </c>
      <c r="L11" s="4"/>
      <c r="M11" s="6">
        <v>0</v>
      </c>
      <c r="N11" s="4"/>
      <c r="O11" s="6">
        <v>24500</v>
      </c>
      <c r="P11" s="4"/>
      <c r="Q11" s="6">
        <v>20015227102</v>
      </c>
      <c r="R11" s="4"/>
      <c r="S11" s="6">
        <v>21592835589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4"/>
      <c r="AC11" s="6">
        <v>24500</v>
      </c>
      <c r="AD11" s="4"/>
      <c r="AE11" s="6">
        <v>900960</v>
      </c>
      <c r="AF11" s="4"/>
      <c r="AG11" s="6">
        <v>20015227102</v>
      </c>
      <c r="AH11" s="4"/>
      <c r="AI11" s="6">
        <v>22069519174</v>
      </c>
      <c r="AJ11" s="4"/>
      <c r="AK11" s="9">
        <v>9.55731042251476E-4</v>
      </c>
      <c r="AL11" s="4"/>
      <c r="AM11" s="4"/>
    </row>
    <row r="12" spans="1:39">
      <c r="A12" s="1" t="s">
        <v>128</v>
      </c>
      <c r="C12" s="4" t="s">
        <v>119</v>
      </c>
      <c r="D12" s="4"/>
      <c r="E12" s="4" t="s">
        <v>119</v>
      </c>
      <c r="F12" s="4"/>
      <c r="G12" s="4" t="s">
        <v>129</v>
      </c>
      <c r="H12" s="4"/>
      <c r="I12" s="4" t="s">
        <v>130</v>
      </c>
      <c r="J12" s="4"/>
      <c r="K12" s="6">
        <v>0</v>
      </c>
      <c r="L12" s="4"/>
      <c r="M12" s="6">
        <v>0</v>
      </c>
      <c r="N12" s="4"/>
      <c r="O12" s="6">
        <v>181200</v>
      </c>
      <c r="P12" s="4"/>
      <c r="Q12" s="6">
        <v>135041523525</v>
      </c>
      <c r="R12" s="4"/>
      <c r="S12" s="6">
        <v>134878948758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4"/>
      <c r="AC12" s="6">
        <v>181200</v>
      </c>
      <c r="AD12" s="4"/>
      <c r="AE12" s="6">
        <v>765990</v>
      </c>
      <c r="AF12" s="4"/>
      <c r="AG12" s="6">
        <v>135041523525</v>
      </c>
      <c r="AH12" s="4"/>
      <c r="AI12" s="6">
        <v>138772230973</v>
      </c>
      <c r="AJ12" s="4"/>
      <c r="AK12" s="9">
        <v>6.0095975765361211E-3</v>
      </c>
      <c r="AL12" s="4"/>
      <c r="AM12" s="4"/>
    </row>
    <row r="13" spans="1:39">
      <c r="A13" s="1" t="s">
        <v>131</v>
      </c>
      <c r="C13" s="4" t="s">
        <v>119</v>
      </c>
      <c r="D13" s="4"/>
      <c r="E13" s="4" t="s">
        <v>119</v>
      </c>
      <c r="F13" s="4"/>
      <c r="G13" s="4" t="s">
        <v>132</v>
      </c>
      <c r="H13" s="4"/>
      <c r="I13" s="4" t="s">
        <v>133</v>
      </c>
      <c r="J13" s="4"/>
      <c r="K13" s="6">
        <v>0</v>
      </c>
      <c r="L13" s="4"/>
      <c r="M13" s="6">
        <v>0</v>
      </c>
      <c r="N13" s="4"/>
      <c r="O13" s="6">
        <v>64082</v>
      </c>
      <c r="P13" s="4"/>
      <c r="Q13" s="6">
        <v>59035598263</v>
      </c>
      <c r="R13" s="4"/>
      <c r="S13" s="6">
        <v>61456313423</v>
      </c>
      <c r="T13" s="4"/>
      <c r="U13" s="6">
        <v>0</v>
      </c>
      <c r="V13" s="4"/>
      <c r="W13" s="6">
        <v>0</v>
      </c>
      <c r="X13" s="4"/>
      <c r="Y13" s="6">
        <v>0</v>
      </c>
      <c r="Z13" s="4"/>
      <c r="AA13" s="6">
        <v>0</v>
      </c>
      <c r="AB13" s="4"/>
      <c r="AC13" s="6">
        <v>64082</v>
      </c>
      <c r="AD13" s="4"/>
      <c r="AE13" s="6">
        <v>981370</v>
      </c>
      <c r="AF13" s="4"/>
      <c r="AG13" s="6">
        <v>59035598263</v>
      </c>
      <c r="AH13" s="4"/>
      <c r="AI13" s="6">
        <v>62876753862</v>
      </c>
      <c r="AJ13" s="4"/>
      <c r="AK13" s="9">
        <v>2.722907781911007E-3</v>
      </c>
      <c r="AL13" s="4"/>
      <c r="AM13" s="4"/>
    </row>
    <row r="14" spans="1:39">
      <c r="A14" s="1" t="s">
        <v>134</v>
      </c>
      <c r="C14" s="4" t="s">
        <v>119</v>
      </c>
      <c r="D14" s="4"/>
      <c r="E14" s="4" t="s">
        <v>119</v>
      </c>
      <c r="F14" s="4"/>
      <c r="G14" s="4" t="s">
        <v>135</v>
      </c>
      <c r="H14" s="4"/>
      <c r="I14" s="4" t="s">
        <v>136</v>
      </c>
      <c r="J14" s="4"/>
      <c r="K14" s="6">
        <v>0</v>
      </c>
      <c r="L14" s="4"/>
      <c r="M14" s="6">
        <v>0</v>
      </c>
      <c r="N14" s="4"/>
      <c r="O14" s="6">
        <v>109036</v>
      </c>
      <c r="P14" s="4"/>
      <c r="Q14" s="6">
        <v>100017054760</v>
      </c>
      <c r="R14" s="4"/>
      <c r="S14" s="6">
        <v>102383689352</v>
      </c>
      <c r="T14" s="4"/>
      <c r="U14" s="6">
        <v>0</v>
      </c>
      <c r="V14" s="4"/>
      <c r="W14" s="6">
        <v>0</v>
      </c>
      <c r="X14" s="4"/>
      <c r="Y14" s="6">
        <v>31513</v>
      </c>
      <c r="Z14" s="4"/>
      <c r="AA14" s="6">
        <v>29994308288</v>
      </c>
      <c r="AB14" s="4"/>
      <c r="AC14" s="6">
        <v>77523</v>
      </c>
      <c r="AD14" s="4"/>
      <c r="AE14" s="6">
        <v>958930</v>
      </c>
      <c r="AF14" s="4"/>
      <c r="AG14" s="6">
        <v>71110661948</v>
      </c>
      <c r="AH14" s="4"/>
      <c r="AI14" s="6">
        <v>74325656422</v>
      </c>
      <c r="AJ14" s="4"/>
      <c r="AK14" s="9">
        <v>3.2187079617896513E-3</v>
      </c>
      <c r="AL14" s="4"/>
      <c r="AM14" s="4"/>
    </row>
    <row r="15" spans="1:39">
      <c r="A15" s="1" t="s">
        <v>137</v>
      </c>
      <c r="C15" s="4" t="s">
        <v>119</v>
      </c>
      <c r="D15" s="4"/>
      <c r="E15" s="4" t="s">
        <v>119</v>
      </c>
      <c r="F15" s="4"/>
      <c r="G15" s="4" t="s">
        <v>138</v>
      </c>
      <c r="H15" s="4"/>
      <c r="I15" s="4" t="s">
        <v>139</v>
      </c>
      <c r="J15" s="4"/>
      <c r="K15" s="6">
        <v>0</v>
      </c>
      <c r="L15" s="4"/>
      <c r="M15" s="6">
        <v>0</v>
      </c>
      <c r="N15" s="4"/>
      <c r="O15" s="6">
        <v>96669</v>
      </c>
      <c r="P15" s="4"/>
      <c r="Q15" s="6">
        <v>86328494230</v>
      </c>
      <c r="R15" s="4"/>
      <c r="S15" s="6">
        <v>87140973235</v>
      </c>
      <c r="T15" s="4"/>
      <c r="U15" s="6">
        <v>0</v>
      </c>
      <c r="V15" s="4"/>
      <c r="W15" s="6">
        <v>0</v>
      </c>
      <c r="X15" s="4"/>
      <c r="Y15" s="6">
        <v>0</v>
      </c>
      <c r="Z15" s="4"/>
      <c r="AA15" s="6">
        <v>0</v>
      </c>
      <c r="AB15" s="4"/>
      <c r="AC15" s="6">
        <v>96669</v>
      </c>
      <c r="AD15" s="4"/>
      <c r="AE15" s="6">
        <v>925000</v>
      </c>
      <c r="AF15" s="4"/>
      <c r="AG15" s="6">
        <v>86328494230</v>
      </c>
      <c r="AH15" s="4"/>
      <c r="AI15" s="6">
        <v>89402617837</v>
      </c>
      <c r="AJ15" s="4"/>
      <c r="AK15" s="9">
        <v>3.8716229588739116E-3</v>
      </c>
      <c r="AL15" s="4"/>
      <c r="AM15" s="4"/>
    </row>
    <row r="16" spans="1:39">
      <c r="A16" s="1" t="s">
        <v>140</v>
      </c>
      <c r="C16" s="4" t="s">
        <v>119</v>
      </c>
      <c r="D16" s="4"/>
      <c r="E16" s="4" t="s">
        <v>119</v>
      </c>
      <c r="F16" s="4"/>
      <c r="G16" s="4" t="s">
        <v>141</v>
      </c>
      <c r="H16" s="4"/>
      <c r="I16" s="4" t="s">
        <v>142</v>
      </c>
      <c r="J16" s="4"/>
      <c r="K16" s="6">
        <v>0</v>
      </c>
      <c r="L16" s="4"/>
      <c r="M16" s="6">
        <v>0</v>
      </c>
      <c r="N16" s="4"/>
      <c r="O16" s="6">
        <v>110000</v>
      </c>
      <c r="P16" s="4"/>
      <c r="Q16" s="6">
        <v>98577864000</v>
      </c>
      <c r="R16" s="4"/>
      <c r="S16" s="6">
        <v>101071677437</v>
      </c>
      <c r="T16" s="4"/>
      <c r="U16" s="6">
        <v>0</v>
      </c>
      <c r="V16" s="4"/>
      <c r="W16" s="6">
        <v>0</v>
      </c>
      <c r="X16" s="4"/>
      <c r="Y16" s="6">
        <v>0</v>
      </c>
      <c r="Z16" s="4"/>
      <c r="AA16" s="6">
        <v>0</v>
      </c>
      <c r="AB16" s="4"/>
      <c r="AC16" s="6">
        <v>110000</v>
      </c>
      <c r="AD16" s="4"/>
      <c r="AE16" s="6">
        <v>939000</v>
      </c>
      <c r="AF16" s="4"/>
      <c r="AG16" s="6">
        <v>98577864000</v>
      </c>
      <c r="AH16" s="4"/>
      <c r="AI16" s="6">
        <v>103271278687</v>
      </c>
      <c r="AJ16" s="4"/>
      <c r="AK16" s="9">
        <v>4.4722119243289478E-3</v>
      </c>
      <c r="AL16" s="4"/>
      <c r="AM16" s="4"/>
    </row>
    <row r="17" spans="1:39">
      <c r="A17" s="1" t="s">
        <v>143</v>
      </c>
      <c r="C17" s="4" t="s">
        <v>119</v>
      </c>
      <c r="D17" s="4"/>
      <c r="E17" s="4" t="s">
        <v>119</v>
      </c>
      <c r="F17" s="4"/>
      <c r="G17" s="4" t="s">
        <v>144</v>
      </c>
      <c r="H17" s="4"/>
      <c r="I17" s="4" t="s">
        <v>145</v>
      </c>
      <c r="J17" s="4"/>
      <c r="K17" s="6">
        <v>16</v>
      </c>
      <c r="L17" s="4"/>
      <c r="M17" s="6">
        <v>16</v>
      </c>
      <c r="N17" s="4"/>
      <c r="O17" s="6">
        <v>3859</v>
      </c>
      <c r="P17" s="4"/>
      <c r="Q17" s="6">
        <v>3759755016</v>
      </c>
      <c r="R17" s="4"/>
      <c r="S17" s="6">
        <v>3916175064</v>
      </c>
      <c r="T17" s="4"/>
      <c r="U17" s="6">
        <v>0</v>
      </c>
      <c r="V17" s="4"/>
      <c r="W17" s="6">
        <v>0</v>
      </c>
      <c r="X17" s="4"/>
      <c r="Y17" s="6">
        <v>3859</v>
      </c>
      <c r="Z17" s="4"/>
      <c r="AA17" s="6">
        <v>3859000000</v>
      </c>
      <c r="AB17" s="4"/>
      <c r="AC17" s="6">
        <v>0</v>
      </c>
      <c r="AD17" s="4"/>
      <c r="AE17" s="6">
        <v>0</v>
      </c>
      <c r="AF17" s="4"/>
      <c r="AG17" s="6">
        <v>0</v>
      </c>
      <c r="AH17" s="4"/>
      <c r="AI17" s="6">
        <v>0</v>
      </c>
      <c r="AJ17" s="4"/>
      <c r="AK17" s="9">
        <v>0</v>
      </c>
      <c r="AL17" s="4"/>
      <c r="AM17" s="4"/>
    </row>
    <row r="18" spans="1:39" ht="24.75" thickBot="1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2">
        <f>SUM(Q9:Q17)</f>
        <v>564410239023</v>
      </c>
      <c r="R18" s="4"/>
      <c r="S18" s="12">
        <f>SUM(S9:S17)</f>
        <v>574069840535</v>
      </c>
      <c r="T18" s="4"/>
      <c r="U18" s="4"/>
      <c r="V18" s="4"/>
      <c r="W18" s="12">
        <f>SUM(W9:W17)</f>
        <v>0</v>
      </c>
      <c r="X18" s="4"/>
      <c r="Y18" s="4"/>
      <c r="Z18" s="4"/>
      <c r="AA18" s="12">
        <f>SUM(AA9:AA17)</f>
        <v>33853308288</v>
      </c>
      <c r="AB18" s="4"/>
      <c r="AC18" s="4"/>
      <c r="AD18" s="4"/>
      <c r="AE18" s="4"/>
      <c r="AF18" s="4"/>
      <c r="AG18" s="12">
        <f>SUM(AG9:AG17)</f>
        <v>531744091195</v>
      </c>
      <c r="AH18" s="4"/>
      <c r="AI18" s="12">
        <f>SUM(AI9:AI17)</f>
        <v>553752109961</v>
      </c>
      <c r="AJ18" s="4"/>
      <c r="AK18" s="10">
        <f>SUM(AK9:AK17)</f>
        <v>2.3980498941973936E-2</v>
      </c>
      <c r="AL18" s="4"/>
      <c r="AM18" s="4"/>
    </row>
    <row r="19" spans="1:39" ht="24.75" thickTop="1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3"/>
  <sheetViews>
    <sheetView rightToLeft="1" workbookViewId="0">
      <selection activeCell="S8" sqref="S8:S10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1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2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21" ht="24.75">
      <c r="A6" s="18" t="s">
        <v>147</v>
      </c>
      <c r="C6" s="19" t="s">
        <v>148</v>
      </c>
      <c r="D6" s="19" t="s">
        <v>148</v>
      </c>
      <c r="E6" s="19" t="s">
        <v>148</v>
      </c>
      <c r="F6" s="19" t="s">
        <v>148</v>
      </c>
      <c r="G6" s="19" t="s">
        <v>148</v>
      </c>
      <c r="H6" s="19" t="s">
        <v>148</v>
      </c>
      <c r="I6" s="19" t="s">
        <v>148</v>
      </c>
      <c r="K6" s="19" t="s">
        <v>4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21" ht="24.75">
      <c r="A7" s="19" t="s">
        <v>147</v>
      </c>
      <c r="C7" s="19" t="s">
        <v>149</v>
      </c>
      <c r="E7" s="19" t="s">
        <v>150</v>
      </c>
      <c r="G7" s="19" t="s">
        <v>151</v>
      </c>
      <c r="I7" s="19" t="s">
        <v>116</v>
      </c>
      <c r="K7" s="19" t="s">
        <v>152</v>
      </c>
      <c r="M7" s="19" t="s">
        <v>153</v>
      </c>
      <c r="O7" s="19" t="s">
        <v>154</v>
      </c>
      <c r="Q7" s="19" t="s">
        <v>152</v>
      </c>
      <c r="S7" s="19" t="s">
        <v>146</v>
      </c>
    </row>
    <row r="8" spans="1:21">
      <c r="A8" s="1" t="s">
        <v>155</v>
      </c>
      <c r="C8" s="4" t="s">
        <v>156</v>
      </c>
      <c r="E8" s="4" t="s">
        <v>157</v>
      </c>
      <c r="F8" s="4"/>
      <c r="G8" s="4" t="s">
        <v>158</v>
      </c>
      <c r="H8" s="4"/>
      <c r="I8" s="6">
        <v>5</v>
      </c>
      <c r="J8" s="4"/>
      <c r="K8" s="6">
        <v>418897525</v>
      </c>
      <c r="L8" s="4"/>
      <c r="M8" s="6">
        <v>124058502</v>
      </c>
      <c r="N8" s="4"/>
      <c r="O8" s="6">
        <v>0</v>
      </c>
      <c r="P8" s="4"/>
      <c r="Q8" s="6">
        <v>542956027</v>
      </c>
      <c r="R8" s="4"/>
      <c r="S8" s="13">
        <v>2.3512969425848107E-5</v>
      </c>
      <c r="T8" s="4"/>
      <c r="U8" s="4"/>
    </row>
    <row r="9" spans="1:21">
      <c r="A9" s="1" t="s">
        <v>159</v>
      </c>
      <c r="C9" s="4" t="s">
        <v>160</v>
      </c>
      <c r="E9" s="4" t="s">
        <v>157</v>
      </c>
      <c r="F9" s="4"/>
      <c r="G9" s="4" t="s">
        <v>161</v>
      </c>
      <c r="H9" s="4"/>
      <c r="I9" s="6">
        <v>5</v>
      </c>
      <c r="J9" s="4"/>
      <c r="K9" s="6">
        <v>126758095779</v>
      </c>
      <c r="L9" s="4"/>
      <c r="M9" s="6">
        <v>129335142434</v>
      </c>
      <c r="N9" s="4"/>
      <c r="O9" s="6">
        <v>239001800000</v>
      </c>
      <c r="P9" s="4"/>
      <c r="Q9" s="6">
        <v>17091438213</v>
      </c>
      <c r="R9" s="4"/>
      <c r="S9" s="13">
        <v>7.4015287456426194E-4</v>
      </c>
      <c r="T9" s="4"/>
      <c r="U9" s="4"/>
    </row>
    <row r="10" spans="1:21">
      <c r="A10" s="1" t="s">
        <v>162</v>
      </c>
      <c r="C10" s="4" t="s">
        <v>163</v>
      </c>
      <c r="E10" s="4" t="s">
        <v>157</v>
      </c>
      <c r="F10" s="4"/>
      <c r="G10" s="4" t="s">
        <v>164</v>
      </c>
      <c r="H10" s="4"/>
      <c r="I10" s="6">
        <v>5</v>
      </c>
      <c r="J10" s="4"/>
      <c r="K10" s="6">
        <v>50248839075</v>
      </c>
      <c r="L10" s="4"/>
      <c r="M10" s="6">
        <v>683887302271</v>
      </c>
      <c r="N10" s="4"/>
      <c r="O10" s="6">
        <v>657585947885</v>
      </c>
      <c r="P10" s="4"/>
      <c r="Q10" s="6">
        <v>76550193461</v>
      </c>
      <c r="R10" s="4"/>
      <c r="S10" s="13">
        <v>3.3150425980836393E-3</v>
      </c>
      <c r="T10" s="4"/>
      <c r="U10" s="4"/>
    </row>
    <row r="11" spans="1:21" ht="24.75" thickBot="1">
      <c r="C11" s="4"/>
      <c r="E11" s="4"/>
      <c r="F11" s="4"/>
      <c r="G11" s="4"/>
      <c r="H11" s="4"/>
      <c r="I11" s="4"/>
      <c r="J11" s="4"/>
      <c r="K11" s="12">
        <f>SUM(K8:K10)</f>
        <v>177425832379</v>
      </c>
      <c r="L11" s="4"/>
      <c r="M11" s="12">
        <f>SUM(M8:M10)</f>
        <v>813346503207</v>
      </c>
      <c r="N11" s="4"/>
      <c r="O11" s="12">
        <f>SUM(O8:O10)</f>
        <v>896587747885</v>
      </c>
      <c r="P11" s="4"/>
      <c r="Q11" s="12">
        <f>SUM(Q8:Q10)</f>
        <v>94184587701</v>
      </c>
      <c r="R11" s="4"/>
      <c r="S11" s="14">
        <f>SUM(S8:S10)</f>
        <v>4.0787084420737495E-3</v>
      </c>
      <c r="T11" s="4"/>
      <c r="U11" s="4"/>
    </row>
    <row r="12" spans="1:21" ht="24.75" thickTop="1"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24"/>
  <sheetViews>
    <sheetView rightToLeft="1" topLeftCell="A7" workbookViewId="0">
      <selection activeCell="M21" sqref="M21:U25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165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9" t="s">
        <v>166</v>
      </c>
      <c r="B6" s="19" t="s">
        <v>166</v>
      </c>
      <c r="C6" s="19" t="s">
        <v>166</v>
      </c>
      <c r="D6" s="19" t="s">
        <v>166</v>
      </c>
      <c r="E6" s="19" t="s">
        <v>166</v>
      </c>
      <c r="F6" s="19" t="s">
        <v>166</v>
      </c>
      <c r="G6" s="19" t="s">
        <v>166</v>
      </c>
      <c r="I6" s="19" t="s">
        <v>167</v>
      </c>
      <c r="J6" s="19" t="s">
        <v>167</v>
      </c>
      <c r="K6" s="19" t="s">
        <v>167</v>
      </c>
      <c r="L6" s="19" t="s">
        <v>167</v>
      </c>
      <c r="M6" s="19" t="s">
        <v>167</v>
      </c>
      <c r="O6" s="19" t="s">
        <v>168</v>
      </c>
      <c r="P6" s="19" t="s">
        <v>168</v>
      </c>
      <c r="Q6" s="19" t="s">
        <v>168</v>
      </c>
      <c r="R6" s="19" t="s">
        <v>168</v>
      </c>
      <c r="S6" s="19" t="s">
        <v>168</v>
      </c>
    </row>
    <row r="7" spans="1:19" ht="24.75">
      <c r="A7" s="19" t="s">
        <v>169</v>
      </c>
      <c r="C7" s="19" t="s">
        <v>170</v>
      </c>
      <c r="E7" s="19" t="s">
        <v>115</v>
      </c>
      <c r="G7" s="19" t="s">
        <v>116</v>
      </c>
      <c r="I7" s="19" t="s">
        <v>171</v>
      </c>
      <c r="K7" s="19" t="s">
        <v>172</v>
      </c>
      <c r="M7" s="19" t="s">
        <v>173</v>
      </c>
      <c r="O7" s="19" t="s">
        <v>171</v>
      </c>
      <c r="Q7" s="19" t="s">
        <v>172</v>
      </c>
      <c r="S7" s="19" t="s">
        <v>173</v>
      </c>
    </row>
    <row r="8" spans="1:19">
      <c r="A8" s="1" t="s">
        <v>174</v>
      </c>
      <c r="C8" s="4" t="s">
        <v>323</v>
      </c>
      <c r="D8" s="4"/>
      <c r="E8" s="4" t="s">
        <v>176</v>
      </c>
      <c r="F8" s="4"/>
      <c r="G8" s="6">
        <v>18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1309274646</v>
      </c>
      <c r="P8" s="4"/>
      <c r="Q8" s="6">
        <v>0</v>
      </c>
      <c r="R8" s="4"/>
      <c r="S8" s="6">
        <v>1309274646</v>
      </c>
    </row>
    <row r="9" spans="1:19">
      <c r="A9" s="1" t="s">
        <v>177</v>
      </c>
      <c r="C9" s="4" t="s">
        <v>323</v>
      </c>
      <c r="D9" s="4"/>
      <c r="E9" s="4" t="s">
        <v>178</v>
      </c>
      <c r="F9" s="4"/>
      <c r="G9" s="6">
        <v>18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45800537</v>
      </c>
      <c r="P9" s="4"/>
      <c r="Q9" s="6">
        <v>0</v>
      </c>
      <c r="R9" s="4"/>
      <c r="S9" s="6">
        <v>45800537</v>
      </c>
    </row>
    <row r="10" spans="1:19">
      <c r="A10" s="1" t="s">
        <v>179</v>
      </c>
      <c r="C10" s="4" t="s">
        <v>323</v>
      </c>
      <c r="D10" s="4"/>
      <c r="E10" s="4" t="s">
        <v>180</v>
      </c>
      <c r="F10" s="4"/>
      <c r="G10" s="6">
        <v>18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26032316574</v>
      </c>
      <c r="P10" s="4"/>
      <c r="Q10" s="6">
        <v>0</v>
      </c>
      <c r="R10" s="4"/>
      <c r="S10" s="6">
        <v>26032316574</v>
      </c>
    </row>
    <row r="11" spans="1:19">
      <c r="A11" s="1" t="s">
        <v>181</v>
      </c>
      <c r="C11" s="4" t="s">
        <v>323</v>
      </c>
      <c r="D11" s="4"/>
      <c r="E11" s="4" t="s">
        <v>182</v>
      </c>
      <c r="F11" s="4"/>
      <c r="G11" s="6">
        <v>15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8661150750</v>
      </c>
      <c r="P11" s="4"/>
      <c r="Q11" s="6">
        <v>0</v>
      </c>
      <c r="R11" s="4"/>
      <c r="S11" s="6">
        <v>8661150750</v>
      </c>
    </row>
    <row r="12" spans="1:19">
      <c r="A12" s="1" t="s">
        <v>143</v>
      </c>
      <c r="C12" s="4" t="s">
        <v>323</v>
      </c>
      <c r="D12" s="4"/>
      <c r="E12" s="4" t="s">
        <v>145</v>
      </c>
      <c r="F12" s="4"/>
      <c r="G12" s="6">
        <v>16</v>
      </c>
      <c r="H12" s="4"/>
      <c r="I12" s="6">
        <v>5020718</v>
      </c>
      <c r="J12" s="4"/>
      <c r="K12" s="6">
        <v>0</v>
      </c>
      <c r="L12" s="4"/>
      <c r="M12" s="6">
        <v>5020718</v>
      </c>
      <c r="N12" s="4"/>
      <c r="O12" s="6">
        <v>4296851770</v>
      </c>
      <c r="P12" s="4"/>
      <c r="Q12" s="6">
        <v>0</v>
      </c>
      <c r="R12" s="4"/>
      <c r="S12" s="6">
        <v>4296851770</v>
      </c>
    </row>
    <row r="13" spans="1:19">
      <c r="A13" s="1" t="s">
        <v>183</v>
      </c>
      <c r="C13" s="4" t="s">
        <v>323</v>
      </c>
      <c r="D13" s="4"/>
      <c r="E13" s="4" t="s">
        <v>184</v>
      </c>
      <c r="F13" s="4"/>
      <c r="G13" s="6">
        <v>18</v>
      </c>
      <c r="H13" s="4"/>
      <c r="I13" s="6">
        <v>0</v>
      </c>
      <c r="J13" s="4"/>
      <c r="K13" s="6">
        <v>0</v>
      </c>
      <c r="L13" s="4"/>
      <c r="M13" s="6">
        <v>0</v>
      </c>
      <c r="N13" s="4"/>
      <c r="O13" s="6">
        <v>499580941</v>
      </c>
      <c r="P13" s="4"/>
      <c r="Q13" s="6">
        <v>0</v>
      </c>
      <c r="R13" s="4"/>
      <c r="S13" s="6">
        <v>499580941</v>
      </c>
    </row>
    <row r="14" spans="1:19">
      <c r="A14" s="1" t="s">
        <v>185</v>
      </c>
      <c r="C14" s="4" t="s">
        <v>323</v>
      </c>
      <c r="D14" s="4"/>
      <c r="E14" s="4" t="s">
        <v>186</v>
      </c>
      <c r="F14" s="4"/>
      <c r="G14" s="6">
        <v>21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11109175055</v>
      </c>
      <c r="P14" s="4"/>
      <c r="Q14" s="6">
        <v>0</v>
      </c>
      <c r="R14" s="4"/>
      <c r="S14" s="6">
        <v>11109175055</v>
      </c>
    </row>
    <row r="15" spans="1:19">
      <c r="A15" s="1" t="s">
        <v>187</v>
      </c>
      <c r="C15" s="4" t="s">
        <v>323</v>
      </c>
      <c r="D15" s="4"/>
      <c r="E15" s="4" t="s">
        <v>188</v>
      </c>
      <c r="F15" s="4"/>
      <c r="G15" s="6">
        <v>18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120101527</v>
      </c>
      <c r="P15" s="4"/>
      <c r="Q15" s="6">
        <v>0</v>
      </c>
      <c r="R15" s="4"/>
      <c r="S15" s="6">
        <v>120101527</v>
      </c>
    </row>
    <row r="16" spans="1:19">
      <c r="A16" s="1" t="s">
        <v>189</v>
      </c>
      <c r="C16" s="4" t="s">
        <v>323</v>
      </c>
      <c r="D16" s="4"/>
      <c r="E16" s="4" t="s">
        <v>190</v>
      </c>
      <c r="F16" s="4"/>
      <c r="G16" s="6">
        <v>18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604931509</v>
      </c>
      <c r="P16" s="4"/>
      <c r="Q16" s="6">
        <v>0</v>
      </c>
      <c r="R16" s="4"/>
      <c r="S16" s="6">
        <v>604931509</v>
      </c>
    </row>
    <row r="17" spans="1:20">
      <c r="A17" s="1" t="s">
        <v>155</v>
      </c>
      <c r="C17" s="6">
        <v>1</v>
      </c>
      <c r="D17" s="4"/>
      <c r="E17" s="4" t="s">
        <v>323</v>
      </c>
      <c r="F17" s="4"/>
      <c r="G17" s="6">
        <v>5</v>
      </c>
      <c r="H17" s="4"/>
      <c r="I17" s="6">
        <v>124058502</v>
      </c>
      <c r="J17" s="4"/>
      <c r="K17" s="6">
        <v>0</v>
      </c>
      <c r="L17" s="4"/>
      <c r="M17" s="6">
        <v>124058502</v>
      </c>
      <c r="N17" s="4"/>
      <c r="O17" s="6">
        <v>737164480</v>
      </c>
      <c r="P17" s="4"/>
      <c r="Q17" s="6">
        <v>0</v>
      </c>
      <c r="R17" s="4"/>
      <c r="S17" s="6">
        <v>737164480</v>
      </c>
    </row>
    <row r="18" spans="1:20">
      <c r="A18" s="1" t="s">
        <v>159</v>
      </c>
      <c r="C18" s="6">
        <v>25</v>
      </c>
      <c r="D18" s="4"/>
      <c r="E18" s="4" t="s">
        <v>323</v>
      </c>
      <c r="F18" s="4"/>
      <c r="G18" s="6">
        <v>5</v>
      </c>
      <c r="H18" s="4"/>
      <c r="I18" s="6">
        <v>3186664</v>
      </c>
      <c r="J18" s="4"/>
      <c r="K18" s="6">
        <v>0</v>
      </c>
      <c r="L18" s="4"/>
      <c r="M18" s="6">
        <v>3186664</v>
      </c>
      <c r="N18" s="4"/>
      <c r="O18" s="6">
        <v>44345589</v>
      </c>
      <c r="P18" s="4"/>
      <c r="Q18" s="6">
        <v>0</v>
      </c>
      <c r="R18" s="4"/>
      <c r="S18" s="6">
        <v>44345589</v>
      </c>
    </row>
    <row r="19" spans="1:20">
      <c r="A19" s="1" t="s">
        <v>162</v>
      </c>
      <c r="C19" s="6">
        <v>1</v>
      </c>
      <c r="D19" s="4"/>
      <c r="E19" s="4" t="s">
        <v>323</v>
      </c>
      <c r="F19" s="4"/>
      <c r="G19" s="6">
        <v>5</v>
      </c>
      <c r="H19" s="4"/>
      <c r="I19" s="6">
        <v>14298161</v>
      </c>
      <c r="J19" s="4"/>
      <c r="K19" s="6">
        <v>0</v>
      </c>
      <c r="L19" s="4"/>
      <c r="M19" s="6">
        <v>14298161</v>
      </c>
      <c r="N19" s="4"/>
      <c r="O19" s="6">
        <v>539074722</v>
      </c>
      <c r="P19" s="4"/>
      <c r="Q19" s="6">
        <v>0</v>
      </c>
      <c r="R19" s="4"/>
      <c r="S19" s="6">
        <v>539074722</v>
      </c>
    </row>
    <row r="20" spans="1:20" ht="24.75" thickBot="1">
      <c r="C20" s="4"/>
      <c r="D20" s="4"/>
      <c r="E20" s="4"/>
      <c r="F20" s="4"/>
      <c r="G20" s="4"/>
      <c r="H20" s="4"/>
      <c r="I20" s="12">
        <f>SUM(I8:I19)</f>
        <v>146564045</v>
      </c>
      <c r="J20" s="4"/>
      <c r="K20" s="12">
        <f>SUM(K8:K19)</f>
        <v>0</v>
      </c>
      <c r="L20" s="4"/>
      <c r="M20" s="12">
        <f>SUM(M8:M19)</f>
        <v>146564045</v>
      </c>
      <c r="N20" s="4"/>
      <c r="O20" s="12">
        <f>SUM(O8:O19)</f>
        <v>53999768100</v>
      </c>
      <c r="P20" s="4"/>
      <c r="Q20" s="12">
        <f>SUM(Q8:Q19)</f>
        <v>0</v>
      </c>
      <c r="R20" s="4"/>
      <c r="S20" s="12">
        <f>SUM(S8:S19)</f>
        <v>53999768100</v>
      </c>
    </row>
    <row r="21" spans="1:20" ht="24.75" thickTop="1">
      <c r="C21" s="4"/>
      <c r="D21" s="4"/>
      <c r="E21" s="4"/>
      <c r="F21" s="4"/>
      <c r="G21" s="4"/>
      <c r="H21" s="4"/>
      <c r="I21" s="4"/>
      <c r="J21" s="4"/>
      <c r="K21" s="4"/>
      <c r="L21" s="4"/>
      <c r="M21" s="6"/>
      <c r="N21" s="6"/>
      <c r="O21" s="6"/>
      <c r="P21" s="6"/>
      <c r="Q21" s="6"/>
      <c r="R21" s="6"/>
      <c r="S21" s="6"/>
      <c r="T21" s="6"/>
    </row>
    <row r="22" spans="1:20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>
      <c r="M24" s="3"/>
      <c r="N24" s="3"/>
      <c r="O24" s="3"/>
      <c r="P24" s="3"/>
      <c r="Q24" s="3"/>
      <c r="R24" s="3"/>
      <c r="S24" s="3"/>
      <c r="T24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C7" sqref="C7"/>
    </sheetView>
  </sheetViews>
  <sheetFormatPr defaultRowHeight="24"/>
  <cols>
    <col min="1" max="1" width="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8" t="s">
        <v>0</v>
      </c>
      <c r="B2" s="18"/>
      <c r="C2" s="18"/>
      <c r="D2" s="18"/>
      <c r="E2" s="18"/>
      <c r="F2" s="18"/>
      <c r="G2" s="18"/>
    </row>
    <row r="3" spans="1:7" ht="24.75">
      <c r="A3" s="18" t="s">
        <v>165</v>
      </c>
      <c r="B3" s="18"/>
      <c r="C3" s="18"/>
      <c r="D3" s="18"/>
      <c r="E3" s="18"/>
      <c r="F3" s="18"/>
      <c r="G3" s="18"/>
    </row>
    <row r="4" spans="1:7" ht="24.75">
      <c r="A4" s="18" t="s">
        <v>2</v>
      </c>
      <c r="B4" s="18"/>
      <c r="C4" s="18"/>
      <c r="D4" s="18"/>
      <c r="E4" s="18"/>
      <c r="F4" s="18"/>
      <c r="G4" s="18"/>
    </row>
    <row r="6" spans="1:7" ht="24.75">
      <c r="A6" s="20" t="s">
        <v>169</v>
      </c>
      <c r="C6" s="20" t="s">
        <v>152</v>
      </c>
      <c r="E6" s="20" t="s">
        <v>310</v>
      </c>
      <c r="G6" s="20" t="s">
        <v>13</v>
      </c>
    </row>
    <row r="7" spans="1:7">
      <c r="A7" s="1" t="s">
        <v>319</v>
      </c>
      <c r="C7" s="7">
        <f>'سرمایه‌گذاری در سهام'!I148</f>
        <v>-1678250357635</v>
      </c>
      <c r="D7" s="7"/>
      <c r="E7" s="9">
        <f>C7/$C$10</f>
        <v>1.0083026855070343</v>
      </c>
      <c r="G7" s="9">
        <v>-7.2680624168428604E-2</v>
      </c>
    </row>
    <row r="8" spans="1:7">
      <c r="A8" s="1" t="s">
        <v>320</v>
      </c>
      <c r="C8" s="7">
        <f>'سرمایه‌گذاری در اوراق بهادار'!I37</f>
        <v>13677704724</v>
      </c>
      <c r="D8" s="7"/>
      <c r="E8" s="9">
        <f t="shared" ref="E8:E9" si="0">C8/$C$10</f>
        <v>-8.2176454436846836E-3</v>
      </c>
      <c r="G8" s="9">
        <v>5.9231951944275997E-4</v>
      </c>
    </row>
    <row r="9" spans="1:7">
      <c r="A9" s="1" t="s">
        <v>321</v>
      </c>
      <c r="C9" s="7">
        <v>141543327</v>
      </c>
      <c r="D9" s="7"/>
      <c r="E9" s="9">
        <f t="shared" si="0"/>
        <v>-8.5040063349558915E-5</v>
      </c>
      <c r="G9" s="9">
        <v>6.1296012101985899E-6</v>
      </c>
    </row>
    <row r="10" spans="1:7" ht="24.75" thickBot="1">
      <c r="C10" s="8">
        <f>SUM(C7:C9)</f>
        <v>-1664431109584</v>
      </c>
      <c r="D10" s="7"/>
      <c r="E10" s="10">
        <f>SUM(E7:E9)</f>
        <v>1</v>
      </c>
      <c r="G10" s="10">
        <f>SUM(G7:G9)</f>
        <v>-7.2082175047775643E-2</v>
      </c>
    </row>
    <row r="11" spans="1:7" ht="24.75" thickTop="1">
      <c r="E11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3"/>
  <sheetViews>
    <sheetView rightToLeft="1" topLeftCell="A76" workbookViewId="0">
      <selection activeCell="K91" sqref="K91"/>
    </sheetView>
  </sheetViews>
  <sheetFormatPr defaultRowHeight="2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165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8" t="s">
        <v>3</v>
      </c>
      <c r="C6" s="19" t="s">
        <v>191</v>
      </c>
      <c r="D6" s="19" t="s">
        <v>191</v>
      </c>
      <c r="E6" s="19" t="s">
        <v>191</v>
      </c>
      <c r="F6" s="19" t="s">
        <v>191</v>
      </c>
      <c r="G6" s="19" t="s">
        <v>191</v>
      </c>
      <c r="I6" s="19" t="s">
        <v>167</v>
      </c>
      <c r="J6" s="19" t="s">
        <v>167</v>
      </c>
      <c r="K6" s="19" t="s">
        <v>167</v>
      </c>
      <c r="L6" s="19" t="s">
        <v>167</v>
      </c>
      <c r="M6" s="19" t="s">
        <v>167</v>
      </c>
      <c r="O6" s="19" t="s">
        <v>168</v>
      </c>
      <c r="P6" s="19" t="s">
        <v>168</v>
      </c>
      <c r="Q6" s="19" t="s">
        <v>168</v>
      </c>
      <c r="R6" s="19" t="s">
        <v>168</v>
      </c>
      <c r="S6" s="19" t="s">
        <v>168</v>
      </c>
    </row>
    <row r="7" spans="1:19" ht="24.75">
      <c r="A7" s="19" t="s">
        <v>3</v>
      </c>
      <c r="C7" s="19" t="s">
        <v>192</v>
      </c>
      <c r="E7" s="19" t="s">
        <v>193</v>
      </c>
      <c r="G7" s="19" t="s">
        <v>194</v>
      </c>
      <c r="I7" s="19" t="s">
        <v>195</v>
      </c>
      <c r="K7" s="19" t="s">
        <v>172</v>
      </c>
      <c r="M7" s="19" t="s">
        <v>196</v>
      </c>
      <c r="O7" s="19" t="s">
        <v>195</v>
      </c>
      <c r="Q7" s="19" t="s">
        <v>172</v>
      </c>
      <c r="S7" s="19" t="s">
        <v>196</v>
      </c>
    </row>
    <row r="8" spans="1:19">
      <c r="A8" s="1" t="s">
        <v>103</v>
      </c>
      <c r="C8" s="4" t="s">
        <v>197</v>
      </c>
      <c r="D8" s="4"/>
      <c r="E8" s="6">
        <v>13343955</v>
      </c>
      <c r="F8" s="4"/>
      <c r="G8" s="6">
        <v>3050</v>
      </c>
      <c r="H8" s="4"/>
      <c r="I8" s="6">
        <v>40699062750</v>
      </c>
      <c r="J8" s="4"/>
      <c r="K8" s="6">
        <v>604169622</v>
      </c>
      <c r="L8" s="4"/>
      <c r="M8" s="6">
        <f>I8-K8</f>
        <v>40094893128</v>
      </c>
      <c r="N8" s="4"/>
      <c r="O8" s="6">
        <v>40699062750</v>
      </c>
      <c r="P8" s="4"/>
      <c r="Q8" s="6">
        <v>604169622</v>
      </c>
      <c r="R8" s="4"/>
      <c r="S8" s="6">
        <f>O8-Q8</f>
        <v>40094893128</v>
      </c>
    </row>
    <row r="9" spans="1:19">
      <c r="A9" s="1" t="s">
        <v>92</v>
      </c>
      <c r="C9" s="4" t="s">
        <v>198</v>
      </c>
      <c r="D9" s="4"/>
      <c r="E9" s="6">
        <v>42431403</v>
      </c>
      <c r="F9" s="4"/>
      <c r="G9" s="6">
        <v>550</v>
      </c>
      <c r="H9" s="4"/>
      <c r="I9" s="6">
        <v>23337271650</v>
      </c>
      <c r="J9" s="4"/>
      <c r="K9" s="6">
        <v>1383394969</v>
      </c>
      <c r="L9" s="4"/>
      <c r="M9" s="6">
        <f>I9-K9</f>
        <v>21953876681</v>
      </c>
      <c r="N9" s="4"/>
      <c r="O9" s="6">
        <v>23337271650</v>
      </c>
      <c r="P9" s="4"/>
      <c r="Q9" s="6">
        <v>1383394969</v>
      </c>
      <c r="R9" s="4"/>
      <c r="S9" s="6">
        <f t="shared" ref="S9:S72" si="0">O9-Q9</f>
        <v>21953876681</v>
      </c>
    </row>
    <row r="10" spans="1:19">
      <c r="A10" s="1" t="s">
        <v>68</v>
      </c>
      <c r="C10" s="4" t="s">
        <v>199</v>
      </c>
      <c r="D10" s="4"/>
      <c r="E10" s="6">
        <v>14447399</v>
      </c>
      <c r="F10" s="4"/>
      <c r="G10" s="6">
        <v>400</v>
      </c>
      <c r="H10" s="4"/>
      <c r="I10" s="6">
        <v>0</v>
      </c>
      <c r="J10" s="4"/>
      <c r="K10" s="6">
        <v>0</v>
      </c>
      <c r="L10" s="4"/>
      <c r="M10" s="6">
        <f t="shared" ref="M10:M72" si="1">I10-K10</f>
        <v>0</v>
      </c>
      <c r="N10" s="4"/>
      <c r="O10" s="6">
        <v>5778959600</v>
      </c>
      <c r="P10" s="4"/>
      <c r="Q10" s="6">
        <v>307311730</v>
      </c>
      <c r="R10" s="4"/>
      <c r="S10" s="6">
        <f t="shared" si="0"/>
        <v>5471647870</v>
      </c>
    </row>
    <row r="11" spans="1:19">
      <c r="A11" s="1" t="s">
        <v>104</v>
      </c>
      <c r="C11" s="4" t="s">
        <v>200</v>
      </c>
      <c r="D11" s="4"/>
      <c r="E11" s="6">
        <v>6763911</v>
      </c>
      <c r="F11" s="4"/>
      <c r="G11" s="6">
        <v>1000</v>
      </c>
      <c r="H11" s="4"/>
      <c r="I11" s="6">
        <v>0</v>
      </c>
      <c r="J11" s="4"/>
      <c r="K11" s="6">
        <v>0</v>
      </c>
      <c r="L11" s="4"/>
      <c r="M11" s="6">
        <f t="shared" si="1"/>
        <v>0</v>
      </c>
      <c r="N11" s="4"/>
      <c r="O11" s="6">
        <v>6763911000</v>
      </c>
      <c r="P11" s="4"/>
      <c r="Q11" s="6">
        <v>275533825</v>
      </c>
      <c r="R11" s="4"/>
      <c r="S11" s="6">
        <f t="shared" si="0"/>
        <v>6488377175</v>
      </c>
    </row>
    <row r="12" spans="1:19">
      <c r="A12" s="1" t="s">
        <v>97</v>
      </c>
      <c r="C12" s="4" t="s">
        <v>201</v>
      </c>
      <c r="D12" s="4"/>
      <c r="E12" s="6">
        <v>7690378</v>
      </c>
      <c r="F12" s="4"/>
      <c r="G12" s="6">
        <v>11</v>
      </c>
      <c r="H12" s="4"/>
      <c r="I12" s="6">
        <v>84594158</v>
      </c>
      <c r="J12" s="4"/>
      <c r="K12" s="6">
        <v>11382854</v>
      </c>
      <c r="L12" s="4"/>
      <c r="M12" s="6">
        <f t="shared" si="1"/>
        <v>73211304</v>
      </c>
      <c r="N12" s="4"/>
      <c r="O12" s="6">
        <v>84594158</v>
      </c>
      <c r="P12" s="4"/>
      <c r="Q12" s="6">
        <v>11382854</v>
      </c>
      <c r="R12" s="4"/>
      <c r="S12" s="6">
        <f t="shared" si="0"/>
        <v>73211304</v>
      </c>
    </row>
    <row r="13" spans="1:19">
      <c r="A13" s="1" t="s">
        <v>67</v>
      </c>
      <c r="C13" s="4" t="s">
        <v>202</v>
      </c>
      <c r="D13" s="4"/>
      <c r="E13" s="6">
        <v>35800000</v>
      </c>
      <c r="F13" s="4"/>
      <c r="G13" s="6">
        <v>200</v>
      </c>
      <c r="H13" s="4"/>
      <c r="I13" s="6">
        <v>7160000000</v>
      </c>
      <c r="J13" s="4"/>
      <c r="K13" s="6">
        <v>497412365</v>
      </c>
      <c r="L13" s="4"/>
      <c r="M13" s="6">
        <f t="shared" si="1"/>
        <v>6662587635</v>
      </c>
      <c r="N13" s="4"/>
      <c r="O13" s="6">
        <v>7160000000</v>
      </c>
      <c r="P13" s="4"/>
      <c r="Q13" s="6">
        <v>497412365</v>
      </c>
      <c r="R13" s="4"/>
      <c r="S13" s="6">
        <f t="shared" si="0"/>
        <v>6662587635</v>
      </c>
    </row>
    <row r="14" spans="1:19">
      <c r="A14" s="1" t="s">
        <v>66</v>
      </c>
      <c r="C14" s="4" t="s">
        <v>203</v>
      </c>
      <c r="D14" s="4"/>
      <c r="E14" s="6">
        <v>72151575</v>
      </c>
      <c r="F14" s="4"/>
      <c r="G14" s="6">
        <v>800</v>
      </c>
      <c r="H14" s="4"/>
      <c r="I14" s="6">
        <v>0</v>
      </c>
      <c r="J14" s="4"/>
      <c r="K14" s="6">
        <v>0</v>
      </c>
      <c r="L14" s="4"/>
      <c r="M14" s="6">
        <f t="shared" si="1"/>
        <v>0</v>
      </c>
      <c r="N14" s="4"/>
      <c r="O14" s="6">
        <v>57721260000</v>
      </c>
      <c r="P14" s="4"/>
      <c r="Q14" s="6">
        <v>0</v>
      </c>
      <c r="R14" s="4"/>
      <c r="S14" s="6">
        <f t="shared" si="0"/>
        <v>57721260000</v>
      </c>
    </row>
    <row r="15" spans="1:19">
      <c r="A15" s="1" t="s">
        <v>18</v>
      </c>
      <c r="C15" s="4" t="s">
        <v>6</v>
      </c>
      <c r="D15" s="4"/>
      <c r="E15" s="6">
        <v>47883908</v>
      </c>
      <c r="F15" s="4"/>
      <c r="G15" s="6">
        <v>45</v>
      </c>
      <c r="H15" s="4"/>
      <c r="I15" s="6">
        <v>2154775860</v>
      </c>
      <c r="J15" s="4"/>
      <c r="K15" s="6">
        <v>305291583</v>
      </c>
      <c r="L15" s="4"/>
      <c r="M15" s="6">
        <f t="shared" si="1"/>
        <v>1849484277</v>
      </c>
      <c r="N15" s="4"/>
      <c r="O15" s="6">
        <v>2154775860</v>
      </c>
      <c r="P15" s="4"/>
      <c r="Q15" s="6">
        <v>305291583</v>
      </c>
      <c r="R15" s="4"/>
      <c r="S15" s="6">
        <f t="shared" si="0"/>
        <v>1849484277</v>
      </c>
    </row>
    <row r="16" spans="1:19">
      <c r="A16" s="1" t="s">
        <v>20</v>
      </c>
      <c r="C16" s="4" t="s">
        <v>204</v>
      </c>
      <c r="D16" s="4"/>
      <c r="E16" s="6">
        <v>37950422</v>
      </c>
      <c r="F16" s="4"/>
      <c r="G16" s="6">
        <v>125</v>
      </c>
      <c r="H16" s="4"/>
      <c r="I16" s="6">
        <v>4743802750</v>
      </c>
      <c r="J16" s="4"/>
      <c r="K16" s="6">
        <v>32270767</v>
      </c>
      <c r="L16" s="4"/>
      <c r="M16" s="6">
        <f t="shared" si="1"/>
        <v>4711531983</v>
      </c>
      <c r="N16" s="4"/>
      <c r="O16" s="6">
        <v>4743802750</v>
      </c>
      <c r="P16" s="4"/>
      <c r="Q16" s="6">
        <v>32270767</v>
      </c>
      <c r="R16" s="4"/>
      <c r="S16" s="6">
        <f t="shared" si="0"/>
        <v>4711531983</v>
      </c>
    </row>
    <row r="17" spans="1:19">
      <c r="A17" s="1" t="s">
        <v>65</v>
      </c>
      <c r="C17" s="4" t="s">
        <v>204</v>
      </c>
      <c r="D17" s="4"/>
      <c r="E17" s="6">
        <v>51499515</v>
      </c>
      <c r="F17" s="4"/>
      <c r="G17" s="6">
        <v>180</v>
      </c>
      <c r="H17" s="4"/>
      <c r="I17" s="6">
        <v>9269912700</v>
      </c>
      <c r="J17" s="4"/>
      <c r="K17" s="6">
        <v>1313373875</v>
      </c>
      <c r="L17" s="4"/>
      <c r="M17" s="6">
        <f t="shared" si="1"/>
        <v>7956538825</v>
      </c>
      <c r="N17" s="4"/>
      <c r="O17" s="6">
        <v>9269912700</v>
      </c>
      <c r="P17" s="4"/>
      <c r="Q17" s="6">
        <v>1313373875</v>
      </c>
      <c r="R17" s="4"/>
      <c r="S17" s="6">
        <f t="shared" si="0"/>
        <v>7956538825</v>
      </c>
    </row>
    <row r="18" spans="1:19">
      <c r="A18" s="1" t="s">
        <v>70</v>
      </c>
      <c r="C18" s="4" t="s">
        <v>205</v>
      </c>
      <c r="D18" s="4"/>
      <c r="E18" s="6">
        <v>55906620</v>
      </c>
      <c r="F18" s="4"/>
      <c r="G18" s="6">
        <v>2350</v>
      </c>
      <c r="H18" s="4"/>
      <c r="I18" s="6">
        <v>0</v>
      </c>
      <c r="J18" s="4"/>
      <c r="K18" s="6">
        <v>0</v>
      </c>
      <c r="L18" s="4"/>
      <c r="M18" s="6">
        <f t="shared" si="1"/>
        <v>0</v>
      </c>
      <c r="N18" s="4"/>
      <c r="O18" s="6">
        <v>131380557000</v>
      </c>
      <c r="P18" s="4"/>
      <c r="Q18" s="6">
        <v>0</v>
      </c>
      <c r="R18" s="4"/>
      <c r="S18" s="6">
        <f t="shared" si="0"/>
        <v>131380557000</v>
      </c>
    </row>
    <row r="19" spans="1:19">
      <c r="A19" s="1" t="s">
        <v>90</v>
      </c>
      <c r="C19" s="4" t="s">
        <v>206</v>
      </c>
      <c r="D19" s="4"/>
      <c r="E19" s="6">
        <v>18307169</v>
      </c>
      <c r="F19" s="4"/>
      <c r="G19" s="6">
        <v>640</v>
      </c>
      <c r="H19" s="4"/>
      <c r="I19" s="6">
        <v>11716588160</v>
      </c>
      <c r="J19" s="4"/>
      <c r="K19" s="6">
        <v>1209082808</v>
      </c>
      <c r="L19" s="4"/>
      <c r="M19" s="6">
        <f t="shared" si="1"/>
        <v>10507505352</v>
      </c>
      <c r="N19" s="4"/>
      <c r="O19" s="6">
        <v>11716588160</v>
      </c>
      <c r="P19" s="4"/>
      <c r="Q19" s="6">
        <v>1209082808</v>
      </c>
      <c r="R19" s="4"/>
      <c r="S19" s="6">
        <f t="shared" si="0"/>
        <v>10507505352</v>
      </c>
    </row>
    <row r="20" spans="1:19">
      <c r="A20" s="1" t="s">
        <v>99</v>
      </c>
      <c r="C20" s="4" t="s">
        <v>6</v>
      </c>
      <c r="D20" s="4"/>
      <c r="E20" s="6">
        <v>74633901</v>
      </c>
      <c r="F20" s="4"/>
      <c r="G20" s="6">
        <v>480</v>
      </c>
      <c r="H20" s="4"/>
      <c r="I20" s="6">
        <v>35824272480</v>
      </c>
      <c r="J20" s="4"/>
      <c r="K20" s="6">
        <v>5075631786</v>
      </c>
      <c r="L20" s="4"/>
      <c r="M20" s="6">
        <f t="shared" si="1"/>
        <v>30748640694</v>
      </c>
      <c r="N20" s="4"/>
      <c r="O20" s="6">
        <v>35824272480</v>
      </c>
      <c r="P20" s="4"/>
      <c r="Q20" s="6">
        <v>5075631786</v>
      </c>
      <c r="R20" s="4"/>
      <c r="S20" s="6">
        <f t="shared" si="0"/>
        <v>30748640694</v>
      </c>
    </row>
    <row r="21" spans="1:19">
      <c r="A21" s="1" t="s">
        <v>36</v>
      </c>
      <c r="C21" s="4" t="s">
        <v>207</v>
      </c>
      <c r="D21" s="4"/>
      <c r="E21" s="6">
        <v>2750346</v>
      </c>
      <c r="F21" s="4"/>
      <c r="G21" s="6">
        <v>360</v>
      </c>
      <c r="H21" s="4"/>
      <c r="I21" s="6">
        <v>990124560</v>
      </c>
      <c r="J21" s="4"/>
      <c r="K21" s="6">
        <v>135761760</v>
      </c>
      <c r="L21" s="4"/>
      <c r="M21" s="6">
        <f t="shared" si="1"/>
        <v>854362800</v>
      </c>
      <c r="N21" s="4"/>
      <c r="O21" s="6">
        <v>990124560</v>
      </c>
      <c r="P21" s="4"/>
      <c r="Q21" s="6">
        <v>135761760</v>
      </c>
      <c r="R21" s="4"/>
      <c r="S21" s="6">
        <f t="shared" si="0"/>
        <v>854362800</v>
      </c>
    </row>
    <row r="22" spans="1:19">
      <c r="A22" s="1" t="s">
        <v>64</v>
      </c>
      <c r="C22" s="4" t="s">
        <v>208</v>
      </c>
      <c r="D22" s="4"/>
      <c r="E22" s="6">
        <v>4700000</v>
      </c>
      <c r="F22" s="4"/>
      <c r="G22" s="6">
        <v>2200</v>
      </c>
      <c r="H22" s="4"/>
      <c r="I22" s="6">
        <v>10340000000</v>
      </c>
      <c r="J22" s="4"/>
      <c r="K22" s="6">
        <v>395072464</v>
      </c>
      <c r="L22" s="4"/>
      <c r="M22" s="6">
        <f t="shared" si="1"/>
        <v>9944927536</v>
      </c>
      <c r="N22" s="4"/>
      <c r="O22" s="6">
        <v>10340000000</v>
      </c>
      <c r="P22" s="4"/>
      <c r="Q22" s="6">
        <v>395072464</v>
      </c>
      <c r="R22" s="4"/>
      <c r="S22" s="6">
        <f t="shared" si="0"/>
        <v>9944927536</v>
      </c>
    </row>
    <row r="23" spans="1:19">
      <c r="A23" s="1" t="s">
        <v>33</v>
      </c>
      <c r="C23" s="4" t="s">
        <v>209</v>
      </c>
      <c r="D23" s="4"/>
      <c r="E23" s="6">
        <v>5907825</v>
      </c>
      <c r="F23" s="4"/>
      <c r="G23" s="6">
        <v>4500</v>
      </c>
      <c r="H23" s="4"/>
      <c r="I23" s="6">
        <v>26585212500</v>
      </c>
      <c r="J23" s="4"/>
      <c r="K23" s="6">
        <v>3604507793</v>
      </c>
      <c r="L23" s="4"/>
      <c r="M23" s="6">
        <f t="shared" si="1"/>
        <v>22980704707</v>
      </c>
      <c r="N23" s="4"/>
      <c r="O23" s="6">
        <v>26585212500</v>
      </c>
      <c r="P23" s="4"/>
      <c r="Q23" s="6">
        <v>3604507793</v>
      </c>
      <c r="R23" s="4"/>
      <c r="S23" s="6">
        <f t="shared" si="0"/>
        <v>22980704707</v>
      </c>
    </row>
    <row r="24" spans="1:19">
      <c r="A24" s="1" t="s">
        <v>106</v>
      </c>
      <c r="C24" s="4" t="s">
        <v>210</v>
      </c>
      <c r="D24" s="4"/>
      <c r="E24" s="6">
        <v>6030960</v>
      </c>
      <c r="F24" s="4"/>
      <c r="G24" s="6">
        <v>3135</v>
      </c>
      <c r="H24" s="4"/>
      <c r="I24" s="6">
        <v>0</v>
      </c>
      <c r="J24" s="4"/>
      <c r="K24" s="6">
        <v>0</v>
      </c>
      <c r="L24" s="4"/>
      <c r="M24" s="6">
        <f t="shared" si="1"/>
        <v>0</v>
      </c>
      <c r="N24" s="4"/>
      <c r="O24" s="6">
        <v>18907059600</v>
      </c>
      <c r="P24" s="4"/>
      <c r="Q24" s="6">
        <v>1120779306</v>
      </c>
      <c r="R24" s="4"/>
      <c r="S24" s="6">
        <f t="shared" si="0"/>
        <v>17786280294</v>
      </c>
    </row>
    <row r="25" spans="1:19">
      <c r="A25" s="1" t="s">
        <v>76</v>
      </c>
      <c r="C25" s="4" t="s">
        <v>211</v>
      </c>
      <c r="D25" s="4"/>
      <c r="E25" s="6">
        <v>7538674</v>
      </c>
      <c r="F25" s="4"/>
      <c r="G25" s="6">
        <v>5000</v>
      </c>
      <c r="H25" s="4"/>
      <c r="I25" s="6">
        <v>0</v>
      </c>
      <c r="J25" s="4"/>
      <c r="K25" s="6">
        <v>0</v>
      </c>
      <c r="L25" s="4"/>
      <c r="M25" s="6">
        <f t="shared" si="1"/>
        <v>0</v>
      </c>
      <c r="N25" s="4"/>
      <c r="O25" s="6">
        <v>37693370000</v>
      </c>
      <c r="P25" s="4"/>
      <c r="Q25" s="6">
        <v>1392367230</v>
      </c>
      <c r="R25" s="4"/>
      <c r="S25" s="6">
        <f t="shared" si="0"/>
        <v>36301002770</v>
      </c>
    </row>
    <row r="26" spans="1:19">
      <c r="A26" s="1" t="s">
        <v>75</v>
      </c>
      <c r="C26" s="4" t="s">
        <v>212</v>
      </c>
      <c r="D26" s="4"/>
      <c r="E26" s="6">
        <v>3768112</v>
      </c>
      <c r="F26" s="4"/>
      <c r="G26" s="6">
        <v>3700</v>
      </c>
      <c r="H26" s="4"/>
      <c r="I26" s="6">
        <v>0</v>
      </c>
      <c r="J26" s="4"/>
      <c r="K26" s="6">
        <v>0</v>
      </c>
      <c r="L26" s="4"/>
      <c r="M26" s="6">
        <f t="shared" si="1"/>
        <v>0</v>
      </c>
      <c r="N26" s="4"/>
      <c r="O26" s="6">
        <v>13942014400</v>
      </c>
      <c r="P26" s="4"/>
      <c r="Q26" s="6">
        <v>0</v>
      </c>
      <c r="R26" s="4"/>
      <c r="S26" s="6">
        <f t="shared" si="0"/>
        <v>13942014400</v>
      </c>
    </row>
    <row r="27" spans="1:19">
      <c r="A27" s="1" t="s">
        <v>88</v>
      </c>
      <c r="C27" s="4" t="s">
        <v>213</v>
      </c>
      <c r="D27" s="4"/>
      <c r="E27" s="6">
        <v>38127564</v>
      </c>
      <c r="F27" s="4"/>
      <c r="G27" s="6">
        <v>176</v>
      </c>
      <c r="H27" s="4"/>
      <c r="I27" s="6">
        <v>0</v>
      </c>
      <c r="J27" s="4"/>
      <c r="K27" s="6">
        <v>0</v>
      </c>
      <c r="L27" s="4"/>
      <c r="M27" s="6">
        <f t="shared" si="1"/>
        <v>0</v>
      </c>
      <c r="N27" s="4"/>
      <c r="O27" s="6">
        <v>6710451264</v>
      </c>
      <c r="P27" s="4"/>
      <c r="Q27" s="6">
        <v>732868076</v>
      </c>
      <c r="R27" s="4"/>
      <c r="S27" s="6">
        <f t="shared" si="0"/>
        <v>5977583188</v>
      </c>
    </row>
    <row r="28" spans="1:19">
      <c r="A28" s="1" t="s">
        <v>74</v>
      </c>
      <c r="C28" s="4" t="s">
        <v>214</v>
      </c>
      <c r="D28" s="4"/>
      <c r="E28" s="6">
        <v>8396519</v>
      </c>
      <c r="F28" s="4"/>
      <c r="G28" s="6">
        <v>5400</v>
      </c>
      <c r="H28" s="4"/>
      <c r="I28" s="6">
        <v>0</v>
      </c>
      <c r="J28" s="4"/>
      <c r="K28" s="6">
        <v>0</v>
      </c>
      <c r="L28" s="4"/>
      <c r="M28" s="6">
        <f t="shared" si="1"/>
        <v>0</v>
      </c>
      <c r="N28" s="4"/>
      <c r="O28" s="6">
        <v>45341202600</v>
      </c>
      <c r="P28" s="4"/>
      <c r="Q28" s="6">
        <v>1847013509</v>
      </c>
      <c r="R28" s="4"/>
      <c r="S28" s="6">
        <f t="shared" si="0"/>
        <v>43494189091</v>
      </c>
    </row>
    <row r="29" spans="1:19">
      <c r="A29" s="1" t="s">
        <v>49</v>
      </c>
      <c r="C29" s="4" t="s">
        <v>215</v>
      </c>
      <c r="D29" s="4"/>
      <c r="E29" s="6">
        <v>9964198</v>
      </c>
      <c r="F29" s="4"/>
      <c r="G29" s="6">
        <v>1800</v>
      </c>
      <c r="H29" s="4"/>
      <c r="I29" s="6">
        <v>0</v>
      </c>
      <c r="J29" s="4"/>
      <c r="K29" s="6">
        <v>0</v>
      </c>
      <c r="L29" s="4"/>
      <c r="M29" s="6">
        <f t="shared" si="1"/>
        <v>0</v>
      </c>
      <c r="N29" s="4"/>
      <c r="O29" s="6">
        <v>17935556400</v>
      </c>
      <c r="P29" s="4"/>
      <c r="Q29" s="6">
        <v>582400440</v>
      </c>
      <c r="R29" s="4"/>
      <c r="S29" s="6">
        <f t="shared" si="0"/>
        <v>17353155960</v>
      </c>
    </row>
    <row r="30" spans="1:19">
      <c r="A30" s="1" t="s">
        <v>216</v>
      </c>
      <c r="C30" s="4" t="s">
        <v>217</v>
      </c>
      <c r="D30" s="4"/>
      <c r="E30" s="6">
        <v>655668</v>
      </c>
      <c r="F30" s="4"/>
      <c r="G30" s="6">
        <v>7110</v>
      </c>
      <c r="H30" s="4"/>
      <c r="I30" s="6">
        <v>0</v>
      </c>
      <c r="J30" s="4"/>
      <c r="K30" s="6">
        <v>0</v>
      </c>
      <c r="L30" s="4"/>
      <c r="M30" s="6">
        <f t="shared" si="1"/>
        <v>0</v>
      </c>
      <c r="N30" s="4"/>
      <c r="O30" s="6">
        <v>4661799480</v>
      </c>
      <c r="P30" s="4"/>
      <c r="Q30" s="6">
        <v>96925408</v>
      </c>
      <c r="R30" s="4"/>
      <c r="S30" s="6">
        <f t="shared" si="0"/>
        <v>4564874072</v>
      </c>
    </row>
    <row r="31" spans="1:19">
      <c r="A31" s="1" t="s">
        <v>57</v>
      </c>
      <c r="C31" s="4" t="s">
        <v>217</v>
      </c>
      <c r="D31" s="4"/>
      <c r="E31" s="6">
        <v>2700885</v>
      </c>
      <c r="F31" s="4"/>
      <c r="G31" s="6">
        <v>1760</v>
      </c>
      <c r="H31" s="4"/>
      <c r="I31" s="6">
        <v>0</v>
      </c>
      <c r="J31" s="4"/>
      <c r="K31" s="6">
        <v>0</v>
      </c>
      <c r="L31" s="4"/>
      <c r="M31" s="6">
        <f t="shared" si="1"/>
        <v>0</v>
      </c>
      <c r="N31" s="4"/>
      <c r="O31" s="6">
        <v>4753557600</v>
      </c>
      <c r="P31" s="4"/>
      <c r="Q31" s="6">
        <v>366582824</v>
      </c>
      <c r="R31" s="4"/>
      <c r="S31" s="6">
        <f t="shared" si="0"/>
        <v>4386974776</v>
      </c>
    </row>
    <row r="32" spans="1:19">
      <c r="A32" s="1" t="s">
        <v>107</v>
      </c>
      <c r="C32" s="4" t="s">
        <v>217</v>
      </c>
      <c r="D32" s="4"/>
      <c r="E32" s="6">
        <v>4705372</v>
      </c>
      <c r="F32" s="4"/>
      <c r="G32" s="6">
        <v>930</v>
      </c>
      <c r="H32" s="4"/>
      <c r="I32" s="6">
        <v>0</v>
      </c>
      <c r="J32" s="4"/>
      <c r="K32" s="6">
        <v>0</v>
      </c>
      <c r="L32" s="4"/>
      <c r="M32" s="6">
        <f t="shared" si="1"/>
        <v>0</v>
      </c>
      <c r="N32" s="4"/>
      <c r="O32" s="6">
        <v>4375995960</v>
      </c>
      <c r="P32" s="4"/>
      <c r="Q32" s="6">
        <v>487405515</v>
      </c>
      <c r="R32" s="4"/>
      <c r="S32" s="6">
        <f t="shared" si="0"/>
        <v>3888590445</v>
      </c>
    </row>
    <row r="33" spans="1:19">
      <c r="A33" s="1" t="s">
        <v>73</v>
      </c>
      <c r="C33" s="4" t="s">
        <v>218</v>
      </c>
      <c r="D33" s="4"/>
      <c r="E33" s="6">
        <v>2739478</v>
      </c>
      <c r="F33" s="4"/>
      <c r="G33" s="6">
        <v>4200</v>
      </c>
      <c r="H33" s="4"/>
      <c r="I33" s="6">
        <v>11505807600</v>
      </c>
      <c r="J33" s="4"/>
      <c r="K33" s="6">
        <v>647062224</v>
      </c>
      <c r="L33" s="4"/>
      <c r="M33" s="6">
        <f t="shared" si="1"/>
        <v>10858745376</v>
      </c>
      <c r="N33" s="4"/>
      <c r="O33" s="6">
        <v>11505807600</v>
      </c>
      <c r="P33" s="4"/>
      <c r="Q33" s="6">
        <v>647062224</v>
      </c>
      <c r="R33" s="4"/>
      <c r="S33" s="6">
        <f t="shared" si="0"/>
        <v>10858745376</v>
      </c>
    </row>
    <row r="34" spans="1:19">
      <c r="A34" s="1" t="s">
        <v>23</v>
      </c>
      <c r="C34" s="4" t="s">
        <v>219</v>
      </c>
      <c r="D34" s="4"/>
      <c r="E34" s="6">
        <v>2000000</v>
      </c>
      <c r="F34" s="4"/>
      <c r="G34" s="6">
        <v>2270</v>
      </c>
      <c r="H34" s="4"/>
      <c r="I34" s="6">
        <v>4540000000</v>
      </c>
      <c r="J34" s="4"/>
      <c r="K34" s="6">
        <v>631745283</v>
      </c>
      <c r="L34" s="4"/>
      <c r="M34" s="6">
        <f t="shared" si="1"/>
        <v>3908254717</v>
      </c>
      <c r="N34" s="4"/>
      <c r="O34" s="6">
        <v>4540000000</v>
      </c>
      <c r="P34" s="4"/>
      <c r="Q34" s="6">
        <v>631745283</v>
      </c>
      <c r="R34" s="4"/>
      <c r="S34" s="6">
        <f t="shared" si="0"/>
        <v>3908254717</v>
      </c>
    </row>
    <row r="35" spans="1:19">
      <c r="A35" s="1" t="s">
        <v>22</v>
      </c>
      <c r="C35" s="4" t="s">
        <v>220</v>
      </c>
      <c r="D35" s="4"/>
      <c r="E35" s="6">
        <v>114345585</v>
      </c>
      <c r="F35" s="4"/>
      <c r="G35" s="6">
        <v>900</v>
      </c>
      <c r="H35" s="4"/>
      <c r="I35" s="6">
        <v>102911026500</v>
      </c>
      <c r="J35" s="4"/>
      <c r="K35" s="6">
        <v>3407649884</v>
      </c>
      <c r="L35" s="4"/>
      <c r="M35" s="6">
        <f t="shared" si="1"/>
        <v>99503376616</v>
      </c>
      <c r="N35" s="4"/>
      <c r="O35" s="6">
        <v>102911026500</v>
      </c>
      <c r="P35" s="4"/>
      <c r="Q35" s="6">
        <v>3407649884</v>
      </c>
      <c r="R35" s="4"/>
      <c r="S35" s="6">
        <f t="shared" si="0"/>
        <v>99503376616</v>
      </c>
    </row>
    <row r="36" spans="1:19">
      <c r="A36" s="1" t="s">
        <v>93</v>
      </c>
      <c r="C36" s="4" t="s">
        <v>204</v>
      </c>
      <c r="D36" s="4"/>
      <c r="E36" s="6">
        <v>295905864</v>
      </c>
      <c r="F36" s="4"/>
      <c r="G36" s="6">
        <v>500</v>
      </c>
      <c r="H36" s="4"/>
      <c r="I36" s="6">
        <v>147952932000</v>
      </c>
      <c r="J36" s="4"/>
      <c r="K36" s="6">
        <v>4993778645</v>
      </c>
      <c r="L36" s="4"/>
      <c r="M36" s="6">
        <f t="shared" si="1"/>
        <v>142959153355</v>
      </c>
      <c r="N36" s="4"/>
      <c r="O36" s="6">
        <v>147952932000</v>
      </c>
      <c r="P36" s="4"/>
      <c r="Q36" s="6">
        <v>4993778645</v>
      </c>
      <c r="R36" s="4"/>
      <c r="S36" s="6">
        <f t="shared" si="0"/>
        <v>142959153355</v>
      </c>
    </row>
    <row r="37" spans="1:19">
      <c r="A37" s="1" t="s">
        <v>91</v>
      </c>
      <c r="C37" s="4" t="s">
        <v>221</v>
      </c>
      <c r="D37" s="4"/>
      <c r="E37" s="6">
        <v>141710337</v>
      </c>
      <c r="F37" s="4"/>
      <c r="G37" s="6">
        <v>250</v>
      </c>
      <c r="H37" s="4"/>
      <c r="I37" s="6">
        <v>35427584250</v>
      </c>
      <c r="J37" s="4"/>
      <c r="K37" s="6">
        <v>5001541306</v>
      </c>
      <c r="L37" s="4"/>
      <c r="M37" s="6">
        <f t="shared" si="1"/>
        <v>30426042944</v>
      </c>
      <c r="N37" s="4"/>
      <c r="O37" s="6">
        <v>35427584250</v>
      </c>
      <c r="P37" s="4"/>
      <c r="Q37" s="6">
        <v>5001541306</v>
      </c>
      <c r="R37" s="4"/>
      <c r="S37" s="6">
        <f t="shared" si="0"/>
        <v>30426042944</v>
      </c>
    </row>
    <row r="38" spans="1:19">
      <c r="A38" s="1" t="s">
        <v>84</v>
      </c>
      <c r="C38" s="4" t="s">
        <v>222</v>
      </c>
      <c r="D38" s="4"/>
      <c r="E38" s="6">
        <v>1746408</v>
      </c>
      <c r="F38" s="4"/>
      <c r="G38" s="6">
        <v>6200</v>
      </c>
      <c r="H38" s="4"/>
      <c r="I38" s="6">
        <v>10827729600</v>
      </c>
      <c r="J38" s="4"/>
      <c r="K38" s="6">
        <v>1389827979</v>
      </c>
      <c r="L38" s="4"/>
      <c r="M38" s="6">
        <f t="shared" si="1"/>
        <v>9437901621</v>
      </c>
      <c r="N38" s="4"/>
      <c r="O38" s="6">
        <v>10827729600</v>
      </c>
      <c r="P38" s="4"/>
      <c r="Q38" s="6">
        <v>1389827979</v>
      </c>
      <c r="R38" s="4"/>
      <c r="S38" s="6">
        <f t="shared" si="0"/>
        <v>9437901621</v>
      </c>
    </row>
    <row r="39" spans="1:19">
      <c r="A39" s="1" t="s">
        <v>32</v>
      </c>
      <c r="C39" s="4" t="s">
        <v>210</v>
      </c>
      <c r="D39" s="4"/>
      <c r="E39" s="6">
        <v>3652785</v>
      </c>
      <c r="F39" s="4"/>
      <c r="G39" s="6">
        <v>6300</v>
      </c>
      <c r="H39" s="4"/>
      <c r="I39" s="6">
        <v>0</v>
      </c>
      <c r="J39" s="4"/>
      <c r="K39" s="6">
        <v>0</v>
      </c>
      <c r="L39" s="4"/>
      <c r="M39" s="6">
        <f t="shared" si="1"/>
        <v>0</v>
      </c>
      <c r="N39" s="4"/>
      <c r="O39" s="6">
        <v>23012545500</v>
      </c>
      <c r="P39" s="4"/>
      <c r="Q39" s="6">
        <v>0</v>
      </c>
      <c r="R39" s="4"/>
      <c r="S39" s="6">
        <f t="shared" si="0"/>
        <v>23012545500</v>
      </c>
    </row>
    <row r="40" spans="1:19">
      <c r="A40" s="1" t="s">
        <v>31</v>
      </c>
      <c r="C40" s="4" t="s">
        <v>223</v>
      </c>
      <c r="D40" s="4"/>
      <c r="E40" s="6">
        <v>16438776</v>
      </c>
      <c r="F40" s="4"/>
      <c r="G40" s="6">
        <v>4200</v>
      </c>
      <c r="H40" s="4"/>
      <c r="I40" s="6">
        <v>0</v>
      </c>
      <c r="J40" s="4"/>
      <c r="K40" s="6">
        <v>0</v>
      </c>
      <c r="L40" s="4"/>
      <c r="M40" s="6">
        <f t="shared" si="1"/>
        <v>0</v>
      </c>
      <c r="N40" s="4"/>
      <c r="O40" s="6">
        <v>69042859200</v>
      </c>
      <c r="P40" s="4"/>
      <c r="Q40" s="6">
        <v>0</v>
      </c>
      <c r="R40" s="4"/>
      <c r="S40" s="6">
        <f t="shared" si="0"/>
        <v>69042859200</v>
      </c>
    </row>
    <row r="41" spans="1:19">
      <c r="A41" s="1" t="s">
        <v>48</v>
      </c>
      <c r="C41" s="4" t="s">
        <v>224</v>
      </c>
      <c r="D41" s="4"/>
      <c r="E41" s="6">
        <v>5288198</v>
      </c>
      <c r="F41" s="4"/>
      <c r="G41" s="6">
        <v>2489</v>
      </c>
      <c r="H41" s="4"/>
      <c r="I41" s="6">
        <v>13162324822</v>
      </c>
      <c r="J41" s="4"/>
      <c r="K41" s="6">
        <v>1668907214</v>
      </c>
      <c r="L41" s="4"/>
      <c r="M41" s="6">
        <f t="shared" si="1"/>
        <v>11493417608</v>
      </c>
      <c r="N41" s="4"/>
      <c r="O41" s="6">
        <v>13162324822</v>
      </c>
      <c r="P41" s="4"/>
      <c r="Q41" s="6">
        <v>1668907214</v>
      </c>
      <c r="R41" s="4"/>
      <c r="S41" s="6">
        <f t="shared" si="0"/>
        <v>11493417608</v>
      </c>
    </row>
    <row r="42" spans="1:19">
      <c r="A42" s="1" t="s">
        <v>16</v>
      </c>
      <c r="C42" s="4" t="s">
        <v>4</v>
      </c>
      <c r="D42" s="4"/>
      <c r="E42" s="6">
        <v>58994573</v>
      </c>
      <c r="F42" s="4"/>
      <c r="G42" s="6">
        <v>58</v>
      </c>
      <c r="H42" s="4"/>
      <c r="I42" s="6">
        <v>0</v>
      </c>
      <c r="J42" s="4"/>
      <c r="K42" s="6">
        <v>0</v>
      </c>
      <c r="L42" s="4"/>
      <c r="M42" s="6">
        <f t="shared" si="1"/>
        <v>0</v>
      </c>
      <c r="N42" s="4"/>
      <c r="O42" s="6">
        <v>3421685234</v>
      </c>
      <c r="P42" s="4"/>
      <c r="Q42" s="6">
        <v>0</v>
      </c>
      <c r="R42" s="4"/>
      <c r="S42" s="6">
        <f t="shared" si="0"/>
        <v>3421685234</v>
      </c>
    </row>
    <row r="43" spans="1:19">
      <c r="A43" s="1" t="s">
        <v>19</v>
      </c>
      <c r="C43" s="4" t="s">
        <v>4</v>
      </c>
      <c r="D43" s="4"/>
      <c r="E43" s="6">
        <v>105705013</v>
      </c>
      <c r="F43" s="4"/>
      <c r="G43" s="6">
        <v>3</v>
      </c>
      <c r="H43" s="4"/>
      <c r="I43" s="6">
        <v>317115039</v>
      </c>
      <c r="J43" s="4"/>
      <c r="K43" s="6">
        <v>40208366</v>
      </c>
      <c r="L43" s="4"/>
      <c r="M43" s="6">
        <f t="shared" si="1"/>
        <v>276906673</v>
      </c>
      <c r="N43" s="4"/>
      <c r="O43" s="6">
        <v>317115039</v>
      </c>
      <c r="P43" s="4"/>
      <c r="Q43" s="6">
        <v>40208366</v>
      </c>
      <c r="R43" s="4"/>
      <c r="S43" s="6">
        <f t="shared" si="0"/>
        <v>276906673</v>
      </c>
    </row>
    <row r="44" spans="1:19">
      <c r="A44" s="1" t="s">
        <v>45</v>
      </c>
      <c r="C44" s="4" t="s">
        <v>224</v>
      </c>
      <c r="D44" s="4"/>
      <c r="E44" s="6">
        <v>42566739</v>
      </c>
      <c r="F44" s="4"/>
      <c r="G44" s="6">
        <v>70</v>
      </c>
      <c r="H44" s="4"/>
      <c r="I44" s="6">
        <v>2979671730</v>
      </c>
      <c r="J44" s="4"/>
      <c r="K44" s="6">
        <v>152952610</v>
      </c>
      <c r="L44" s="4"/>
      <c r="M44" s="6">
        <f t="shared" si="1"/>
        <v>2826719120</v>
      </c>
      <c r="N44" s="4"/>
      <c r="O44" s="6">
        <v>2979671730</v>
      </c>
      <c r="P44" s="4"/>
      <c r="Q44" s="6">
        <v>152952610</v>
      </c>
      <c r="R44" s="4"/>
      <c r="S44" s="6">
        <f t="shared" si="0"/>
        <v>2826719120</v>
      </c>
    </row>
    <row r="45" spans="1:19">
      <c r="A45" s="1" t="s">
        <v>94</v>
      </c>
      <c r="C45" s="4" t="s">
        <v>225</v>
      </c>
      <c r="D45" s="4"/>
      <c r="E45" s="6">
        <v>24004460</v>
      </c>
      <c r="F45" s="4"/>
      <c r="G45" s="6">
        <v>5100</v>
      </c>
      <c r="H45" s="4"/>
      <c r="I45" s="6">
        <v>0</v>
      </c>
      <c r="J45" s="4"/>
      <c r="K45" s="6">
        <v>0</v>
      </c>
      <c r="L45" s="4"/>
      <c r="M45" s="6">
        <f t="shared" si="1"/>
        <v>0</v>
      </c>
      <c r="N45" s="4"/>
      <c r="O45" s="6">
        <v>122422746000</v>
      </c>
      <c r="P45" s="4"/>
      <c r="Q45" s="6">
        <v>0</v>
      </c>
      <c r="R45" s="4"/>
      <c r="S45" s="6">
        <f t="shared" si="0"/>
        <v>122422746000</v>
      </c>
    </row>
    <row r="46" spans="1:19">
      <c r="A46" s="1" t="s">
        <v>28</v>
      </c>
      <c r="C46" s="4" t="s">
        <v>226</v>
      </c>
      <c r="D46" s="4"/>
      <c r="E46" s="6">
        <v>4623289</v>
      </c>
      <c r="F46" s="4"/>
      <c r="G46" s="6">
        <v>23500</v>
      </c>
      <c r="H46" s="4"/>
      <c r="I46" s="6">
        <v>0</v>
      </c>
      <c r="J46" s="4"/>
      <c r="K46" s="6">
        <v>0</v>
      </c>
      <c r="L46" s="4"/>
      <c r="M46" s="6">
        <f t="shared" si="1"/>
        <v>0</v>
      </c>
      <c r="N46" s="4"/>
      <c r="O46" s="6">
        <v>108647291500</v>
      </c>
      <c r="P46" s="4"/>
      <c r="Q46" s="6">
        <v>0</v>
      </c>
      <c r="R46" s="4"/>
      <c r="S46" s="6">
        <f t="shared" si="0"/>
        <v>108647291500</v>
      </c>
    </row>
    <row r="47" spans="1:19">
      <c r="A47" s="1" t="s">
        <v>30</v>
      </c>
      <c r="C47" s="4" t="s">
        <v>227</v>
      </c>
      <c r="D47" s="4"/>
      <c r="E47" s="6">
        <v>696260</v>
      </c>
      <c r="F47" s="4"/>
      <c r="G47" s="6">
        <v>11000</v>
      </c>
      <c r="H47" s="4"/>
      <c r="I47" s="6">
        <v>7658860000</v>
      </c>
      <c r="J47" s="4"/>
      <c r="K47" s="6">
        <v>1077379364</v>
      </c>
      <c r="L47" s="4"/>
      <c r="M47" s="6">
        <f t="shared" si="1"/>
        <v>6581480636</v>
      </c>
      <c r="N47" s="4"/>
      <c r="O47" s="6">
        <v>7658860000</v>
      </c>
      <c r="P47" s="4"/>
      <c r="Q47" s="6">
        <v>1077379364</v>
      </c>
      <c r="R47" s="4"/>
      <c r="S47" s="6">
        <f t="shared" si="0"/>
        <v>6581480636</v>
      </c>
    </row>
    <row r="48" spans="1:19">
      <c r="A48" s="1" t="s">
        <v>101</v>
      </c>
      <c r="C48" s="4" t="s">
        <v>221</v>
      </c>
      <c r="D48" s="4"/>
      <c r="E48" s="6">
        <v>6300180</v>
      </c>
      <c r="F48" s="4"/>
      <c r="G48" s="6">
        <v>5000</v>
      </c>
      <c r="H48" s="4"/>
      <c r="I48" s="6">
        <v>31500900000</v>
      </c>
      <c r="J48" s="4"/>
      <c r="K48" s="6">
        <v>4447185882</v>
      </c>
      <c r="L48" s="4"/>
      <c r="M48" s="6">
        <f t="shared" si="1"/>
        <v>27053714118</v>
      </c>
      <c r="N48" s="4"/>
      <c r="O48" s="6">
        <v>31500900000</v>
      </c>
      <c r="P48" s="4"/>
      <c r="Q48" s="6">
        <v>4447185882</v>
      </c>
      <c r="R48" s="4"/>
      <c r="S48" s="6">
        <f t="shared" si="0"/>
        <v>27053714118</v>
      </c>
    </row>
    <row r="49" spans="1:19">
      <c r="A49" s="1" t="s">
        <v>100</v>
      </c>
      <c r="C49" s="4" t="s">
        <v>228</v>
      </c>
      <c r="D49" s="4"/>
      <c r="E49" s="6">
        <v>3474154</v>
      </c>
      <c r="F49" s="4"/>
      <c r="G49" s="6">
        <v>11120</v>
      </c>
      <c r="H49" s="4"/>
      <c r="I49" s="6">
        <v>38632592480</v>
      </c>
      <c r="J49" s="4"/>
      <c r="K49" s="6">
        <v>1549367614</v>
      </c>
      <c r="L49" s="4"/>
      <c r="M49" s="6">
        <f t="shared" si="1"/>
        <v>37083224866</v>
      </c>
      <c r="N49" s="4"/>
      <c r="O49" s="6">
        <v>38632592480</v>
      </c>
      <c r="P49" s="4"/>
      <c r="Q49" s="6">
        <v>1549367614</v>
      </c>
      <c r="R49" s="4"/>
      <c r="S49" s="6">
        <f t="shared" si="0"/>
        <v>37083224866</v>
      </c>
    </row>
    <row r="50" spans="1:19">
      <c r="A50" s="1" t="s">
        <v>78</v>
      </c>
      <c r="C50" s="4" t="s">
        <v>229</v>
      </c>
      <c r="D50" s="4"/>
      <c r="E50" s="6">
        <v>7299372</v>
      </c>
      <c r="F50" s="4"/>
      <c r="G50" s="6">
        <v>449</v>
      </c>
      <c r="H50" s="4"/>
      <c r="I50" s="6">
        <v>0</v>
      </c>
      <c r="J50" s="4"/>
      <c r="K50" s="6">
        <v>0</v>
      </c>
      <c r="L50" s="4"/>
      <c r="M50" s="6">
        <f t="shared" si="1"/>
        <v>0</v>
      </c>
      <c r="N50" s="4"/>
      <c r="O50" s="6">
        <v>3277418028</v>
      </c>
      <c r="P50" s="4"/>
      <c r="Q50" s="6">
        <v>0</v>
      </c>
      <c r="R50" s="4"/>
      <c r="S50" s="6">
        <f t="shared" si="0"/>
        <v>3277418028</v>
      </c>
    </row>
    <row r="51" spans="1:19">
      <c r="A51" s="1" t="s">
        <v>102</v>
      </c>
      <c r="C51" s="4" t="s">
        <v>209</v>
      </c>
      <c r="D51" s="4"/>
      <c r="E51" s="6">
        <v>58928048</v>
      </c>
      <c r="F51" s="4"/>
      <c r="G51" s="6">
        <v>600</v>
      </c>
      <c r="H51" s="4"/>
      <c r="I51" s="6">
        <v>35356828800</v>
      </c>
      <c r="J51" s="4"/>
      <c r="K51" s="6">
        <v>4793791471</v>
      </c>
      <c r="L51" s="4"/>
      <c r="M51" s="6">
        <f t="shared" si="1"/>
        <v>30563037329</v>
      </c>
      <c r="N51" s="4"/>
      <c r="O51" s="6">
        <v>35356828800</v>
      </c>
      <c r="P51" s="4"/>
      <c r="Q51" s="6">
        <v>4793791471</v>
      </c>
      <c r="R51" s="4"/>
      <c r="S51" s="6">
        <f t="shared" si="0"/>
        <v>30563037329</v>
      </c>
    </row>
    <row r="52" spans="1:19">
      <c r="A52" s="1" t="s">
        <v>77</v>
      </c>
      <c r="C52" s="4" t="s">
        <v>180</v>
      </c>
      <c r="D52" s="4"/>
      <c r="E52" s="6">
        <v>10065086</v>
      </c>
      <c r="F52" s="4"/>
      <c r="G52" s="6">
        <v>2640</v>
      </c>
      <c r="H52" s="4"/>
      <c r="I52" s="6">
        <v>0</v>
      </c>
      <c r="J52" s="4"/>
      <c r="K52" s="6">
        <v>0</v>
      </c>
      <c r="L52" s="4"/>
      <c r="M52" s="6">
        <f t="shared" si="1"/>
        <v>0</v>
      </c>
      <c r="N52" s="4"/>
      <c r="O52" s="6">
        <v>26571827040</v>
      </c>
      <c r="P52" s="4"/>
      <c r="Q52" s="6">
        <v>0</v>
      </c>
      <c r="R52" s="4"/>
      <c r="S52" s="6">
        <f t="shared" si="0"/>
        <v>26571827040</v>
      </c>
    </row>
    <row r="53" spans="1:19">
      <c r="A53" s="1" t="s">
        <v>71</v>
      </c>
      <c r="C53" s="4" t="s">
        <v>230</v>
      </c>
      <c r="D53" s="4"/>
      <c r="E53" s="6">
        <v>272507</v>
      </c>
      <c r="F53" s="4"/>
      <c r="G53" s="6">
        <v>6830</v>
      </c>
      <c r="H53" s="4"/>
      <c r="I53" s="6">
        <v>0</v>
      </c>
      <c r="J53" s="4"/>
      <c r="K53" s="6">
        <v>0</v>
      </c>
      <c r="L53" s="4"/>
      <c r="M53" s="6">
        <f t="shared" si="1"/>
        <v>0</v>
      </c>
      <c r="N53" s="4"/>
      <c r="O53" s="6">
        <v>1861222810</v>
      </c>
      <c r="P53" s="4"/>
      <c r="Q53" s="6">
        <v>38697456</v>
      </c>
      <c r="R53" s="4"/>
      <c r="S53" s="6">
        <f t="shared" si="0"/>
        <v>1822525354</v>
      </c>
    </row>
    <row r="54" spans="1:19">
      <c r="A54" s="1" t="s">
        <v>79</v>
      </c>
      <c r="C54" s="4" t="s">
        <v>231</v>
      </c>
      <c r="D54" s="4"/>
      <c r="E54" s="6">
        <v>19449108</v>
      </c>
      <c r="F54" s="4"/>
      <c r="G54" s="6">
        <v>200</v>
      </c>
      <c r="H54" s="4"/>
      <c r="I54" s="6">
        <v>0</v>
      </c>
      <c r="J54" s="4"/>
      <c r="K54" s="6">
        <v>0</v>
      </c>
      <c r="L54" s="4"/>
      <c r="M54" s="6">
        <f t="shared" si="1"/>
        <v>0</v>
      </c>
      <c r="N54" s="4"/>
      <c r="O54" s="6">
        <v>3889821600</v>
      </c>
      <c r="P54" s="4"/>
      <c r="Q54" s="6">
        <v>452085803</v>
      </c>
      <c r="R54" s="4"/>
      <c r="S54" s="6">
        <f t="shared" si="0"/>
        <v>3437735797</v>
      </c>
    </row>
    <row r="55" spans="1:19">
      <c r="A55" s="1" t="s">
        <v>81</v>
      </c>
      <c r="C55" s="4" t="s">
        <v>200</v>
      </c>
      <c r="D55" s="4"/>
      <c r="E55" s="6">
        <v>3203005</v>
      </c>
      <c r="F55" s="4"/>
      <c r="G55" s="6">
        <v>66</v>
      </c>
      <c r="H55" s="4"/>
      <c r="I55" s="6">
        <v>0</v>
      </c>
      <c r="J55" s="4"/>
      <c r="K55" s="6">
        <v>0</v>
      </c>
      <c r="L55" s="4"/>
      <c r="M55" s="6">
        <f t="shared" si="1"/>
        <v>0</v>
      </c>
      <c r="N55" s="4"/>
      <c r="O55" s="6">
        <v>211398330</v>
      </c>
      <c r="P55" s="4"/>
      <c r="Q55" s="6">
        <v>6457054</v>
      </c>
      <c r="R55" s="4"/>
      <c r="S55" s="6">
        <f t="shared" si="0"/>
        <v>204941276</v>
      </c>
    </row>
    <row r="56" spans="1:19">
      <c r="A56" s="1" t="s">
        <v>25</v>
      </c>
      <c r="C56" s="4" t="s">
        <v>227</v>
      </c>
      <c r="D56" s="4"/>
      <c r="E56" s="6">
        <v>2354702</v>
      </c>
      <c r="F56" s="4"/>
      <c r="G56" s="6">
        <v>10400</v>
      </c>
      <c r="H56" s="4"/>
      <c r="I56" s="6">
        <v>24488900800</v>
      </c>
      <c r="J56" s="4"/>
      <c r="K56" s="6">
        <v>183125703</v>
      </c>
      <c r="L56" s="4"/>
      <c r="M56" s="6">
        <f t="shared" si="1"/>
        <v>24305775097</v>
      </c>
      <c r="N56" s="4"/>
      <c r="O56" s="6">
        <v>24488900800</v>
      </c>
      <c r="P56" s="4"/>
      <c r="Q56" s="6">
        <v>183125703</v>
      </c>
      <c r="R56" s="4"/>
      <c r="S56" s="6">
        <f t="shared" si="0"/>
        <v>24305775097</v>
      </c>
    </row>
    <row r="57" spans="1:19">
      <c r="A57" s="1" t="s">
        <v>89</v>
      </c>
      <c r="C57" s="4" t="s">
        <v>198</v>
      </c>
      <c r="D57" s="4"/>
      <c r="E57" s="6">
        <v>9291184</v>
      </c>
      <c r="F57" s="4"/>
      <c r="G57" s="6">
        <v>1100</v>
      </c>
      <c r="H57" s="4"/>
      <c r="I57" s="6">
        <v>10220302400</v>
      </c>
      <c r="J57" s="4"/>
      <c r="K57" s="6">
        <v>605842668</v>
      </c>
      <c r="L57" s="4"/>
      <c r="M57" s="6">
        <f t="shared" si="1"/>
        <v>9614459732</v>
      </c>
      <c r="N57" s="4"/>
      <c r="O57" s="6">
        <v>10220302400</v>
      </c>
      <c r="P57" s="4"/>
      <c r="Q57" s="6">
        <v>605842668</v>
      </c>
      <c r="R57" s="4"/>
      <c r="S57" s="6">
        <f t="shared" si="0"/>
        <v>9614459732</v>
      </c>
    </row>
    <row r="58" spans="1:19">
      <c r="A58" s="1" t="s">
        <v>96</v>
      </c>
      <c r="C58" s="4" t="s">
        <v>197</v>
      </c>
      <c r="D58" s="4"/>
      <c r="E58" s="6">
        <v>32670882</v>
      </c>
      <c r="F58" s="4"/>
      <c r="G58" s="6">
        <v>4290</v>
      </c>
      <c r="H58" s="4"/>
      <c r="I58" s="6">
        <v>140158083780</v>
      </c>
      <c r="J58" s="4"/>
      <c r="K58" s="6">
        <v>10068571816</v>
      </c>
      <c r="L58" s="4"/>
      <c r="M58" s="6">
        <f t="shared" si="1"/>
        <v>130089511964</v>
      </c>
      <c r="N58" s="4"/>
      <c r="O58" s="6">
        <v>140158083780</v>
      </c>
      <c r="P58" s="4"/>
      <c r="Q58" s="6">
        <v>10068571816</v>
      </c>
      <c r="R58" s="4"/>
      <c r="S58" s="6">
        <f t="shared" si="0"/>
        <v>130089511964</v>
      </c>
    </row>
    <row r="59" spans="1:19">
      <c r="A59" s="1" t="s">
        <v>17</v>
      </c>
      <c r="C59" s="4" t="s">
        <v>6</v>
      </c>
      <c r="D59" s="4"/>
      <c r="E59" s="6">
        <v>25680177</v>
      </c>
      <c r="F59" s="4"/>
      <c r="G59" s="6">
        <v>200</v>
      </c>
      <c r="H59" s="4"/>
      <c r="I59" s="6">
        <v>5136035400</v>
      </c>
      <c r="J59" s="4"/>
      <c r="K59" s="6">
        <v>727680501</v>
      </c>
      <c r="L59" s="4"/>
      <c r="M59" s="6">
        <f t="shared" si="1"/>
        <v>4408354899</v>
      </c>
      <c r="N59" s="4"/>
      <c r="O59" s="6">
        <v>5136035400</v>
      </c>
      <c r="P59" s="4"/>
      <c r="Q59" s="6">
        <v>727680501</v>
      </c>
      <c r="R59" s="4"/>
      <c r="S59" s="6">
        <f t="shared" si="0"/>
        <v>4408354899</v>
      </c>
    </row>
    <row r="60" spans="1:19">
      <c r="A60" s="1" t="s">
        <v>86</v>
      </c>
      <c r="C60" s="4" t="s">
        <v>221</v>
      </c>
      <c r="D60" s="4"/>
      <c r="E60" s="6">
        <v>15767580</v>
      </c>
      <c r="F60" s="4"/>
      <c r="G60" s="6">
        <v>3300</v>
      </c>
      <c r="H60" s="4"/>
      <c r="I60" s="6">
        <v>52033014000</v>
      </c>
      <c r="J60" s="4"/>
      <c r="K60" s="6">
        <v>2380595412</v>
      </c>
      <c r="L60" s="4"/>
      <c r="M60" s="6">
        <f t="shared" si="1"/>
        <v>49652418588</v>
      </c>
      <c r="N60" s="4"/>
      <c r="O60" s="6">
        <v>52033014000</v>
      </c>
      <c r="P60" s="4"/>
      <c r="Q60" s="6">
        <v>2380595412</v>
      </c>
      <c r="R60" s="4"/>
      <c r="S60" s="6">
        <f t="shared" si="0"/>
        <v>49652418588</v>
      </c>
    </row>
    <row r="61" spans="1:19">
      <c r="A61" s="1" t="s">
        <v>105</v>
      </c>
      <c r="C61" s="4" t="s">
        <v>208</v>
      </c>
      <c r="D61" s="4"/>
      <c r="E61" s="6">
        <v>867402</v>
      </c>
      <c r="F61" s="4"/>
      <c r="G61" s="6">
        <v>135</v>
      </c>
      <c r="H61" s="4"/>
      <c r="I61" s="6">
        <v>190828440</v>
      </c>
      <c r="J61" s="4"/>
      <c r="K61" s="6">
        <v>16353876</v>
      </c>
      <c r="L61" s="4"/>
      <c r="M61" s="6">
        <f>I61-K61</f>
        <v>174474564</v>
      </c>
      <c r="N61" s="4"/>
      <c r="O61" s="6">
        <v>190828440</v>
      </c>
      <c r="P61" s="4"/>
      <c r="Q61" s="6">
        <v>16353876</v>
      </c>
      <c r="R61" s="4"/>
      <c r="S61" s="6">
        <f t="shared" si="0"/>
        <v>174474564</v>
      </c>
    </row>
    <row r="62" spans="1:19">
      <c r="A62" s="1" t="s">
        <v>232</v>
      </c>
      <c r="C62" s="4" t="s">
        <v>233</v>
      </c>
      <c r="D62" s="4"/>
      <c r="E62" s="6">
        <v>402038</v>
      </c>
      <c r="F62" s="4"/>
      <c r="G62" s="6">
        <v>5650</v>
      </c>
      <c r="H62" s="4"/>
      <c r="I62" s="6">
        <v>0</v>
      </c>
      <c r="J62" s="4"/>
      <c r="K62" s="6">
        <v>0</v>
      </c>
      <c r="L62" s="4"/>
      <c r="M62" s="6">
        <f t="shared" si="1"/>
        <v>0</v>
      </c>
      <c r="N62" s="4"/>
      <c r="O62" s="6">
        <v>2271514700</v>
      </c>
      <c r="P62" s="4"/>
      <c r="Q62" s="6">
        <v>0</v>
      </c>
      <c r="R62" s="4"/>
      <c r="S62" s="6">
        <f t="shared" si="0"/>
        <v>2271514700</v>
      </c>
    </row>
    <row r="63" spans="1:19">
      <c r="A63" s="1" t="s">
        <v>234</v>
      </c>
      <c r="C63" s="4" t="s">
        <v>205</v>
      </c>
      <c r="D63" s="4"/>
      <c r="E63" s="6">
        <v>393836</v>
      </c>
      <c r="F63" s="4"/>
      <c r="G63" s="6">
        <v>750</v>
      </c>
      <c r="H63" s="4"/>
      <c r="I63" s="6">
        <v>0</v>
      </c>
      <c r="J63" s="4"/>
      <c r="K63" s="6">
        <v>0</v>
      </c>
      <c r="L63" s="4"/>
      <c r="M63" s="6">
        <f t="shared" si="1"/>
        <v>0</v>
      </c>
      <c r="N63" s="4"/>
      <c r="O63" s="6">
        <v>295377000</v>
      </c>
      <c r="P63" s="4"/>
      <c r="Q63" s="6">
        <v>27851926</v>
      </c>
      <c r="R63" s="4"/>
      <c r="S63" s="6">
        <f t="shared" si="0"/>
        <v>267525074</v>
      </c>
    </row>
    <row r="64" spans="1:19">
      <c r="A64" s="1" t="s">
        <v>27</v>
      </c>
      <c r="C64" s="4" t="s">
        <v>197</v>
      </c>
      <c r="D64" s="4"/>
      <c r="E64" s="6">
        <v>42526245</v>
      </c>
      <c r="F64" s="4"/>
      <c r="G64" s="6">
        <v>260</v>
      </c>
      <c r="H64" s="4"/>
      <c r="I64" s="6">
        <v>11056823700</v>
      </c>
      <c r="J64" s="4"/>
      <c r="K64" s="6">
        <v>0</v>
      </c>
      <c r="L64" s="4"/>
      <c r="M64" s="6">
        <f t="shared" si="1"/>
        <v>11056823700</v>
      </c>
      <c r="N64" s="4"/>
      <c r="O64" s="6">
        <v>11056823700</v>
      </c>
      <c r="P64" s="4"/>
      <c r="Q64" s="6">
        <v>0</v>
      </c>
      <c r="R64" s="4"/>
      <c r="S64" s="6">
        <f t="shared" si="0"/>
        <v>11056823700</v>
      </c>
    </row>
    <row r="65" spans="1:19">
      <c r="A65" s="1" t="s">
        <v>235</v>
      </c>
      <c r="C65" s="4" t="s">
        <v>180</v>
      </c>
      <c r="D65" s="4"/>
      <c r="E65" s="6">
        <v>3530294</v>
      </c>
      <c r="F65" s="4"/>
      <c r="G65" s="6">
        <v>572</v>
      </c>
      <c r="H65" s="4"/>
      <c r="I65" s="6">
        <v>0</v>
      </c>
      <c r="J65" s="4"/>
      <c r="K65" s="6">
        <v>0</v>
      </c>
      <c r="L65" s="4"/>
      <c r="M65" s="6">
        <f t="shared" si="1"/>
        <v>0</v>
      </c>
      <c r="N65" s="4"/>
      <c r="O65" s="6">
        <v>2019328168</v>
      </c>
      <c r="P65" s="4"/>
      <c r="Q65" s="6">
        <v>0</v>
      </c>
      <c r="R65" s="4"/>
      <c r="S65" s="6">
        <f t="shared" si="0"/>
        <v>2019328168</v>
      </c>
    </row>
    <row r="66" spans="1:19">
      <c r="A66" s="1" t="s">
        <v>85</v>
      </c>
      <c r="C66" s="4" t="s">
        <v>236</v>
      </c>
      <c r="D66" s="4"/>
      <c r="E66" s="6">
        <v>13499243</v>
      </c>
      <c r="F66" s="4"/>
      <c r="G66" s="6">
        <v>300</v>
      </c>
      <c r="H66" s="4"/>
      <c r="I66" s="6">
        <v>0</v>
      </c>
      <c r="J66" s="4"/>
      <c r="K66" s="6">
        <v>0</v>
      </c>
      <c r="L66" s="4"/>
      <c r="M66" s="6">
        <f t="shared" si="1"/>
        <v>0</v>
      </c>
      <c r="N66" s="4"/>
      <c r="O66" s="6">
        <v>4049772900</v>
      </c>
      <c r="P66" s="4"/>
      <c r="Q66" s="6">
        <v>207883079</v>
      </c>
      <c r="R66" s="4"/>
      <c r="S66" s="6">
        <f t="shared" si="0"/>
        <v>3841889821</v>
      </c>
    </row>
    <row r="67" spans="1:19">
      <c r="A67" s="1" t="s">
        <v>35</v>
      </c>
      <c r="C67" s="4" t="s">
        <v>213</v>
      </c>
      <c r="D67" s="4"/>
      <c r="E67" s="6">
        <v>1450443</v>
      </c>
      <c r="F67" s="4"/>
      <c r="G67" s="6">
        <v>21000</v>
      </c>
      <c r="H67" s="4"/>
      <c r="I67" s="6">
        <v>0</v>
      </c>
      <c r="J67" s="4"/>
      <c r="K67" s="6">
        <v>0</v>
      </c>
      <c r="L67" s="4"/>
      <c r="M67" s="6">
        <f t="shared" si="1"/>
        <v>0</v>
      </c>
      <c r="N67" s="4"/>
      <c r="O67" s="6">
        <v>30459303000</v>
      </c>
      <c r="P67" s="4"/>
      <c r="Q67" s="6">
        <v>0</v>
      </c>
      <c r="R67" s="4"/>
      <c r="S67" s="6">
        <f t="shared" si="0"/>
        <v>30459303000</v>
      </c>
    </row>
    <row r="68" spans="1:19">
      <c r="A68" s="1" t="s">
        <v>34</v>
      </c>
      <c r="C68" s="4" t="s">
        <v>237</v>
      </c>
      <c r="D68" s="4"/>
      <c r="E68" s="6">
        <v>3146248</v>
      </c>
      <c r="F68" s="4"/>
      <c r="G68" s="6">
        <v>3875</v>
      </c>
      <c r="H68" s="4"/>
      <c r="I68" s="6">
        <v>0</v>
      </c>
      <c r="J68" s="4"/>
      <c r="K68" s="6">
        <v>0</v>
      </c>
      <c r="L68" s="4"/>
      <c r="M68" s="6">
        <f t="shared" si="1"/>
        <v>0</v>
      </c>
      <c r="N68" s="4"/>
      <c r="O68" s="6">
        <v>12191711000</v>
      </c>
      <c r="P68" s="4"/>
      <c r="Q68" s="6">
        <v>1149590615</v>
      </c>
      <c r="R68" s="4"/>
      <c r="S68" s="6">
        <f t="shared" si="0"/>
        <v>11042120385</v>
      </c>
    </row>
    <row r="69" spans="1:19">
      <c r="A69" s="1" t="s">
        <v>72</v>
      </c>
      <c r="C69" s="4" t="s">
        <v>200</v>
      </c>
      <c r="D69" s="4"/>
      <c r="E69" s="6">
        <v>3101511</v>
      </c>
      <c r="F69" s="4"/>
      <c r="G69" s="6">
        <v>15000</v>
      </c>
      <c r="H69" s="4"/>
      <c r="I69" s="6">
        <v>0</v>
      </c>
      <c r="J69" s="4"/>
      <c r="K69" s="6">
        <v>0</v>
      </c>
      <c r="L69" s="4"/>
      <c r="M69" s="6">
        <f t="shared" si="1"/>
        <v>0</v>
      </c>
      <c r="N69" s="4"/>
      <c r="O69" s="6">
        <v>46522665000</v>
      </c>
      <c r="P69" s="4"/>
      <c r="Q69" s="6">
        <v>1895141413</v>
      </c>
      <c r="R69" s="4"/>
      <c r="S69" s="6">
        <f t="shared" si="0"/>
        <v>44627523587</v>
      </c>
    </row>
    <row r="70" spans="1:19">
      <c r="A70" s="1" t="s">
        <v>29</v>
      </c>
      <c r="C70" s="4" t="s">
        <v>238</v>
      </c>
      <c r="D70" s="4"/>
      <c r="E70" s="6">
        <v>18989479</v>
      </c>
      <c r="F70" s="4"/>
      <c r="G70" s="6">
        <v>1300</v>
      </c>
      <c r="H70" s="4"/>
      <c r="I70" s="6">
        <v>0</v>
      </c>
      <c r="J70" s="4"/>
      <c r="K70" s="6">
        <v>0</v>
      </c>
      <c r="L70" s="4"/>
      <c r="M70" s="6">
        <f t="shared" si="1"/>
        <v>0</v>
      </c>
      <c r="N70" s="4"/>
      <c r="O70" s="6">
        <v>24686322700</v>
      </c>
      <c r="P70" s="4"/>
      <c r="Q70" s="6">
        <v>0</v>
      </c>
      <c r="R70" s="4"/>
      <c r="S70" s="6">
        <f t="shared" si="0"/>
        <v>24686322700</v>
      </c>
    </row>
    <row r="71" spans="1:19">
      <c r="A71" s="1" t="s">
        <v>59</v>
      </c>
      <c r="C71" s="4" t="s">
        <v>239</v>
      </c>
      <c r="D71" s="4"/>
      <c r="E71" s="6">
        <v>201459023</v>
      </c>
      <c r="F71" s="4"/>
      <c r="G71" s="6">
        <v>135</v>
      </c>
      <c r="H71" s="4"/>
      <c r="I71" s="6">
        <v>0</v>
      </c>
      <c r="J71" s="4"/>
      <c r="K71" s="6">
        <v>0</v>
      </c>
      <c r="L71" s="4"/>
      <c r="M71" s="6">
        <f t="shared" si="1"/>
        <v>0</v>
      </c>
      <c r="N71" s="4"/>
      <c r="O71" s="6">
        <v>27196968105</v>
      </c>
      <c r="P71" s="4"/>
      <c r="Q71" s="6">
        <v>0</v>
      </c>
      <c r="R71" s="4"/>
      <c r="S71" s="6">
        <f t="shared" si="0"/>
        <v>27196968105</v>
      </c>
    </row>
    <row r="72" spans="1:19">
      <c r="A72" s="1" t="s">
        <v>240</v>
      </c>
      <c r="C72" s="4" t="s">
        <v>241</v>
      </c>
      <c r="D72" s="4"/>
      <c r="E72" s="6">
        <v>983331</v>
      </c>
      <c r="F72" s="4"/>
      <c r="G72" s="6">
        <v>3100</v>
      </c>
      <c r="H72" s="4"/>
      <c r="I72" s="6">
        <v>0</v>
      </c>
      <c r="J72" s="4"/>
      <c r="K72" s="6">
        <v>0</v>
      </c>
      <c r="L72" s="4"/>
      <c r="M72" s="6">
        <f t="shared" si="1"/>
        <v>0</v>
      </c>
      <c r="N72" s="4"/>
      <c r="O72" s="6">
        <v>3048326100</v>
      </c>
      <c r="P72" s="4"/>
      <c r="Q72" s="6">
        <v>124176227</v>
      </c>
      <c r="R72" s="4"/>
      <c r="S72" s="6">
        <f t="shared" si="0"/>
        <v>2924149873</v>
      </c>
    </row>
    <row r="73" spans="1:19">
      <c r="A73" s="1" t="s">
        <v>26</v>
      </c>
      <c r="C73" s="4" t="s">
        <v>242</v>
      </c>
      <c r="D73" s="4"/>
      <c r="E73" s="6">
        <v>4000000</v>
      </c>
      <c r="F73" s="4"/>
      <c r="G73" s="6">
        <v>5600</v>
      </c>
      <c r="H73" s="4"/>
      <c r="I73" s="6">
        <v>22400000000</v>
      </c>
      <c r="J73" s="4"/>
      <c r="K73" s="6">
        <v>227796610</v>
      </c>
      <c r="L73" s="4"/>
      <c r="M73" s="6">
        <f t="shared" ref="M73:M80" si="2">I73-K73</f>
        <v>22172203390</v>
      </c>
      <c r="N73" s="4"/>
      <c r="O73" s="6">
        <v>22400000000</v>
      </c>
      <c r="P73" s="4"/>
      <c r="Q73" s="6">
        <v>227796610</v>
      </c>
      <c r="R73" s="4"/>
      <c r="S73" s="6">
        <f t="shared" ref="S73:S80" si="3">O73-Q73</f>
        <v>22172203390</v>
      </c>
    </row>
    <row r="74" spans="1:19">
      <c r="A74" s="1" t="s">
        <v>54</v>
      </c>
      <c r="C74" s="4" t="s">
        <v>229</v>
      </c>
      <c r="D74" s="4"/>
      <c r="E74" s="6">
        <v>12050462</v>
      </c>
      <c r="F74" s="4"/>
      <c r="G74" s="6">
        <v>2550</v>
      </c>
      <c r="H74" s="4"/>
      <c r="I74" s="6">
        <v>0</v>
      </c>
      <c r="J74" s="4"/>
      <c r="K74" s="6">
        <v>0</v>
      </c>
      <c r="L74" s="4"/>
      <c r="M74" s="6">
        <f t="shared" si="2"/>
        <v>0</v>
      </c>
      <c r="N74" s="4"/>
      <c r="O74" s="6">
        <v>30728678100</v>
      </c>
      <c r="P74" s="4"/>
      <c r="Q74" s="6">
        <v>1596294966</v>
      </c>
      <c r="R74" s="4"/>
      <c r="S74" s="6">
        <f t="shared" si="3"/>
        <v>29132383134</v>
      </c>
    </row>
    <row r="75" spans="1:19">
      <c r="A75" s="1" t="s">
        <v>46</v>
      </c>
      <c r="C75" s="4" t="s">
        <v>243</v>
      </c>
      <c r="D75" s="4"/>
      <c r="E75" s="6">
        <v>5382048</v>
      </c>
      <c r="F75" s="4"/>
      <c r="G75" s="6">
        <v>1000</v>
      </c>
      <c r="H75" s="4"/>
      <c r="I75" s="6">
        <v>0</v>
      </c>
      <c r="J75" s="4"/>
      <c r="K75" s="6">
        <v>0</v>
      </c>
      <c r="L75" s="4"/>
      <c r="M75" s="6">
        <f t="shared" si="2"/>
        <v>0</v>
      </c>
      <c r="N75" s="4"/>
      <c r="O75" s="6">
        <v>5382048000</v>
      </c>
      <c r="P75" s="4"/>
      <c r="Q75" s="6">
        <v>309233229</v>
      </c>
      <c r="R75" s="4"/>
      <c r="S75" s="6">
        <f>O75-Q75</f>
        <v>5072814771</v>
      </c>
    </row>
    <row r="76" spans="1:19">
      <c r="A76" s="1" t="s">
        <v>244</v>
      </c>
      <c r="C76" s="4" t="s">
        <v>245</v>
      </c>
      <c r="D76" s="4"/>
      <c r="E76" s="6">
        <v>2500000</v>
      </c>
      <c r="F76" s="4"/>
      <c r="G76" s="6">
        <v>2900</v>
      </c>
      <c r="H76" s="4"/>
      <c r="I76" s="6">
        <v>0</v>
      </c>
      <c r="J76" s="4"/>
      <c r="K76" s="6">
        <v>0</v>
      </c>
      <c r="L76" s="4"/>
      <c r="M76" s="6">
        <f t="shared" si="2"/>
        <v>0</v>
      </c>
      <c r="N76" s="4"/>
      <c r="O76" s="6">
        <v>7250000000</v>
      </c>
      <c r="P76" s="4"/>
      <c r="Q76" s="6">
        <v>0</v>
      </c>
      <c r="R76" s="4"/>
      <c r="S76" s="6">
        <f t="shared" si="3"/>
        <v>7250000000</v>
      </c>
    </row>
    <row r="77" spans="1:19">
      <c r="A77" s="1" t="s">
        <v>246</v>
      </c>
      <c r="C77" s="4" t="s">
        <v>247</v>
      </c>
      <c r="D77" s="4"/>
      <c r="E77" s="6">
        <v>34232542</v>
      </c>
      <c r="F77" s="4"/>
      <c r="G77" s="6">
        <v>400</v>
      </c>
      <c r="H77" s="4"/>
      <c r="I77" s="6">
        <v>0</v>
      </c>
      <c r="J77" s="4"/>
      <c r="K77" s="6">
        <v>0</v>
      </c>
      <c r="L77" s="4"/>
      <c r="M77" s="6">
        <f t="shared" si="2"/>
        <v>0</v>
      </c>
      <c r="N77" s="4"/>
      <c r="O77" s="6">
        <v>13693016800</v>
      </c>
      <c r="P77" s="4"/>
      <c r="Q77" s="6">
        <v>0</v>
      </c>
      <c r="R77" s="4"/>
      <c r="S77" s="6">
        <f t="shared" si="3"/>
        <v>13693016800</v>
      </c>
    </row>
    <row r="78" spans="1:19">
      <c r="A78" s="1" t="s">
        <v>83</v>
      </c>
      <c r="C78" s="4" t="s">
        <v>248</v>
      </c>
      <c r="D78" s="4"/>
      <c r="E78" s="6">
        <v>20403795</v>
      </c>
      <c r="F78" s="4"/>
      <c r="G78" s="6">
        <v>100</v>
      </c>
      <c r="H78" s="4"/>
      <c r="I78" s="6">
        <v>0</v>
      </c>
      <c r="J78" s="4"/>
      <c r="K78" s="6">
        <v>0</v>
      </c>
      <c r="L78" s="4"/>
      <c r="M78" s="6">
        <f t="shared" si="2"/>
        <v>0</v>
      </c>
      <c r="N78" s="4"/>
      <c r="O78" s="6">
        <v>2040379500</v>
      </c>
      <c r="P78" s="4"/>
      <c r="Q78" s="6">
        <v>0</v>
      </c>
      <c r="R78" s="4"/>
      <c r="S78" s="6">
        <f t="shared" si="3"/>
        <v>2040379500</v>
      </c>
    </row>
    <row r="79" spans="1:19">
      <c r="A79" s="1" t="s">
        <v>82</v>
      </c>
      <c r="C79" s="4" t="s">
        <v>249</v>
      </c>
      <c r="D79" s="4"/>
      <c r="E79" s="6">
        <v>6194026</v>
      </c>
      <c r="F79" s="4"/>
      <c r="G79" s="6">
        <v>4327</v>
      </c>
      <c r="H79" s="4"/>
      <c r="I79" s="6">
        <v>26801550502</v>
      </c>
      <c r="J79" s="4"/>
      <c r="K79" s="6">
        <v>2512125466</v>
      </c>
      <c r="L79" s="4"/>
      <c r="M79" s="6">
        <f t="shared" si="2"/>
        <v>24289425036</v>
      </c>
      <c r="N79" s="4"/>
      <c r="O79" s="6">
        <v>26801550502</v>
      </c>
      <c r="P79" s="4"/>
      <c r="Q79" s="6">
        <v>2512125466</v>
      </c>
      <c r="R79" s="4"/>
      <c r="S79" s="6">
        <f t="shared" si="3"/>
        <v>24289425036</v>
      </c>
    </row>
    <row r="80" spans="1:19">
      <c r="A80" s="1" t="s">
        <v>324</v>
      </c>
      <c r="C80" s="4" t="s">
        <v>323</v>
      </c>
      <c r="D80" s="4"/>
      <c r="E80" s="6" t="s">
        <v>323</v>
      </c>
      <c r="F80" s="4"/>
      <c r="G80" s="6">
        <v>0</v>
      </c>
      <c r="H80" s="4"/>
      <c r="I80" s="6">
        <v>0</v>
      </c>
      <c r="J80" s="4"/>
      <c r="K80" s="6">
        <v>0</v>
      </c>
      <c r="L80" s="4"/>
      <c r="M80" s="6">
        <f t="shared" si="2"/>
        <v>0</v>
      </c>
      <c r="N80" s="4"/>
      <c r="O80" s="6">
        <v>8018622717</v>
      </c>
      <c r="P80" s="4"/>
      <c r="Q80" s="6">
        <v>0</v>
      </c>
      <c r="R80" s="4"/>
      <c r="S80" s="6">
        <f t="shared" si="3"/>
        <v>8018622717</v>
      </c>
    </row>
    <row r="81" spans="3:19" ht="24.75" thickBot="1">
      <c r="C81" s="4"/>
      <c r="D81" s="4"/>
      <c r="E81" s="4"/>
      <c r="F81" s="4"/>
      <c r="G81" s="4"/>
      <c r="H81" s="4"/>
      <c r="I81" s="12">
        <f>SUM(I8:I80)</f>
        <v>908164529411</v>
      </c>
      <c r="J81" s="4"/>
      <c r="K81" s="12">
        <f>SUM(K8:K80)</f>
        <v>61090842540</v>
      </c>
      <c r="L81" s="4"/>
      <c r="M81" s="12">
        <f>SUM(M8:M80)</f>
        <v>847073686871</v>
      </c>
      <c r="N81" s="4"/>
      <c r="O81" s="12">
        <f>SUM(O8:O80)</f>
        <v>1846343073347</v>
      </c>
      <c r="P81" s="4"/>
      <c r="Q81" s="12">
        <f>SUM(Q8:Q80)</f>
        <v>74107442171</v>
      </c>
      <c r="R81" s="4"/>
      <c r="S81" s="12">
        <f>SUM(S8:S80)</f>
        <v>1772235631176</v>
      </c>
    </row>
    <row r="82" spans="3:19" ht="24.75" thickTop="1">
      <c r="C82" s="4"/>
      <c r="D82" s="4"/>
      <c r="E82" s="4"/>
      <c r="F82" s="4"/>
      <c r="G82" s="4"/>
      <c r="H82" s="4"/>
      <c r="I82" s="6"/>
      <c r="J82" s="4"/>
      <c r="K82" s="4"/>
      <c r="L82" s="4"/>
      <c r="M82" s="4"/>
      <c r="N82" s="4"/>
      <c r="O82" s="6"/>
      <c r="P82" s="4"/>
      <c r="Q82" s="4"/>
      <c r="R82" s="4"/>
      <c r="S82" s="4"/>
    </row>
    <row r="83" spans="3:19">
      <c r="I83" s="3"/>
      <c r="O83" s="3"/>
    </row>
  </sheetData>
  <autoFilter ref="A7:A80" xr:uid="{00000000-0001-0000-0700-000000000000}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15"/>
  <sheetViews>
    <sheetView rightToLeft="1" topLeftCell="A102" workbookViewId="0">
      <selection activeCell="G121" sqref="G121"/>
    </sheetView>
  </sheetViews>
  <sheetFormatPr defaultRowHeight="24"/>
  <cols>
    <col min="1" max="1" width="43.5703125" style="1" bestFit="1" customWidth="1"/>
    <col min="2" max="2" width="1" style="1" customWidth="1"/>
    <col min="3" max="3" width="15" style="1" bestFit="1" customWidth="1"/>
    <col min="4" max="4" width="1" style="1" customWidth="1"/>
    <col min="5" max="5" width="20.85546875" style="1" bestFit="1" customWidth="1"/>
    <col min="6" max="6" width="1" style="1" customWidth="1"/>
    <col min="7" max="7" width="20.8554687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.85546875" style="1" bestFit="1" customWidth="1"/>
    <col min="14" max="14" width="1" style="1" customWidth="1"/>
    <col min="15" max="15" width="20.8554687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18.42578125" style="1" bestFit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165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3</v>
      </c>
      <c r="C6" s="19" t="s">
        <v>167</v>
      </c>
      <c r="D6" s="19" t="s">
        <v>167</v>
      </c>
      <c r="E6" s="19" t="s">
        <v>167</v>
      </c>
      <c r="F6" s="19" t="s">
        <v>167</v>
      </c>
      <c r="G6" s="19" t="s">
        <v>167</v>
      </c>
      <c r="H6" s="19" t="s">
        <v>167</v>
      </c>
      <c r="I6" s="19" t="s">
        <v>167</v>
      </c>
      <c r="K6" s="19" t="s">
        <v>168</v>
      </c>
      <c r="L6" s="19" t="s">
        <v>168</v>
      </c>
      <c r="M6" s="19" t="s">
        <v>168</v>
      </c>
      <c r="N6" s="19" t="s">
        <v>168</v>
      </c>
      <c r="O6" s="19" t="s">
        <v>168</v>
      </c>
      <c r="P6" s="19" t="s">
        <v>168</v>
      </c>
      <c r="Q6" s="19" t="s">
        <v>168</v>
      </c>
    </row>
    <row r="7" spans="1:17" ht="24.75">
      <c r="A7" s="19" t="s">
        <v>3</v>
      </c>
      <c r="C7" s="19" t="s">
        <v>7</v>
      </c>
      <c r="E7" s="19" t="s">
        <v>250</v>
      </c>
      <c r="G7" s="19" t="s">
        <v>251</v>
      </c>
      <c r="I7" s="19" t="s">
        <v>252</v>
      </c>
      <c r="K7" s="19" t="s">
        <v>7</v>
      </c>
      <c r="M7" s="19" t="s">
        <v>250</v>
      </c>
      <c r="O7" s="19" t="s">
        <v>251</v>
      </c>
      <c r="Q7" s="19" t="s">
        <v>252</v>
      </c>
    </row>
    <row r="8" spans="1:17">
      <c r="A8" s="1" t="s">
        <v>103</v>
      </c>
      <c r="C8" s="7">
        <v>13343955</v>
      </c>
      <c r="D8" s="7"/>
      <c r="E8" s="7">
        <v>306809237359</v>
      </c>
      <c r="F8" s="7"/>
      <c r="G8" s="7">
        <v>374193194375</v>
      </c>
      <c r="H8" s="7"/>
      <c r="I8" s="7">
        <f>E8-G8</f>
        <v>-67383957016</v>
      </c>
      <c r="J8" s="7"/>
      <c r="K8" s="7">
        <v>13343955</v>
      </c>
      <c r="L8" s="7"/>
      <c r="M8" s="7">
        <v>306809237359</v>
      </c>
      <c r="N8" s="7"/>
      <c r="O8" s="7">
        <v>194933672654</v>
      </c>
      <c r="P8" s="7"/>
      <c r="Q8" s="7">
        <f>M8-O8</f>
        <v>111875564705</v>
      </c>
    </row>
    <row r="9" spans="1:17">
      <c r="A9" s="1" t="s">
        <v>40</v>
      </c>
      <c r="C9" s="7">
        <v>14626647</v>
      </c>
      <c r="D9" s="7"/>
      <c r="E9" s="7">
        <v>37308660943</v>
      </c>
      <c r="F9" s="7"/>
      <c r="G9" s="7">
        <v>47108363779</v>
      </c>
      <c r="H9" s="7"/>
      <c r="I9" s="7">
        <f t="shared" ref="I9:I72" si="0">E9-G9</f>
        <v>-9799702836</v>
      </c>
      <c r="J9" s="7"/>
      <c r="K9" s="7">
        <v>14626647</v>
      </c>
      <c r="L9" s="7"/>
      <c r="M9" s="7">
        <v>37308660943</v>
      </c>
      <c r="N9" s="7"/>
      <c r="O9" s="7">
        <v>37327203144</v>
      </c>
      <c r="P9" s="7"/>
      <c r="Q9" s="7">
        <f t="shared" ref="Q9:Q72" si="1">M9-O9</f>
        <v>-18542201</v>
      </c>
    </row>
    <row r="10" spans="1:17">
      <c r="A10" s="1" t="s">
        <v>92</v>
      </c>
      <c r="C10" s="7">
        <v>39431403</v>
      </c>
      <c r="D10" s="7"/>
      <c r="E10" s="7">
        <v>301815253371</v>
      </c>
      <c r="F10" s="7"/>
      <c r="G10" s="7">
        <v>308676442823</v>
      </c>
      <c r="H10" s="7"/>
      <c r="I10" s="7">
        <f t="shared" si="0"/>
        <v>-6861189452</v>
      </c>
      <c r="J10" s="7"/>
      <c r="K10" s="7">
        <v>39431403</v>
      </c>
      <c r="L10" s="7"/>
      <c r="M10" s="7">
        <v>301815253371</v>
      </c>
      <c r="N10" s="7"/>
      <c r="O10" s="7">
        <v>111842666835</v>
      </c>
      <c r="P10" s="7"/>
      <c r="Q10" s="7">
        <f t="shared" si="1"/>
        <v>189972586536</v>
      </c>
    </row>
    <row r="11" spans="1:17">
      <c r="A11" s="1" t="s">
        <v>68</v>
      </c>
      <c r="C11" s="7">
        <v>28787249</v>
      </c>
      <c r="D11" s="7"/>
      <c r="E11" s="7">
        <v>104906127207</v>
      </c>
      <c r="F11" s="7"/>
      <c r="G11" s="7">
        <v>121331691042</v>
      </c>
      <c r="H11" s="7"/>
      <c r="I11" s="7">
        <f t="shared" si="0"/>
        <v>-16425563835</v>
      </c>
      <c r="J11" s="7"/>
      <c r="K11" s="7">
        <v>28787249</v>
      </c>
      <c r="L11" s="7"/>
      <c r="M11" s="7">
        <v>104906127207</v>
      </c>
      <c r="N11" s="7"/>
      <c r="O11" s="7">
        <v>88846762541</v>
      </c>
      <c r="P11" s="7"/>
      <c r="Q11" s="7">
        <f t="shared" si="1"/>
        <v>16059364666</v>
      </c>
    </row>
    <row r="12" spans="1:17">
      <c r="A12" s="1" t="s">
        <v>104</v>
      </c>
      <c r="C12" s="7">
        <v>6763911</v>
      </c>
      <c r="D12" s="7"/>
      <c r="E12" s="7">
        <v>113629950829</v>
      </c>
      <c r="F12" s="7"/>
      <c r="G12" s="7">
        <v>124387815996</v>
      </c>
      <c r="H12" s="7"/>
      <c r="I12" s="7">
        <f t="shared" si="0"/>
        <v>-10757865167</v>
      </c>
      <c r="J12" s="7"/>
      <c r="K12" s="7">
        <v>6763911</v>
      </c>
      <c r="L12" s="7"/>
      <c r="M12" s="7">
        <v>113629950829</v>
      </c>
      <c r="N12" s="7"/>
      <c r="O12" s="7">
        <v>116773707796</v>
      </c>
      <c r="P12" s="7"/>
      <c r="Q12" s="7">
        <f t="shared" si="1"/>
        <v>-3143756967</v>
      </c>
    </row>
    <row r="13" spans="1:17">
      <c r="A13" s="1" t="s">
        <v>97</v>
      </c>
      <c r="C13" s="7">
        <v>7690378</v>
      </c>
      <c r="D13" s="7"/>
      <c r="E13" s="7">
        <v>73006123396</v>
      </c>
      <c r="F13" s="7"/>
      <c r="G13" s="7">
        <v>89900734150</v>
      </c>
      <c r="H13" s="7"/>
      <c r="I13" s="7">
        <f t="shared" si="0"/>
        <v>-16894610754</v>
      </c>
      <c r="J13" s="7"/>
      <c r="K13" s="7">
        <v>7690378</v>
      </c>
      <c r="L13" s="7"/>
      <c r="M13" s="7">
        <v>73006123396</v>
      </c>
      <c r="N13" s="7"/>
      <c r="O13" s="7">
        <v>43828174431</v>
      </c>
      <c r="P13" s="7"/>
      <c r="Q13" s="7">
        <f t="shared" si="1"/>
        <v>29177948965</v>
      </c>
    </row>
    <row r="14" spans="1:17">
      <c r="A14" s="1" t="s">
        <v>67</v>
      </c>
      <c r="C14" s="7">
        <v>35800000</v>
      </c>
      <c r="D14" s="7"/>
      <c r="E14" s="7">
        <v>216013029300</v>
      </c>
      <c r="F14" s="7"/>
      <c r="G14" s="7">
        <v>212454330300</v>
      </c>
      <c r="H14" s="7"/>
      <c r="I14" s="7">
        <f t="shared" si="0"/>
        <v>3558699000</v>
      </c>
      <c r="J14" s="7"/>
      <c r="K14" s="7">
        <v>35800000</v>
      </c>
      <c r="L14" s="7"/>
      <c r="M14" s="7">
        <v>216013029300</v>
      </c>
      <c r="N14" s="7"/>
      <c r="O14" s="7">
        <v>105871294930</v>
      </c>
      <c r="P14" s="7"/>
      <c r="Q14" s="7">
        <f t="shared" si="1"/>
        <v>110141734370</v>
      </c>
    </row>
    <row r="15" spans="1:17">
      <c r="A15" s="1" t="s">
        <v>66</v>
      </c>
      <c r="C15" s="7">
        <v>70151575</v>
      </c>
      <c r="D15" s="7"/>
      <c r="E15" s="7">
        <v>348670865643</v>
      </c>
      <c r="F15" s="7"/>
      <c r="G15" s="7">
        <v>372380484507</v>
      </c>
      <c r="H15" s="7"/>
      <c r="I15" s="7">
        <f t="shared" si="0"/>
        <v>-23709618864</v>
      </c>
      <c r="J15" s="7"/>
      <c r="K15" s="7">
        <v>70151575</v>
      </c>
      <c r="L15" s="7"/>
      <c r="M15" s="7">
        <v>348670865643</v>
      </c>
      <c r="N15" s="7"/>
      <c r="O15" s="7">
        <v>260387402484</v>
      </c>
      <c r="P15" s="7"/>
      <c r="Q15" s="7">
        <f t="shared" si="1"/>
        <v>88283463159</v>
      </c>
    </row>
    <row r="16" spans="1:17">
      <c r="A16" s="1" t="s">
        <v>18</v>
      </c>
      <c r="C16" s="7">
        <v>47883908</v>
      </c>
      <c r="D16" s="7"/>
      <c r="E16" s="7">
        <v>141749818269</v>
      </c>
      <c r="F16" s="7"/>
      <c r="G16" s="7">
        <v>176211493362</v>
      </c>
      <c r="H16" s="7"/>
      <c r="I16" s="7">
        <f t="shared" si="0"/>
        <v>-34461675093</v>
      </c>
      <c r="J16" s="7"/>
      <c r="K16" s="7">
        <v>47883908</v>
      </c>
      <c r="L16" s="7"/>
      <c r="M16" s="7">
        <v>141749818269</v>
      </c>
      <c r="N16" s="7"/>
      <c r="O16" s="7">
        <v>99544469640</v>
      </c>
      <c r="P16" s="7"/>
      <c r="Q16" s="7">
        <f t="shared" si="1"/>
        <v>42205348629</v>
      </c>
    </row>
    <row r="17" spans="1:17">
      <c r="A17" s="1" t="s">
        <v>20</v>
      </c>
      <c r="C17" s="7">
        <v>37950422</v>
      </c>
      <c r="D17" s="7"/>
      <c r="E17" s="7">
        <v>203147062486</v>
      </c>
      <c r="F17" s="7"/>
      <c r="G17" s="7">
        <v>196922500683</v>
      </c>
      <c r="H17" s="7"/>
      <c r="I17" s="7">
        <f t="shared" si="0"/>
        <v>6224561803</v>
      </c>
      <c r="J17" s="7"/>
      <c r="K17" s="7">
        <v>37950422</v>
      </c>
      <c r="L17" s="7"/>
      <c r="M17" s="7">
        <v>203147062486</v>
      </c>
      <c r="N17" s="7"/>
      <c r="O17" s="7">
        <v>140245711935</v>
      </c>
      <c r="P17" s="7"/>
      <c r="Q17" s="7">
        <f t="shared" si="1"/>
        <v>62901350551</v>
      </c>
    </row>
    <row r="18" spans="1:17">
      <c r="A18" s="1" t="s">
        <v>65</v>
      </c>
      <c r="C18" s="7">
        <v>51499515</v>
      </c>
      <c r="D18" s="7"/>
      <c r="E18" s="7">
        <v>362447097631</v>
      </c>
      <c r="F18" s="7"/>
      <c r="G18" s="7">
        <v>387125461574</v>
      </c>
      <c r="H18" s="7"/>
      <c r="I18" s="7">
        <f t="shared" si="0"/>
        <v>-24678363943</v>
      </c>
      <c r="J18" s="7"/>
      <c r="K18" s="7">
        <v>51499515</v>
      </c>
      <c r="L18" s="7"/>
      <c r="M18" s="7">
        <v>362447097631</v>
      </c>
      <c r="N18" s="7"/>
      <c r="O18" s="7">
        <v>207148236586</v>
      </c>
      <c r="P18" s="7"/>
      <c r="Q18" s="7">
        <f t="shared" si="1"/>
        <v>155298861045</v>
      </c>
    </row>
    <row r="19" spans="1:17">
      <c r="A19" s="1" t="s">
        <v>70</v>
      </c>
      <c r="C19" s="7">
        <v>54606620</v>
      </c>
      <c r="D19" s="7"/>
      <c r="E19" s="7">
        <v>929302885660</v>
      </c>
      <c r="F19" s="7"/>
      <c r="G19" s="7">
        <v>1175586784892</v>
      </c>
      <c r="H19" s="7"/>
      <c r="I19" s="7">
        <f t="shared" si="0"/>
        <v>-246283899232</v>
      </c>
      <c r="J19" s="7"/>
      <c r="K19" s="7">
        <v>54606620</v>
      </c>
      <c r="L19" s="7"/>
      <c r="M19" s="7">
        <v>929302885660</v>
      </c>
      <c r="N19" s="7"/>
      <c r="O19" s="7">
        <v>778894413223</v>
      </c>
      <c r="P19" s="7"/>
      <c r="Q19" s="7">
        <f t="shared" si="1"/>
        <v>150408472437</v>
      </c>
    </row>
    <row r="20" spans="1:17">
      <c r="A20" s="1" t="s">
        <v>90</v>
      </c>
      <c r="C20" s="7">
        <v>18307169</v>
      </c>
      <c r="D20" s="7"/>
      <c r="E20" s="7">
        <v>145767913169</v>
      </c>
      <c r="F20" s="7"/>
      <c r="G20" s="7">
        <v>166695890715</v>
      </c>
      <c r="H20" s="7"/>
      <c r="I20" s="7">
        <f t="shared" si="0"/>
        <v>-20927977546</v>
      </c>
      <c r="J20" s="7"/>
      <c r="K20" s="7">
        <v>18307169</v>
      </c>
      <c r="L20" s="7"/>
      <c r="M20" s="7">
        <v>145767913169</v>
      </c>
      <c r="N20" s="7"/>
      <c r="O20" s="7">
        <v>94583282961</v>
      </c>
      <c r="P20" s="7"/>
      <c r="Q20" s="7">
        <f t="shared" si="1"/>
        <v>51184630208</v>
      </c>
    </row>
    <row r="21" spans="1:17">
      <c r="A21" s="1" t="s">
        <v>99</v>
      </c>
      <c r="C21" s="7">
        <v>74633901</v>
      </c>
      <c r="D21" s="7"/>
      <c r="E21" s="7">
        <v>493362364772</v>
      </c>
      <c r="F21" s="7"/>
      <c r="G21" s="7">
        <v>519091604975</v>
      </c>
      <c r="H21" s="7"/>
      <c r="I21" s="7">
        <f t="shared" si="0"/>
        <v>-25729240203</v>
      </c>
      <c r="J21" s="7"/>
      <c r="K21" s="7">
        <v>74633901</v>
      </c>
      <c r="L21" s="7"/>
      <c r="M21" s="7">
        <v>493362364772</v>
      </c>
      <c r="N21" s="7"/>
      <c r="O21" s="7">
        <v>329189426357</v>
      </c>
      <c r="P21" s="7"/>
      <c r="Q21" s="7">
        <f t="shared" si="1"/>
        <v>164172938415</v>
      </c>
    </row>
    <row r="22" spans="1:17">
      <c r="A22" s="1" t="s">
        <v>36</v>
      </c>
      <c r="C22" s="7">
        <v>2206536</v>
      </c>
      <c r="D22" s="7"/>
      <c r="E22" s="7">
        <v>19718729926</v>
      </c>
      <c r="F22" s="7"/>
      <c r="G22" s="7">
        <v>27892986534</v>
      </c>
      <c r="H22" s="7"/>
      <c r="I22" s="7">
        <f t="shared" si="0"/>
        <v>-8174256608</v>
      </c>
      <c r="J22" s="7"/>
      <c r="K22" s="7">
        <v>2206536</v>
      </c>
      <c r="L22" s="7"/>
      <c r="M22" s="7">
        <v>19718729926</v>
      </c>
      <c r="N22" s="7"/>
      <c r="O22" s="7">
        <v>9958068280</v>
      </c>
      <c r="P22" s="7"/>
      <c r="Q22" s="7">
        <f t="shared" si="1"/>
        <v>9760661646</v>
      </c>
    </row>
    <row r="23" spans="1:17">
      <c r="A23" s="1" t="s">
        <v>64</v>
      </c>
      <c r="C23" s="7">
        <v>4700000</v>
      </c>
      <c r="D23" s="7"/>
      <c r="E23" s="7">
        <v>45318739500</v>
      </c>
      <c r="F23" s="7"/>
      <c r="G23" s="7">
        <v>52796072280</v>
      </c>
      <c r="H23" s="7"/>
      <c r="I23" s="7">
        <f t="shared" si="0"/>
        <v>-7477332780</v>
      </c>
      <c r="J23" s="7"/>
      <c r="K23" s="7">
        <v>4700000</v>
      </c>
      <c r="L23" s="7"/>
      <c r="M23" s="7">
        <v>45318739500</v>
      </c>
      <c r="N23" s="7"/>
      <c r="O23" s="7">
        <v>55034488319</v>
      </c>
      <c r="P23" s="7"/>
      <c r="Q23" s="7">
        <f t="shared" si="1"/>
        <v>-9715748819</v>
      </c>
    </row>
    <row r="24" spans="1:17">
      <c r="A24" s="1" t="s">
        <v>41</v>
      </c>
      <c r="C24" s="7">
        <v>4617746</v>
      </c>
      <c r="D24" s="7"/>
      <c r="E24" s="7">
        <v>90107008173</v>
      </c>
      <c r="F24" s="7"/>
      <c r="G24" s="7">
        <v>86434791844</v>
      </c>
      <c r="H24" s="7"/>
      <c r="I24" s="7">
        <f t="shared" si="0"/>
        <v>3672216329</v>
      </c>
      <c r="J24" s="7"/>
      <c r="K24" s="7">
        <v>4617746</v>
      </c>
      <c r="L24" s="7"/>
      <c r="M24" s="7">
        <v>90107008173</v>
      </c>
      <c r="N24" s="7"/>
      <c r="O24" s="7">
        <v>67377531886</v>
      </c>
      <c r="P24" s="7"/>
      <c r="Q24" s="7">
        <f t="shared" si="1"/>
        <v>22729476287</v>
      </c>
    </row>
    <row r="25" spans="1:17">
      <c r="A25" s="1" t="s">
        <v>33</v>
      </c>
      <c r="C25" s="7">
        <v>5907825</v>
      </c>
      <c r="D25" s="7"/>
      <c r="E25" s="7">
        <v>121270706561</v>
      </c>
      <c r="F25" s="7"/>
      <c r="G25" s="7">
        <v>175240575486</v>
      </c>
      <c r="H25" s="7"/>
      <c r="I25" s="7">
        <f t="shared" si="0"/>
        <v>-53969868925</v>
      </c>
      <c r="J25" s="7"/>
      <c r="K25" s="7">
        <v>5907825</v>
      </c>
      <c r="L25" s="7"/>
      <c r="M25" s="7">
        <v>121270706561</v>
      </c>
      <c r="N25" s="7"/>
      <c r="O25" s="7">
        <v>133276702308</v>
      </c>
      <c r="P25" s="7"/>
      <c r="Q25" s="7">
        <f t="shared" si="1"/>
        <v>-12005995747</v>
      </c>
    </row>
    <row r="26" spans="1:17">
      <c r="A26" s="1" t="s">
        <v>47</v>
      </c>
      <c r="C26" s="7">
        <v>1588457</v>
      </c>
      <c r="D26" s="7"/>
      <c r="E26" s="7">
        <v>43012114746</v>
      </c>
      <c r="F26" s="7"/>
      <c r="G26" s="7">
        <v>42127871565</v>
      </c>
      <c r="H26" s="7"/>
      <c r="I26" s="7">
        <f t="shared" si="0"/>
        <v>884243181</v>
      </c>
      <c r="J26" s="7"/>
      <c r="K26" s="7">
        <v>1588457</v>
      </c>
      <c r="L26" s="7"/>
      <c r="M26" s="7">
        <v>43012114746</v>
      </c>
      <c r="N26" s="7"/>
      <c r="O26" s="7">
        <v>24768100681</v>
      </c>
      <c r="P26" s="7"/>
      <c r="Q26" s="7">
        <f t="shared" si="1"/>
        <v>18244014065</v>
      </c>
    </row>
    <row r="27" spans="1:17">
      <c r="A27" s="1" t="s">
        <v>106</v>
      </c>
      <c r="C27" s="7">
        <v>6030960</v>
      </c>
      <c r="D27" s="7"/>
      <c r="E27" s="7">
        <v>186806561554</v>
      </c>
      <c r="F27" s="7"/>
      <c r="G27" s="7">
        <v>165943697811</v>
      </c>
      <c r="H27" s="7"/>
      <c r="I27" s="7">
        <f t="shared" si="0"/>
        <v>20862863743</v>
      </c>
      <c r="J27" s="7"/>
      <c r="K27" s="7">
        <v>6030960</v>
      </c>
      <c r="L27" s="7"/>
      <c r="M27" s="7">
        <v>186806561554</v>
      </c>
      <c r="N27" s="7"/>
      <c r="O27" s="7">
        <v>80641422275</v>
      </c>
      <c r="P27" s="7"/>
      <c r="Q27" s="7">
        <f t="shared" si="1"/>
        <v>106165139279</v>
      </c>
    </row>
    <row r="28" spans="1:17">
      <c r="A28" s="1" t="s">
        <v>76</v>
      </c>
      <c r="C28" s="7">
        <v>7538674</v>
      </c>
      <c r="D28" s="7"/>
      <c r="E28" s="7">
        <v>429770513324</v>
      </c>
      <c r="F28" s="7"/>
      <c r="G28" s="7">
        <v>432168535368</v>
      </c>
      <c r="H28" s="7"/>
      <c r="I28" s="7">
        <f t="shared" si="0"/>
        <v>-2398022044</v>
      </c>
      <c r="J28" s="7"/>
      <c r="K28" s="7">
        <v>7538674</v>
      </c>
      <c r="L28" s="7"/>
      <c r="M28" s="7">
        <v>429770513324</v>
      </c>
      <c r="N28" s="7"/>
      <c r="O28" s="7">
        <v>219231949165</v>
      </c>
      <c r="P28" s="7"/>
      <c r="Q28" s="7">
        <f t="shared" si="1"/>
        <v>210538564159</v>
      </c>
    </row>
    <row r="29" spans="1:17">
      <c r="A29" s="1" t="s">
        <v>75</v>
      </c>
      <c r="C29" s="7">
        <v>983703</v>
      </c>
      <c r="D29" s="7"/>
      <c r="E29" s="7">
        <v>40531881138</v>
      </c>
      <c r="F29" s="7"/>
      <c r="G29" s="7">
        <v>69996066766</v>
      </c>
      <c r="H29" s="7"/>
      <c r="I29" s="7">
        <f t="shared" si="0"/>
        <v>-29464185628</v>
      </c>
      <c r="J29" s="7"/>
      <c r="K29" s="7">
        <v>983703</v>
      </c>
      <c r="L29" s="7"/>
      <c r="M29" s="7">
        <v>40531881138</v>
      </c>
      <c r="N29" s="7"/>
      <c r="O29" s="7">
        <v>18412914882</v>
      </c>
      <c r="P29" s="7"/>
      <c r="Q29" s="7">
        <f t="shared" si="1"/>
        <v>22118966256</v>
      </c>
    </row>
    <row r="30" spans="1:17">
      <c r="A30" s="1" t="s">
        <v>88</v>
      </c>
      <c r="C30" s="7">
        <v>38477564</v>
      </c>
      <c r="D30" s="7"/>
      <c r="E30" s="7">
        <v>204630130343</v>
      </c>
      <c r="F30" s="7"/>
      <c r="G30" s="7">
        <v>264830719839</v>
      </c>
      <c r="H30" s="7"/>
      <c r="I30" s="7">
        <f t="shared" si="0"/>
        <v>-60200589496</v>
      </c>
      <c r="J30" s="7"/>
      <c r="K30" s="7">
        <v>38477564</v>
      </c>
      <c r="L30" s="7"/>
      <c r="M30" s="7">
        <v>204630130343</v>
      </c>
      <c r="N30" s="7"/>
      <c r="O30" s="7">
        <v>161372401880</v>
      </c>
      <c r="P30" s="7"/>
      <c r="Q30" s="7">
        <f t="shared" si="1"/>
        <v>43257728463</v>
      </c>
    </row>
    <row r="31" spans="1:17">
      <c r="A31" s="1" t="s">
        <v>74</v>
      </c>
      <c r="C31" s="7">
        <v>7514971</v>
      </c>
      <c r="D31" s="7"/>
      <c r="E31" s="7">
        <v>306803451809</v>
      </c>
      <c r="F31" s="7"/>
      <c r="G31" s="7">
        <v>351029507302</v>
      </c>
      <c r="H31" s="7"/>
      <c r="I31" s="7">
        <f t="shared" si="0"/>
        <v>-44226055493</v>
      </c>
      <c r="J31" s="7"/>
      <c r="K31" s="7">
        <v>7514971</v>
      </c>
      <c r="L31" s="7"/>
      <c r="M31" s="7">
        <v>306803451809</v>
      </c>
      <c r="N31" s="7"/>
      <c r="O31" s="7">
        <v>190491551527</v>
      </c>
      <c r="P31" s="7"/>
      <c r="Q31" s="7">
        <f t="shared" si="1"/>
        <v>116311900282</v>
      </c>
    </row>
    <row r="32" spans="1:17">
      <c r="A32" s="1" t="s">
        <v>49</v>
      </c>
      <c r="C32" s="7">
        <v>9551653</v>
      </c>
      <c r="D32" s="7"/>
      <c r="E32" s="7">
        <v>171191616583</v>
      </c>
      <c r="F32" s="7"/>
      <c r="G32" s="7">
        <v>150018166501</v>
      </c>
      <c r="H32" s="7"/>
      <c r="I32" s="7">
        <f t="shared" si="0"/>
        <v>21173450082</v>
      </c>
      <c r="J32" s="7"/>
      <c r="K32" s="7">
        <v>9551653</v>
      </c>
      <c r="L32" s="7"/>
      <c r="M32" s="7">
        <v>171191616583</v>
      </c>
      <c r="N32" s="7"/>
      <c r="O32" s="7">
        <v>117489501085</v>
      </c>
      <c r="P32" s="7"/>
      <c r="Q32" s="7">
        <f t="shared" si="1"/>
        <v>53702115498</v>
      </c>
    </row>
    <row r="33" spans="1:17">
      <c r="A33" s="1" t="s">
        <v>107</v>
      </c>
      <c r="C33" s="7">
        <v>5905372</v>
      </c>
      <c r="D33" s="7"/>
      <c r="E33" s="7">
        <v>63750752497</v>
      </c>
      <c r="F33" s="7"/>
      <c r="G33" s="7">
        <v>56941279855</v>
      </c>
      <c r="H33" s="7"/>
      <c r="I33" s="7">
        <f t="shared" si="0"/>
        <v>6809472642</v>
      </c>
      <c r="J33" s="7"/>
      <c r="K33" s="7">
        <v>5905372</v>
      </c>
      <c r="L33" s="7"/>
      <c r="M33" s="7">
        <v>63750752497</v>
      </c>
      <c r="N33" s="7"/>
      <c r="O33" s="7">
        <v>53740364031</v>
      </c>
      <c r="P33" s="7"/>
      <c r="Q33" s="7">
        <f t="shared" si="1"/>
        <v>10010388466</v>
      </c>
    </row>
    <row r="34" spans="1:17">
      <c r="A34" s="1" t="s">
        <v>73</v>
      </c>
      <c r="C34" s="7">
        <v>2739478</v>
      </c>
      <c r="D34" s="7"/>
      <c r="E34" s="7">
        <v>88476056660</v>
      </c>
      <c r="F34" s="7"/>
      <c r="G34" s="7">
        <v>112603414678</v>
      </c>
      <c r="H34" s="7"/>
      <c r="I34" s="7">
        <f t="shared" si="0"/>
        <v>-24127358018</v>
      </c>
      <c r="J34" s="7"/>
      <c r="K34" s="7">
        <v>2739478</v>
      </c>
      <c r="L34" s="7"/>
      <c r="M34" s="7">
        <v>88476056660</v>
      </c>
      <c r="N34" s="7"/>
      <c r="O34" s="7">
        <v>70208101002</v>
      </c>
      <c r="P34" s="7"/>
      <c r="Q34" s="7">
        <f t="shared" si="1"/>
        <v>18267955658</v>
      </c>
    </row>
    <row r="35" spans="1:17">
      <c r="A35" s="1" t="s">
        <v>23</v>
      </c>
      <c r="C35" s="7">
        <v>1800000</v>
      </c>
      <c r="D35" s="7"/>
      <c r="E35" s="7">
        <v>21256765200</v>
      </c>
      <c r="F35" s="7"/>
      <c r="G35" s="7">
        <v>28791166759</v>
      </c>
      <c r="H35" s="7"/>
      <c r="I35" s="7">
        <f t="shared" si="0"/>
        <v>-7534401559</v>
      </c>
      <c r="J35" s="7"/>
      <c r="K35" s="7">
        <v>1800000</v>
      </c>
      <c r="L35" s="7"/>
      <c r="M35" s="7">
        <v>21256765200</v>
      </c>
      <c r="N35" s="7"/>
      <c r="O35" s="7">
        <v>34501988162</v>
      </c>
      <c r="P35" s="7"/>
      <c r="Q35" s="7">
        <f t="shared" si="1"/>
        <v>-13245222962</v>
      </c>
    </row>
    <row r="36" spans="1:17">
      <c r="A36" s="1" t="s">
        <v>22</v>
      </c>
      <c r="C36" s="7">
        <v>114345585</v>
      </c>
      <c r="D36" s="7"/>
      <c r="E36" s="7">
        <v>764966989617</v>
      </c>
      <c r="F36" s="7"/>
      <c r="G36" s="7">
        <v>996844056306</v>
      </c>
      <c r="H36" s="7"/>
      <c r="I36" s="7">
        <f t="shared" si="0"/>
        <v>-231877066689</v>
      </c>
      <c r="J36" s="7"/>
      <c r="K36" s="7">
        <v>114345585</v>
      </c>
      <c r="L36" s="7"/>
      <c r="M36" s="7">
        <v>764966989617</v>
      </c>
      <c r="N36" s="7"/>
      <c r="O36" s="7">
        <v>696654821162</v>
      </c>
      <c r="P36" s="7"/>
      <c r="Q36" s="7">
        <f t="shared" si="1"/>
        <v>68312168455</v>
      </c>
    </row>
    <row r="37" spans="1:17">
      <c r="A37" s="1" t="s">
        <v>93</v>
      </c>
      <c r="C37" s="7">
        <v>295905864</v>
      </c>
      <c r="D37" s="7"/>
      <c r="E37" s="7">
        <v>1467784668304</v>
      </c>
      <c r="F37" s="7"/>
      <c r="G37" s="7">
        <v>1658979064819</v>
      </c>
      <c r="H37" s="7"/>
      <c r="I37" s="7">
        <f t="shared" si="0"/>
        <v>-191194396515</v>
      </c>
      <c r="J37" s="7"/>
      <c r="K37" s="7">
        <v>295905864</v>
      </c>
      <c r="L37" s="7"/>
      <c r="M37" s="7">
        <v>1467784668304</v>
      </c>
      <c r="N37" s="7"/>
      <c r="O37" s="7">
        <v>1409656490112</v>
      </c>
      <c r="P37" s="7"/>
      <c r="Q37" s="7">
        <f t="shared" si="1"/>
        <v>58128178192</v>
      </c>
    </row>
    <row r="38" spans="1:17">
      <c r="A38" s="1" t="s">
        <v>91</v>
      </c>
      <c r="C38" s="7">
        <v>141710337</v>
      </c>
      <c r="D38" s="7"/>
      <c r="E38" s="7">
        <v>439646407904</v>
      </c>
      <c r="F38" s="7"/>
      <c r="G38" s="7">
        <v>529378789139</v>
      </c>
      <c r="H38" s="7"/>
      <c r="I38" s="7">
        <f t="shared" si="0"/>
        <v>-89732381235</v>
      </c>
      <c r="J38" s="7"/>
      <c r="K38" s="7">
        <v>141710337</v>
      </c>
      <c r="L38" s="7"/>
      <c r="M38" s="7">
        <v>439646407904</v>
      </c>
      <c r="N38" s="7"/>
      <c r="O38" s="7">
        <v>304273066668</v>
      </c>
      <c r="P38" s="7"/>
      <c r="Q38" s="7">
        <f t="shared" si="1"/>
        <v>135373341236</v>
      </c>
    </row>
    <row r="39" spans="1:17">
      <c r="A39" s="1" t="s">
        <v>84</v>
      </c>
      <c r="C39" s="7">
        <v>1746408</v>
      </c>
      <c r="D39" s="7"/>
      <c r="E39" s="7">
        <v>109386423129</v>
      </c>
      <c r="F39" s="7"/>
      <c r="G39" s="7">
        <v>118396350697</v>
      </c>
      <c r="H39" s="7"/>
      <c r="I39" s="7">
        <f t="shared" si="0"/>
        <v>-9009927568</v>
      </c>
      <c r="J39" s="7"/>
      <c r="K39" s="7">
        <v>1746408</v>
      </c>
      <c r="L39" s="7"/>
      <c r="M39" s="7">
        <v>109386423129</v>
      </c>
      <c r="N39" s="7"/>
      <c r="O39" s="7">
        <v>104121274339</v>
      </c>
      <c r="P39" s="7"/>
      <c r="Q39" s="7">
        <f t="shared" si="1"/>
        <v>5265148790</v>
      </c>
    </row>
    <row r="40" spans="1:17">
      <c r="A40" s="1" t="s">
        <v>32</v>
      </c>
      <c r="C40" s="7">
        <v>3652785</v>
      </c>
      <c r="D40" s="7"/>
      <c r="E40" s="7">
        <v>144043790363</v>
      </c>
      <c r="F40" s="7"/>
      <c r="G40" s="7">
        <v>194551708789</v>
      </c>
      <c r="H40" s="7"/>
      <c r="I40" s="7">
        <f t="shared" si="0"/>
        <v>-50507918426</v>
      </c>
      <c r="J40" s="7"/>
      <c r="K40" s="7">
        <v>3652785</v>
      </c>
      <c r="L40" s="7"/>
      <c r="M40" s="7">
        <v>144043790363</v>
      </c>
      <c r="N40" s="7"/>
      <c r="O40" s="7">
        <v>169371306751</v>
      </c>
      <c r="P40" s="7"/>
      <c r="Q40" s="7">
        <f t="shared" si="1"/>
        <v>-25327516388</v>
      </c>
    </row>
    <row r="41" spans="1:17">
      <c r="A41" s="1" t="s">
        <v>31</v>
      </c>
      <c r="C41" s="7">
        <v>16438776</v>
      </c>
      <c r="D41" s="7"/>
      <c r="E41" s="7">
        <v>553631903781</v>
      </c>
      <c r="F41" s="7"/>
      <c r="G41" s="7">
        <v>571933784898</v>
      </c>
      <c r="H41" s="7"/>
      <c r="I41" s="7">
        <f t="shared" si="0"/>
        <v>-18301881117</v>
      </c>
      <c r="J41" s="7"/>
      <c r="K41" s="7">
        <v>16438776</v>
      </c>
      <c r="L41" s="7"/>
      <c r="M41" s="7">
        <v>553631903781</v>
      </c>
      <c r="N41" s="7"/>
      <c r="O41" s="7">
        <v>674650230225</v>
      </c>
      <c r="P41" s="7"/>
      <c r="Q41" s="7">
        <f t="shared" si="1"/>
        <v>-121018326444</v>
      </c>
    </row>
    <row r="42" spans="1:17">
      <c r="A42" s="1" t="s">
        <v>55</v>
      </c>
      <c r="C42" s="7">
        <v>8098123</v>
      </c>
      <c r="D42" s="7"/>
      <c r="E42" s="7">
        <v>101026736560</v>
      </c>
      <c r="F42" s="7"/>
      <c r="G42" s="7">
        <v>116643618546</v>
      </c>
      <c r="H42" s="7"/>
      <c r="I42" s="7">
        <f t="shared" si="0"/>
        <v>-15616881986</v>
      </c>
      <c r="J42" s="7"/>
      <c r="K42" s="7">
        <v>8098123</v>
      </c>
      <c r="L42" s="7"/>
      <c r="M42" s="7">
        <v>101026736560</v>
      </c>
      <c r="N42" s="7"/>
      <c r="O42" s="7">
        <v>98643756494</v>
      </c>
      <c r="P42" s="7"/>
      <c r="Q42" s="7">
        <f t="shared" si="1"/>
        <v>2382980066</v>
      </c>
    </row>
    <row r="43" spans="1:17">
      <c r="A43" s="1" t="s">
        <v>48</v>
      </c>
      <c r="C43" s="7">
        <v>5288198</v>
      </c>
      <c r="D43" s="7"/>
      <c r="E43" s="7">
        <v>98358735314</v>
      </c>
      <c r="F43" s="7"/>
      <c r="G43" s="7">
        <v>123007557392</v>
      </c>
      <c r="H43" s="7"/>
      <c r="I43" s="7">
        <f t="shared" si="0"/>
        <v>-24648822078</v>
      </c>
      <c r="J43" s="7"/>
      <c r="K43" s="7">
        <v>5288198</v>
      </c>
      <c r="L43" s="7"/>
      <c r="M43" s="7">
        <v>98358735314</v>
      </c>
      <c r="N43" s="7"/>
      <c r="O43" s="7">
        <v>66365519485</v>
      </c>
      <c r="P43" s="7"/>
      <c r="Q43" s="7">
        <f t="shared" si="1"/>
        <v>31993215829</v>
      </c>
    </row>
    <row r="44" spans="1:17">
      <c r="A44" s="1" t="s">
        <v>16</v>
      </c>
      <c r="C44" s="7">
        <v>58994573</v>
      </c>
      <c r="D44" s="7"/>
      <c r="E44" s="7">
        <v>128898534528</v>
      </c>
      <c r="F44" s="7"/>
      <c r="G44" s="7">
        <v>166547697025</v>
      </c>
      <c r="H44" s="7"/>
      <c r="I44" s="7">
        <f t="shared" si="0"/>
        <v>-37649162497</v>
      </c>
      <c r="J44" s="7"/>
      <c r="K44" s="7">
        <v>58994573</v>
      </c>
      <c r="L44" s="7"/>
      <c r="M44" s="7">
        <v>128898534528</v>
      </c>
      <c r="N44" s="7"/>
      <c r="O44" s="7">
        <v>90132280088</v>
      </c>
      <c r="P44" s="7"/>
      <c r="Q44" s="7">
        <f t="shared" si="1"/>
        <v>38766254440</v>
      </c>
    </row>
    <row r="45" spans="1:17">
      <c r="A45" s="1" t="s">
        <v>19</v>
      </c>
      <c r="C45" s="7">
        <v>105705013</v>
      </c>
      <c r="D45" s="7"/>
      <c r="E45" s="7">
        <v>209521679936</v>
      </c>
      <c r="F45" s="7"/>
      <c r="G45" s="7">
        <v>262164790090</v>
      </c>
      <c r="H45" s="7"/>
      <c r="I45" s="7">
        <f t="shared" si="0"/>
        <v>-52643110154</v>
      </c>
      <c r="J45" s="7"/>
      <c r="K45" s="7">
        <v>105705013</v>
      </c>
      <c r="L45" s="7"/>
      <c r="M45" s="7">
        <v>209521679936</v>
      </c>
      <c r="N45" s="7"/>
      <c r="O45" s="7">
        <v>191731634964</v>
      </c>
      <c r="P45" s="7"/>
      <c r="Q45" s="7">
        <f t="shared" si="1"/>
        <v>17790044972</v>
      </c>
    </row>
    <row r="46" spans="1:17">
      <c r="A46" s="1" t="s">
        <v>45</v>
      </c>
      <c r="C46" s="7">
        <v>42566739</v>
      </c>
      <c r="D46" s="7"/>
      <c r="E46" s="7">
        <v>217914354550</v>
      </c>
      <c r="F46" s="7"/>
      <c r="G46" s="7">
        <v>255996474762</v>
      </c>
      <c r="H46" s="7"/>
      <c r="I46" s="7">
        <f t="shared" si="0"/>
        <v>-38082120212</v>
      </c>
      <c r="J46" s="7"/>
      <c r="K46" s="7">
        <v>42566739</v>
      </c>
      <c r="L46" s="7"/>
      <c r="M46" s="7">
        <v>217914354550</v>
      </c>
      <c r="N46" s="7"/>
      <c r="O46" s="7">
        <v>173946525973</v>
      </c>
      <c r="P46" s="7"/>
      <c r="Q46" s="7">
        <f t="shared" si="1"/>
        <v>43967828577</v>
      </c>
    </row>
    <row r="47" spans="1:17">
      <c r="A47" s="1" t="s">
        <v>94</v>
      </c>
      <c r="C47" s="7">
        <v>35663432</v>
      </c>
      <c r="D47" s="7"/>
      <c r="E47" s="7">
        <v>982708222546</v>
      </c>
      <c r="F47" s="7"/>
      <c r="G47" s="7">
        <v>1243983821398</v>
      </c>
      <c r="H47" s="7"/>
      <c r="I47" s="7">
        <f t="shared" si="0"/>
        <v>-261275598852</v>
      </c>
      <c r="J47" s="7"/>
      <c r="K47" s="7">
        <v>35663432</v>
      </c>
      <c r="L47" s="7"/>
      <c r="M47" s="7">
        <v>982708222546</v>
      </c>
      <c r="N47" s="7"/>
      <c r="O47" s="7">
        <v>1328516540765</v>
      </c>
      <c r="P47" s="7"/>
      <c r="Q47" s="7">
        <f t="shared" si="1"/>
        <v>-345808318219</v>
      </c>
    </row>
    <row r="48" spans="1:17">
      <c r="A48" s="1" t="s">
        <v>28</v>
      </c>
      <c r="C48" s="7">
        <v>7350000</v>
      </c>
      <c r="D48" s="7"/>
      <c r="E48" s="7">
        <v>991898875800</v>
      </c>
      <c r="F48" s="7"/>
      <c r="G48" s="7">
        <v>1181508896218</v>
      </c>
      <c r="H48" s="7"/>
      <c r="I48" s="7">
        <f t="shared" si="0"/>
        <v>-189610020418</v>
      </c>
      <c r="J48" s="7"/>
      <c r="K48" s="7">
        <v>7350000</v>
      </c>
      <c r="L48" s="7"/>
      <c r="M48" s="7">
        <v>991898875800</v>
      </c>
      <c r="N48" s="7"/>
      <c r="O48" s="7">
        <v>1386276999256</v>
      </c>
      <c r="P48" s="7"/>
      <c r="Q48" s="7">
        <f t="shared" si="1"/>
        <v>-394378123456</v>
      </c>
    </row>
    <row r="49" spans="1:17">
      <c r="A49" s="1" t="s">
        <v>30</v>
      </c>
      <c r="C49" s="7">
        <v>696260</v>
      </c>
      <c r="D49" s="7"/>
      <c r="E49" s="7">
        <v>86860715251</v>
      </c>
      <c r="F49" s="7"/>
      <c r="G49" s="7">
        <v>103333105872</v>
      </c>
      <c r="H49" s="7"/>
      <c r="I49" s="7">
        <f t="shared" si="0"/>
        <v>-16472390621</v>
      </c>
      <c r="J49" s="7"/>
      <c r="K49" s="7">
        <v>696260</v>
      </c>
      <c r="L49" s="7"/>
      <c r="M49" s="7">
        <v>86860715251</v>
      </c>
      <c r="N49" s="7"/>
      <c r="O49" s="7">
        <v>92907466816</v>
      </c>
      <c r="P49" s="7"/>
      <c r="Q49" s="7">
        <f t="shared" si="1"/>
        <v>-6046751565</v>
      </c>
    </row>
    <row r="50" spans="1:17">
      <c r="A50" s="1" t="s">
        <v>101</v>
      </c>
      <c r="C50" s="7">
        <v>6300180</v>
      </c>
      <c r="D50" s="7"/>
      <c r="E50" s="7">
        <v>180678719851</v>
      </c>
      <c r="F50" s="7"/>
      <c r="G50" s="7">
        <v>215123536461</v>
      </c>
      <c r="H50" s="7"/>
      <c r="I50" s="7">
        <f t="shared" si="0"/>
        <v>-34444816610</v>
      </c>
      <c r="J50" s="7"/>
      <c r="K50" s="7">
        <v>6300180</v>
      </c>
      <c r="L50" s="7"/>
      <c r="M50" s="7">
        <v>180678719851</v>
      </c>
      <c r="N50" s="7"/>
      <c r="O50" s="7">
        <v>87930329694</v>
      </c>
      <c r="P50" s="7"/>
      <c r="Q50" s="7">
        <f t="shared" si="1"/>
        <v>92748390157</v>
      </c>
    </row>
    <row r="51" spans="1:17">
      <c r="A51" s="1" t="s">
        <v>100</v>
      </c>
      <c r="C51" s="7">
        <v>3474154</v>
      </c>
      <c r="D51" s="7"/>
      <c r="E51" s="7">
        <v>272479791633</v>
      </c>
      <c r="F51" s="7"/>
      <c r="G51" s="7">
        <v>351737221519</v>
      </c>
      <c r="H51" s="7"/>
      <c r="I51" s="7">
        <f t="shared" si="0"/>
        <v>-79257429886</v>
      </c>
      <c r="J51" s="7"/>
      <c r="K51" s="7">
        <v>3474154</v>
      </c>
      <c r="L51" s="7"/>
      <c r="M51" s="7">
        <v>272479791633</v>
      </c>
      <c r="N51" s="7"/>
      <c r="O51" s="7">
        <v>159032882200</v>
      </c>
      <c r="P51" s="7"/>
      <c r="Q51" s="7">
        <f t="shared" si="1"/>
        <v>113446909433</v>
      </c>
    </row>
    <row r="52" spans="1:17">
      <c r="A52" s="1" t="s">
        <v>78</v>
      </c>
      <c r="C52" s="7">
        <v>7299372</v>
      </c>
      <c r="D52" s="7"/>
      <c r="E52" s="7">
        <v>36497381905</v>
      </c>
      <c r="F52" s="7"/>
      <c r="G52" s="7">
        <v>41721659235</v>
      </c>
      <c r="H52" s="7"/>
      <c r="I52" s="7">
        <f t="shared" si="0"/>
        <v>-5224277330</v>
      </c>
      <c r="J52" s="7"/>
      <c r="K52" s="7">
        <v>7299372</v>
      </c>
      <c r="L52" s="7"/>
      <c r="M52" s="7">
        <v>36497381905</v>
      </c>
      <c r="N52" s="7"/>
      <c r="O52" s="7">
        <v>32335250608</v>
      </c>
      <c r="P52" s="7"/>
      <c r="Q52" s="7">
        <f t="shared" si="1"/>
        <v>4162131297</v>
      </c>
    </row>
    <row r="53" spans="1:17">
      <c r="A53" s="1" t="s">
        <v>56</v>
      </c>
      <c r="C53" s="7">
        <v>86165365</v>
      </c>
      <c r="D53" s="7"/>
      <c r="E53" s="7">
        <v>294645222909</v>
      </c>
      <c r="F53" s="7"/>
      <c r="G53" s="7">
        <v>289506062044</v>
      </c>
      <c r="H53" s="7"/>
      <c r="I53" s="7">
        <f t="shared" si="0"/>
        <v>5139160865</v>
      </c>
      <c r="J53" s="7"/>
      <c r="K53" s="7">
        <v>86165365</v>
      </c>
      <c r="L53" s="7"/>
      <c r="M53" s="7">
        <v>294645222909</v>
      </c>
      <c r="N53" s="7"/>
      <c r="O53" s="7">
        <v>306320619007</v>
      </c>
      <c r="P53" s="7"/>
      <c r="Q53" s="7">
        <f t="shared" si="1"/>
        <v>-11675396098</v>
      </c>
    </row>
    <row r="54" spans="1:17">
      <c r="A54" s="1" t="s">
        <v>60</v>
      </c>
      <c r="C54" s="7">
        <v>6700702</v>
      </c>
      <c r="D54" s="7"/>
      <c r="E54" s="7">
        <v>232929323823</v>
      </c>
      <c r="F54" s="7"/>
      <c r="G54" s="7">
        <v>233965874491</v>
      </c>
      <c r="H54" s="7"/>
      <c r="I54" s="7">
        <f t="shared" si="0"/>
        <v>-1036550668</v>
      </c>
      <c r="J54" s="7"/>
      <c r="K54" s="7">
        <v>6700702</v>
      </c>
      <c r="L54" s="7"/>
      <c r="M54" s="7">
        <v>232929323823</v>
      </c>
      <c r="N54" s="7"/>
      <c r="O54" s="7">
        <v>124658162320</v>
      </c>
      <c r="P54" s="7"/>
      <c r="Q54" s="7">
        <f t="shared" si="1"/>
        <v>108271161503</v>
      </c>
    </row>
    <row r="55" spans="1:17">
      <c r="A55" s="1" t="s">
        <v>102</v>
      </c>
      <c r="C55" s="7">
        <v>58928048</v>
      </c>
      <c r="D55" s="7"/>
      <c r="E55" s="7">
        <v>281171645349</v>
      </c>
      <c r="F55" s="7"/>
      <c r="G55" s="7">
        <v>350878782425</v>
      </c>
      <c r="H55" s="7"/>
      <c r="I55" s="7">
        <f t="shared" si="0"/>
        <v>-69707137076</v>
      </c>
      <c r="J55" s="7"/>
      <c r="K55" s="7">
        <v>58928048</v>
      </c>
      <c r="L55" s="7"/>
      <c r="M55" s="7">
        <v>281171645349</v>
      </c>
      <c r="N55" s="7"/>
      <c r="O55" s="7">
        <v>209847803294</v>
      </c>
      <c r="P55" s="7"/>
      <c r="Q55" s="7">
        <f t="shared" si="1"/>
        <v>71323842055</v>
      </c>
    </row>
    <row r="56" spans="1:17">
      <c r="A56" s="1" t="s">
        <v>77</v>
      </c>
      <c r="C56" s="7">
        <v>10065086</v>
      </c>
      <c r="D56" s="7"/>
      <c r="E56" s="7">
        <v>282646864356</v>
      </c>
      <c r="F56" s="7"/>
      <c r="G56" s="7">
        <v>256133087700</v>
      </c>
      <c r="H56" s="7"/>
      <c r="I56" s="7">
        <f t="shared" si="0"/>
        <v>26513776656</v>
      </c>
      <c r="J56" s="7"/>
      <c r="K56" s="7">
        <v>10065086</v>
      </c>
      <c r="L56" s="7"/>
      <c r="M56" s="7">
        <v>282646864356</v>
      </c>
      <c r="N56" s="7"/>
      <c r="O56" s="7">
        <v>108756510285</v>
      </c>
      <c r="P56" s="7"/>
      <c r="Q56" s="7">
        <f t="shared" si="1"/>
        <v>173890354071</v>
      </c>
    </row>
    <row r="57" spans="1:17">
      <c r="A57" s="1" t="s">
        <v>71</v>
      </c>
      <c r="C57" s="7">
        <v>272507</v>
      </c>
      <c r="D57" s="7"/>
      <c r="E57" s="7">
        <v>14053544064</v>
      </c>
      <c r="F57" s="7"/>
      <c r="G57" s="7">
        <v>15467566809</v>
      </c>
      <c r="H57" s="7"/>
      <c r="I57" s="7">
        <f t="shared" si="0"/>
        <v>-1414022745</v>
      </c>
      <c r="J57" s="7"/>
      <c r="K57" s="7">
        <v>272507</v>
      </c>
      <c r="L57" s="7"/>
      <c r="M57" s="7">
        <v>14053544064</v>
      </c>
      <c r="N57" s="7"/>
      <c r="O57" s="7">
        <v>10483600584</v>
      </c>
      <c r="P57" s="7"/>
      <c r="Q57" s="7">
        <f t="shared" si="1"/>
        <v>3569943480</v>
      </c>
    </row>
    <row r="58" spans="1:17">
      <c r="A58" s="1" t="s">
        <v>79</v>
      </c>
      <c r="C58" s="7">
        <v>19449108</v>
      </c>
      <c r="D58" s="7"/>
      <c r="E58" s="7">
        <v>76946875513</v>
      </c>
      <c r="F58" s="7"/>
      <c r="G58" s="7">
        <v>78880214094</v>
      </c>
      <c r="H58" s="7"/>
      <c r="I58" s="7">
        <f t="shared" si="0"/>
        <v>-1933338581</v>
      </c>
      <c r="J58" s="7"/>
      <c r="K58" s="7">
        <v>19449108</v>
      </c>
      <c r="L58" s="7"/>
      <c r="M58" s="7">
        <v>76946875513</v>
      </c>
      <c r="N58" s="7"/>
      <c r="O58" s="7">
        <v>28305598006</v>
      </c>
      <c r="P58" s="7"/>
      <c r="Q58" s="7">
        <f t="shared" si="1"/>
        <v>48641277507</v>
      </c>
    </row>
    <row r="59" spans="1:17">
      <c r="A59" s="1" t="s">
        <v>95</v>
      </c>
      <c r="C59" s="7">
        <v>10500000</v>
      </c>
      <c r="D59" s="7"/>
      <c r="E59" s="7">
        <v>196956096750</v>
      </c>
      <c r="F59" s="7"/>
      <c r="G59" s="7">
        <v>230421685336</v>
      </c>
      <c r="H59" s="7"/>
      <c r="I59" s="7">
        <f t="shared" si="0"/>
        <v>-33465588586</v>
      </c>
      <c r="J59" s="7"/>
      <c r="K59" s="7">
        <v>10500000</v>
      </c>
      <c r="L59" s="7"/>
      <c r="M59" s="7">
        <v>196956096750</v>
      </c>
      <c r="N59" s="7"/>
      <c r="O59" s="7">
        <v>132139350145</v>
      </c>
      <c r="P59" s="7"/>
      <c r="Q59" s="7">
        <f t="shared" si="1"/>
        <v>64816746605</v>
      </c>
    </row>
    <row r="60" spans="1:17">
      <c r="A60" s="1" t="s">
        <v>81</v>
      </c>
      <c r="C60" s="7">
        <v>2800000</v>
      </c>
      <c r="D60" s="7"/>
      <c r="E60" s="7">
        <v>32620744800</v>
      </c>
      <c r="F60" s="7"/>
      <c r="G60" s="7">
        <v>35821585800</v>
      </c>
      <c r="H60" s="7"/>
      <c r="I60" s="7">
        <f t="shared" si="0"/>
        <v>-3200841000</v>
      </c>
      <c r="J60" s="7"/>
      <c r="K60" s="7">
        <v>2800000</v>
      </c>
      <c r="L60" s="7"/>
      <c r="M60" s="7">
        <v>32620744800</v>
      </c>
      <c r="N60" s="7"/>
      <c r="O60" s="7">
        <v>24957026276</v>
      </c>
      <c r="P60" s="7"/>
      <c r="Q60" s="7">
        <f t="shared" si="1"/>
        <v>7663718524</v>
      </c>
    </row>
    <row r="61" spans="1:17">
      <c r="A61" s="1" t="s">
        <v>25</v>
      </c>
      <c r="C61" s="7">
        <v>2354702</v>
      </c>
      <c r="D61" s="7"/>
      <c r="E61" s="7">
        <v>181637662192</v>
      </c>
      <c r="F61" s="7"/>
      <c r="G61" s="7">
        <v>213158073127</v>
      </c>
      <c r="H61" s="7"/>
      <c r="I61" s="7">
        <f t="shared" si="0"/>
        <v>-31520410935</v>
      </c>
      <c r="J61" s="7"/>
      <c r="K61" s="7">
        <v>2354702</v>
      </c>
      <c r="L61" s="7"/>
      <c r="M61" s="7">
        <v>181637662192</v>
      </c>
      <c r="N61" s="7"/>
      <c r="O61" s="7">
        <v>166295886902</v>
      </c>
      <c r="P61" s="7"/>
      <c r="Q61" s="7">
        <f t="shared" si="1"/>
        <v>15341775290</v>
      </c>
    </row>
    <row r="62" spans="1:17">
      <c r="A62" s="1" t="s">
        <v>87</v>
      </c>
      <c r="C62" s="7">
        <v>2394808</v>
      </c>
      <c r="D62" s="7"/>
      <c r="E62" s="7">
        <v>50229792629</v>
      </c>
      <c r="F62" s="7"/>
      <c r="G62" s="7">
        <v>52134239743</v>
      </c>
      <c r="H62" s="7"/>
      <c r="I62" s="7">
        <f t="shared" si="0"/>
        <v>-1904447114</v>
      </c>
      <c r="J62" s="7"/>
      <c r="K62" s="7">
        <v>2394808</v>
      </c>
      <c r="L62" s="7"/>
      <c r="M62" s="7">
        <v>50229792629</v>
      </c>
      <c r="N62" s="7"/>
      <c r="O62" s="7">
        <v>42193470885</v>
      </c>
      <c r="P62" s="7"/>
      <c r="Q62" s="7">
        <f t="shared" si="1"/>
        <v>8036321744</v>
      </c>
    </row>
    <row r="63" spans="1:17">
      <c r="A63" s="1" t="s">
        <v>89</v>
      </c>
      <c r="C63" s="7">
        <v>9291184</v>
      </c>
      <c r="D63" s="7"/>
      <c r="E63" s="7">
        <v>115541127204</v>
      </c>
      <c r="F63" s="7"/>
      <c r="G63" s="7">
        <v>130226210518</v>
      </c>
      <c r="H63" s="7"/>
      <c r="I63" s="7">
        <f t="shared" si="0"/>
        <v>-14685083314</v>
      </c>
      <c r="J63" s="7"/>
      <c r="K63" s="7">
        <v>9291184</v>
      </c>
      <c r="L63" s="7"/>
      <c r="M63" s="7">
        <v>115541127204</v>
      </c>
      <c r="N63" s="7"/>
      <c r="O63" s="7">
        <v>82180186795</v>
      </c>
      <c r="P63" s="7"/>
      <c r="Q63" s="7">
        <f t="shared" si="1"/>
        <v>33360940409</v>
      </c>
    </row>
    <row r="64" spans="1:17">
      <c r="A64" s="1" t="s">
        <v>96</v>
      </c>
      <c r="C64" s="7">
        <v>32670882</v>
      </c>
      <c r="D64" s="7"/>
      <c r="E64" s="7">
        <v>933049564942</v>
      </c>
      <c r="F64" s="7"/>
      <c r="G64" s="7">
        <v>1109559475121</v>
      </c>
      <c r="H64" s="7"/>
      <c r="I64" s="7">
        <f t="shared" si="0"/>
        <v>-176509910179</v>
      </c>
      <c r="J64" s="7"/>
      <c r="K64" s="7">
        <v>32670882</v>
      </c>
      <c r="L64" s="7"/>
      <c r="M64" s="7">
        <v>933049564942</v>
      </c>
      <c r="N64" s="7"/>
      <c r="O64" s="7">
        <v>1057658560169</v>
      </c>
      <c r="P64" s="7"/>
      <c r="Q64" s="7">
        <f t="shared" si="1"/>
        <v>-124608995227</v>
      </c>
    </row>
    <row r="65" spans="1:17">
      <c r="A65" s="1" t="s">
        <v>17</v>
      </c>
      <c r="C65" s="7">
        <v>36685967</v>
      </c>
      <c r="D65" s="7"/>
      <c r="E65" s="7">
        <v>130700184818</v>
      </c>
      <c r="F65" s="7"/>
      <c r="G65" s="7">
        <v>130393856768</v>
      </c>
      <c r="H65" s="7"/>
      <c r="I65" s="7">
        <f t="shared" si="0"/>
        <v>306328050</v>
      </c>
      <c r="J65" s="7"/>
      <c r="K65" s="7">
        <v>36685967</v>
      </c>
      <c r="L65" s="7"/>
      <c r="M65" s="7">
        <v>130700184818</v>
      </c>
      <c r="N65" s="7"/>
      <c r="O65" s="7">
        <v>136531521689</v>
      </c>
      <c r="P65" s="7"/>
      <c r="Q65" s="7">
        <f t="shared" si="1"/>
        <v>-5831336871</v>
      </c>
    </row>
    <row r="66" spans="1:17">
      <c r="A66" s="1" t="s">
        <v>86</v>
      </c>
      <c r="C66" s="7">
        <v>15767580</v>
      </c>
      <c r="D66" s="7"/>
      <c r="E66" s="7">
        <v>292942628582</v>
      </c>
      <c r="F66" s="7"/>
      <c r="G66" s="7">
        <v>381793534748</v>
      </c>
      <c r="H66" s="7"/>
      <c r="I66" s="7">
        <f t="shared" si="0"/>
        <v>-88850906166</v>
      </c>
      <c r="J66" s="7"/>
      <c r="K66" s="7">
        <v>15767580</v>
      </c>
      <c r="L66" s="7"/>
      <c r="M66" s="7">
        <v>292942628582</v>
      </c>
      <c r="N66" s="7"/>
      <c r="O66" s="7">
        <v>218262529322</v>
      </c>
      <c r="P66" s="7"/>
      <c r="Q66" s="7">
        <f t="shared" si="1"/>
        <v>74680099260</v>
      </c>
    </row>
    <row r="67" spans="1:17">
      <c r="A67" s="1" t="s">
        <v>105</v>
      </c>
      <c r="C67" s="7">
        <v>867402</v>
      </c>
      <c r="D67" s="7"/>
      <c r="E67" s="7">
        <v>4561254668</v>
      </c>
      <c r="F67" s="7"/>
      <c r="G67" s="7">
        <v>5535586951</v>
      </c>
      <c r="H67" s="7"/>
      <c r="I67" s="7">
        <f t="shared" si="0"/>
        <v>-974332283</v>
      </c>
      <c r="J67" s="7"/>
      <c r="K67" s="7">
        <v>867402</v>
      </c>
      <c r="L67" s="7"/>
      <c r="M67" s="7">
        <v>4561254668</v>
      </c>
      <c r="N67" s="7"/>
      <c r="O67" s="7">
        <v>3251988615</v>
      </c>
      <c r="P67" s="7"/>
      <c r="Q67" s="7">
        <f t="shared" si="1"/>
        <v>1309266053</v>
      </c>
    </row>
    <row r="68" spans="1:17">
      <c r="A68" s="1" t="s">
        <v>44</v>
      </c>
      <c r="C68" s="7">
        <v>12155692</v>
      </c>
      <c r="D68" s="7"/>
      <c r="E68" s="7">
        <v>29966746768</v>
      </c>
      <c r="F68" s="7"/>
      <c r="G68" s="7">
        <v>30075497059</v>
      </c>
      <c r="H68" s="7"/>
      <c r="I68" s="7">
        <f t="shared" si="0"/>
        <v>-108750291</v>
      </c>
      <c r="J68" s="7"/>
      <c r="K68" s="7">
        <v>12155692</v>
      </c>
      <c r="L68" s="7"/>
      <c r="M68" s="7">
        <v>29966746768</v>
      </c>
      <c r="N68" s="7"/>
      <c r="O68" s="7">
        <v>6649163524</v>
      </c>
      <c r="P68" s="7"/>
      <c r="Q68" s="7">
        <f t="shared" si="1"/>
        <v>23317583244</v>
      </c>
    </row>
    <row r="69" spans="1:17">
      <c r="A69" s="1" t="s">
        <v>24</v>
      </c>
      <c r="C69" s="7">
        <v>41015988</v>
      </c>
      <c r="D69" s="7"/>
      <c r="E69" s="7">
        <v>175563986004</v>
      </c>
      <c r="F69" s="7"/>
      <c r="G69" s="7">
        <v>215486525248</v>
      </c>
      <c r="H69" s="7"/>
      <c r="I69" s="7">
        <f t="shared" si="0"/>
        <v>-39922539244</v>
      </c>
      <c r="J69" s="7"/>
      <c r="K69" s="7">
        <v>41015988</v>
      </c>
      <c r="L69" s="7"/>
      <c r="M69" s="7">
        <v>175563986004</v>
      </c>
      <c r="N69" s="7"/>
      <c r="O69" s="7">
        <v>120981474799</v>
      </c>
      <c r="P69" s="7"/>
      <c r="Q69" s="7">
        <f t="shared" si="1"/>
        <v>54582511205</v>
      </c>
    </row>
    <row r="70" spans="1:17">
      <c r="A70" s="1" t="s">
        <v>27</v>
      </c>
      <c r="C70" s="7">
        <v>41326245</v>
      </c>
      <c r="D70" s="7"/>
      <c r="E70" s="7">
        <v>109602384051</v>
      </c>
      <c r="F70" s="7"/>
      <c r="G70" s="7">
        <v>129705679354</v>
      </c>
      <c r="H70" s="7"/>
      <c r="I70" s="7">
        <f t="shared" si="0"/>
        <v>-20103295303</v>
      </c>
      <c r="J70" s="7"/>
      <c r="K70" s="7">
        <v>41326245</v>
      </c>
      <c r="L70" s="7"/>
      <c r="M70" s="7">
        <v>109602384051</v>
      </c>
      <c r="N70" s="7"/>
      <c r="O70" s="7">
        <v>89866673907</v>
      </c>
      <c r="P70" s="7"/>
      <c r="Q70" s="7">
        <f t="shared" si="1"/>
        <v>19735710144</v>
      </c>
    </row>
    <row r="71" spans="1:17">
      <c r="A71" s="1" t="s">
        <v>85</v>
      </c>
      <c r="C71" s="7">
        <v>12400000</v>
      </c>
      <c r="D71" s="7"/>
      <c r="E71" s="7">
        <v>88502259600</v>
      </c>
      <c r="F71" s="7"/>
      <c r="G71" s="7">
        <v>99560464008</v>
      </c>
      <c r="H71" s="7"/>
      <c r="I71" s="7">
        <f t="shared" si="0"/>
        <v>-11058204408</v>
      </c>
      <c r="J71" s="7"/>
      <c r="K71" s="7">
        <v>12400000</v>
      </c>
      <c r="L71" s="7"/>
      <c r="M71" s="7">
        <v>88502259600</v>
      </c>
      <c r="N71" s="7"/>
      <c r="O71" s="7">
        <v>34905143787</v>
      </c>
      <c r="P71" s="7"/>
      <c r="Q71" s="7">
        <f t="shared" si="1"/>
        <v>53597115813</v>
      </c>
    </row>
    <row r="72" spans="1:17">
      <c r="A72" s="1" t="s">
        <v>35</v>
      </c>
      <c r="C72" s="7">
        <v>571017</v>
      </c>
      <c r="D72" s="7"/>
      <c r="E72" s="7">
        <v>97346735477</v>
      </c>
      <c r="F72" s="7"/>
      <c r="G72" s="7">
        <v>97197655989</v>
      </c>
      <c r="H72" s="7"/>
      <c r="I72" s="7">
        <f t="shared" si="0"/>
        <v>149079488</v>
      </c>
      <c r="J72" s="7"/>
      <c r="K72" s="7">
        <v>571017</v>
      </c>
      <c r="L72" s="7"/>
      <c r="M72" s="7">
        <v>97346735477</v>
      </c>
      <c r="N72" s="7"/>
      <c r="O72" s="7">
        <v>80999766717</v>
      </c>
      <c r="P72" s="7"/>
      <c r="Q72" s="7">
        <f t="shared" si="1"/>
        <v>16346968760</v>
      </c>
    </row>
    <row r="73" spans="1:17">
      <c r="A73" s="1" t="s">
        <v>63</v>
      </c>
      <c r="C73" s="7">
        <v>42790574</v>
      </c>
      <c r="D73" s="7"/>
      <c r="E73" s="7">
        <v>352197832301</v>
      </c>
      <c r="F73" s="7"/>
      <c r="G73" s="7">
        <v>359246058107</v>
      </c>
      <c r="H73" s="7"/>
      <c r="I73" s="7">
        <f t="shared" ref="I73:I104" si="2">E73-G73</f>
        <v>-7048225806</v>
      </c>
      <c r="J73" s="7"/>
      <c r="K73" s="7">
        <v>42790574</v>
      </c>
      <c r="L73" s="7"/>
      <c r="M73" s="7">
        <v>352197832301</v>
      </c>
      <c r="N73" s="7"/>
      <c r="O73" s="7">
        <v>287136302351</v>
      </c>
      <c r="P73" s="7"/>
      <c r="Q73" s="7">
        <f t="shared" ref="Q73:Q104" si="3">M73-O73</f>
        <v>65061529950</v>
      </c>
    </row>
    <row r="74" spans="1:17">
      <c r="A74" s="1" t="s">
        <v>58</v>
      </c>
      <c r="C74" s="7">
        <v>8868106</v>
      </c>
      <c r="D74" s="7"/>
      <c r="E74" s="7">
        <v>65586135323</v>
      </c>
      <c r="F74" s="7"/>
      <c r="G74" s="7">
        <v>64704601246</v>
      </c>
      <c r="H74" s="7"/>
      <c r="I74" s="7">
        <f t="shared" si="2"/>
        <v>881534077</v>
      </c>
      <c r="J74" s="7"/>
      <c r="K74" s="7">
        <v>8868106</v>
      </c>
      <c r="L74" s="7"/>
      <c r="M74" s="7">
        <v>65586135323</v>
      </c>
      <c r="N74" s="7"/>
      <c r="O74" s="7">
        <v>42965970909</v>
      </c>
      <c r="P74" s="7"/>
      <c r="Q74" s="7">
        <f t="shared" si="3"/>
        <v>22620164414</v>
      </c>
    </row>
    <row r="75" spans="1:17">
      <c r="A75" s="1" t="s">
        <v>34</v>
      </c>
      <c r="C75" s="7">
        <v>3000000</v>
      </c>
      <c r="D75" s="7"/>
      <c r="E75" s="7">
        <v>113918130000</v>
      </c>
      <c r="F75" s="7"/>
      <c r="G75" s="7">
        <v>110018605400</v>
      </c>
      <c r="H75" s="7"/>
      <c r="I75" s="7">
        <f t="shared" si="2"/>
        <v>3899524600</v>
      </c>
      <c r="J75" s="7"/>
      <c r="K75" s="7">
        <v>3000000</v>
      </c>
      <c r="L75" s="7"/>
      <c r="M75" s="7">
        <v>113918130000</v>
      </c>
      <c r="N75" s="7"/>
      <c r="O75" s="7">
        <v>50581958702</v>
      </c>
      <c r="P75" s="7"/>
      <c r="Q75" s="7">
        <f t="shared" si="3"/>
        <v>63336171298</v>
      </c>
    </row>
    <row r="76" spans="1:17">
      <c r="A76" s="1" t="s">
        <v>72</v>
      </c>
      <c r="C76" s="7">
        <v>2171106</v>
      </c>
      <c r="D76" s="7"/>
      <c r="E76" s="7">
        <v>313368885882</v>
      </c>
      <c r="F76" s="7"/>
      <c r="G76" s="7">
        <v>318764355680</v>
      </c>
      <c r="H76" s="7"/>
      <c r="I76" s="7">
        <f t="shared" si="2"/>
        <v>-5395469798</v>
      </c>
      <c r="J76" s="7"/>
      <c r="K76" s="7">
        <v>2171106</v>
      </c>
      <c r="L76" s="7"/>
      <c r="M76" s="7">
        <v>313368885882</v>
      </c>
      <c r="N76" s="7"/>
      <c r="O76" s="7">
        <v>117313768647</v>
      </c>
      <c r="P76" s="7"/>
      <c r="Q76" s="7">
        <f t="shared" si="3"/>
        <v>196055117235</v>
      </c>
    </row>
    <row r="77" spans="1:17">
      <c r="A77" s="1" t="s">
        <v>29</v>
      </c>
      <c r="C77" s="7">
        <v>18989479</v>
      </c>
      <c r="D77" s="7"/>
      <c r="E77" s="7">
        <v>304289044591</v>
      </c>
      <c r="F77" s="7"/>
      <c r="G77" s="7">
        <v>289754146059</v>
      </c>
      <c r="H77" s="7"/>
      <c r="I77" s="7">
        <f t="shared" si="2"/>
        <v>14534898532</v>
      </c>
      <c r="J77" s="7"/>
      <c r="K77" s="7">
        <v>18989479</v>
      </c>
      <c r="L77" s="7"/>
      <c r="M77" s="7">
        <v>304289044591</v>
      </c>
      <c r="N77" s="7"/>
      <c r="O77" s="7">
        <v>162526592675</v>
      </c>
      <c r="P77" s="7"/>
      <c r="Q77" s="7">
        <f t="shared" si="3"/>
        <v>141762451916</v>
      </c>
    </row>
    <row r="78" spans="1:17">
      <c r="A78" s="1" t="s">
        <v>62</v>
      </c>
      <c r="C78" s="7">
        <v>28945732</v>
      </c>
      <c r="D78" s="7"/>
      <c r="E78" s="7">
        <v>92880873799</v>
      </c>
      <c r="F78" s="7"/>
      <c r="G78" s="7">
        <v>105598762963</v>
      </c>
      <c r="H78" s="7"/>
      <c r="I78" s="7">
        <f t="shared" si="2"/>
        <v>-12717889164</v>
      </c>
      <c r="J78" s="7"/>
      <c r="K78" s="7">
        <v>28945732</v>
      </c>
      <c r="L78" s="7"/>
      <c r="M78" s="7">
        <v>92880873799</v>
      </c>
      <c r="N78" s="7"/>
      <c r="O78" s="7">
        <v>59697963257</v>
      </c>
      <c r="P78" s="7"/>
      <c r="Q78" s="7">
        <f t="shared" si="3"/>
        <v>33182910542</v>
      </c>
    </row>
    <row r="79" spans="1:17">
      <c r="A79" s="1" t="s">
        <v>59</v>
      </c>
      <c r="C79" s="7">
        <v>1164292892</v>
      </c>
      <c r="D79" s="7"/>
      <c r="E79" s="7">
        <v>1368005842863</v>
      </c>
      <c r="F79" s="7"/>
      <c r="G79" s="7">
        <v>1528921775438</v>
      </c>
      <c r="H79" s="7"/>
      <c r="I79" s="7">
        <f t="shared" si="2"/>
        <v>-160915932575</v>
      </c>
      <c r="J79" s="7"/>
      <c r="K79" s="7">
        <v>1164292892</v>
      </c>
      <c r="L79" s="7"/>
      <c r="M79" s="7">
        <v>1368005842863</v>
      </c>
      <c r="N79" s="7"/>
      <c r="O79" s="7">
        <v>1293370586259</v>
      </c>
      <c r="P79" s="7"/>
      <c r="Q79" s="7">
        <f t="shared" si="3"/>
        <v>74635256604</v>
      </c>
    </row>
    <row r="80" spans="1:17">
      <c r="A80" s="1" t="s">
        <v>61</v>
      </c>
      <c r="C80" s="7">
        <v>2000000</v>
      </c>
      <c r="D80" s="7"/>
      <c r="E80" s="7">
        <v>35408061000</v>
      </c>
      <c r="F80" s="7"/>
      <c r="G80" s="7">
        <v>37356399000</v>
      </c>
      <c r="H80" s="7"/>
      <c r="I80" s="7">
        <f t="shared" si="2"/>
        <v>-1948338000</v>
      </c>
      <c r="J80" s="7"/>
      <c r="K80" s="7">
        <v>2000000</v>
      </c>
      <c r="L80" s="7"/>
      <c r="M80" s="7">
        <v>35408061000</v>
      </c>
      <c r="N80" s="7"/>
      <c r="O80" s="7">
        <v>24609884668</v>
      </c>
      <c r="P80" s="7"/>
      <c r="Q80" s="7">
        <f t="shared" si="3"/>
        <v>10798176332</v>
      </c>
    </row>
    <row r="81" spans="1:17">
      <c r="A81" s="1" t="s">
        <v>43</v>
      </c>
      <c r="C81" s="7">
        <v>18682873</v>
      </c>
      <c r="D81" s="7"/>
      <c r="E81" s="7">
        <v>102144404481</v>
      </c>
      <c r="F81" s="7"/>
      <c r="G81" s="7">
        <v>104558726768</v>
      </c>
      <c r="H81" s="7"/>
      <c r="I81" s="7">
        <f t="shared" si="2"/>
        <v>-2414322287</v>
      </c>
      <c r="J81" s="7"/>
      <c r="K81" s="7">
        <v>18682873</v>
      </c>
      <c r="L81" s="7"/>
      <c r="M81" s="7">
        <v>102144404481</v>
      </c>
      <c r="N81" s="7"/>
      <c r="O81" s="7">
        <v>106673506450</v>
      </c>
      <c r="P81" s="7"/>
      <c r="Q81" s="7">
        <f t="shared" si="3"/>
        <v>-4529101969</v>
      </c>
    </row>
    <row r="82" spans="1:17">
      <c r="A82" s="1" t="s">
        <v>80</v>
      </c>
      <c r="C82" s="7">
        <v>84855799</v>
      </c>
      <c r="D82" s="7"/>
      <c r="E82" s="7">
        <v>36608293636</v>
      </c>
      <c r="F82" s="7"/>
      <c r="G82" s="7">
        <v>36608293636</v>
      </c>
      <c r="H82" s="7"/>
      <c r="I82" s="7">
        <f t="shared" si="2"/>
        <v>0</v>
      </c>
      <c r="J82" s="7"/>
      <c r="K82" s="7">
        <v>84855799</v>
      </c>
      <c r="L82" s="7"/>
      <c r="M82" s="7">
        <v>36608293636</v>
      </c>
      <c r="N82" s="7"/>
      <c r="O82" s="7">
        <v>36608293636</v>
      </c>
      <c r="P82" s="7"/>
      <c r="Q82" s="7">
        <f t="shared" si="3"/>
        <v>0</v>
      </c>
    </row>
    <row r="83" spans="1:17">
      <c r="A83" s="1" t="s">
        <v>42</v>
      </c>
      <c r="C83" s="7">
        <v>6847377</v>
      </c>
      <c r="D83" s="7"/>
      <c r="E83" s="7">
        <v>11748252194</v>
      </c>
      <c r="F83" s="7"/>
      <c r="G83" s="7">
        <v>18173715735</v>
      </c>
      <c r="H83" s="7"/>
      <c r="I83" s="7">
        <f t="shared" si="2"/>
        <v>-6425463541</v>
      </c>
      <c r="J83" s="7"/>
      <c r="K83" s="7">
        <v>6847377</v>
      </c>
      <c r="L83" s="7"/>
      <c r="M83" s="7">
        <v>11748252194</v>
      </c>
      <c r="N83" s="7"/>
      <c r="O83" s="7">
        <v>8778337314</v>
      </c>
      <c r="P83" s="7"/>
      <c r="Q83" s="7">
        <f t="shared" si="3"/>
        <v>2969914880</v>
      </c>
    </row>
    <row r="84" spans="1:17">
      <c r="A84" s="1" t="s">
        <v>26</v>
      </c>
      <c r="C84" s="7">
        <v>4000000</v>
      </c>
      <c r="D84" s="7"/>
      <c r="E84" s="7">
        <v>174157560000</v>
      </c>
      <c r="F84" s="7"/>
      <c r="G84" s="7">
        <v>217458378000</v>
      </c>
      <c r="H84" s="7"/>
      <c r="I84" s="7">
        <f t="shared" si="2"/>
        <v>-43300818000</v>
      </c>
      <c r="J84" s="7"/>
      <c r="K84" s="7">
        <v>4000000</v>
      </c>
      <c r="L84" s="7"/>
      <c r="M84" s="7">
        <v>174157560000</v>
      </c>
      <c r="N84" s="7"/>
      <c r="O84" s="7">
        <v>93450938226</v>
      </c>
      <c r="P84" s="7"/>
      <c r="Q84" s="7">
        <f t="shared" si="3"/>
        <v>80706621774</v>
      </c>
    </row>
    <row r="85" spans="1:17">
      <c r="A85" s="1" t="s">
        <v>54</v>
      </c>
      <c r="C85" s="7">
        <v>11740461</v>
      </c>
      <c r="D85" s="7"/>
      <c r="E85" s="7">
        <v>268423920912</v>
      </c>
      <c r="F85" s="7"/>
      <c r="G85" s="7">
        <v>258808643714</v>
      </c>
      <c r="H85" s="7"/>
      <c r="I85" s="7">
        <f t="shared" si="2"/>
        <v>9615277198</v>
      </c>
      <c r="J85" s="7"/>
      <c r="K85" s="7">
        <v>11740461</v>
      </c>
      <c r="L85" s="7"/>
      <c r="M85" s="7">
        <v>268423920912</v>
      </c>
      <c r="N85" s="7"/>
      <c r="O85" s="7">
        <v>225979147072</v>
      </c>
      <c r="P85" s="7"/>
      <c r="Q85" s="7">
        <f t="shared" si="3"/>
        <v>42444773840</v>
      </c>
    </row>
    <row r="86" spans="1:17">
      <c r="A86" s="1" t="s">
        <v>46</v>
      </c>
      <c r="C86" s="7">
        <v>5277048</v>
      </c>
      <c r="D86" s="7"/>
      <c r="E86" s="7">
        <v>73439093901</v>
      </c>
      <c r="F86" s="7"/>
      <c r="G86" s="7">
        <v>77680668591</v>
      </c>
      <c r="H86" s="7"/>
      <c r="I86" s="7">
        <f t="shared" si="2"/>
        <v>-4241574690</v>
      </c>
      <c r="J86" s="7"/>
      <c r="K86" s="7">
        <v>5277048</v>
      </c>
      <c r="L86" s="7"/>
      <c r="M86" s="7">
        <v>73439093901</v>
      </c>
      <c r="N86" s="7"/>
      <c r="O86" s="7">
        <v>45794520699</v>
      </c>
      <c r="P86" s="7"/>
      <c r="Q86" s="7">
        <f t="shared" si="3"/>
        <v>27644573202</v>
      </c>
    </row>
    <row r="87" spans="1:17">
      <c r="A87" s="1" t="s">
        <v>83</v>
      </c>
      <c r="C87" s="7">
        <v>6600000</v>
      </c>
      <c r="D87" s="7"/>
      <c r="E87" s="7">
        <v>52485840000</v>
      </c>
      <c r="F87" s="7"/>
      <c r="G87" s="7">
        <v>78013943615</v>
      </c>
      <c r="H87" s="7"/>
      <c r="I87" s="7">
        <f t="shared" si="2"/>
        <v>-25528103615</v>
      </c>
      <c r="J87" s="7"/>
      <c r="K87" s="7">
        <v>6600000</v>
      </c>
      <c r="L87" s="7"/>
      <c r="M87" s="7">
        <v>52485840000</v>
      </c>
      <c r="N87" s="7"/>
      <c r="O87" s="7">
        <v>18746049957</v>
      </c>
      <c r="P87" s="7"/>
      <c r="Q87" s="7">
        <f t="shared" si="3"/>
        <v>33739790043</v>
      </c>
    </row>
    <row r="88" spans="1:17">
      <c r="A88" s="1" t="s">
        <v>82</v>
      </c>
      <c r="C88" s="7">
        <v>6194026</v>
      </c>
      <c r="D88" s="7"/>
      <c r="E88" s="7">
        <v>258601204902</v>
      </c>
      <c r="F88" s="7"/>
      <c r="G88" s="7">
        <v>300777829987</v>
      </c>
      <c r="H88" s="7"/>
      <c r="I88" s="7">
        <f t="shared" si="2"/>
        <v>-42176625085</v>
      </c>
      <c r="J88" s="7"/>
      <c r="K88" s="7">
        <v>6194026</v>
      </c>
      <c r="L88" s="7"/>
      <c r="M88" s="7">
        <v>258601204902</v>
      </c>
      <c r="N88" s="7"/>
      <c r="O88" s="7">
        <v>313139792885</v>
      </c>
      <c r="P88" s="7"/>
      <c r="Q88" s="7">
        <f t="shared" si="3"/>
        <v>-54538587983</v>
      </c>
    </row>
    <row r="89" spans="1:17">
      <c r="A89" s="1" t="s">
        <v>21</v>
      </c>
      <c r="C89" s="7">
        <v>22671849</v>
      </c>
      <c r="D89" s="7"/>
      <c r="E89" s="7">
        <v>585960738959</v>
      </c>
      <c r="F89" s="7"/>
      <c r="G89" s="7">
        <v>564099896006</v>
      </c>
      <c r="H89" s="7"/>
      <c r="I89" s="7">
        <f t="shared" si="2"/>
        <v>21860842953</v>
      </c>
      <c r="J89" s="7"/>
      <c r="K89" s="7">
        <v>22671849</v>
      </c>
      <c r="L89" s="7"/>
      <c r="M89" s="7">
        <v>585960738959</v>
      </c>
      <c r="N89" s="7"/>
      <c r="O89" s="7">
        <v>540953923608</v>
      </c>
      <c r="P89" s="7"/>
      <c r="Q89" s="7">
        <f t="shared" si="3"/>
        <v>45006815351</v>
      </c>
    </row>
    <row r="90" spans="1:17">
      <c r="A90" s="1" t="s">
        <v>38</v>
      </c>
      <c r="C90" s="7">
        <v>75000</v>
      </c>
      <c r="D90" s="7"/>
      <c r="E90" s="7">
        <v>203745000000</v>
      </c>
      <c r="F90" s="7"/>
      <c r="G90" s="7">
        <v>209738548687</v>
      </c>
      <c r="H90" s="7"/>
      <c r="I90" s="7">
        <f t="shared" si="2"/>
        <v>-5993548687</v>
      </c>
      <c r="J90" s="7"/>
      <c r="K90" s="7">
        <v>75000</v>
      </c>
      <c r="L90" s="7"/>
      <c r="M90" s="7">
        <v>203745000000</v>
      </c>
      <c r="N90" s="7"/>
      <c r="O90" s="7">
        <v>112434281250</v>
      </c>
      <c r="P90" s="7"/>
      <c r="Q90" s="7">
        <f t="shared" si="3"/>
        <v>91310718750</v>
      </c>
    </row>
    <row r="91" spans="1:17">
      <c r="A91" s="1" t="s">
        <v>39</v>
      </c>
      <c r="C91" s="7">
        <v>114900</v>
      </c>
      <c r="D91" s="7"/>
      <c r="E91" s="7">
        <v>311643887587</v>
      </c>
      <c r="F91" s="7"/>
      <c r="G91" s="7">
        <v>322121029868</v>
      </c>
      <c r="H91" s="7"/>
      <c r="I91" s="7">
        <f t="shared" si="2"/>
        <v>-10477142281</v>
      </c>
      <c r="J91" s="7"/>
      <c r="K91" s="7">
        <v>114900</v>
      </c>
      <c r="L91" s="7"/>
      <c r="M91" s="7">
        <v>311643887587</v>
      </c>
      <c r="N91" s="7"/>
      <c r="O91" s="7">
        <v>171159133312</v>
      </c>
      <c r="P91" s="7"/>
      <c r="Q91" s="7">
        <f t="shared" si="3"/>
        <v>140484754275</v>
      </c>
    </row>
    <row r="92" spans="1:17">
      <c r="A92" s="1" t="s">
        <v>108</v>
      </c>
      <c r="C92" s="7">
        <v>4350000</v>
      </c>
      <c r="D92" s="7"/>
      <c r="E92" s="7">
        <v>52494786450</v>
      </c>
      <c r="F92" s="7"/>
      <c r="G92" s="7">
        <v>53379424548</v>
      </c>
      <c r="H92" s="7"/>
      <c r="I92" s="7">
        <f t="shared" si="2"/>
        <v>-884638098</v>
      </c>
      <c r="J92" s="7"/>
      <c r="K92" s="7">
        <v>4350000</v>
      </c>
      <c r="L92" s="7"/>
      <c r="M92" s="7">
        <v>52494786450</v>
      </c>
      <c r="N92" s="7"/>
      <c r="O92" s="7">
        <v>53379424548</v>
      </c>
      <c r="P92" s="7"/>
      <c r="Q92" s="7">
        <f t="shared" si="3"/>
        <v>-884638098</v>
      </c>
    </row>
    <row r="93" spans="1:17">
      <c r="A93" s="1" t="s">
        <v>52</v>
      </c>
      <c r="C93" s="7">
        <v>472580</v>
      </c>
      <c r="D93" s="7"/>
      <c r="E93" s="7">
        <v>213093505216</v>
      </c>
      <c r="F93" s="7"/>
      <c r="G93" s="7">
        <v>182459428057</v>
      </c>
      <c r="H93" s="7"/>
      <c r="I93" s="7">
        <f t="shared" si="2"/>
        <v>30634077159</v>
      </c>
      <c r="J93" s="7"/>
      <c r="K93" s="7">
        <v>472580</v>
      </c>
      <c r="L93" s="7"/>
      <c r="M93" s="7">
        <v>213093505216</v>
      </c>
      <c r="N93" s="7"/>
      <c r="O93" s="7">
        <v>151244026204</v>
      </c>
      <c r="P93" s="7"/>
      <c r="Q93" s="7">
        <f t="shared" si="3"/>
        <v>61849479012</v>
      </c>
    </row>
    <row r="94" spans="1:17">
      <c r="A94" s="1" t="s">
        <v>51</v>
      </c>
      <c r="C94" s="7">
        <v>43199</v>
      </c>
      <c r="D94" s="7"/>
      <c r="E94" s="7">
        <v>19306661339</v>
      </c>
      <c r="F94" s="7"/>
      <c r="G94" s="7">
        <v>16376222512</v>
      </c>
      <c r="H94" s="7"/>
      <c r="I94" s="7">
        <f t="shared" si="2"/>
        <v>2930438827</v>
      </c>
      <c r="J94" s="7"/>
      <c r="K94" s="7">
        <v>43199</v>
      </c>
      <c r="L94" s="7"/>
      <c r="M94" s="7">
        <v>19306661339</v>
      </c>
      <c r="N94" s="7"/>
      <c r="O94" s="7">
        <v>13838639484</v>
      </c>
      <c r="P94" s="7"/>
      <c r="Q94" s="7">
        <f t="shared" si="3"/>
        <v>5468021855</v>
      </c>
    </row>
    <row r="95" spans="1:17">
      <c r="A95" s="1" t="s">
        <v>53</v>
      </c>
      <c r="C95" s="7">
        <v>50335</v>
      </c>
      <c r="D95" s="7"/>
      <c r="E95" s="7">
        <v>22094246240</v>
      </c>
      <c r="F95" s="7"/>
      <c r="G95" s="7">
        <v>19031180284</v>
      </c>
      <c r="H95" s="7"/>
      <c r="I95" s="7">
        <f t="shared" si="2"/>
        <v>3063065956</v>
      </c>
      <c r="J95" s="7"/>
      <c r="K95" s="7">
        <v>50335</v>
      </c>
      <c r="L95" s="7"/>
      <c r="M95" s="7">
        <v>22094246240</v>
      </c>
      <c r="N95" s="7"/>
      <c r="O95" s="7">
        <v>16125679571</v>
      </c>
      <c r="P95" s="7"/>
      <c r="Q95" s="7">
        <f t="shared" si="3"/>
        <v>5968566669</v>
      </c>
    </row>
    <row r="96" spans="1:17">
      <c r="A96" s="1" t="s">
        <v>37</v>
      </c>
      <c r="C96" s="7">
        <v>104300</v>
      </c>
      <c r="D96" s="7"/>
      <c r="E96" s="7">
        <v>282299683750</v>
      </c>
      <c r="F96" s="7"/>
      <c r="G96" s="7">
        <v>292716646250</v>
      </c>
      <c r="H96" s="7"/>
      <c r="I96" s="7">
        <f t="shared" si="2"/>
        <v>-10416962500</v>
      </c>
      <c r="J96" s="7"/>
      <c r="K96" s="7">
        <v>104300</v>
      </c>
      <c r="L96" s="7"/>
      <c r="M96" s="7">
        <v>282299683750</v>
      </c>
      <c r="N96" s="7"/>
      <c r="O96" s="7">
        <v>214551462300</v>
      </c>
      <c r="P96" s="7"/>
      <c r="Q96" s="7">
        <f t="shared" si="3"/>
        <v>67748221450</v>
      </c>
    </row>
    <row r="97" spans="1:20">
      <c r="A97" s="1" t="s">
        <v>131</v>
      </c>
      <c r="C97" s="7">
        <v>64082</v>
      </c>
      <c r="D97" s="7"/>
      <c r="E97" s="7">
        <v>62876753862</v>
      </c>
      <c r="F97" s="7"/>
      <c r="G97" s="7">
        <v>61456313423</v>
      </c>
      <c r="H97" s="7"/>
      <c r="I97" s="7">
        <f t="shared" si="2"/>
        <v>1420440439</v>
      </c>
      <c r="J97" s="7"/>
      <c r="K97" s="7">
        <v>64082</v>
      </c>
      <c r="L97" s="7"/>
      <c r="M97" s="7">
        <v>62876753862</v>
      </c>
      <c r="N97" s="7"/>
      <c r="O97" s="7">
        <v>59035598263</v>
      </c>
      <c r="P97" s="7"/>
      <c r="Q97" s="7">
        <f t="shared" si="3"/>
        <v>3841155599</v>
      </c>
    </row>
    <row r="98" spans="1:20">
      <c r="A98" s="1" t="s">
        <v>118</v>
      </c>
      <c r="C98" s="7">
        <v>1800</v>
      </c>
      <c r="D98" s="7"/>
      <c r="E98" s="7">
        <v>1697632248</v>
      </c>
      <c r="F98" s="7"/>
      <c r="G98" s="7">
        <v>1662898545</v>
      </c>
      <c r="H98" s="7"/>
      <c r="I98" s="7">
        <f t="shared" si="2"/>
        <v>34733703</v>
      </c>
      <c r="J98" s="7"/>
      <c r="K98" s="7">
        <v>1800</v>
      </c>
      <c r="L98" s="7"/>
      <c r="M98" s="7">
        <v>1697632248</v>
      </c>
      <c r="N98" s="7"/>
      <c r="O98" s="7">
        <v>1549981744</v>
      </c>
      <c r="P98" s="7"/>
      <c r="Q98" s="7">
        <f t="shared" si="3"/>
        <v>147650504</v>
      </c>
    </row>
    <row r="99" spans="1:20">
      <c r="A99" s="1" t="s">
        <v>122</v>
      </c>
      <c r="C99" s="7">
        <v>66200</v>
      </c>
      <c r="D99" s="7"/>
      <c r="E99" s="7">
        <v>61336420758</v>
      </c>
      <c r="F99" s="7"/>
      <c r="G99" s="7">
        <v>59966329132</v>
      </c>
      <c r="H99" s="7"/>
      <c r="I99" s="7">
        <f t="shared" si="2"/>
        <v>1370091626</v>
      </c>
      <c r="J99" s="7"/>
      <c r="K99" s="7">
        <v>66200</v>
      </c>
      <c r="L99" s="7"/>
      <c r="M99" s="7">
        <v>61336420758</v>
      </c>
      <c r="N99" s="7"/>
      <c r="O99" s="7">
        <v>60084740383</v>
      </c>
      <c r="P99" s="7"/>
      <c r="Q99" s="7">
        <f t="shared" si="3"/>
        <v>1251680375</v>
      </c>
    </row>
    <row r="100" spans="1:20">
      <c r="A100" s="1" t="s">
        <v>125</v>
      </c>
      <c r="C100" s="7">
        <v>24500</v>
      </c>
      <c r="D100" s="7"/>
      <c r="E100" s="7">
        <v>22069519174</v>
      </c>
      <c r="F100" s="7"/>
      <c r="G100" s="7">
        <v>21592835589</v>
      </c>
      <c r="H100" s="7"/>
      <c r="I100" s="7">
        <f t="shared" si="2"/>
        <v>476683585</v>
      </c>
      <c r="J100" s="7"/>
      <c r="K100" s="7">
        <v>24500</v>
      </c>
      <c r="L100" s="7"/>
      <c r="M100" s="7">
        <v>22069519174</v>
      </c>
      <c r="N100" s="7"/>
      <c r="O100" s="7">
        <v>20015227102</v>
      </c>
      <c r="P100" s="7"/>
      <c r="Q100" s="7">
        <f t="shared" si="3"/>
        <v>2054292072</v>
      </c>
    </row>
    <row r="101" spans="1:20">
      <c r="A101" s="1" t="s">
        <v>128</v>
      </c>
      <c r="C101" s="7">
        <v>181200</v>
      </c>
      <c r="D101" s="7"/>
      <c r="E101" s="7">
        <v>138772230973</v>
      </c>
      <c r="F101" s="7"/>
      <c r="G101" s="7">
        <v>134878948758</v>
      </c>
      <c r="H101" s="7"/>
      <c r="I101" s="7">
        <f t="shared" si="2"/>
        <v>3893282215</v>
      </c>
      <c r="J101" s="7"/>
      <c r="K101" s="7">
        <v>181200</v>
      </c>
      <c r="L101" s="7"/>
      <c r="M101" s="7">
        <v>138772230973</v>
      </c>
      <c r="N101" s="7"/>
      <c r="O101" s="7">
        <v>135041523525</v>
      </c>
      <c r="P101" s="7"/>
      <c r="Q101" s="7">
        <f t="shared" si="3"/>
        <v>3730707448</v>
      </c>
    </row>
    <row r="102" spans="1:20">
      <c r="A102" s="1" t="s">
        <v>134</v>
      </c>
      <c r="C102" s="7">
        <v>77523</v>
      </c>
      <c r="D102" s="7"/>
      <c r="E102" s="7">
        <v>74325656422</v>
      </c>
      <c r="F102" s="7"/>
      <c r="G102" s="7">
        <v>73477296540</v>
      </c>
      <c r="H102" s="7"/>
      <c r="I102" s="7">
        <f t="shared" si="2"/>
        <v>848359882</v>
      </c>
      <c r="J102" s="7"/>
      <c r="K102" s="7">
        <v>77523</v>
      </c>
      <c r="L102" s="7"/>
      <c r="M102" s="7">
        <v>74325656422</v>
      </c>
      <c r="N102" s="7"/>
      <c r="O102" s="7">
        <v>71110661948</v>
      </c>
      <c r="P102" s="7"/>
      <c r="Q102" s="7">
        <f t="shared" si="3"/>
        <v>3214994474</v>
      </c>
    </row>
    <row r="103" spans="1:20">
      <c r="A103" s="1" t="s">
        <v>140</v>
      </c>
      <c r="C103" s="7">
        <v>110000</v>
      </c>
      <c r="D103" s="7"/>
      <c r="E103" s="7">
        <v>103271278687</v>
      </c>
      <c r="F103" s="7"/>
      <c r="G103" s="7">
        <v>101071677437</v>
      </c>
      <c r="H103" s="7"/>
      <c r="I103" s="7">
        <f t="shared" si="2"/>
        <v>2199601250</v>
      </c>
      <c r="J103" s="7"/>
      <c r="K103" s="7">
        <v>110000</v>
      </c>
      <c r="L103" s="7"/>
      <c r="M103" s="7">
        <v>103271278687</v>
      </c>
      <c r="N103" s="7"/>
      <c r="O103" s="7">
        <v>98577864000</v>
      </c>
      <c r="P103" s="7"/>
      <c r="Q103" s="7">
        <f t="shared" si="3"/>
        <v>4693414687</v>
      </c>
    </row>
    <row r="104" spans="1:20">
      <c r="A104" s="1" t="s">
        <v>137</v>
      </c>
      <c r="C104" s="7">
        <v>96669</v>
      </c>
      <c r="D104" s="7"/>
      <c r="E104" s="7">
        <v>89402617837</v>
      </c>
      <c r="F104" s="7"/>
      <c r="G104" s="7">
        <v>87140973235</v>
      </c>
      <c r="H104" s="7"/>
      <c r="I104" s="7">
        <f t="shared" si="2"/>
        <v>2261644602</v>
      </c>
      <c r="J104" s="7"/>
      <c r="K104" s="7">
        <v>96669</v>
      </c>
      <c r="L104" s="7"/>
      <c r="M104" s="7">
        <v>89402617837</v>
      </c>
      <c r="N104" s="7"/>
      <c r="O104" s="7">
        <v>86328494230</v>
      </c>
      <c r="P104" s="7"/>
      <c r="Q104" s="7">
        <f t="shared" si="3"/>
        <v>3074123607</v>
      </c>
    </row>
    <row r="105" spans="1:20">
      <c r="A105" s="16" t="s">
        <v>325</v>
      </c>
      <c r="C105" s="7">
        <v>10923000</v>
      </c>
      <c r="D105" s="7"/>
      <c r="E105" s="11">
        <f>I105+G105</f>
        <v>23187115451</v>
      </c>
      <c r="F105" s="7"/>
      <c r="G105" s="7">
        <v>7259630000</v>
      </c>
      <c r="H105" s="7"/>
      <c r="I105" s="7">
        <v>15927485451</v>
      </c>
      <c r="J105" s="7"/>
      <c r="K105" s="7">
        <v>81959000</v>
      </c>
      <c r="L105" s="7"/>
      <c r="M105" s="7">
        <v>48869850000</v>
      </c>
      <c r="N105" s="7"/>
      <c r="O105" s="11">
        <f>M105-Q105</f>
        <v>30413750443</v>
      </c>
      <c r="P105" s="7"/>
      <c r="Q105" s="7">
        <v>18456099557</v>
      </c>
      <c r="S105" s="11"/>
      <c r="T105" s="11"/>
    </row>
    <row r="106" spans="1:20">
      <c r="A106" s="16" t="s">
        <v>326</v>
      </c>
      <c r="C106" s="7">
        <v>66816000</v>
      </c>
      <c r="D106" s="7"/>
      <c r="E106" s="11">
        <f t="shared" ref="E106:E108" si="4">I106+G106</f>
        <v>36824839122</v>
      </c>
      <c r="F106" s="7"/>
      <c r="G106" s="7">
        <v>18323360000</v>
      </c>
      <c r="H106" s="7"/>
      <c r="I106" s="7">
        <v>18501479122</v>
      </c>
      <c r="J106" s="7"/>
      <c r="K106" s="7">
        <v>103421000</v>
      </c>
      <c r="L106" s="7"/>
      <c r="M106" s="7">
        <v>28057858000</v>
      </c>
      <c r="N106" s="7"/>
      <c r="O106" s="7">
        <f>M106-Q106</f>
        <v>10385560030</v>
      </c>
      <c r="P106" s="7"/>
      <c r="Q106" s="7">
        <v>17672297970</v>
      </c>
      <c r="S106" s="11"/>
      <c r="T106" s="11"/>
    </row>
    <row r="107" spans="1:20">
      <c r="A107" s="16" t="s">
        <v>327</v>
      </c>
      <c r="C107" s="7">
        <v>8677000</v>
      </c>
      <c r="D107" s="7"/>
      <c r="E107" s="11">
        <f t="shared" si="4"/>
        <v>15720006989</v>
      </c>
      <c r="F107" s="7"/>
      <c r="G107" s="7">
        <v>5885736000</v>
      </c>
      <c r="H107" s="7"/>
      <c r="I107" s="7">
        <v>9834270989</v>
      </c>
      <c r="J107" s="7"/>
      <c r="K107" s="7">
        <v>47899000</v>
      </c>
      <c r="L107" s="7"/>
      <c r="M107" s="7">
        <v>22104183000</v>
      </c>
      <c r="N107" s="7"/>
      <c r="O107" s="11">
        <f>M107-Q107</f>
        <v>13008573430</v>
      </c>
      <c r="P107" s="7"/>
      <c r="Q107" s="7">
        <v>9095609570</v>
      </c>
      <c r="S107" s="11"/>
      <c r="T107" s="11"/>
    </row>
    <row r="108" spans="1:20">
      <c r="A108" s="16" t="s">
        <v>328</v>
      </c>
      <c r="C108" s="7">
        <v>1751000</v>
      </c>
      <c r="D108" s="7"/>
      <c r="E108" s="11">
        <f t="shared" si="4"/>
        <v>14940435981</v>
      </c>
      <c r="F108" s="7"/>
      <c r="G108" s="7">
        <v>5769648000</v>
      </c>
      <c r="H108" s="7"/>
      <c r="I108" s="7">
        <v>9170787981</v>
      </c>
      <c r="J108" s="7"/>
      <c r="K108" s="7">
        <v>44729000</v>
      </c>
      <c r="L108" s="7"/>
      <c r="M108" s="7">
        <v>16286613000</v>
      </c>
      <c r="N108" s="7"/>
      <c r="O108" s="7">
        <f>M108-Q108</f>
        <v>7953791372</v>
      </c>
      <c r="P108" s="7"/>
      <c r="Q108" s="7">
        <v>8332821628</v>
      </c>
      <c r="S108" s="11"/>
      <c r="T108" s="11"/>
    </row>
    <row r="109" spans="1:20" ht="24.75" thickBot="1">
      <c r="C109" s="7"/>
      <c r="D109" s="7"/>
      <c r="E109" s="8">
        <f>SUM(E8:E108)</f>
        <v>21976826386350</v>
      </c>
      <c r="F109" s="7"/>
      <c r="G109" s="8">
        <f>SUM(G8:G108)</f>
        <v>24651488363070</v>
      </c>
      <c r="H109" s="7"/>
      <c r="I109" s="8">
        <f>SUM(I8:I108)</f>
        <v>-2674661976720</v>
      </c>
      <c r="J109" s="7"/>
      <c r="K109" s="7"/>
      <c r="L109" s="7"/>
      <c r="M109" s="8">
        <f>SUM(M8:M108)</f>
        <v>22001472492807</v>
      </c>
      <c r="N109" s="7"/>
      <c r="O109" s="8">
        <f>SUM(O8:O108)</f>
        <v>18652278874082</v>
      </c>
      <c r="P109" s="7"/>
      <c r="Q109" s="8">
        <f>SUM(Q8:Q108)</f>
        <v>3349193618725</v>
      </c>
      <c r="S109" s="3"/>
    </row>
    <row r="110" spans="1:20" ht="24.75" thickTop="1"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S110" s="3"/>
    </row>
    <row r="111" spans="1:20">
      <c r="I111" s="4"/>
      <c r="J111" s="4"/>
      <c r="K111" s="4"/>
      <c r="L111" s="4"/>
      <c r="M111" s="4"/>
      <c r="N111" s="4"/>
      <c r="O111" s="4"/>
      <c r="P111" s="4"/>
      <c r="Q111" s="4"/>
      <c r="S111" s="3"/>
    </row>
    <row r="112" spans="1:20">
      <c r="I112" s="4"/>
      <c r="J112" s="4"/>
      <c r="K112" s="4"/>
      <c r="L112" s="4"/>
      <c r="M112" s="4"/>
      <c r="N112" s="4"/>
      <c r="O112" s="4"/>
      <c r="P112" s="4"/>
      <c r="Q112" s="4"/>
      <c r="S112" s="3"/>
    </row>
    <row r="113" spans="9:19">
      <c r="I113" s="4"/>
      <c r="J113" s="4"/>
      <c r="K113" s="4"/>
      <c r="L113" s="4"/>
      <c r="M113" s="4"/>
      <c r="N113" s="4"/>
      <c r="O113" s="4"/>
      <c r="P113" s="4"/>
      <c r="Q113" s="4"/>
    </row>
    <row r="114" spans="9:19">
      <c r="I114" s="7"/>
      <c r="J114" s="7"/>
      <c r="K114" s="7"/>
      <c r="L114" s="7"/>
      <c r="M114" s="7"/>
      <c r="N114" s="7"/>
      <c r="O114" s="7"/>
      <c r="P114" s="7"/>
      <c r="Q114" s="7"/>
      <c r="S114" s="3"/>
    </row>
    <row r="115" spans="9:19">
      <c r="S115" s="3"/>
    </row>
  </sheetData>
  <autoFilter ref="A7:A104" xr:uid="{00000000-0001-0000-0800-000000000000}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2:T171"/>
  <sheetViews>
    <sheetView rightToLeft="1" topLeftCell="A136" workbookViewId="0">
      <selection activeCell="I150" sqref="I150"/>
    </sheetView>
  </sheetViews>
  <sheetFormatPr defaultRowHeight="24"/>
  <cols>
    <col min="1" max="1" width="33.1406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4.85546875" style="1" customWidth="1"/>
    <col min="20" max="20" width="18.42578125" style="1" bestFit="1" customWidth="1"/>
    <col min="21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165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3</v>
      </c>
      <c r="C6" s="19" t="s">
        <v>167</v>
      </c>
      <c r="D6" s="19" t="s">
        <v>167</v>
      </c>
      <c r="E6" s="19" t="s">
        <v>167</v>
      </c>
      <c r="F6" s="19" t="s">
        <v>167</v>
      </c>
      <c r="G6" s="19" t="s">
        <v>167</v>
      </c>
      <c r="H6" s="19" t="s">
        <v>167</v>
      </c>
      <c r="I6" s="19" t="s">
        <v>167</v>
      </c>
      <c r="K6" s="19" t="s">
        <v>168</v>
      </c>
      <c r="L6" s="19" t="s">
        <v>168</v>
      </c>
      <c r="M6" s="19" t="s">
        <v>168</v>
      </c>
      <c r="N6" s="19" t="s">
        <v>168</v>
      </c>
      <c r="O6" s="19" t="s">
        <v>168</v>
      </c>
      <c r="P6" s="19" t="s">
        <v>168</v>
      </c>
      <c r="Q6" s="19" t="s">
        <v>168</v>
      </c>
    </row>
    <row r="7" spans="1:17" ht="24.75">
      <c r="A7" s="19" t="s">
        <v>3</v>
      </c>
      <c r="C7" s="19" t="s">
        <v>7</v>
      </c>
      <c r="E7" s="19" t="s">
        <v>250</v>
      </c>
      <c r="G7" s="19" t="s">
        <v>251</v>
      </c>
      <c r="I7" s="19" t="s">
        <v>253</v>
      </c>
      <c r="K7" s="19" t="s">
        <v>7</v>
      </c>
      <c r="M7" s="19" t="s">
        <v>250</v>
      </c>
      <c r="O7" s="19" t="s">
        <v>251</v>
      </c>
      <c r="Q7" s="19" t="s">
        <v>253</v>
      </c>
    </row>
    <row r="8" spans="1:17">
      <c r="A8" s="1" t="s">
        <v>65</v>
      </c>
      <c r="C8" s="7">
        <v>2490000</v>
      </c>
      <c r="D8" s="7"/>
      <c r="E8" s="7">
        <v>17998223190</v>
      </c>
      <c r="F8" s="7"/>
      <c r="G8" s="7">
        <v>10015611004</v>
      </c>
      <c r="H8" s="7"/>
      <c r="I8" s="7">
        <f>E8-G8</f>
        <v>7982612186</v>
      </c>
      <c r="J8" s="7"/>
      <c r="K8" s="7">
        <v>4756825</v>
      </c>
      <c r="L8" s="7"/>
      <c r="M8" s="7">
        <v>38505488972</v>
      </c>
      <c r="N8" s="7"/>
      <c r="O8" s="7">
        <v>19129792157</v>
      </c>
      <c r="P8" s="7"/>
      <c r="Q8" s="7">
        <f>M8-O8</f>
        <v>19375696815</v>
      </c>
    </row>
    <row r="9" spans="1:17">
      <c r="A9" s="1" t="s">
        <v>95</v>
      </c>
      <c r="C9" s="7">
        <v>497877</v>
      </c>
      <c r="D9" s="7"/>
      <c r="E9" s="7">
        <v>11095156749</v>
      </c>
      <c r="F9" s="7"/>
      <c r="G9" s="7">
        <v>6265632693</v>
      </c>
      <c r="H9" s="7"/>
      <c r="I9" s="7">
        <f t="shared" ref="I9:I72" si="0">E9-G9</f>
        <v>4829524056</v>
      </c>
      <c r="J9" s="7"/>
      <c r="K9" s="7">
        <v>3460000</v>
      </c>
      <c r="L9" s="7"/>
      <c r="M9" s="7">
        <v>77631907345</v>
      </c>
      <c r="N9" s="7"/>
      <c r="O9" s="7">
        <v>43543062061</v>
      </c>
      <c r="P9" s="7"/>
      <c r="Q9" s="7">
        <f t="shared" ref="Q9:Q72" si="1">M9-O9</f>
        <v>34088845284</v>
      </c>
    </row>
    <row r="10" spans="1:17">
      <c r="A10" s="1" t="s">
        <v>36</v>
      </c>
      <c r="C10" s="7">
        <v>543810</v>
      </c>
      <c r="D10" s="7"/>
      <c r="E10" s="7">
        <v>5211206019</v>
      </c>
      <c r="F10" s="7"/>
      <c r="G10" s="7">
        <v>2454207464</v>
      </c>
      <c r="H10" s="7"/>
      <c r="I10" s="7">
        <f t="shared" si="0"/>
        <v>2756998555</v>
      </c>
      <c r="J10" s="7"/>
      <c r="K10" s="7">
        <v>9828294</v>
      </c>
      <c r="L10" s="7"/>
      <c r="M10" s="7">
        <v>143850936081</v>
      </c>
      <c r="N10" s="7"/>
      <c r="O10" s="7">
        <v>65860113320</v>
      </c>
      <c r="P10" s="7"/>
      <c r="Q10" s="7">
        <f t="shared" si="1"/>
        <v>77990822761</v>
      </c>
    </row>
    <row r="11" spans="1:17">
      <c r="A11" s="1" t="s">
        <v>75</v>
      </c>
      <c r="C11" s="7">
        <v>1278368</v>
      </c>
      <c r="D11" s="7"/>
      <c r="E11" s="7">
        <v>48987865945</v>
      </c>
      <c r="F11" s="7"/>
      <c r="G11" s="7">
        <v>23928443005</v>
      </c>
      <c r="H11" s="7"/>
      <c r="I11" s="7">
        <f t="shared" si="0"/>
        <v>25059422940</v>
      </c>
      <c r="J11" s="7"/>
      <c r="K11" s="7">
        <v>4996580</v>
      </c>
      <c r="L11" s="7"/>
      <c r="M11" s="7">
        <v>167331947375</v>
      </c>
      <c r="N11" s="7"/>
      <c r="O11" s="7">
        <v>93525792071</v>
      </c>
      <c r="P11" s="7"/>
      <c r="Q11" s="7">
        <f t="shared" si="1"/>
        <v>73806155304</v>
      </c>
    </row>
    <row r="12" spans="1:17">
      <c r="A12" s="1" t="s">
        <v>74</v>
      </c>
      <c r="C12" s="7">
        <v>160831</v>
      </c>
      <c r="D12" s="7"/>
      <c r="E12" s="7">
        <v>7899152956</v>
      </c>
      <c r="F12" s="7"/>
      <c r="G12" s="7">
        <v>4076788418</v>
      </c>
      <c r="H12" s="7"/>
      <c r="I12" s="7">
        <f t="shared" si="0"/>
        <v>3822364538</v>
      </c>
      <c r="J12" s="7"/>
      <c r="K12" s="7">
        <v>2046780</v>
      </c>
      <c r="L12" s="7"/>
      <c r="M12" s="7">
        <v>79517314722</v>
      </c>
      <c r="N12" s="7"/>
      <c r="O12" s="7">
        <v>51882342302</v>
      </c>
      <c r="P12" s="7"/>
      <c r="Q12" s="7">
        <f t="shared" si="1"/>
        <v>27634972420</v>
      </c>
    </row>
    <row r="13" spans="1:17">
      <c r="A13" s="1" t="s">
        <v>60</v>
      </c>
      <c r="C13" s="7">
        <v>200000</v>
      </c>
      <c r="D13" s="7"/>
      <c r="E13" s="7">
        <v>6826617777</v>
      </c>
      <c r="F13" s="7"/>
      <c r="G13" s="7">
        <v>3720749329</v>
      </c>
      <c r="H13" s="7"/>
      <c r="I13" s="7">
        <f t="shared" si="0"/>
        <v>3105868448</v>
      </c>
      <c r="J13" s="7"/>
      <c r="K13" s="7">
        <v>530000</v>
      </c>
      <c r="L13" s="7"/>
      <c r="M13" s="7">
        <v>16877678044</v>
      </c>
      <c r="N13" s="7"/>
      <c r="O13" s="7">
        <v>9859985717</v>
      </c>
      <c r="P13" s="7"/>
      <c r="Q13" s="7">
        <f t="shared" si="1"/>
        <v>7017692327</v>
      </c>
    </row>
    <row r="14" spans="1:17">
      <c r="A14" s="1" t="s">
        <v>34</v>
      </c>
      <c r="C14" s="7">
        <v>107968</v>
      </c>
      <c r="D14" s="7"/>
      <c r="E14" s="7">
        <v>4170463742</v>
      </c>
      <c r="F14" s="7"/>
      <c r="G14" s="7">
        <v>1820410972</v>
      </c>
      <c r="H14" s="7"/>
      <c r="I14" s="7">
        <f t="shared" si="0"/>
        <v>2350052770</v>
      </c>
      <c r="J14" s="7"/>
      <c r="K14" s="7">
        <v>146248</v>
      </c>
      <c r="L14" s="7"/>
      <c r="M14" s="7">
        <v>5578396413</v>
      </c>
      <c r="N14" s="7"/>
      <c r="O14" s="7">
        <v>2465836764</v>
      </c>
      <c r="P14" s="7"/>
      <c r="Q14" s="7">
        <f t="shared" si="1"/>
        <v>3112559649</v>
      </c>
    </row>
    <row r="15" spans="1:17">
      <c r="A15" s="1" t="s">
        <v>98</v>
      </c>
      <c r="C15" s="7">
        <v>2700001</v>
      </c>
      <c r="D15" s="7"/>
      <c r="E15" s="7">
        <v>18248551736</v>
      </c>
      <c r="F15" s="7"/>
      <c r="G15" s="7">
        <v>10054410555</v>
      </c>
      <c r="H15" s="7"/>
      <c r="I15" s="7">
        <f t="shared" si="0"/>
        <v>8194141181</v>
      </c>
      <c r="J15" s="7"/>
      <c r="K15" s="7">
        <v>10500000</v>
      </c>
      <c r="L15" s="7"/>
      <c r="M15" s="7">
        <v>83568696032</v>
      </c>
      <c r="N15" s="7"/>
      <c r="O15" s="7">
        <v>39100471020</v>
      </c>
      <c r="P15" s="7"/>
      <c r="Q15" s="7">
        <f t="shared" si="1"/>
        <v>44468225012</v>
      </c>
    </row>
    <row r="16" spans="1:17">
      <c r="A16" s="1" t="s">
        <v>99</v>
      </c>
      <c r="C16" s="7">
        <v>2000000</v>
      </c>
      <c r="D16" s="7"/>
      <c r="E16" s="7">
        <v>13900795259</v>
      </c>
      <c r="F16" s="7"/>
      <c r="G16" s="7">
        <v>8821444998</v>
      </c>
      <c r="H16" s="7"/>
      <c r="I16" s="7">
        <f t="shared" si="0"/>
        <v>5079350261</v>
      </c>
      <c r="J16" s="7"/>
      <c r="K16" s="7">
        <v>20744244</v>
      </c>
      <c r="L16" s="7"/>
      <c r="M16" s="7">
        <v>151387599411</v>
      </c>
      <c r="N16" s="7"/>
      <c r="O16" s="7">
        <v>91497103619</v>
      </c>
      <c r="P16" s="7"/>
      <c r="Q16" s="7">
        <f t="shared" si="1"/>
        <v>59890495792</v>
      </c>
    </row>
    <row r="17" spans="1:17">
      <c r="A17" s="1" t="s">
        <v>108</v>
      </c>
      <c r="C17" s="7">
        <v>150000</v>
      </c>
      <c r="D17" s="7"/>
      <c r="E17" s="7">
        <v>1936409425</v>
      </c>
      <c r="F17" s="7"/>
      <c r="G17" s="7">
        <v>1840669812</v>
      </c>
      <c r="H17" s="7"/>
      <c r="I17" s="7">
        <f t="shared" si="0"/>
        <v>95739613</v>
      </c>
      <c r="J17" s="7"/>
      <c r="K17" s="7">
        <v>150000</v>
      </c>
      <c r="L17" s="7"/>
      <c r="M17" s="7">
        <v>1936409425</v>
      </c>
      <c r="N17" s="7"/>
      <c r="O17" s="7">
        <v>1840669812</v>
      </c>
      <c r="P17" s="7"/>
      <c r="Q17" s="7">
        <f t="shared" si="1"/>
        <v>95739613</v>
      </c>
    </row>
    <row r="18" spans="1:17">
      <c r="A18" s="1" t="s">
        <v>46</v>
      </c>
      <c r="C18" s="7">
        <v>105000</v>
      </c>
      <c r="D18" s="7"/>
      <c r="E18" s="7">
        <v>1657826893</v>
      </c>
      <c r="F18" s="7"/>
      <c r="G18" s="7">
        <v>911195932</v>
      </c>
      <c r="H18" s="7"/>
      <c r="I18" s="7">
        <f t="shared" si="0"/>
        <v>746630961</v>
      </c>
      <c r="J18" s="7"/>
      <c r="K18" s="7">
        <v>4422815</v>
      </c>
      <c r="L18" s="7"/>
      <c r="M18" s="7">
        <v>53775204651</v>
      </c>
      <c r="N18" s="7"/>
      <c r="O18" s="7">
        <v>38381438457</v>
      </c>
      <c r="P18" s="7"/>
      <c r="Q18" s="7">
        <f t="shared" si="1"/>
        <v>15393766194</v>
      </c>
    </row>
    <row r="19" spans="1:17">
      <c r="A19" s="1" t="s">
        <v>85</v>
      </c>
      <c r="C19" s="7">
        <v>1099243</v>
      </c>
      <c r="D19" s="7"/>
      <c r="E19" s="7">
        <v>8622533564</v>
      </c>
      <c r="F19" s="7"/>
      <c r="G19" s="7">
        <v>3094293148</v>
      </c>
      <c r="H19" s="7"/>
      <c r="I19" s="7">
        <f t="shared" si="0"/>
        <v>5528240416</v>
      </c>
      <c r="J19" s="7"/>
      <c r="K19" s="7">
        <v>2691177</v>
      </c>
      <c r="L19" s="7"/>
      <c r="M19" s="7">
        <v>17355278429</v>
      </c>
      <c r="N19" s="7"/>
      <c r="O19" s="7">
        <v>7567415753</v>
      </c>
      <c r="P19" s="7"/>
      <c r="Q19" s="7">
        <f t="shared" si="1"/>
        <v>9787862676</v>
      </c>
    </row>
    <row r="20" spans="1:17">
      <c r="A20" s="1" t="s">
        <v>92</v>
      </c>
      <c r="C20" s="7">
        <v>3000000</v>
      </c>
      <c r="D20" s="7"/>
      <c r="E20" s="7">
        <v>21481420672</v>
      </c>
      <c r="F20" s="7"/>
      <c r="G20" s="7">
        <v>8509157041</v>
      </c>
      <c r="H20" s="7"/>
      <c r="I20" s="7">
        <f t="shared" si="0"/>
        <v>12972263631</v>
      </c>
      <c r="J20" s="7"/>
      <c r="K20" s="7">
        <v>4000000</v>
      </c>
      <c r="L20" s="7"/>
      <c r="M20" s="7">
        <v>28897043663</v>
      </c>
      <c r="N20" s="7"/>
      <c r="O20" s="7">
        <v>11345542720</v>
      </c>
      <c r="P20" s="7"/>
      <c r="Q20" s="7">
        <f t="shared" si="1"/>
        <v>17551500943</v>
      </c>
    </row>
    <row r="21" spans="1:17">
      <c r="A21" s="1" t="s">
        <v>50</v>
      </c>
      <c r="C21" s="7">
        <v>5655979</v>
      </c>
      <c r="D21" s="7"/>
      <c r="E21" s="7">
        <v>22719569067</v>
      </c>
      <c r="F21" s="7"/>
      <c r="G21" s="7">
        <v>10846407384</v>
      </c>
      <c r="H21" s="7"/>
      <c r="I21" s="7">
        <f t="shared" si="0"/>
        <v>11873161683</v>
      </c>
      <c r="J21" s="7"/>
      <c r="K21" s="7">
        <v>9890744</v>
      </c>
      <c r="L21" s="7"/>
      <c r="M21" s="7">
        <v>42184815585</v>
      </c>
      <c r="N21" s="7"/>
      <c r="O21" s="7">
        <v>18967368645</v>
      </c>
      <c r="P21" s="7"/>
      <c r="Q21" s="7">
        <f t="shared" si="1"/>
        <v>23217446940</v>
      </c>
    </row>
    <row r="22" spans="1:17">
      <c r="A22" s="1" t="s">
        <v>57</v>
      </c>
      <c r="C22" s="7">
        <v>1050000</v>
      </c>
      <c r="D22" s="7"/>
      <c r="E22" s="7">
        <v>60014053594</v>
      </c>
      <c r="F22" s="7"/>
      <c r="G22" s="7">
        <v>33560919390</v>
      </c>
      <c r="H22" s="7"/>
      <c r="I22" s="7">
        <f t="shared" si="0"/>
        <v>26453134204</v>
      </c>
      <c r="J22" s="7"/>
      <c r="K22" s="7">
        <v>3120885</v>
      </c>
      <c r="L22" s="7"/>
      <c r="M22" s="7">
        <v>180283355403</v>
      </c>
      <c r="N22" s="7"/>
      <c r="O22" s="7">
        <v>110299149583</v>
      </c>
      <c r="P22" s="7"/>
      <c r="Q22" s="7">
        <f t="shared" si="1"/>
        <v>69984205820</v>
      </c>
    </row>
    <row r="23" spans="1:17">
      <c r="A23" s="1" t="s">
        <v>93</v>
      </c>
      <c r="C23" s="7">
        <v>1</v>
      </c>
      <c r="D23" s="7"/>
      <c r="E23" s="7">
        <v>1</v>
      </c>
      <c r="F23" s="7"/>
      <c r="G23" s="7">
        <v>4763</v>
      </c>
      <c r="H23" s="7"/>
      <c r="I23" s="7">
        <f t="shared" si="0"/>
        <v>-4762</v>
      </c>
      <c r="J23" s="7"/>
      <c r="K23" s="7">
        <v>1200002</v>
      </c>
      <c r="L23" s="7"/>
      <c r="M23" s="7">
        <v>5277212660</v>
      </c>
      <c r="N23" s="7"/>
      <c r="O23" s="7">
        <v>5814009241</v>
      </c>
      <c r="P23" s="7"/>
      <c r="Q23" s="7">
        <f t="shared" si="1"/>
        <v>-536796581</v>
      </c>
    </row>
    <row r="24" spans="1:17">
      <c r="A24" s="1" t="s">
        <v>23</v>
      </c>
      <c r="C24" s="7">
        <v>200000</v>
      </c>
      <c r="D24" s="7"/>
      <c r="E24" s="7">
        <v>2607393231</v>
      </c>
      <c r="F24" s="7"/>
      <c r="G24" s="7">
        <v>3833554241</v>
      </c>
      <c r="H24" s="7"/>
      <c r="I24" s="7">
        <f t="shared" si="0"/>
        <v>-1226161010</v>
      </c>
      <c r="J24" s="7"/>
      <c r="K24" s="7">
        <v>6098636</v>
      </c>
      <c r="L24" s="7"/>
      <c r="M24" s="7">
        <v>108761153073</v>
      </c>
      <c r="N24" s="7"/>
      <c r="O24" s="7">
        <v>89863810946</v>
      </c>
      <c r="P24" s="7"/>
      <c r="Q24" s="7">
        <f t="shared" si="1"/>
        <v>18897342127</v>
      </c>
    </row>
    <row r="25" spans="1:17">
      <c r="A25" s="1" t="s">
        <v>24</v>
      </c>
      <c r="C25" s="7">
        <v>1000000</v>
      </c>
      <c r="D25" s="7"/>
      <c r="E25" s="7">
        <v>4921334710</v>
      </c>
      <c r="F25" s="7"/>
      <c r="G25" s="7">
        <v>2949617469</v>
      </c>
      <c r="H25" s="7"/>
      <c r="I25" s="7">
        <f t="shared" si="0"/>
        <v>1971717241</v>
      </c>
      <c r="J25" s="7"/>
      <c r="K25" s="7">
        <v>1000000</v>
      </c>
      <c r="L25" s="7"/>
      <c r="M25" s="7">
        <v>4921334710</v>
      </c>
      <c r="N25" s="7"/>
      <c r="O25" s="7">
        <v>2949617469</v>
      </c>
      <c r="P25" s="7"/>
      <c r="Q25" s="7">
        <f t="shared" si="1"/>
        <v>1971717241</v>
      </c>
    </row>
    <row r="26" spans="1:17">
      <c r="A26" s="1" t="s">
        <v>28</v>
      </c>
      <c r="C26" s="7">
        <v>41752</v>
      </c>
      <c r="D26" s="7"/>
      <c r="E26" s="7">
        <v>6238402457</v>
      </c>
      <c r="F26" s="7"/>
      <c r="G26" s="7">
        <v>7874807789</v>
      </c>
      <c r="H26" s="7"/>
      <c r="I26" s="7">
        <f t="shared" si="0"/>
        <v>-1636405332</v>
      </c>
      <c r="J26" s="7"/>
      <c r="K26" s="7">
        <v>64070</v>
      </c>
      <c r="L26" s="7"/>
      <c r="M26" s="7">
        <v>9742267628</v>
      </c>
      <c r="N26" s="7"/>
      <c r="O26" s="7">
        <v>12084186024</v>
      </c>
      <c r="P26" s="7"/>
      <c r="Q26" s="7">
        <f t="shared" si="1"/>
        <v>-2341918396</v>
      </c>
    </row>
    <row r="27" spans="1:17">
      <c r="A27" s="1" t="s">
        <v>54</v>
      </c>
      <c r="C27" s="7">
        <v>110001</v>
      </c>
      <c r="D27" s="7"/>
      <c r="E27" s="7">
        <v>2564175297</v>
      </c>
      <c r="F27" s="7"/>
      <c r="G27" s="7">
        <v>2117287572</v>
      </c>
      <c r="H27" s="7"/>
      <c r="I27" s="7">
        <f t="shared" si="0"/>
        <v>446887725</v>
      </c>
      <c r="J27" s="7"/>
      <c r="K27" s="7">
        <v>390999</v>
      </c>
      <c r="L27" s="7"/>
      <c r="M27" s="7">
        <v>9144375886</v>
      </c>
      <c r="N27" s="7"/>
      <c r="O27" s="7">
        <v>7525907246</v>
      </c>
      <c r="P27" s="7"/>
      <c r="Q27" s="7">
        <f t="shared" si="1"/>
        <v>1618468640</v>
      </c>
    </row>
    <row r="28" spans="1:17">
      <c r="A28" s="1" t="s">
        <v>83</v>
      </c>
      <c r="C28" s="7">
        <v>6438861</v>
      </c>
      <c r="D28" s="7"/>
      <c r="E28" s="7">
        <v>47545866457</v>
      </c>
      <c r="F28" s="7"/>
      <c r="G28" s="7">
        <v>18288365128</v>
      </c>
      <c r="H28" s="7"/>
      <c r="I28" s="7">
        <f t="shared" si="0"/>
        <v>29257501329</v>
      </c>
      <c r="J28" s="7"/>
      <c r="K28" s="7">
        <v>13803795</v>
      </c>
      <c r="L28" s="7"/>
      <c r="M28" s="7">
        <v>99174837611</v>
      </c>
      <c r="N28" s="7"/>
      <c r="O28" s="7">
        <v>39207065242</v>
      </c>
      <c r="P28" s="7"/>
      <c r="Q28" s="7">
        <f t="shared" si="1"/>
        <v>59967772369</v>
      </c>
    </row>
    <row r="29" spans="1:17">
      <c r="A29" s="1" t="s">
        <v>15</v>
      </c>
      <c r="C29" s="7">
        <v>1790415</v>
      </c>
      <c r="D29" s="7"/>
      <c r="E29" s="7">
        <v>15744077693</v>
      </c>
      <c r="F29" s="7"/>
      <c r="G29" s="7">
        <v>11408358985</v>
      </c>
      <c r="H29" s="7"/>
      <c r="I29" s="7">
        <f t="shared" si="0"/>
        <v>4335718708</v>
      </c>
      <c r="J29" s="7"/>
      <c r="K29" s="7">
        <v>2000000</v>
      </c>
      <c r="L29" s="7"/>
      <c r="M29" s="7">
        <v>17577451825</v>
      </c>
      <c r="N29" s="7"/>
      <c r="O29" s="7">
        <v>12743815244</v>
      </c>
      <c r="P29" s="7"/>
      <c r="Q29" s="7">
        <f t="shared" si="1"/>
        <v>4833636581</v>
      </c>
    </row>
    <row r="30" spans="1:17">
      <c r="A30" s="1" t="s">
        <v>25</v>
      </c>
      <c r="C30" s="7">
        <v>50000</v>
      </c>
      <c r="D30" s="7"/>
      <c r="E30" s="7">
        <v>4235216042</v>
      </c>
      <c r="F30" s="7"/>
      <c r="G30" s="7">
        <v>3531145067</v>
      </c>
      <c r="H30" s="7"/>
      <c r="I30" s="7">
        <f t="shared" si="0"/>
        <v>704070975</v>
      </c>
      <c r="J30" s="7"/>
      <c r="K30" s="7">
        <v>450000</v>
      </c>
      <c r="L30" s="7"/>
      <c r="M30" s="7">
        <v>37873868056</v>
      </c>
      <c r="N30" s="7"/>
      <c r="O30" s="7">
        <v>31780305583</v>
      </c>
      <c r="P30" s="7"/>
      <c r="Q30" s="7">
        <f t="shared" si="1"/>
        <v>6093562473</v>
      </c>
    </row>
    <row r="31" spans="1:17">
      <c r="A31" s="1" t="s">
        <v>27</v>
      </c>
      <c r="C31" s="7">
        <v>1200000</v>
      </c>
      <c r="D31" s="7"/>
      <c r="E31" s="7">
        <v>3156891973</v>
      </c>
      <c r="F31" s="7"/>
      <c r="G31" s="7">
        <v>2609479972</v>
      </c>
      <c r="H31" s="7"/>
      <c r="I31" s="7">
        <f t="shared" si="0"/>
        <v>547412001</v>
      </c>
      <c r="J31" s="7"/>
      <c r="K31" s="7">
        <v>48659917</v>
      </c>
      <c r="L31" s="7"/>
      <c r="M31" s="7">
        <v>169413760155</v>
      </c>
      <c r="N31" s="7"/>
      <c r="O31" s="7">
        <v>105781827652</v>
      </c>
      <c r="P31" s="7"/>
      <c r="Q31" s="7">
        <f t="shared" si="1"/>
        <v>63631932503</v>
      </c>
    </row>
    <row r="32" spans="1:17">
      <c r="A32" s="1" t="s">
        <v>35</v>
      </c>
      <c r="C32" s="7">
        <v>173068</v>
      </c>
      <c r="D32" s="7"/>
      <c r="E32" s="7">
        <v>29193878104</v>
      </c>
      <c r="F32" s="7"/>
      <c r="G32" s="7">
        <v>24550000484</v>
      </c>
      <c r="H32" s="7"/>
      <c r="I32" s="7">
        <f t="shared" si="0"/>
        <v>4643877620</v>
      </c>
      <c r="J32" s="7"/>
      <c r="K32" s="7">
        <v>879426</v>
      </c>
      <c r="L32" s="7"/>
      <c r="M32" s="7">
        <v>149468383995</v>
      </c>
      <c r="N32" s="7"/>
      <c r="O32" s="7">
        <v>124748126271</v>
      </c>
      <c r="P32" s="7"/>
      <c r="Q32" s="7">
        <f t="shared" si="1"/>
        <v>24720257724</v>
      </c>
    </row>
    <row r="33" spans="1:17">
      <c r="A33" s="1" t="s">
        <v>96</v>
      </c>
      <c r="C33" s="7">
        <v>519330</v>
      </c>
      <c r="D33" s="7"/>
      <c r="E33" s="7">
        <v>17385140970</v>
      </c>
      <c r="F33" s="7"/>
      <c r="G33" s="7">
        <v>16812335224</v>
      </c>
      <c r="H33" s="7"/>
      <c r="I33" s="7">
        <f t="shared" si="0"/>
        <v>572805746</v>
      </c>
      <c r="J33" s="7"/>
      <c r="K33" s="7">
        <v>2218925</v>
      </c>
      <c r="L33" s="7"/>
      <c r="M33" s="7">
        <v>77082296297</v>
      </c>
      <c r="N33" s="7"/>
      <c r="O33" s="7">
        <v>69221163068</v>
      </c>
      <c r="P33" s="7"/>
      <c r="Q33" s="7">
        <f t="shared" si="1"/>
        <v>7861133229</v>
      </c>
    </row>
    <row r="34" spans="1:17">
      <c r="A34" s="1" t="s">
        <v>86</v>
      </c>
      <c r="C34" s="7">
        <v>212539</v>
      </c>
      <c r="D34" s="7"/>
      <c r="E34" s="7">
        <v>5118422680</v>
      </c>
      <c r="F34" s="7"/>
      <c r="G34" s="7">
        <v>2942068463</v>
      </c>
      <c r="H34" s="7"/>
      <c r="I34" s="7">
        <f t="shared" si="0"/>
        <v>2176354217</v>
      </c>
      <c r="J34" s="7"/>
      <c r="K34" s="7">
        <v>212539</v>
      </c>
      <c r="L34" s="7"/>
      <c r="M34" s="7">
        <v>5118422680</v>
      </c>
      <c r="N34" s="7"/>
      <c r="O34" s="7">
        <v>2942068463</v>
      </c>
      <c r="P34" s="7"/>
      <c r="Q34" s="7">
        <f t="shared" si="1"/>
        <v>2176354217</v>
      </c>
    </row>
    <row r="35" spans="1:17">
      <c r="A35" s="1" t="s">
        <v>69</v>
      </c>
      <c r="C35" s="7">
        <v>5397942</v>
      </c>
      <c r="D35" s="7"/>
      <c r="E35" s="7">
        <v>102187220017</v>
      </c>
      <c r="F35" s="7"/>
      <c r="G35" s="7">
        <v>57521635935</v>
      </c>
      <c r="H35" s="7"/>
      <c r="I35" s="7">
        <f t="shared" si="0"/>
        <v>44665584082</v>
      </c>
      <c r="J35" s="7"/>
      <c r="K35" s="7">
        <v>13188080</v>
      </c>
      <c r="L35" s="7"/>
      <c r="M35" s="7">
        <v>259878870507</v>
      </c>
      <c r="N35" s="7"/>
      <c r="O35" s="7">
        <v>140535029105</v>
      </c>
      <c r="P35" s="7"/>
      <c r="Q35" s="7">
        <f t="shared" si="1"/>
        <v>119343841402</v>
      </c>
    </row>
    <row r="36" spans="1:17">
      <c r="A36" s="1" t="s">
        <v>70</v>
      </c>
      <c r="C36" s="7">
        <v>1200000</v>
      </c>
      <c r="D36" s="7"/>
      <c r="E36" s="7">
        <v>24428778865</v>
      </c>
      <c r="F36" s="7"/>
      <c r="G36" s="7">
        <v>17116483244</v>
      </c>
      <c r="H36" s="7"/>
      <c r="I36" s="7">
        <f t="shared" si="0"/>
        <v>7312295621</v>
      </c>
      <c r="J36" s="7"/>
      <c r="K36" s="7">
        <v>1541325</v>
      </c>
      <c r="L36" s="7"/>
      <c r="M36" s="7">
        <v>30462861240</v>
      </c>
      <c r="N36" s="7"/>
      <c r="O36" s="7">
        <v>21868004414</v>
      </c>
      <c r="P36" s="7"/>
      <c r="Q36" s="7">
        <f t="shared" si="1"/>
        <v>8594856826</v>
      </c>
    </row>
    <row r="37" spans="1:17">
      <c r="A37" s="1" t="s">
        <v>64</v>
      </c>
      <c r="C37" s="7">
        <v>200000</v>
      </c>
      <c r="D37" s="7"/>
      <c r="E37" s="7">
        <v>2346936759</v>
      </c>
      <c r="F37" s="7"/>
      <c r="G37" s="7">
        <v>2341893120</v>
      </c>
      <c r="H37" s="7"/>
      <c r="I37" s="7">
        <f t="shared" si="0"/>
        <v>5043639</v>
      </c>
      <c r="J37" s="7"/>
      <c r="K37" s="7">
        <v>5300000</v>
      </c>
      <c r="L37" s="7"/>
      <c r="M37" s="7">
        <v>66014845259</v>
      </c>
      <c r="N37" s="7"/>
      <c r="O37" s="7">
        <v>62060167681</v>
      </c>
      <c r="P37" s="7"/>
      <c r="Q37" s="7">
        <f t="shared" si="1"/>
        <v>3954677578</v>
      </c>
    </row>
    <row r="38" spans="1:17">
      <c r="A38" s="1" t="s">
        <v>63</v>
      </c>
      <c r="C38" s="7">
        <v>400001</v>
      </c>
      <c r="D38" s="7"/>
      <c r="E38" s="7">
        <v>3334704502</v>
      </c>
      <c r="F38" s="7"/>
      <c r="G38" s="7">
        <v>2684114686</v>
      </c>
      <c r="H38" s="7"/>
      <c r="I38" s="7">
        <f t="shared" si="0"/>
        <v>650589816</v>
      </c>
      <c r="J38" s="7"/>
      <c r="K38" s="7">
        <v>750001</v>
      </c>
      <c r="L38" s="7"/>
      <c r="M38" s="7">
        <v>6313157630</v>
      </c>
      <c r="N38" s="7"/>
      <c r="O38" s="7">
        <v>5032709165</v>
      </c>
      <c r="P38" s="7"/>
      <c r="Q38" s="7">
        <f t="shared" si="1"/>
        <v>1280448465</v>
      </c>
    </row>
    <row r="39" spans="1:17">
      <c r="A39" s="1" t="s">
        <v>254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7">
        <v>7000000</v>
      </c>
      <c r="L39" s="7"/>
      <c r="M39" s="7">
        <v>73688532894</v>
      </c>
      <c r="N39" s="7"/>
      <c r="O39" s="7">
        <v>70063560000</v>
      </c>
      <c r="P39" s="7"/>
      <c r="Q39" s="7">
        <f t="shared" si="1"/>
        <v>3624972894</v>
      </c>
    </row>
    <row r="40" spans="1:17">
      <c r="A40" s="1" t="s">
        <v>107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7">
        <v>5141375</v>
      </c>
      <c r="L40" s="7"/>
      <c r="M40" s="7">
        <v>63900492422</v>
      </c>
      <c r="N40" s="7"/>
      <c r="O40" s="7">
        <v>46672062998</v>
      </c>
      <c r="P40" s="7"/>
      <c r="Q40" s="7">
        <f t="shared" si="1"/>
        <v>17228429424</v>
      </c>
    </row>
    <row r="41" spans="1:17">
      <c r="A41" s="1" t="s">
        <v>84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7">
        <v>911863</v>
      </c>
      <c r="L41" s="7"/>
      <c r="M41" s="7">
        <v>65041670813</v>
      </c>
      <c r="N41" s="7"/>
      <c r="O41" s="7">
        <v>54365496270</v>
      </c>
      <c r="P41" s="7"/>
      <c r="Q41" s="7">
        <f t="shared" si="1"/>
        <v>10676174543</v>
      </c>
    </row>
    <row r="42" spans="1:17">
      <c r="A42" s="1" t="s">
        <v>234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393836</v>
      </c>
      <c r="L42" s="7"/>
      <c r="M42" s="7">
        <v>9417405642</v>
      </c>
      <c r="N42" s="7"/>
      <c r="O42" s="7">
        <v>7997381489</v>
      </c>
      <c r="P42" s="7"/>
      <c r="Q42" s="7">
        <f t="shared" si="1"/>
        <v>1420024153</v>
      </c>
    </row>
    <row r="43" spans="1:17">
      <c r="A43" s="1" t="s">
        <v>255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7">
        <v>9935059</v>
      </c>
      <c r="L43" s="7"/>
      <c r="M43" s="7">
        <v>77516281952</v>
      </c>
      <c r="N43" s="7"/>
      <c r="O43" s="7">
        <v>55311677063</v>
      </c>
      <c r="P43" s="7"/>
      <c r="Q43" s="7">
        <f t="shared" si="1"/>
        <v>22204604889</v>
      </c>
    </row>
    <row r="44" spans="1:17">
      <c r="A44" s="1" t="s">
        <v>256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7">
        <v>420129</v>
      </c>
      <c r="L44" s="7"/>
      <c r="M44" s="7">
        <v>3359554778</v>
      </c>
      <c r="N44" s="7"/>
      <c r="O44" s="7">
        <v>3407854536</v>
      </c>
      <c r="P44" s="7"/>
      <c r="Q44" s="7">
        <f t="shared" si="1"/>
        <v>-48299758</v>
      </c>
    </row>
    <row r="45" spans="1:17">
      <c r="A45" s="1" t="s">
        <v>257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7">
        <v>3168190</v>
      </c>
      <c r="L45" s="7"/>
      <c r="M45" s="7">
        <v>13762899350</v>
      </c>
      <c r="N45" s="7"/>
      <c r="O45" s="7">
        <v>15619176700</v>
      </c>
      <c r="P45" s="7"/>
      <c r="Q45" s="7">
        <f t="shared" si="1"/>
        <v>-1856277350</v>
      </c>
    </row>
    <row r="46" spans="1:17">
      <c r="A46" s="1" t="s">
        <v>49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7">
        <v>414545</v>
      </c>
      <c r="L46" s="7"/>
      <c r="M46" s="7">
        <v>7317655590</v>
      </c>
      <c r="N46" s="7"/>
      <c r="O46" s="7">
        <v>5098796711</v>
      </c>
      <c r="P46" s="7"/>
      <c r="Q46" s="7">
        <f t="shared" si="1"/>
        <v>2218858879</v>
      </c>
    </row>
    <row r="47" spans="1:17">
      <c r="A47" s="1" t="s">
        <v>258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7">
        <v>328678</v>
      </c>
      <c r="L47" s="7"/>
      <c r="M47" s="7">
        <v>10812368246</v>
      </c>
      <c r="N47" s="7"/>
      <c r="O47" s="7">
        <v>9263454299</v>
      </c>
      <c r="P47" s="7"/>
      <c r="Q47" s="7">
        <f t="shared" si="1"/>
        <v>1548913947</v>
      </c>
    </row>
    <row r="48" spans="1:17">
      <c r="A48" s="1" t="s">
        <v>259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7">
        <v>5338346</v>
      </c>
      <c r="L48" s="7"/>
      <c r="M48" s="7">
        <v>49263397107</v>
      </c>
      <c r="N48" s="7"/>
      <c r="O48" s="7">
        <v>39308197258</v>
      </c>
      <c r="P48" s="7"/>
      <c r="Q48" s="7">
        <f t="shared" si="1"/>
        <v>9955199849</v>
      </c>
    </row>
    <row r="49" spans="1:17">
      <c r="A49" s="1" t="s">
        <v>100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7">
        <v>566081</v>
      </c>
      <c r="L49" s="7"/>
      <c r="M49" s="7">
        <v>49948477429</v>
      </c>
      <c r="N49" s="7"/>
      <c r="O49" s="7">
        <v>25912925260</v>
      </c>
      <c r="P49" s="7"/>
      <c r="Q49" s="7">
        <f t="shared" si="1"/>
        <v>24035552169</v>
      </c>
    </row>
    <row r="50" spans="1:17">
      <c r="A50" s="1" t="s">
        <v>260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7">
        <v>1300000</v>
      </c>
      <c r="L50" s="7"/>
      <c r="M50" s="7">
        <v>44465642055</v>
      </c>
      <c r="N50" s="7"/>
      <c r="O50" s="7">
        <v>28946736000</v>
      </c>
      <c r="P50" s="7"/>
      <c r="Q50" s="7">
        <f t="shared" si="1"/>
        <v>15518906055</v>
      </c>
    </row>
    <row r="51" spans="1:17">
      <c r="A51" s="1" t="s">
        <v>261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7">
        <v>12000000</v>
      </c>
      <c r="L51" s="7"/>
      <c r="M51" s="7">
        <v>35517804773</v>
      </c>
      <c r="N51" s="7"/>
      <c r="O51" s="7">
        <v>24081846480</v>
      </c>
      <c r="P51" s="7"/>
      <c r="Q51" s="7">
        <f t="shared" si="1"/>
        <v>11435958293</v>
      </c>
    </row>
    <row r="52" spans="1:17">
      <c r="A52" s="1" t="s">
        <v>262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7">
        <v>104300</v>
      </c>
      <c r="L52" s="7"/>
      <c r="M52" s="7">
        <v>214551462300</v>
      </c>
      <c r="N52" s="7"/>
      <c r="O52" s="7">
        <v>155837759000</v>
      </c>
      <c r="P52" s="7"/>
      <c r="Q52" s="7">
        <f t="shared" si="1"/>
        <v>58713703300</v>
      </c>
    </row>
    <row r="53" spans="1:17">
      <c r="A53" s="1" t="s">
        <v>62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7">
        <v>1</v>
      </c>
      <c r="L53" s="7"/>
      <c r="M53" s="7">
        <v>1</v>
      </c>
      <c r="N53" s="7"/>
      <c r="O53" s="7">
        <v>2366</v>
      </c>
      <c r="P53" s="7"/>
      <c r="Q53" s="7">
        <f t="shared" si="1"/>
        <v>-2365</v>
      </c>
    </row>
    <row r="54" spans="1:17">
      <c r="A54" s="1" t="s">
        <v>66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7">
        <v>2800001</v>
      </c>
      <c r="L54" s="7"/>
      <c r="M54" s="7">
        <v>14346232502</v>
      </c>
      <c r="N54" s="7"/>
      <c r="O54" s="7">
        <v>10392995250</v>
      </c>
      <c r="P54" s="7"/>
      <c r="Q54" s="7">
        <f t="shared" si="1"/>
        <v>3953237252</v>
      </c>
    </row>
    <row r="55" spans="1:17">
      <c r="A55" s="1" t="s">
        <v>263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7">
        <v>80000</v>
      </c>
      <c r="L55" s="7"/>
      <c r="M55" s="7">
        <v>1105383610</v>
      </c>
      <c r="N55" s="7"/>
      <c r="O55" s="7">
        <v>1093713565</v>
      </c>
      <c r="P55" s="7"/>
      <c r="Q55" s="7">
        <f t="shared" si="1"/>
        <v>11670045</v>
      </c>
    </row>
    <row r="56" spans="1:17">
      <c r="A56" s="1" t="s">
        <v>79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7">
        <v>13908977</v>
      </c>
      <c r="L56" s="7"/>
      <c r="M56" s="7">
        <v>53545263763</v>
      </c>
      <c r="N56" s="7"/>
      <c r="O56" s="7">
        <v>24997803214</v>
      </c>
      <c r="P56" s="7"/>
      <c r="Q56" s="7">
        <f t="shared" si="1"/>
        <v>28547460549</v>
      </c>
    </row>
    <row r="57" spans="1:17">
      <c r="A57" s="1" t="s">
        <v>264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J57" s="7"/>
      <c r="K57" s="7">
        <v>11423673</v>
      </c>
      <c r="L57" s="7"/>
      <c r="M57" s="7">
        <v>38423695809</v>
      </c>
      <c r="N57" s="7"/>
      <c r="O57" s="7">
        <v>21848370928</v>
      </c>
      <c r="P57" s="7"/>
      <c r="Q57" s="7">
        <f t="shared" si="1"/>
        <v>16575324881</v>
      </c>
    </row>
    <row r="58" spans="1:17">
      <c r="A58" s="1" t="s">
        <v>72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7">
        <v>930405</v>
      </c>
      <c r="L58" s="7"/>
      <c r="M58" s="7">
        <v>126321722384</v>
      </c>
      <c r="N58" s="7"/>
      <c r="O58" s="7">
        <v>50273601044</v>
      </c>
      <c r="P58" s="7"/>
      <c r="Q58" s="7">
        <f t="shared" si="1"/>
        <v>76048121340</v>
      </c>
    </row>
    <row r="59" spans="1:17">
      <c r="A59" s="1" t="s">
        <v>265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7">
        <v>638284</v>
      </c>
      <c r="L59" s="7"/>
      <c r="M59" s="7">
        <v>9496463082</v>
      </c>
      <c r="N59" s="7"/>
      <c r="O59" s="7">
        <v>7988181386</v>
      </c>
      <c r="P59" s="7"/>
      <c r="Q59" s="7">
        <f t="shared" si="1"/>
        <v>1508281696</v>
      </c>
    </row>
    <row r="60" spans="1:17">
      <c r="A60" s="1" t="s">
        <v>61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7">
        <v>1044289</v>
      </c>
      <c r="L60" s="7"/>
      <c r="M60" s="7">
        <v>17873708160</v>
      </c>
      <c r="N60" s="7"/>
      <c r="O60" s="7">
        <v>12849915920</v>
      </c>
      <c r="P60" s="7"/>
      <c r="Q60" s="7">
        <f t="shared" si="1"/>
        <v>5023792240</v>
      </c>
    </row>
    <row r="61" spans="1:17">
      <c r="A61" s="1" t="s">
        <v>216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7">
        <v>955668</v>
      </c>
      <c r="L61" s="7"/>
      <c r="M61" s="7">
        <v>83881331219</v>
      </c>
      <c r="N61" s="7"/>
      <c r="O61" s="7">
        <v>59449544919</v>
      </c>
      <c r="P61" s="7"/>
      <c r="Q61" s="7">
        <f t="shared" si="1"/>
        <v>24431786300</v>
      </c>
    </row>
    <row r="62" spans="1:17">
      <c r="A62" s="1" t="s">
        <v>266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7">
        <v>105629</v>
      </c>
      <c r="L62" s="7"/>
      <c r="M62" s="7">
        <v>1583621526</v>
      </c>
      <c r="N62" s="7"/>
      <c r="O62" s="7">
        <v>1516207327</v>
      </c>
      <c r="P62" s="7"/>
      <c r="Q62" s="7">
        <f t="shared" si="1"/>
        <v>67414199</v>
      </c>
    </row>
    <row r="63" spans="1:17">
      <c r="A63" s="1" t="s">
        <v>71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7">
        <v>646559</v>
      </c>
      <c r="L63" s="7"/>
      <c r="M63" s="7">
        <v>31564597160</v>
      </c>
      <c r="N63" s="7"/>
      <c r="O63" s="7">
        <v>24873732807</v>
      </c>
      <c r="P63" s="7"/>
      <c r="Q63" s="7">
        <f t="shared" si="1"/>
        <v>6690864353</v>
      </c>
    </row>
    <row r="64" spans="1:17">
      <c r="A64" s="1" t="s">
        <v>47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7">
        <v>1791543</v>
      </c>
      <c r="L64" s="7"/>
      <c r="M64" s="7">
        <v>54505360610</v>
      </c>
      <c r="N64" s="7"/>
      <c r="O64" s="7">
        <v>27934729993</v>
      </c>
      <c r="P64" s="7"/>
      <c r="Q64" s="7">
        <f t="shared" si="1"/>
        <v>26570630617</v>
      </c>
    </row>
    <row r="65" spans="1:17">
      <c r="A65" s="1" t="s">
        <v>267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7">
        <v>8386900</v>
      </c>
      <c r="L65" s="7"/>
      <c r="M65" s="7">
        <v>60538462633</v>
      </c>
      <c r="N65" s="7"/>
      <c r="O65" s="7">
        <v>38500926838</v>
      </c>
      <c r="P65" s="7"/>
      <c r="Q65" s="7">
        <f t="shared" si="1"/>
        <v>22037535795</v>
      </c>
    </row>
    <row r="66" spans="1:17">
      <c r="A66" s="1" t="s">
        <v>268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7">
        <v>6499214</v>
      </c>
      <c r="L66" s="7"/>
      <c r="M66" s="7">
        <v>130471516123</v>
      </c>
      <c r="N66" s="7"/>
      <c r="O66" s="7">
        <v>104638590646</v>
      </c>
      <c r="P66" s="7"/>
      <c r="Q66" s="7">
        <f t="shared" si="1"/>
        <v>25832925477</v>
      </c>
    </row>
    <row r="67" spans="1:17">
      <c r="A67" s="1" t="s">
        <v>18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7">
        <v>15408801</v>
      </c>
      <c r="L67" s="7"/>
      <c r="M67" s="7">
        <v>72638769578</v>
      </c>
      <c r="N67" s="7"/>
      <c r="O67" s="7">
        <v>32032910132</v>
      </c>
      <c r="P67" s="7"/>
      <c r="Q67" s="7">
        <f t="shared" si="1"/>
        <v>40605859446</v>
      </c>
    </row>
    <row r="68" spans="1:17">
      <c r="A68" s="1" t="s">
        <v>20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7">
        <v>4000000</v>
      </c>
      <c r="L68" s="7"/>
      <c r="M68" s="7">
        <v>17733894244</v>
      </c>
      <c r="N68" s="7"/>
      <c r="O68" s="7">
        <v>12433836160</v>
      </c>
      <c r="P68" s="7"/>
      <c r="Q68" s="7">
        <f t="shared" si="1"/>
        <v>5300058084</v>
      </c>
    </row>
    <row r="69" spans="1:17">
      <c r="A69" s="1" t="s">
        <v>16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7"/>
      <c r="K69" s="7">
        <v>36792959</v>
      </c>
      <c r="L69" s="7"/>
      <c r="M69" s="7">
        <v>89422836015</v>
      </c>
      <c r="N69" s="7"/>
      <c r="O69" s="7">
        <v>56212514398</v>
      </c>
      <c r="P69" s="7"/>
      <c r="Q69" s="7">
        <f t="shared" si="1"/>
        <v>33210321617</v>
      </c>
    </row>
    <row r="70" spans="1:17">
      <c r="A70" s="1" t="s">
        <v>19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7">
        <v>22067319</v>
      </c>
      <c r="L70" s="7"/>
      <c r="M70" s="7">
        <v>61539870526</v>
      </c>
      <c r="N70" s="7"/>
      <c r="O70" s="7">
        <v>40026513688</v>
      </c>
      <c r="P70" s="7"/>
      <c r="Q70" s="7">
        <f t="shared" si="1"/>
        <v>21513356838</v>
      </c>
    </row>
    <row r="71" spans="1:17">
      <c r="A71" s="1" t="s">
        <v>88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7">
        <v>1</v>
      </c>
      <c r="L71" s="7"/>
      <c r="M71" s="7">
        <v>1</v>
      </c>
      <c r="N71" s="7"/>
      <c r="O71" s="7">
        <v>3487</v>
      </c>
      <c r="P71" s="7"/>
      <c r="Q71" s="7">
        <f t="shared" si="1"/>
        <v>-3486</v>
      </c>
    </row>
    <row r="72" spans="1:17">
      <c r="A72" s="1" t="s">
        <v>269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0"/>
        <v>0</v>
      </c>
      <c r="J72" s="7"/>
      <c r="K72" s="7">
        <v>2613145</v>
      </c>
      <c r="L72" s="7"/>
      <c r="M72" s="7">
        <v>32522852193</v>
      </c>
      <c r="N72" s="7"/>
      <c r="O72" s="7">
        <v>16397667791</v>
      </c>
      <c r="P72" s="7"/>
      <c r="Q72" s="7">
        <f t="shared" si="1"/>
        <v>16125184402</v>
      </c>
    </row>
    <row r="73" spans="1:17">
      <c r="A73" s="1" t="s">
        <v>270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ref="I73:I141" si="2">E73-G73</f>
        <v>0</v>
      </c>
      <c r="J73" s="7"/>
      <c r="K73" s="7">
        <v>5400000</v>
      </c>
      <c r="L73" s="7"/>
      <c r="M73" s="7">
        <v>110569176072</v>
      </c>
      <c r="N73" s="7"/>
      <c r="O73" s="7">
        <v>102693160800</v>
      </c>
      <c r="P73" s="7"/>
      <c r="Q73" s="7">
        <f t="shared" ref="Q73:Q141" si="3">M73-O73</f>
        <v>7876015272</v>
      </c>
    </row>
    <row r="74" spans="1:17">
      <c r="A74" s="1" t="s">
        <v>232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2"/>
        <v>0</v>
      </c>
      <c r="J74" s="7"/>
      <c r="K74" s="7">
        <v>607420</v>
      </c>
      <c r="L74" s="7"/>
      <c r="M74" s="7">
        <v>51577300697</v>
      </c>
      <c r="N74" s="7"/>
      <c r="O74" s="7">
        <v>26623795575</v>
      </c>
      <c r="P74" s="7"/>
      <c r="Q74" s="7">
        <f t="shared" si="3"/>
        <v>24953505122</v>
      </c>
    </row>
    <row r="75" spans="1:17">
      <c r="A75" s="1" t="s">
        <v>82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2"/>
        <v>0</v>
      </c>
      <c r="J75" s="7"/>
      <c r="K75" s="7">
        <v>1371069</v>
      </c>
      <c r="L75" s="7"/>
      <c r="M75" s="7">
        <v>79011564831</v>
      </c>
      <c r="N75" s="7"/>
      <c r="O75" s="7">
        <v>69314572261</v>
      </c>
      <c r="P75" s="7"/>
      <c r="Q75" s="7">
        <f t="shared" si="3"/>
        <v>9696992570</v>
      </c>
    </row>
    <row r="76" spans="1:17">
      <c r="A76" s="1" t="s">
        <v>90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f t="shared" si="2"/>
        <v>0</v>
      </c>
      <c r="J76" s="7"/>
      <c r="K76" s="7">
        <v>3800000</v>
      </c>
      <c r="L76" s="7"/>
      <c r="M76" s="7">
        <v>31239015472</v>
      </c>
      <c r="N76" s="7"/>
      <c r="O76" s="7">
        <v>19632553503</v>
      </c>
      <c r="P76" s="7"/>
      <c r="Q76" s="7">
        <f t="shared" si="3"/>
        <v>11606461969</v>
      </c>
    </row>
    <row r="77" spans="1:17">
      <c r="A77" s="1" t="s">
        <v>91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f t="shared" si="2"/>
        <v>0</v>
      </c>
      <c r="J77" s="7"/>
      <c r="K77" s="7">
        <v>1200001</v>
      </c>
      <c r="L77" s="7"/>
      <c r="M77" s="7">
        <v>5373834319</v>
      </c>
      <c r="N77" s="7"/>
      <c r="O77" s="7">
        <v>2576579748</v>
      </c>
      <c r="P77" s="7"/>
      <c r="Q77" s="7">
        <f t="shared" si="3"/>
        <v>2797254571</v>
      </c>
    </row>
    <row r="78" spans="1:17">
      <c r="A78" s="1" t="s">
        <v>271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2"/>
        <v>0</v>
      </c>
      <c r="J78" s="7"/>
      <c r="K78" s="7">
        <v>200000</v>
      </c>
      <c r="L78" s="7"/>
      <c r="M78" s="7">
        <v>3536988864</v>
      </c>
      <c r="N78" s="7"/>
      <c r="O78" s="7">
        <v>3485161651</v>
      </c>
      <c r="P78" s="7"/>
      <c r="Q78" s="7">
        <f t="shared" si="3"/>
        <v>51827213</v>
      </c>
    </row>
    <row r="79" spans="1:17">
      <c r="A79" s="1" t="s">
        <v>103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2"/>
        <v>0</v>
      </c>
      <c r="J79" s="7"/>
      <c r="K79" s="7">
        <v>840113</v>
      </c>
      <c r="L79" s="7"/>
      <c r="M79" s="7">
        <v>22459572941</v>
      </c>
      <c r="N79" s="7"/>
      <c r="O79" s="7">
        <v>12272696709</v>
      </c>
      <c r="P79" s="7"/>
      <c r="Q79" s="7">
        <f t="shared" si="3"/>
        <v>10186876232</v>
      </c>
    </row>
    <row r="80" spans="1:17">
      <c r="A80" s="1" t="s">
        <v>22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f t="shared" si="2"/>
        <v>0</v>
      </c>
      <c r="J80" s="7"/>
      <c r="K80" s="7">
        <v>1</v>
      </c>
      <c r="L80" s="7"/>
      <c r="M80" s="7">
        <v>1</v>
      </c>
      <c r="N80" s="7"/>
      <c r="O80" s="7">
        <v>5379</v>
      </c>
      <c r="P80" s="7"/>
      <c r="Q80" s="7">
        <f t="shared" si="3"/>
        <v>-5378</v>
      </c>
    </row>
    <row r="81" spans="1:17">
      <c r="A81" s="1" t="s">
        <v>272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f t="shared" si="2"/>
        <v>0</v>
      </c>
      <c r="J81" s="7"/>
      <c r="K81" s="7">
        <v>14783023</v>
      </c>
      <c r="L81" s="7"/>
      <c r="M81" s="7">
        <v>204838059572</v>
      </c>
      <c r="N81" s="7"/>
      <c r="O81" s="7">
        <v>182808888994</v>
      </c>
      <c r="P81" s="7"/>
      <c r="Q81" s="7">
        <f t="shared" si="3"/>
        <v>22029170578</v>
      </c>
    </row>
    <row r="82" spans="1:17">
      <c r="A82" s="1" t="s">
        <v>94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f t="shared" si="2"/>
        <v>0</v>
      </c>
      <c r="J82" s="7"/>
      <c r="K82" s="7">
        <v>1000000</v>
      </c>
      <c r="L82" s="7"/>
      <c r="M82" s="7">
        <v>37495566324</v>
      </c>
      <c r="N82" s="7"/>
      <c r="O82" s="7">
        <v>37251505709</v>
      </c>
      <c r="P82" s="7"/>
      <c r="Q82" s="7">
        <f t="shared" si="3"/>
        <v>244060615</v>
      </c>
    </row>
    <row r="83" spans="1:17">
      <c r="A83" s="1" t="s">
        <v>273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f t="shared" si="2"/>
        <v>0</v>
      </c>
      <c r="J83" s="7"/>
      <c r="K83" s="7">
        <v>3899999</v>
      </c>
      <c r="L83" s="7"/>
      <c r="M83" s="7">
        <v>17528654542</v>
      </c>
      <c r="N83" s="7"/>
      <c r="O83" s="7">
        <v>17949556247</v>
      </c>
      <c r="P83" s="7"/>
      <c r="Q83" s="7">
        <f t="shared" si="3"/>
        <v>-420901705</v>
      </c>
    </row>
    <row r="84" spans="1:17">
      <c r="A84" s="1" t="s">
        <v>235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f t="shared" si="2"/>
        <v>0</v>
      </c>
      <c r="J84" s="7"/>
      <c r="K84" s="7">
        <v>13700612</v>
      </c>
      <c r="L84" s="7"/>
      <c r="M84" s="7">
        <v>64823903852</v>
      </c>
      <c r="N84" s="7"/>
      <c r="O84" s="7">
        <v>58936102687</v>
      </c>
      <c r="P84" s="7"/>
      <c r="Q84" s="7">
        <f t="shared" si="3"/>
        <v>5887801165</v>
      </c>
    </row>
    <row r="85" spans="1:17">
      <c r="A85" s="1" t="s">
        <v>274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f t="shared" si="2"/>
        <v>0</v>
      </c>
      <c r="J85" s="7"/>
      <c r="K85" s="7">
        <v>2339999</v>
      </c>
      <c r="L85" s="7"/>
      <c r="M85" s="7">
        <v>7337189300</v>
      </c>
      <c r="N85" s="7"/>
      <c r="O85" s="7">
        <v>7492290815</v>
      </c>
      <c r="P85" s="7"/>
      <c r="Q85" s="7">
        <f t="shared" si="3"/>
        <v>-155101515</v>
      </c>
    </row>
    <row r="86" spans="1:17">
      <c r="A86" s="1" t="s">
        <v>275</v>
      </c>
      <c r="C86" s="7">
        <v>0</v>
      </c>
      <c r="D86" s="7"/>
      <c r="E86" s="7">
        <v>0</v>
      </c>
      <c r="F86" s="7"/>
      <c r="G86" s="7">
        <v>0</v>
      </c>
      <c r="H86" s="7"/>
      <c r="I86" s="7">
        <f t="shared" si="2"/>
        <v>0</v>
      </c>
      <c r="J86" s="7"/>
      <c r="K86" s="7">
        <v>4343500</v>
      </c>
      <c r="L86" s="7"/>
      <c r="M86" s="7">
        <v>53613657174</v>
      </c>
      <c r="N86" s="7"/>
      <c r="O86" s="7">
        <v>53613657174</v>
      </c>
      <c r="P86" s="7"/>
      <c r="Q86" s="7">
        <f t="shared" si="3"/>
        <v>0</v>
      </c>
    </row>
    <row r="87" spans="1:17">
      <c r="A87" s="1" t="s">
        <v>48</v>
      </c>
      <c r="C87" s="7">
        <v>0</v>
      </c>
      <c r="D87" s="7"/>
      <c r="E87" s="7">
        <v>0</v>
      </c>
      <c r="F87" s="7"/>
      <c r="G87" s="7">
        <v>0</v>
      </c>
      <c r="H87" s="7"/>
      <c r="I87" s="7">
        <f t="shared" si="2"/>
        <v>0</v>
      </c>
      <c r="J87" s="7"/>
      <c r="K87" s="7">
        <v>400000</v>
      </c>
      <c r="L87" s="7"/>
      <c r="M87" s="7">
        <v>7880882238</v>
      </c>
      <c r="N87" s="7"/>
      <c r="O87" s="7">
        <v>4924384715</v>
      </c>
      <c r="P87" s="7"/>
      <c r="Q87" s="7">
        <f t="shared" si="3"/>
        <v>2956497523</v>
      </c>
    </row>
    <row r="88" spans="1:17">
      <c r="A88" s="1" t="s">
        <v>276</v>
      </c>
      <c r="C88" s="7">
        <v>0</v>
      </c>
      <c r="D88" s="7"/>
      <c r="E88" s="7">
        <v>0</v>
      </c>
      <c r="F88" s="7"/>
      <c r="G88" s="7">
        <v>0</v>
      </c>
      <c r="H88" s="7"/>
      <c r="I88" s="7">
        <f t="shared" si="2"/>
        <v>0</v>
      </c>
      <c r="J88" s="7"/>
      <c r="K88" s="7">
        <v>3289466</v>
      </c>
      <c r="L88" s="7"/>
      <c r="M88" s="7">
        <v>38333858087</v>
      </c>
      <c r="N88" s="7"/>
      <c r="O88" s="7">
        <v>35288689330</v>
      </c>
      <c r="P88" s="7"/>
      <c r="Q88" s="7">
        <f t="shared" si="3"/>
        <v>3045168757</v>
      </c>
    </row>
    <row r="89" spans="1:17">
      <c r="A89" s="1" t="s">
        <v>277</v>
      </c>
      <c r="C89" s="7">
        <v>0</v>
      </c>
      <c r="D89" s="7"/>
      <c r="E89" s="7">
        <v>0</v>
      </c>
      <c r="F89" s="7"/>
      <c r="G89" s="7">
        <v>0</v>
      </c>
      <c r="H89" s="7"/>
      <c r="I89" s="7">
        <f t="shared" si="2"/>
        <v>0</v>
      </c>
      <c r="J89" s="7"/>
      <c r="K89" s="7">
        <v>4024137</v>
      </c>
      <c r="L89" s="7"/>
      <c r="M89" s="7">
        <v>55941242865</v>
      </c>
      <c r="N89" s="7"/>
      <c r="O89" s="7">
        <v>32321562549</v>
      </c>
      <c r="P89" s="7"/>
      <c r="Q89" s="7">
        <f t="shared" si="3"/>
        <v>23619680316</v>
      </c>
    </row>
    <row r="90" spans="1:17">
      <c r="A90" s="1" t="s">
        <v>278</v>
      </c>
      <c r="C90" s="7">
        <v>0</v>
      </c>
      <c r="D90" s="7"/>
      <c r="E90" s="7">
        <v>0</v>
      </c>
      <c r="F90" s="7"/>
      <c r="G90" s="7">
        <v>0</v>
      </c>
      <c r="H90" s="7"/>
      <c r="I90" s="7">
        <f t="shared" si="2"/>
        <v>0</v>
      </c>
      <c r="J90" s="7"/>
      <c r="K90" s="7">
        <v>8045421</v>
      </c>
      <c r="L90" s="7"/>
      <c r="M90" s="7">
        <v>121476738819</v>
      </c>
      <c r="N90" s="7"/>
      <c r="O90" s="7">
        <v>42039936313</v>
      </c>
      <c r="P90" s="7"/>
      <c r="Q90" s="7">
        <f t="shared" si="3"/>
        <v>79436802506</v>
      </c>
    </row>
    <row r="91" spans="1:17">
      <c r="A91" s="1" t="s">
        <v>240</v>
      </c>
      <c r="C91" s="7">
        <v>0</v>
      </c>
      <c r="D91" s="7"/>
      <c r="E91" s="7">
        <v>0</v>
      </c>
      <c r="F91" s="7"/>
      <c r="G91" s="7">
        <v>0</v>
      </c>
      <c r="H91" s="7"/>
      <c r="I91" s="7">
        <f t="shared" si="2"/>
        <v>0</v>
      </c>
      <c r="J91" s="7"/>
      <c r="K91" s="7">
        <v>983931</v>
      </c>
      <c r="L91" s="7"/>
      <c r="M91" s="7">
        <v>81082014830</v>
      </c>
      <c r="N91" s="7"/>
      <c r="O91" s="7">
        <v>41510345173</v>
      </c>
      <c r="P91" s="7"/>
      <c r="Q91" s="7">
        <f t="shared" si="3"/>
        <v>39571669657</v>
      </c>
    </row>
    <row r="92" spans="1:17">
      <c r="A92" s="1" t="s">
        <v>97</v>
      </c>
      <c r="C92" s="7">
        <v>0</v>
      </c>
      <c r="D92" s="7"/>
      <c r="E92" s="7">
        <v>0</v>
      </c>
      <c r="F92" s="7"/>
      <c r="G92" s="7">
        <v>0</v>
      </c>
      <c r="H92" s="7"/>
      <c r="I92" s="7">
        <f t="shared" si="2"/>
        <v>0</v>
      </c>
      <c r="J92" s="7"/>
      <c r="K92" s="7">
        <v>12000000</v>
      </c>
      <c r="L92" s="7"/>
      <c r="M92" s="7">
        <v>151665047334</v>
      </c>
      <c r="N92" s="7"/>
      <c r="O92" s="7">
        <v>68389108141</v>
      </c>
      <c r="P92" s="7"/>
      <c r="Q92" s="7">
        <f t="shared" si="3"/>
        <v>83275939193</v>
      </c>
    </row>
    <row r="93" spans="1:17">
      <c r="A93" s="1" t="s">
        <v>78</v>
      </c>
      <c r="C93" s="7">
        <v>0</v>
      </c>
      <c r="D93" s="7"/>
      <c r="E93" s="7">
        <v>0</v>
      </c>
      <c r="F93" s="7"/>
      <c r="G93" s="7">
        <v>0</v>
      </c>
      <c r="H93" s="7"/>
      <c r="I93" s="7">
        <f t="shared" si="2"/>
        <v>0</v>
      </c>
      <c r="J93" s="7"/>
      <c r="K93" s="7">
        <v>10003002</v>
      </c>
      <c r="L93" s="7"/>
      <c r="M93" s="7">
        <v>69463628109</v>
      </c>
      <c r="N93" s="7"/>
      <c r="O93" s="7">
        <v>44311975749</v>
      </c>
      <c r="P93" s="7"/>
      <c r="Q93" s="7">
        <f t="shared" si="3"/>
        <v>25151652360</v>
      </c>
    </row>
    <row r="94" spans="1:17">
      <c r="A94" s="1" t="s">
        <v>246</v>
      </c>
      <c r="C94" s="7">
        <v>0</v>
      </c>
      <c r="D94" s="7"/>
      <c r="E94" s="7">
        <v>0</v>
      </c>
      <c r="F94" s="7"/>
      <c r="G94" s="7">
        <v>0</v>
      </c>
      <c r="H94" s="7"/>
      <c r="I94" s="7">
        <f t="shared" si="2"/>
        <v>0</v>
      </c>
      <c r="J94" s="7"/>
      <c r="K94" s="7">
        <v>34232542</v>
      </c>
      <c r="L94" s="7"/>
      <c r="M94" s="7">
        <v>174428991925</v>
      </c>
      <c r="N94" s="7"/>
      <c r="O94" s="7">
        <v>110046885111</v>
      </c>
      <c r="P94" s="7"/>
      <c r="Q94" s="7">
        <f t="shared" si="3"/>
        <v>64382106814</v>
      </c>
    </row>
    <row r="95" spans="1:17">
      <c r="A95" s="1" t="s">
        <v>45</v>
      </c>
      <c r="C95" s="7">
        <v>0</v>
      </c>
      <c r="D95" s="7"/>
      <c r="E95" s="7">
        <v>0</v>
      </c>
      <c r="F95" s="7"/>
      <c r="G95" s="7">
        <v>0</v>
      </c>
      <c r="H95" s="7"/>
      <c r="I95" s="7">
        <f t="shared" si="2"/>
        <v>0</v>
      </c>
      <c r="J95" s="7"/>
      <c r="K95" s="7">
        <v>3537113</v>
      </c>
      <c r="L95" s="7"/>
      <c r="M95" s="7">
        <v>24241499084</v>
      </c>
      <c r="N95" s="7"/>
      <c r="O95" s="7">
        <v>14454208436</v>
      </c>
      <c r="P95" s="7"/>
      <c r="Q95" s="7">
        <f t="shared" si="3"/>
        <v>9787290648</v>
      </c>
    </row>
    <row r="96" spans="1:17">
      <c r="A96" s="1" t="s">
        <v>81</v>
      </c>
      <c r="C96" s="7">
        <v>0</v>
      </c>
      <c r="D96" s="7"/>
      <c r="E96" s="7">
        <v>0</v>
      </c>
      <c r="F96" s="7"/>
      <c r="G96" s="7">
        <v>0</v>
      </c>
      <c r="H96" s="7"/>
      <c r="I96" s="7">
        <f t="shared" si="2"/>
        <v>0</v>
      </c>
      <c r="J96" s="7"/>
      <c r="K96" s="7">
        <v>1823607</v>
      </c>
      <c r="L96" s="7"/>
      <c r="M96" s="7">
        <v>22455882114</v>
      </c>
      <c r="N96" s="7"/>
      <c r="O96" s="7">
        <v>14340711270</v>
      </c>
      <c r="P96" s="7"/>
      <c r="Q96" s="7">
        <f t="shared" si="3"/>
        <v>8115170844</v>
      </c>
    </row>
    <row r="97" spans="1:20">
      <c r="A97" s="1" t="s">
        <v>67</v>
      </c>
      <c r="C97" s="7">
        <v>0</v>
      </c>
      <c r="D97" s="7"/>
      <c r="E97" s="7">
        <v>0</v>
      </c>
      <c r="F97" s="7"/>
      <c r="G97" s="7">
        <v>0</v>
      </c>
      <c r="H97" s="7"/>
      <c r="I97" s="7">
        <f t="shared" si="2"/>
        <v>0</v>
      </c>
      <c r="J97" s="7"/>
      <c r="K97" s="7">
        <v>6800000</v>
      </c>
      <c r="L97" s="7"/>
      <c r="M97" s="7">
        <v>43598179619</v>
      </c>
      <c r="N97" s="7"/>
      <c r="O97" s="7">
        <v>20109631820</v>
      </c>
      <c r="P97" s="7"/>
      <c r="Q97" s="7">
        <f t="shared" si="3"/>
        <v>23488547799</v>
      </c>
    </row>
    <row r="98" spans="1:20">
      <c r="A98" s="1" t="s">
        <v>244</v>
      </c>
      <c r="C98" s="7">
        <v>0</v>
      </c>
      <c r="D98" s="7"/>
      <c r="E98" s="7">
        <v>0</v>
      </c>
      <c r="F98" s="7"/>
      <c r="G98" s="7">
        <v>0</v>
      </c>
      <c r="H98" s="7"/>
      <c r="I98" s="7">
        <f t="shared" si="2"/>
        <v>0</v>
      </c>
      <c r="J98" s="7"/>
      <c r="K98" s="7">
        <v>2500000</v>
      </c>
      <c r="L98" s="7"/>
      <c r="M98" s="7">
        <v>73559700600</v>
      </c>
      <c r="N98" s="7"/>
      <c r="O98" s="7">
        <v>45065882700</v>
      </c>
      <c r="P98" s="7"/>
      <c r="Q98" s="7">
        <f t="shared" si="3"/>
        <v>28493817900</v>
      </c>
    </row>
    <row r="99" spans="1:20">
      <c r="A99" s="1" t="s">
        <v>279</v>
      </c>
      <c r="C99" s="7">
        <v>0</v>
      </c>
      <c r="D99" s="7"/>
      <c r="E99" s="7">
        <v>0</v>
      </c>
      <c r="F99" s="7"/>
      <c r="G99" s="7">
        <v>0</v>
      </c>
      <c r="H99" s="7"/>
      <c r="I99" s="7">
        <f t="shared" si="2"/>
        <v>0</v>
      </c>
      <c r="J99" s="7"/>
      <c r="K99" s="7">
        <v>13211000</v>
      </c>
      <c r="L99" s="7"/>
      <c r="M99" s="7">
        <v>33635206000</v>
      </c>
      <c r="N99" s="7"/>
      <c r="O99" s="7">
        <v>33635206000</v>
      </c>
      <c r="P99" s="7"/>
      <c r="Q99" s="7">
        <f t="shared" si="3"/>
        <v>0</v>
      </c>
    </row>
    <row r="100" spans="1:20">
      <c r="A100" s="1" t="s">
        <v>55</v>
      </c>
      <c r="C100" s="7">
        <v>0</v>
      </c>
      <c r="D100" s="7"/>
      <c r="E100" s="7">
        <v>0</v>
      </c>
      <c r="F100" s="7"/>
      <c r="G100" s="7">
        <v>0</v>
      </c>
      <c r="H100" s="7"/>
      <c r="I100" s="7">
        <f t="shared" si="2"/>
        <v>0</v>
      </c>
      <c r="J100" s="7"/>
      <c r="K100" s="7">
        <v>4050000</v>
      </c>
      <c r="L100" s="7"/>
      <c r="M100" s="7">
        <v>65022749753</v>
      </c>
      <c r="N100" s="7"/>
      <c r="O100" s="7">
        <v>49333310160</v>
      </c>
      <c r="P100" s="7"/>
      <c r="Q100" s="7">
        <f t="shared" si="3"/>
        <v>15689439593</v>
      </c>
    </row>
    <row r="101" spans="1:20">
      <c r="A101" s="1" t="s">
        <v>280</v>
      </c>
      <c r="C101" s="7">
        <v>0</v>
      </c>
      <c r="D101" s="7"/>
      <c r="E101" s="7">
        <v>0</v>
      </c>
      <c r="F101" s="7"/>
      <c r="G101" s="7">
        <v>0</v>
      </c>
      <c r="H101" s="7"/>
      <c r="I101" s="7">
        <f t="shared" si="2"/>
        <v>0</v>
      </c>
      <c r="J101" s="7"/>
      <c r="K101" s="7">
        <v>36602074</v>
      </c>
      <c r="L101" s="7"/>
      <c r="M101" s="7">
        <v>90853085082</v>
      </c>
      <c r="N101" s="7"/>
      <c r="O101" s="7">
        <v>51187128795</v>
      </c>
      <c r="P101" s="7"/>
      <c r="Q101" s="7">
        <f t="shared" si="3"/>
        <v>39665956287</v>
      </c>
    </row>
    <row r="102" spans="1:20">
      <c r="A102" s="1" t="s">
        <v>30</v>
      </c>
      <c r="C102" s="7">
        <v>0</v>
      </c>
      <c r="D102" s="7"/>
      <c r="E102" s="7">
        <v>0</v>
      </c>
      <c r="F102" s="7"/>
      <c r="G102" s="7">
        <v>0</v>
      </c>
      <c r="H102" s="7"/>
      <c r="I102" s="7">
        <f t="shared" si="2"/>
        <v>0</v>
      </c>
      <c r="J102" s="7"/>
      <c r="K102" s="7">
        <v>281856</v>
      </c>
      <c r="L102" s="7"/>
      <c r="M102" s="7">
        <v>50887558800</v>
      </c>
      <c r="N102" s="7"/>
      <c r="O102" s="7">
        <v>37610270627</v>
      </c>
      <c r="P102" s="7"/>
      <c r="Q102" s="7">
        <f t="shared" si="3"/>
        <v>13277288173</v>
      </c>
    </row>
    <row r="103" spans="1:20">
      <c r="A103" s="1" t="s">
        <v>281</v>
      </c>
      <c r="C103" s="7">
        <v>0</v>
      </c>
      <c r="D103" s="7"/>
      <c r="E103" s="7">
        <v>0</v>
      </c>
      <c r="F103" s="7"/>
      <c r="G103" s="7">
        <v>0</v>
      </c>
      <c r="H103" s="7"/>
      <c r="I103" s="7">
        <f t="shared" si="2"/>
        <v>0</v>
      </c>
      <c r="J103" s="7"/>
      <c r="K103" s="7">
        <v>600000</v>
      </c>
      <c r="L103" s="7"/>
      <c r="M103" s="7">
        <v>3695877937</v>
      </c>
      <c r="N103" s="7"/>
      <c r="O103" s="7">
        <v>3876795000</v>
      </c>
      <c r="P103" s="7"/>
      <c r="Q103" s="7">
        <f t="shared" si="3"/>
        <v>-180917063</v>
      </c>
    </row>
    <row r="104" spans="1:20">
      <c r="A104" s="1" t="s">
        <v>282</v>
      </c>
      <c r="C104" s="7">
        <v>0</v>
      </c>
      <c r="D104" s="7"/>
      <c r="E104" s="7">
        <v>0</v>
      </c>
      <c r="F104" s="7"/>
      <c r="G104" s="7">
        <v>0</v>
      </c>
      <c r="H104" s="7"/>
      <c r="I104" s="7">
        <f t="shared" si="2"/>
        <v>0</v>
      </c>
      <c r="J104" s="7"/>
      <c r="K104" s="7">
        <v>2221939</v>
      </c>
      <c r="L104" s="7"/>
      <c r="M104" s="7">
        <v>298688902531</v>
      </c>
      <c r="N104" s="7"/>
      <c r="O104" s="7">
        <v>209159015546</v>
      </c>
      <c r="P104" s="7"/>
      <c r="Q104" s="7">
        <f t="shared" si="3"/>
        <v>89529886985</v>
      </c>
    </row>
    <row r="105" spans="1:20">
      <c r="A105" s="1" t="s">
        <v>283</v>
      </c>
      <c r="C105" s="7">
        <v>0</v>
      </c>
      <c r="D105" s="7"/>
      <c r="E105" s="7">
        <v>0</v>
      </c>
      <c r="F105" s="7"/>
      <c r="G105" s="7">
        <v>0</v>
      </c>
      <c r="H105" s="7"/>
      <c r="I105" s="7">
        <f t="shared" si="2"/>
        <v>0</v>
      </c>
      <c r="J105" s="7"/>
      <c r="K105" s="7">
        <v>168651</v>
      </c>
      <c r="L105" s="7"/>
      <c r="M105" s="7">
        <v>11855519169</v>
      </c>
      <c r="N105" s="7"/>
      <c r="O105" s="7">
        <v>11006060118</v>
      </c>
      <c r="P105" s="7"/>
      <c r="Q105" s="7">
        <f t="shared" si="3"/>
        <v>849459051</v>
      </c>
    </row>
    <row r="106" spans="1:20">
      <c r="A106" s="1" t="s">
        <v>26</v>
      </c>
      <c r="C106" s="7">
        <v>0</v>
      </c>
      <c r="D106" s="7"/>
      <c r="E106" s="7">
        <v>0</v>
      </c>
      <c r="F106" s="7"/>
      <c r="G106" s="7">
        <v>0</v>
      </c>
      <c r="H106" s="7"/>
      <c r="I106" s="7">
        <f t="shared" si="2"/>
        <v>0</v>
      </c>
      <c r="J106" s="7"/>
      <c r="K106" s="7">
        <v>118000</v>
      </c>
      <c r="L106" s="7"/>
      <c r="M106" s="7">
        <v>5848473381</v>
      </c>
      <c r="N106" s="7"/>
      <c r="O106" s="7">
        <v>2756802681</v>
      </c>
      <c r="P106" s="7"/>
      <c r="Q106" s="7">
        <f t="shared" si="3"/>
        <v>3091670700</v>
      </c>
    </row>
    <row r="107" spans="1:20">
      <c r="A107" s="1" t="s">
        <v>284</v>
      </c>
      <c r="C107" s="7">
        <v>0</v>
      </c>
      <c r="D107" s="7"/>
      <c r="E107" s="7">
        <v>0</v>
      </c>
      <c r="F107" s="7"/>
      <c r="G107" s="7">
        <v>0</v>
      </c>
      <c r="H107" s="7"/>
      <c r="I107" s="7">
        <f t="shared" si="2"/>
        <v>0</v>
      </c>
      <c r="J107" s="7"/>
      <c r="K107" s="7">
        <v>600000</v>
      </c>
      <c r="L107" s="7"/>
      <c r="M107" s="7">
        <v>33478264008</v>
      </c>
      <c r="N107" s="7"/>
      <c r="O107" s="7">
        <v>33877224000</v>
      </c>
      <c r="P107" s="7"/>
      <c r="Q107" s="7">
        <f t="shared" si="3"/>
        <v>-398959992</v>
      </c>
    </row>
    <row r="108" spans="1:20">
      <c r="A108" s="1" t="s">
        <v>68</v>
      </c>
      <c r="C108" s="7">
        <v>0</v>
      </c>
      <c r="D108" s="7"/>
      <c r="E108" s="7">
        <v>0</v>
      </c>
      <c r="F108" s="7"/>
      <c r="G108" s="7">
        <v>0</v>
      </c>
      <c r="H108" s="7"/>
      <c r="I108" s="7">
        <f t="shared" si="2"/>
        <v>0</v>
      </c>
      <c r="J108" s="7"/>
      <c r="K108" s="7">
        <v>889344</v>
      </c>
      <c r="L108" s="7"/>
      <c r="M108" s="7">
        <v>8341886449</v>
      </c>
      <c r="N108" s="7"/>
      <c r="O108" s="7">
        <v>6557068572</v>
      </c>
      <c r="P108" s="7"/>
      <c r="Q108" s="7">
        <f t="shared" si="3"/>
        <v>1784817877</v>
      </c>
    </row>
    <row r="109" spans="1:20" hidden="1">
      <c r="A109" s="1" t="s">
        <v>285</v>
      </c>
      <c r="C109" s="7">
        <v>0</v>
      </c>
      <c r="D109" s="7"/>
      <c r="E109" s="7">
        <v>0</v>
      </c>
      <c r="F109" s="7"/>
      <c r="G109" s="7">
        <v>0</v>
      </c>
      <c r="H109" s="7"/>
      <c r="I109" s="7">
        <f t="shared" si="2"/>
        <v>0</v>
      </c>
      <c r="J109" s="7"/>
      <c r="K109" s="7">
        <v>2656000</v>
      </c>
      <c r="L109" s="7"/>
      <c r="M109" s="7">
        <f>O109+Q109</f>
        <v>1482290250</v>
      </c>
      <c r="N109" s="7"/>
      <c r="O109" s="7">
        <v>1514649905</v>
      </c>
      <c r="P109" s="7"/>
      <c r="Q109" s="7">
        <v>-32359655</v>
      </c>
      <c r="T109" s="11"/>
    </row>
    <row r="110" spans="1:20" hidden="1">
      <c r="A110" s="1" t="s">
        <v>286</v>
      </c>
      <c r="C110" s="7">
        <v>0</v>
      </c>
      <c r="D110" s="7"/>
      <c r="E110" s="7">
        <v>0</v>
      </c>
      <c r="F110" s="7"/>
      <c r="G110" s="7">
        <v>0</v>
      </c>
      <c r="H110" s="7"/>
      <c r="I110" s="7">
        <f t="shared" si="2"/>
        <v>0</v>
      </c>
      <c r="J110" s="7"/>
      <c r="K110" s="7">
        <v>4524000</v>
      </c>
      <c r="L110" s="7"/>
      <c r="M110" s="7">
        <f>O110+Q110</f>
        <v>2072159359</v>
      </c>
      <c r="N110" s="7"/>
      <c r="O110" s="7">
        <v>2155734948</v>
      </c>
      <c r="P110" s="7"/>
      <c r="Q110" s="7">
        <v>-83575589</v>
      </c>
    </row>
    <row r="111" spans="1:20" hidden="1">
      <c r="A111" s="1" t="s">
        <v>287</v>
      </c>
      <c r="C111" s="7">
        <v>0</v>
      </c>
      <c r="D111" s="7"/>
      <c r="E111" s="7">
        <v>0</v>
      </c>
      <c r="F111" s="7"/>
      <c r="G111" s="7">
        <v>0</v>
      </c>
      <c r="H111" s="7"/>
      <c r="I111" s="7">
        <f t="shared" si="2"/>
        <v>0</v>
      </c>
      <c r="J111" s="7"/>
      <c r="K111" s="7">
        <v>21342000</v>
      </c>
      <c r="L111" s="7"/>
      <c r="M111" s="7">
        <f>O111+Q111</f>
        <v>5914704463</v>
      </c>
      <c r="N111" s="7"/>
      <c r="O111" s="7">
        <v>6243039554</v>
      </c>
      <c r="P111" s="7"/>
      <c r="Q111" s="7">
        <v>-328335091</v>
      </c>
      <c r="T111" s="11"/>
    </row>
    <row r="112" spans="1:20" hidden="1">
      <c r="A112" s="1" t="s">
        <v>331</v>
      </c>
      <c r="C112" s="7">
        <v>0</v>
      </c>
      <c r="D112" s="7"/>
      <c r="E112" s="7">
        <v>0</v>
      </c>
      <c r="F112" s="7"/>
      <c r="G112" s="7">
        <v>0</v>
      </c>
      <c r="H112" s="7"/>
      <c r="I112" s="7">
        <v>0</v>
      </c>
      <c r="J112" s="7"/>
      <c r="K112" s="7">
        <v>3075000</v>
      </c>
      <c r="L112" s="7"/>
      <c r="M112" s="7">
        <v>544275000</v>
      </c>
      <c r="N112" s="7"/>
      <c r="O112" s="7">
        <v>582255419</v>
      </c>
      <c r="P112" s="7"/>
      <c r="Q112" s="7">
        <f>M112-O112</f>
        <v>-37980419</v>
      </c>
      <c r="T112" s="11"/>
    </row>
    <row r="113" spans="1:20" hidden="1">
      <c r="A113" s="1" t="s">
        <v>288</v>
      </c>
      <c r="C113" s="7">
        <v>0</v>
      </c>
      <c r="D113" s="7"/>
      <c r="E113" s="7">
        <v>0</v>
      </c>
      <c r="F113" s="7"/>
      <c r="G113" s="7">
        <v>0</v>
      </c>
      <c r="H113" s="7"/>
      <c r="I113" s="7">
        <f t="shared" si="2"/>
        <v>0</v>
      </c>
      <c r="J113" s="7"/>
      <c r="K113" s="7">
        <v>9909000</v>
      </c>
      <c r="L113" s="7"/>
      <c r="M113" s="7">
        <f t="shared" ref="M113:M120" si="4">O113+Q113</f>
        <v>3551471850</v>
      </c>
      <c r="N113" s="7"/>
      <c r="O113" s="7">
        <v>3697391802</v>
      </c>
      <c r="P113" s="7"/>
      <c r="Q113" s="7">
        <v>-145919952</v>
      </c>
    </row>
    <row r="114" spans="1:20" hidden="1">
      <c r="A114" s="1" t="s">
        <v>289</v>
      </c>
      <c r="C114" s="7">
        <v>0</v>
      </c>
      <c r="D114" s="7"/>
      <c r="E114" s="7">
        <v>0</v>
      </c>
      <c r="F114" s="7"/>
      <c r="G114" s="7">
        <v>0</v>
      </c>
      <c r="H114" s="7"/>
      <c r="I114" s="7">
        <f t="shared" si="2"/>
        <v>0</v>
      </c>
      <c r="J114" s="7"/>
      <c r="K114" s="7">
        <v>6674000</v>
      </c>
      <c r="L114" s="7"/>
      <c r="M114" s="7">
        <f t="shared" si="4"/>
        <v>1722173200</v>
      </c>
      <c r="N114" s="7"/>
      <c r="O114" s="7">
        <v>1833105870</v>
      </c>
      <c r="P114" s="7"/>
      <c r="Q114" s="7">
        <v>-110932670</v>
      </c>
    </row>
    <row r="115" spans="1:20" hidden="1">
      <c r="A115" s="1" t="s">
        <v>290</v>
      </c>
      <c r="C115" s="7">
        <v>0</v>
      </c>
      <c r="D115" s="7"/>
      <c r="E115" s="7">
        <v>0</v>
      </c>
      <c r="F115" s="7"/>
      <c r="G115" s="7">
        <v>0</v>
      </c>
      <c r="H115" s="7"/>
      <c r="I115" s="7">
        <f t="shared" si="2"/>
        <v>0</v>
      </c>
      <c r="J115" s="7"/>
      <c r="K115" s="7">
        <v>8004000</v>
      </c>
      <c r="L115" s="7"/>
      <c r="M115" s="7">
        <f t="shared" si="4"/>
        <v>616503083</v>
      </c>
      <c r="N115" s="7"/>
      <c r="O115" s="7">
        <v>724677728</v>
      </c>
      <c r="P115" s="7"/>
      <c r="Q115" s="7">
        <v>-108174645</v>
      </c>
      <c r="T115" s="11"/>
    </row>
    <row r="116" spans="1:20" hidden="1">
      <c r="A116" s="1" t="s">
        <v>291</v>
      </c>
      <c r="C116" s="7">
        <v>0</v>
      </c>
      <c r="D116" s="7"/>
      <c r="E116" s="7">
        <v>0</v>
      </c>
      <c r="F116" s="7"/>
      <c r="G116" s="7">
        <v>0</v>
      </c>
      <c r="H116" s="7"/>
      <c r="I116" s="7">
        <f t="shared" si="2"/>
        <v>0</v>
      </c>
      <c r="J116" s="7"/>
      <c r="K116" s="7">
        <v>33709000</v>
      </c>
      <c r="L116" s="7"/>
      <c r="M116" s="7">
        <f t="shared" si="4"/>
        <v>5332340450</v>
      </c>
      <c r="N116" s="7"/>
      <c r="O116" s="7">
        <v>5778301388</v>
      </c>
      <c r="P116" s="7"/>
      <c r="Q116" s="7">
        <v>-445960938</v>
      </c>
    </row>
    <row r="117" spans="1:20" hidden="1">
      <c r="A117" s="1" t="s">
        <v>332</v>
      </c>
      <c r="C117" s="7">
        <v>0</v>
      </c>
      <c r="D117" s="7"/>
      <c r="E117" s="7">
        <v>0</v>
      </c>
      <c r="F117" s="7"/>
      <c r="G117" s="7">
        <v>0</v>
      </c>
      <c r="H117" s="7"/>
      <c r="I117" s="7">
        <f t="shared" si="2"/>
        <v>0</v>
      </c>
      <c r="J117" s="7"/>
      <c r="K117" s="7">
        <v>191000</v>
      </c>
      <c r="L117" s="7"/>
      <c r="M117" s="7">
        <f t="shared" si="4"/>
        <v>77526035</v>
      </c>
      <c r="N117" s="7"/>
      <c r="O117" s="7">
        <v>61270768</v>
      </c>
      <c r="P117" s="7"/>
      <c r="Q117" s="7">
        <v>16255267</v>
      </c>
    </row>
    <row r="118" spans="1:20" hidden="1">
      <c r="A118" s="1" t="s">
        <v>333</v>
      </c>
      <c r="C118" s="7">
        <v>0</v>
      </c>
      <c r="D118" s="7"/>
      <c r="E118" s="7">
        <v>0</v>
      </c>
      <c r="F118" s="7"/>
      <c r="G118" s="7">
        <v>0</v>
      </c>
      <c r="H118" s="7"/>
      <c r="I118" s="7">
        <v>0</v>
      </c>
      <c r="J118" s="7"/>
      <c r="K118" s="7">
        <v>1596000</v>
      </c>
      <c r="L118" s="7"/>
      <c r="M118" s="7">
        <f t="shared" si="4"/>
        <v>6890646221</v>
      </c>
      <c r="N118" s="7"/>
      <c r="O118" s="7">
        <v>5284360301</v>
      </c>
      <c r="P118" s="7"/>
      <c r="Q118" s="7">
        <v>1606285920</v>
      </c>
    </row>
    <row r="119" spans="1:20" hidden="1">
      <c r="A119" s="1" t="s">
        <v>334</v>
      </c>
      <c r="C119" s="7">
        <v>0</v>
      </c>
      <c r="D119" s="7"/>
      <c r="E119" s="7">
        <v>0</v>
      </c>
      <c r="F119" s="7"/>
      <c r="G119" s="7">
        <v>0</v>
      </c>
      <c r="H119" s="7"/>
      <c r="I119" s="7">
        <v>0</v>
      </c>
      <c r="J119" s="7"/>
      <c r="K119" s="7">
        <v>17729000</v>
      </c>
      <c r="L119" s="7"/>
      <c r="M119" s="7">
        <f t="shared" si="4"/>
        <v>11925656842</v>
      </c>
      <c r="N119" s="7"/>
      <c r="O119" s="7">
        <v>6507624000</v>
      </c>
      <c r="P119" s="7"/>
      <c r="Q119" s="7">
        <v>5418032842</v>
      </c>
    </row>
    <row r="120" spans="1:20" hidden="1">
      <c r="A120" s="1" t="s">
        <v>335</v>
      </c>
      <c r="C120" s="7">
        <v>0</v>
      </c>
      <c r="D120" s="7"/>
      <c r="E120" s="7">
        <v>0</v>
      </c>
      <c r="F120" s="7"/>
      <c r="G120" s="7">
        <v>0</v>
      </c>
      <c r="H120" s="7"/>
      <c r="I120" s="7">
        <v>0</v>
      </c>
      <c r="J120" s="7"/>
      <c r="K120" s="7">
        <v>35389000</v>
      </c>
      <c r="L120" s="7"/>
      <c r="M120" s="7">
        <f t="shared" si="4"/>
        <v>21858531088</v>
      </c>
      <c r="N120" s="7"/>
      <c r="O120" s="7">
        <v>10379429000</v>
      </c>
      <c r="P120" s="7"/>
      <c r="Q120" s="7">
        <v>11479102088</v>
      </c>
    </row>
    <row r="121" spans="1:20">
      <c r="A121" s="1" t="s">
        <v>292</v>
      </c>
      <c r="C121" s="7">
        <v>0</v>
      </c>
      <c r="D121" s="7"/>
      <c r="E121" s="7">
        <v>0</v>
      </c>
      <c r="F121" s="7"/>
      <c r="G121" s="7">
        <v>0</v>
      </c>
      <c r="H121" s="7"/>
      <c r="I121" s="7">
        <f t="shared" si="2"/>
        <v>0</v>
      </c>
      <c r="J121" s="7"/>
      <c r="K121" s="7">
        <v>2750000</v>
      </c>
      <c r="L121" s="7"/>
      <c r="M121" s="7">
        <v>32606746509</v>
      </c>
      <c r="N121" s="7"/>
      <c r="O121" s="7">
        <v>32096557652</v>
      </c>
      <c r="P121" s="7"/>
      <c r="Q121" s="7">
        <f t="shared" si="3"/>
        <v>510188857</v>
      </c>
    </row>
    <row r="122" spans="1:20" hidden="1">
      <c r="A122" s="1" t="s">
        <v>293</v>
      </c>
      <c r="C122" s="7">
        <v>0</v>
      </c>
      <c r="D122" s="7"/>
      <c r="E122" s="7">
        <v>0</v>
      </c>
      <c r="F122" s="7"/>
      <c r="G122" s="7">
        <v>0</v>
      </c>
      <c r="H122" s="7"/>
      <c r="I122" s="7">
        <f t="shared" si="2"/>
        <v>0</v>
      </c>
      <c r="J122" s="7"/>
      <c r="K122" s="7">
        <v>75797000</v>
      </c>
      <c r="L122" s="7"/>
      <c r="M122" s="7">
        <f>O122+Q122</f>
        <v>4408281500</v>
      </c>
      <c r="N122" s="7"/>
      <c r="O122" s="7">
        <v>5277102268</v>
      </c>
      <c r="P122" s="7"/>
      <c r="Q122" s="7">
        <v>-868820768</v>
      </c>
    </row>
    <row r="123" spans="1:20">
      <c r="A123" s="1" t="s">
        <v>59</v>
      </c>
      <c r="C123" s="7">
        <v>0</v>
      </c>
      <c r="D123" s="7"/>
      <c r="E123" s="7">
        <v>0</v>
      </c>
      <c r="F123" s="7"/>
      <c r="G123" s="7">
        <v>0</v>
      </c>
      <c r="H123" s="7"/>
      <c r="I123" s="7">
        <f t="shared" si="2"/>
        <v>0</v>
      </c>
      <c r="J123" s="7"/>
      <c r="K123" s="7">
        <v>18733951</v>
      </c>
      <c r="L123" s="7"/>
      <c r="M123" s="7">
        <v>25729677243</v>
      </c>
      <c r="N123" s="7"/>
      <c r="O123" s="7">
        <v>19782267833</v>
      </c>
      <c r="P123" s="7"/>
      <c r="Q123" s="7">
        <f t="shared" si="3"/>
        <v>5947409410</v>
      </c>
    </row>
    <row r="124" spans="1:20">
      <c r="A124" s="1" t="s">
        <v>294</v>
      </c>
      <c r="C124" s="7">
        <v>0</v>
      </c>
      <c r="D124" s="7"/>
      <c r="E124" s="7">
        <v>0</v>
      </c>
      <c r="F124" s="7"/>
      <c r="G124" s="7">
        <v>0</v>
      </c>
      <c r="H124" s="7"/>
      <c r="I124" s="7">
        <f t="shared" si="2"/>
        <v>0</v>
      </c>
      <c r="J124" s="7"/>
      <c r="K124" s="7">
        <v>10367954</v>
      </c>
      <c r="L124" s="7"/>
      <c r="M124" s="7">
        <v>58159056733</v>
      </c>
      <c r="N124" s="7"/>
      <c r="O124" s="7">
        <v>43121411394</v>
      </c>
      <c r="P124" s="7"/>
      <c r="Q124" s="7">
        <f t="shared" si="3"/>
        <v>15037645339</v>
      </c>
    </row>
    <row r="125" spans="1:20">
      <c r="A125" s="1" t="s">
        <v>134</v>
      </c>
      <c r="C125" s="7">
        <v>31513</v>
      </c>
      <c r="D125" s="7"/>
      <c r="E125" s="7">
        <v>29994308288</v>
      </c>
      <c r="F125" s="7"/>
      <c r="G125" s="7">
        <v>28906392812</v>
      </c>
      <c r="H125" s="7"/>
      <c r="I125" s="7">
        <f t="shared" si="2"/>
        <v>1087915476</v>
      </c>
      <c r="J125" s="7"/>
      <c r="K125" s="7">
        <v>31513</v>
      </c>
      <c r="L125" s="7"/>
      <c r="M125" s="7">
        <v>29994308288</v>
      </c>
      <c r="N125" s="7"/>
      <c r="O125" s="7">
        <v>28906392812</v>
      </c>
      <c r="P125" s="7"/>
      <c r="Q125" s="7">
        <f t="shared" si="3"/>
        <v>1087915476</v>
      </c>
    </row>
    <row r="126" spans="1:20">
      <c r="A126" s="1" t="s">
        <v>143</v>
      </c>
      <c r="C126" s="7">
        <v>3859</v>
      </c>
      <c r="D126" s="7"/>
      <c r="E126" s="7">
        <v>3859000000</v>
      </c>
      <c r="F126" s="7"/>
      <c r="G126" s="7">
        <v>3779068772</v>
      </c>
      <c r="H126" s="7"/>
      <c r="I126" s="7">
        <f t="shared" si="2"/>
        <v>79931228</v>
      </c>
      <c r="J126" s="7"/>
      <c r="K126" s="7">
        <v>103859</v>
      </c>
      <c r="L126" s="7"/>
      <c r="M126" s="7">
        <v>100397482688</v>
      </c>
      <c r="N126" s="7"/>
      <c r="O126" s="7">
        <v>101660324577</v>
      </c>
      <c r="P126" s="7"/>
      <c r="Q126" s="7">
        <f t="shared" si="3"/>
        <v>-1262841889</v>
      </c>
    </row>
    <row r="127" spans="1:20">
      <c r="A127" s="1" t="s">
        <v>183</v>
      </c>
      <c r="C127" s="7">
        <v>0</v>
      </c>
      <c r="D127" s="7"/>
      <c r="E127" s="7">
        <v>0</v>
      </c>
      <c r="F127" s="7"/>
      <c r="G127" s="7">
        <v>0</v>
      </c>
      <c r="H127" s="7"/>
      <c r="I127" s="7">
        <f t="shared" si="2"/>
        <v>0</v>
      </c>
      <c r="J127" s="7"/>
      <c r="K127" s="7">
        <v>130000</v>
      </c>
      <c r="L127" s="7"/>
      <c r="M127" s="7">
        <v>122248679220</v>
      </c>
      <c r="N127" s="7"/>
      <c r="O127" s="7">
        <v>122281320780</v>
      </c>
      <c r="P127" s="7"/>
      <c r="Q127" s="7">
        <f t="shared" si="3"/>
        <v>-32641560</v>
      </c>
    </row>
    <row r="128" spans="1:20">
      <c r="A128" s="1" t="s">
        <v>140</v>
      </c>
      <c r="C128" s="7">
        <v>0</v>
      </c>
      <c r="D128" s="7"/>
      <c r="E128" s="7">
        <v>0</v>
      </c>
      <c r="F128" s="7"/>
      <c r="G128" s="7">
        <v>0</v>
      </c>
      <c r="H128" s="7"/>
      <c r="I128" s="7">
        <f t="shared" si="2"/>
        <v>0</v>
      </c>
      <c r="J128" s="7"/>
      <c r="K128" s="7">
        <v>50000</v>
      </c>
      <c r="L128" s="7"/>
      <c r="M128" s="7">
        <v>40580143517</v>
      </c>
      <c r="N128" s="7"/>
      <c r="O128" s="7">
        <v>40407322500</v>
      </c>
      <c r="P128" s="7"/>
      <c r="Q128" s="7">
        <f t="shared" si="3"/>
        <v>172821017</v>
      </c>
    </row>
    <row r="129" spans="1:17">
      <c r="A129" s="1" t="s">
        <v>295</v>
      </c>
      <c r="C129" s="7">
        <v>0</v>
      </c>
      <c r="D129" s="7"/>
      <c r="E129" s="7">
        <v>0</v>
      </c>
      <c r="F129" s="7"/>
      <c r="G129" s="7">
        <v>0</v>
      </c>
      <c r="H129" s="7"/>
      <c r="I129" s="7">
        <f t="shared" si="2"/>
        <v>0</v>
      </c>
      <c r="J129" s="7"/>
      <c r="K129" s="7">
        <v>186000</v>
      </c>
      <c r="L129" s="7"/>
      <c r="M129" s="7">
        <v>151202964669</v>
      </c>
      <c r="N129" s="7"/>
      <c r="O129" s="7">
        <v>149889222415</v>
      </c>
      <c r="P129" s="7"/>
      <c r="Q129" s="7">
        <f t="shared" si="3"/>
        <v>1313742254</v>
      </c>
    </row>
    <row r="130" spans="1:17">
      <c r="A130" s="1" t="s">
        <v>296</v>
      </c>
      <c r="C130" s="7">
        <v>0</v>
      </c>
      <c r="D130" s="7"/>
      <c r="E130" s="7">
        <v>0</v>
      </c>
      <c r="F130" s="7"/>
      <c r="G130" s="7">
        <v>0</v>
      </c>
      <c r="H130" s="7"/>
      <c r="I130" s="7">
        <f t="shared" si="2"/>
        <v>0</v>
      </c>
      <c r="J130" s="7"/>
      <c r="K130" s="7">
        <v>100000</v>
      </c>
      <c r="L130" s="7"/>
      <c r="M130" s="7">
        <v>83701116429</v>
      </c>
      <c r="N130" s="7"/>
      <c r="O130" s="7">
        <v>82445940618</v>
      </c>
      <c r="P130" s="7"/>
      <c r="Q130" s="7">
        <f t="shared" si="3"/>
        <v>1255175811</v>
      </c>
    </row>
    <row r="131" spans="1:17">
      <c r="A131" s="1" t="s">
        <v>181</v>
      </c>
      <c r="C131" s="7">
        <v>0</v>
      </c>
      <c r="D131" s="7"/>
      <c r="E131" s="7">
        <v>0</v>
      </c>
      <c r="F131" s="7"/>
      <c r="G131" s="7">
        <v>0</v>
      </c>
      <c r="H131" s="7"/>
      <c r="I131" s="7">
        <f t="shared" si="2"/>
        <v>0</v>
      </c>
      <c r="J131" s="7"/>
      <c r="K131" s="7">
        <v>650000</v>
      </c>
      <c r="L131" s="7"/>
      <c r="M131" s="7">
        <v>606266592285</v>
      </c>
      <c r="N131" s="7"/>
      <c r="O131" s="7">
        <v>617065385624</v>
      </c>
      <c r="P131" s="7"/>
      <c r="Q131" s="7">
        <f t="shared" si="3"/>
        <v>-10798793339</v>
      </c>
    </row>
    <row r="132" spans="1:17">
      <c r="A132" s="1" t="s">
        <v>179</v>
      </c>
      <c r="C132" s="7">
        <v>0</v>
      </c>
      <c r="D132" s="7"/>
      <c r="E132" s="7">
        <v>0</v>
      </c>
      <c r="F132" s="7"/>
      <c r="G132" s="7">
        <v>0</v>
      </c>
      <c r="H132" s="7"/>
      <c r="I132" s="7">
        <f t="shared" si="2"/>
        <v>0</v>
      </c>
      <c r="J132" s="7"/>
      <c r="K132" s="7">
        <v>780630</v>
      </c>
      <c r="L132" s="7"/>
      <c r="M132" s="7">
        <v>772256941676</v>
      </c>
      <c r="N132" s="7"/>
      <c r="O132" s="7">
        <v>771061882252</v>
      </c>
      <c r="P132" s="7"/>
      <c r="Q132" s="7">
        <f t="shared" si="3"/>
        <v>1195059424</v>
      </c>
    </row>
    <row r="133" spans="1:17">
      <c r="A133" s="1" t="s">
        <v>177</v>
      </c>
      <c r="C133" s="7">
        <v>0</v>
      </c>
      <c r="D133" s="7"/>
      <c r="E133" s="7">
        <v>0</v>
      </c>
      <c r="F133" s="7"/>
      <c r="G133" s="7">
        <v>0</v>
      </c>
      <c r="H133" s="7"/>
      <c r="I133" s="7">
        <f t="shared" si="2"/>
        <v>0</v>
      </c>
      <c r="J133" s="7"/>
      <c r="K133" s="7">
        <v>2000</v>
      </c>
      <c r="L133" s="7"/>
      <c r="M133" s="7">
        <v>1881658890</v>
      </c>
      <c r="N133" s="7"/>
      <c r="O133" s="7">
        <v>1922651456</v>
      </c>
      <c r="P133" s="7"/>
      <c r="Q133" s="7">
        <f t="shared" si="3"/>
        <v>-40992566</v>
      </c>
    </row>
    <row r="134" spans="1:17">
      <c r="A134" s="1" t="s">
        <v>174</v>
      </c>
      <c r="C134" s="7">
        <v>0</v>
      </c>
      <c r="D134" s="7"/>
      <c r="E134" s="7">
        <v>0</v>
      </c>
      <c r="F134" s="7"/>
      <c r="G134" s="7">
        <v>0</v>
      </c>
      <c r="H134" s="7"/>
      <c r="I134" s="7">
        <f t="shared" si="2"/>
        <v>0</v>
      </c>
      <c r="J134" s="7"/>
      <c r="K134" s="7">
        <v>50000</v>
      </c>
      <c r="L134" s="7"/>
      <c r="M134" s="7">
        <v>46741526563</v>
      </c>
      <c r="N134" s="7"/>
      <c r="O134" s="7">
        <v>50490846875</v>
      </c>
      <c r="P134" s="7"/>
      <c r="Q134" s="7">
        <f t="shared" si="3"/>
        <v>-3749320312</v>
      </c>
    </row>
    <row r="135" spans="1:17">
      <c r="A135" s="1" t="s">
        <v>185</v>
      </c>
      <c r="C135" s="7">
        <v>0</v>
      </c>
      <c r="D135" s="7"/>
      <c r="E135" s="7">
        <v>0</v>
      </c>
      <c r="F135" s="7"/>
      <c r="G135" s="7">
        <v>0</v>
      </c>
      <c r="H135" s="7"/>
      <c r="I135" s="7">
        <f t="shared" si="2"/>
        <v>0</v>
      </c>
      <c r="J135" s="7"/>
      <c r="K135" s="7">
        <v>474279</v>
      </c>
      <c r="L135" s="7"/>
      <c r="M135" s="7">
        <v>457296867371</v>
      </c>
      <c r="N135" s="7"/>
      <c r="O135" s="7">
        <v>468289500628</v>
      </c>
      <c r="P135" s="7"/>
      <c r="Q135" s="7">
        <f t="shared" si="3"/>
        <v>-10992633257</v>
      </c>
    </row>
    <row r="136" spans="1:17">
      <c r="A136" s="1" t="s">
        <v>297</v>
      </c>
      <c r="C136" s="7">
        <v>0</v>
      </c>
      <c r="D136" s="7"/>
      <c r="E136" s="7">
        <v>0</v>
      </c>
      <c r="F136" s="7"/>
      <c r="G136" s="7">
        <v>0</v>
      </c>
      <c r="H136" s="7"/>
      <c r="I136" s="7">
        <f t="shared" si="2"/>
        <v>0</v>
      </c>
      <c r="J136" s="7"/>
      <c r="K136" s="7">
        <v>23800</v>
      </c>
      <c r="L136" s="7"/>
      <c r="M136" s="7">
        <v>18943745826</v>
      </c>
      <c r="N136" s="7"/>
      <c r="O136" s="7">
        <v>18955881623</v>
      </c>
      <c r="P136" s="7"/>
      <c r="Q136" s="7">
        <f t="shared" si="3"/>
        <v>-12135797</v>
      </c>
    </row>
    <row r="137" spans="1:17">
      <c r="A137" s="1" t="s">
        <v>298</v>
      </c>
      <c r="C137" s="7">
        <v>0</v>
      </c>
      <c r="D137" s="7"/>
      <c r="E137" s="7">
        <v>0</v>
      </c>
      <c r="F137" s="7"/>
      <c r="G137" s="7">
        <v>0</v>
      </c>
      <c r="H137" s="7"/>
      <c r="I137" s="7">
        <f t="shared" si="2"/>
        <v>0</v>
      </c>
      <c r="J137" s="7"/>
      <c r="K137" s="7">
        <v>326016</v>
      </c>
      <c r="L137" s="7"/>
      <c r="M137" s="7">
        <v>318639590434</v>
      </c>
      <c r="N137" s="7"/>
      <c r="O137" s="7">
        <v>311442744539</v>
      </c>
      <c r="P137" s="7"/>
      <c r="Q137" s="7">
        <f t="shared" si="3"/>
        <v>7196845895</v>
      </c>
    </row>
    <row r="138" spans="1:17">
      <c r="A138" s="1" t="s">
        <v>299</v>
      </c>
      <c r="C138" s="7">
        <v>0</v>
      </c>
      <c r="D138" s="7"/>
      <c r="E138" s="7">
        <v>0</v>
      </c>
      <c r="F138" s="7"/>
      <c r="G138" s="7">
        <v>0</v>
      </c>
      <c r="H138" s="7"/>
      <c r="I138" s="7">
        <f t="shared" si="2"/>
        <v>0</v>
      </c>
      <c r="J138" s="7"/>
      <c r="K138" s="7">
        <v>30257</v>
      </c>
      <c r="L138" s="7"/>
      <c r="M138" s="7">
        <v>29589847207</v>
      </c>
      <c r="N138" s="7"/>
      <c r="O138" s="7">
        <v>28892528570</v>
      </c>
      <c r="P138" s="7"/>
      <c r="Q138" s="7">
        <f t="shared" si="3"/>
        <v>697318637</v>
      </c>
    </row>
    <row r="139" spans="1:17">
      <c r="A139" s="1" t="s">
        <v>300</v>
      </c>
      <c r="C139" s="7">
        <v>0</v>
      </c>
      <c r="D139" s="7"/>
      <c r="E139" s="7">
        <v>0</v>
      </c>
      <c r="F139" s="7"/>
      <c r="G139" s="7">
        <v>0</v>
      </c>
      <c r="H139" s="7"/>
      <c r="I139" s="7">
        <f t="shared" si="2"/>
        <v>0</v>
      </c>
      <c r="J139" s="7"/>
      <c r="K139" s="7">
        <v>237644</v>
      </c>
      <c r="L139" s="7"/>
      <c r="M139" s="7">
        <v>224132570439</v>
      </c>
      <c r="N139" s="7"/>
      <c r="O139" s="7">
        <v>221470799015</v>
      </c>
      <c r="P139" s="7"/>
      <c r="Q139" s="7">
        <f t="shared" si="3"/>
        <v>2661771424</v>
      </c>
    </row>
    <row r="140" spans="1:17">
      <c r="A140" s="1" t="s">
        <v>301</v>
      </c>
      <c r="C140" s="7">
        <v>0</v>
      </c>
      <c r="D140" s="7"/>
      <c r="E140" s="7">
        <v>0</v>
      </c>
      <c r="F140" s="7"/>
      <c r="G140" s="7">
        <v>0</v>
      </c>
      <c r="H140" s="7"/>
      <c r="I140" s="7">
        <f t="shared" si="2"/>
        <v>0</v>
      </c>
      <c r="J140" s="7"/>
      <c r="K140" s="7">
        <v>26800</v>
      </c>
      <c r="L140" s="7"/>
      <c r="M140" s="7">
        <v>24945117881</v>
      </c>
      <c r="N140" s="7"/>
      <c r="O140" s="7">
        <v>23451644618</v>
      </c>
      <c r="P140" s="7"/>
      <c r="Q140" s="7">
        <f t="shared" si="3"/>
        <v>1493473263</v>
      </c>
    </row>
    <row r="141" spans="1:17">
      <c r="A141" s="1" t="s">
        <v>131</v>
      </c>
      <c r="C141" s="7">
        <v>0</v>
      </c>
      <c r="D141" s="7"/>
      <c r="E141" s="7">
        <v>0</v>
      </c>
      <c r="F141" s="7"/>
      <c r="G141" s="7">
        <v>0</v>
      </c>
      <c r="H141" s="7"/>
      <c r="I141" s="7">
        <f t="shared" si="2"/>
        <v>0</v>
      </c>
      <c r="J141" s="7"/>
      <c r="K141" s="7">
        <v>88200</v>
      </c>
      <c r="L141" s="7"/>
      <c r="M141" s="7">
        <v>81765059409</v>
      </c>
      <c r="N141" s="7"/>
      <c r="O141" s="7">
        <v>81254326748</v>
      </c>
      <c r="P141" s="7"/>
      <c r="Q141" s="7">
        <f t="shared" si="3"/>
        <v>510732661</v>
      </c>
    </row>
    <row r="142" spans="1:17">
      <c r="A142" s="1" t="s">
        <v>302</v>
      </c>
      <c r="C142" s="7">
        <v>0</v>
      </c>
      <c r="D142" s="7"/>
      <c r="E142" s="7">
        <v>0</v>
      </c>
      <c r="F142" s="7"/>
      <c r="G142" s="7">
        <v>0</v>
      </c>
      <c r="H142" s="7"/>
      <c r="I142" s="7">
        <f t="shared" ref="I142:I150" si="5">E142-G142</f>
        <v>0</v>
      </c>
      <c r="J142" s="7"/>
      <c r="K142" s="7">
        <v>294650</v>
      </c>
      <c r="L142" s="7"/>
      <c r="M142" s="7">
        <v>268771139325</v>
      </c>
      <c r="N142" s="7"/>
      <c r="O142" s="7">
        <v>265142979786</v>
      </c>
      <c r="P142" s="7"/>
      <c r="Q142" s="7">
        <f t="shared" ref="Q142:Q149" si="6">M142-O142</f>
        <v>3628159539</v>
      </c>
    </row>
    <row r="143" spans="1:17">
      <c r="A143" s="1" t="s">
        <v>303</v>
      </c>
      <c r="C143" s="7">
        <v>0</v>
      </c>
      <c r="D143" s="7"/>
      <c r="E143" s="7">
        <v>0</v>
      </c>
      <c r="F143" s="7"/>
      <c r="G143" s="7">
        <v>0</v>
      </c>
      <c r="H143" s="7"/>
      <c r="I143" s="7">
        <f t="shared" si="5"/>
        <v>0</v>
      </c>
      <c r="J143" s="7"/>
      <c r="K143" s="7">
        <v>41600</v>
      </c>
      <c r="L143" s="7"/>
      <c r="M143" s="7">
        <v>40541929215</v>
      </c>
      <c r="N143" s="7"/>
      <c r="O143" s="7">
        <v>40107103091</v>
      </c>
      <c r="P143" s="7"/>
      <c r="Q143" s="7">
        <f t="shared" si="6"/>
        <v>434826124</v>
      </c>
    </row>
    <row r="144" spans="1:17">
      <c r="A144" s="1" t="s">
        <v>118</v>
      </c>
      <c r="C144" s="7">
        <v>0</v>
      </c>
      <c r="D144" s="7"/>
      <c r="E144" s="7">
        <v>0</v>
      </c>
      <c r="F144" s="7"/>
      <c r="G144" s="7">
        <v>0</v>
      </c>
      <c r="H144" s="7"/>
      <c r="I144" s="7">
        <f t="shared" si="5"/>
        <v>0</v>
      </c>
      <c r="J144" s="7"/>
      <c r="K144" s="7">
        <v>321452</v>
      </c>
      <c r="L144" s="7"/>
      <c r="M144" s="7">
        <v>270344292310</v>
      </c>
      <c r="N144" s="7"/>
      <c r="O144" s="7">
        <v>268417881424</v>
      </c>
      <c r="P144" s="7"/>
      <c r="Q144" s="7">
        <f t="shared" si="6"/>
        <v>1926410886</v>
      </c>
    </row>
    <row r="145" spans="1:20">
      <c r="A145" s="1" t="s">
        <v>122</v>
      </c>
      <c r="C145" s="7">
        <v>0</v>
      </c>
      <c r="D145" s="7"/>
      <c r="E145" s="7">
        <v>0</v>
      </c>
      <c r="F145" s="7"/>
      <c r="G145" s="7">
        <v>0</v>
      </c>
      <c r="H145" s="7"/>
      <c r="I145" s="7">
        <f t="shared" si="5"/>
        <v>0</v>
      </c>
      <c r="J145" s="7"/>
      <c r="K145" s="7">
        <v>31400</v>
      </c>
      <c r="L145" s="7"/>
      <c r="M145" s="7">
        <v>24975576358</v>
      </c>
      <c r="N145" s="7"/>
      <c r="O145" s="7">
        <v>24958475456</v>
      </c>
      <c r="P145" s="7"/>
      <c r="Q145" s="7">
        <f t="shared" si="6"/>
        <v>17100902</v>
      </c>
    </row>
    <row r="146" spans="1:20">
      <c r="A146" s="1" t="s">
        <v>128</v>
      </c>
      <c r="C146" s="7">
        <v>0</v>
      </c>
      <c r="D146" s="7"/>
      <c r="E146" s="7">
        <v>0</v>
      </c>
      <c r="F146" s="7"/>
      <c r="G146" s="7">
        <v>0</v>
      </c>
      <c r="H146" s="7"/>
      <c r="I146" s="7">
        <f t="shared" si="5"/>
        <v>0</v>
      </c>
      <c r="J146" s="7"/>
      <c r="K146" s="7">
        <v>49500</v>
      </c>
      <c r="L146" s="7"/>
      <c r="M146" s="7">
        <v>32280906032</v>
      </c>
      <c r="N146" s="7"/>
      <c r="O146" s="7">
        <v>31882164588</v>
      </c>
      <c r="P146" s="7"/>
      <c r="Q146" s="7">
        <f t="shared" si="6"/>
        <v>398741444</v>
      </c>
    </row>
    <row r="147" spans="1:20">
      <c r="A147" s="1" t="s">
        <v>304</v>
      </c>
      <c r="C147" s="7">
        <v>0</v>
      </c>
      <c r="D147" s="7"/>
      <c r="E147" s="7">
        <v>0</v>
      </c>
      <c r="F147" s="7"/>
      <c r="G147" s="7">
        <v>0</v>
      </c>
      <c r="H147" s="7"/>
      <c r="I147" s="7">
        <f t="shared" si="5"/>
        <v>0</v>
      </c>
      <c r="J147" s="7"/>
      <c r="K147" s="7">
        <v>19300</v>
      </c>
      <c r="L147" s="7"/>
      <c r="M147" s="7">
        <v>12354485348</v>
      </c>
      <c r="N147" s="7"/>
      <c r="O147" s="7">
        <v>12214256422</v>
      </c>
      <c r="P147" s="7"/>
      <c r="Q147" s="7">
        <f t="shared" si="6"/>
        <v>140228926</v>
      </c>
    </row>
    <row r="148" spans="1:20">
      <c r="A148" s="1" t="s">
        <v>305</v>
      </c>
      <c r="C148" s="7">
        <v>0</v>
      </c>
      <c r="D148" s="7"/>
      <c r="E148" s="7">
        <v>0</v>
      </c>
      <c r="F148" s="7"/>
      <c r="G148" s="7">
        <v>0</v>
      </c>
      <c r="H148" s="7"/>
      <c r="I148" s="7">
        <f t="shared" si="5"/>
        <v>0</v>
      </c>
      <c r="J148" s="7"/>
      <c r="K148" s="7">
        <v>13500</v>
      </c>
      <c r="L148" s="7"/>
      <c r="M148" s="7">
        <v>8312474095</v>
      </c>
      <c r="N148" s="7"/>
      <c r="O148" s="7">
        <v>8215350751</v>
      </c>
      <c r="P148" s="7"/>
      <c r="Q148" s="7">
        <f t="shared" si="6"/>
        <v>97123344</v>
      </c>
    </row>
    <row r="149" spans="1:20">
      <c r="A149" s="1" t="s">
        <v>306</v>
      </c>
      <c r="C149" s="7">
        <v>0</v>
      </c>
      <c r="D149" s="7"/>
      <c r="E149" s="7">
        <v>0</v>
      </c>
      <c r="F149" s="7"/>
      <c r="G149" s="7">
        <v>0</v>
      </c>
      <c r="H149" s="7"/>
      <c r="I149" s="7">
        <f t="shared" si="5"/>
        <v>0</v>
      </c>
      <c r="J149" s="7"/>
      <c r="K149" s="7">
        <v>100</v>
      </c>
      <c r="L149" s="7"/>
      <c r="M149" s="7">
        <v>62988582</v>
      </c>
      <c r="N149" s="7"/>
      <c r="O149" s="7">
        <v>62165264</v>
      </c>
      <c r="P149" s="7"/>
      <c r="Q149" s="7">
        <f t="shared" si="6"/>
        <v>823318</v>
      </c>
    </row>
    <row r="150" spans="1:20">
      <c r="A150" s="1" t="s">
        <v>187</v>
      </c>
      <c r="C150" s="7">
        <v>0</v>
      </c>
      <c r="D150" s="7"/>
      <c r="E150" s="7">
        <v>0</v>
      </c>
      <c r="F150" s="7"/>
      <c r="G150" s="7">
        <v>0</v>
      </c>
      <c r="H150" s="7"/>
      <c r="I150" s="7">
        <f t="shared" si="5"/>
        <v>0</v>
      </c>
      <c r="J150" s="7"/>
      <c r="K150" s="7">
        <v>10000</v>
      </c>
      <c r="L150" s="7"/>
      <c r="M150" s="7">
        <v>10000000000</v>
      </c>
      <c r="N150" s="7"/>
      <c r="O150" s="7">
        <v>9998177501</v>
      </c>
      <c r="P150" s="7"/>
      <c r="Q150" s="7">
        <f>M150-O150</f>
        <v>1822499</v>
      </c>
    </row>
    <row r="151" spans="1:20" ht="24.75" thickBot="1">
      <c r="C151" s="7"/>
      <c r="D151" s="7"/>
      <c r="E151" s="8">
        <f>SUM(E8:E150)</f>
        <v>555631594634</v>
      </c>
      <c r="F151" s="7"/>
      <c r="G151" s="8">
        <f>SUM(G8:G150)</f>
        <v>339186954871</v>
      </c>
      <c r="H151" s="7"/>
      <c r="I151" s="8">
        <f>SUM(I8:I150)</f>
        <v>216444639763</v>
      </c>
      <c r="J151" s="7"/>
      <c r="K151" s="7"/>
      <c r="L151" s="7"/>
      <c r="M151" s="8">
        <f>SUM(M8:M150)</f>
        <v>9877946113831</v>
      </c>
      <c r="N151" s="7"/>
      <c r="O151" s="8">
        <f>SUM(O8:O150)</f>
        <v>7857151762559</v>
      </c>
      <c r="P151" s="7"/>
      <c r="Q151" s="8">
        <f>SUM(Q8:Q150)</f>
        <v>2020794351272</v>
      </c>
      <c r="T151" s="6"/>
    </row>
    <row r="152" spans="1:20" ht="24.75" thickTop="1">
      <c r="C152" s="4"/>
      <c r="D152" s="4"/>
      <c r="E152" s="4"/>
      <c r="F152" s="4"/>
    </row>
    <row r="153" spans="1:20">
      <c r="C153" s="4"/>
      <c r="D153" s="4"/>
      <c r="E153" s="4"/>
      <c r="F153" s="4"/>
    </row>
    <row r="160" spans="1:20">
      <c r="F160" s="4"/>
      <c r="G160" s="4"/>
      <c r="H160" s="7"/>
      <c r="I160" s="7"/>
      <c r="J160" s="7"/>
      <c r="K160" s="7"/>
      <c r="L160" s="7"/>
      <c r="M160" s="7"/>
      <c r="N160" s="7"/>
      <c r="O160" s="7"/>
      <c r="P160" s="7"/>
      <c r="S160" s="6"/>
    </row>
    <row r="161" spans="6:19">
      <c r="F161" s="6"/>
      <c r="G161" s="4"/>
      <c r="H161" s="7"/>
      <c r="I161" s="7"/>
      <c r="J161" s="7"/>
      <c r="K161" s="7"/>
      <c r="L161" s="7"/>
      <c r="M161" s="7"/>
      <c r="N161" s="7"/>
      <c r="O161" s="7"/>
      <c r="P161" s="7"/>
      <c r="S161" s="6"/>
    </row>
    <row r="162" spans="6:19">
      <c r="F162" s="3"/>
      <c r="H162" s="4"/>
      <c r="I162" s="4"/>
      <c r="J162" s="4"/>
      <c r="K162" s="4"/>
      <c r="L162" s="4"/>
      <c r="M162" s="4"/>
      <c r="N162" s="4"/>
      <c r="O162" s="4"/>
      <c r="P162" s="4"/>
      <c r="S162" s="6"/>
    </row>
    <row r="163" spans="6:19">
      <c r="F163" s="3"/>
      <c r="H163" s="4"/>
      <c r="I163" s="4"/>
      <c r="J163" s="4"/>
      <c r="K163" s="4"/>
      <c r="L163" s="4"/>
      <c r="M163" s="4"/>
      <c r="N163" s="4"/>
      <c r="O163" s="4"/>
      <c r="P163" s="4"/>
      <c r="S163" s="6"/>
    </row>
    <row r="164" spans="6:19">
      <c r="F164" s="3"/>
      <c r="H164" s="7"/>
      <c r="I164" s="7"/>
      <c r="J164" s="7"/>
      <c r="K164" s="7"/>
      <c r="L164" s="7"/>
      <c r="M164" s="7"/>
      <c r="N164" s="7"/>
      <c r="O164" s="7"/>
      <c r="P164" s="7"/>
      <c r="S164" s="6"/>
    </row>
    <row r="165" spans="6:19">
      <c r="F165" s="3"/>
      <c r="S165" s="7"/>
    </row>
    <row r="166" spans="6:19">
      <c r="S166" s="4"/>
    </row>
    <row r="167" spans="6:19">
      <c r="P167" s="3"/>
    </row>
    <row r="168" spans="6:19">
      <c r="P168" s="3"/>
    </row>
    <row r="169" spans="6:19">
      <c r="P169" s="3"/>
    </row>
    <row r="170" spans="6:19">
      <c r="P170" s="3"/>
    </row>
    <row r="171" spans="6:19">
      <c r="P171" s="3"/>
    </row>
  </sheetData>
  <autoFilter ref="A7:A150" xr:uid="{00000000-0001-0000-0900-000000000000}">
    <filterColumn colId="0">
      <filters>
        <filter val="اسنادخزانه-م10بودجه99-020807"/>
        <filter val="اسنادخزانه-م11بودجه99-020906"/>
        <filter val="اسنادخزانه-م1بودجه00-030821"/>
        <filter val="اسنادخزانه-م21بودجه98-020906"/>
        <filter val="اسنادخزانه-م2بودجه00-031024"/>
        <filter val="اسنادخزانه-م2بودجه99-011019"/>
        <filter val="اسنادخزانه-م3بودجه99-011110"/>
        <filter val="اسنادخزانه-م4بودجه99-011215"/>
        <filter val="اسنادخزانه-م5بودجه99-020218"/>
        <filter val="اسنادخزانه-م6بودجه00-030723"/>
        <filter val="اسنادخزانه-م6بودجه99-020321"/>
        <filter val="اسنادخزانه-م8بودجه00-030919"/>
        <filter val="اسنادخزانه-م8بودجه99-020606"/>
        <filter val="اسنادخزانه-م9بودجه99-020316"/>
        <filter val="افست‌"/>
        <filter val="بانک تجارت"/>
        <filter val="بانک سینا"/>
        <filter val="بانک صادرات ایران"/>
        <filter val="بانک‌اقتصادنوین‌"/>
        <filter val="بیمه اتکایی امین"/>
        <filter val="پالایش نفت اصفهان"/>
        <filter val="پالایش نفت بندرعباس"/>
        <filter val="پالایش نفت تبریز"/>
        <filter val="پالایش نفت تهران"/>
        <filter val="پالایش نفت شیراز"/>
        <filter val="پتروشیمی امیرکبیر"/>
        <filter val="پتروشیمی بوعلی سینا"/>
        <filter val="پتروشیمی پارس"/>
        <filter val="پتروشیمی پردیس"/>
        <filter val="پتروشیمی زاگرس"/>
        <filter val="پتروشیمی غدیر"/>
        <filter val="پتروشیمی نوری"/>
        <filter val="پخش هجرت"/>
        <filter val="پلی پروپیلن جم - جم پیلن"/>
        <filter val="پلیمر آریا ساسول"/>
        <filter val="پنبه و دانه های روغنی خراسان"/>
        <filter val="تامین سرمایه لوتوس پارسیان"/>
        <filter val="تامین سرمایه نوین"/>
        <filter val="تراکتورسازی‌ایران‌"/>
        <filter val="تکادو"/>
        <filter val="تمام سکه طرح جدید 0110 صادرات"/>
        <filter val="توسعه حمل و نقل ریلی پارسیان"/>
        <filter val="توسعه‌معادن‌وفلزات‌"/>
        <filter val="تولید و توسعه سرب روی ایرانیان"/>
        <filter val="تولیدی مخازن گازطبیعی آسیاناما"/>
        <filter val="تولیدی و خدمات صنایع نسوز توکا"/>
        <filter val="تولیدی‌مهرام‌"/>
        <filter val="ح . تامین سرمایه لوتوس پارسیان"/>
        <filter val="ح . داروسازی‌ ابوریحان‌"/>
        <filter val="ح . صنایع گلدیران"/>
        <filter val="ح . کارخانجات‌داروپخش"/>
        <filter val="ح . معدنی‌وصنعتی‌چادرملو"/>
        <filter val="ح . واسپاری ملت"/>
        <filter val="حفاری شمال"/>
        <filter val="حمل و نقل گهرترابر سیرجان"/>
        <filter val="داروپخش‌ (هلدینگ‌"/>
        <filter val="داروسازی‌ ابوریحان‌"/>
        <filter val="دوده‌ صنعتی‌ پارس‌"/>
        <filter val="ذوب آهن اصفهان"/>
        <filter val="زغال سنگ پروده طبس"/>
        <filter val="س. الماس حکمت ایرانیان"/>
        <filter val="س. صنایع‌شیمیایی‌ایران"/>
        <filter val="سپنتا"/>
        <filter val="سرما آفرین‌"/>
        <filter val="سرمایه‌ گذاری‌ پارس‌ توشه‌"/>
        <filter val="سرمایه گذاری تامین اجتماعی"/>
        <filter val="سرمایه گذاری دارویی تامین"/>
        <filter val="سرمایه گذاری سیمان تامین"/>
        <filter val="سرمایه گذاری صبا تامین"/>
        <filter val="سرمایه گذاری صدرتامین"/>
        <filter val="سرمایه گذاری گروه توسعه ملی"/>
        <filter val="سرمایه گذاری مسکن جنوب"/>
        <filter val="سرمایه‌گذاری‌ سپه‌"/>
        <filter val="سرمایه‌گذاری‌ صنعت‌ نفت‌"/>
        <filter val="سرمایه‌گذاری‌توکافولاد(هلدینگ"/>
        <filter val="سرمایه‌گذاری‌صندوق‌بازنشستگی‌"/>
        <filter val="سرمایه‌گذاری‌غدیر(هلدینگ‌"/>
        <filter val="سیمان‌ بهبهان‌"/>
        <filter val="سیمان خوزستان"/>
        <filter val="سیمان ساوه"/>
        <filter val="سیمان‌ کرمان‌"/>
        <filter val="سیمان‌ارومیه‌"/>
        <filter val="سیمان‌غرب‌"/>
        <filter val="سیمان‌مازندران‌"/>
        <filter val="شرکت ارتباطات سیار ایران"/>
        <filter val="شرکت بهمن لیزینگ"/>
        <filter val="شرکت کی بی سی"/>
        <filter val="شوکو پارس"/>
        <filter val="صکوک اجاره فارس147- 3ماهه18%"/>
        <filter val="صکوک اجاره معادن212-6ماهه21%"/>
        <filter val="صنایع پتروشیمی خلیج فارس"/>
        <filter val="صنایع چوب خزر کاسپین"/>
        <filter val="صنایع فروآلیاژ ایران"/>
        <filter val="صنایع‌ کاشی‌ و سرامیک‌ سینا"/>
        <filter val="صنایع گلدیران"/>
        <filter val="صنعتی دوده فام"/>
        <filter val="غلتک سازان سپاهان"/>
        <filter val="فجر انرژی خلیج فارس"/>
        <filter val="فرآورده‌های‌نسوزآذر"/>
        <filter val="فروسیلیس‌ ایران‌"/>
        <filter val="فولاد  خوزستان"/>
        <filter val="فولاد امیرکبیرکاشان"/>
        <filter val="فولاد مبارکه اصفهان"/>
        <filter val="فولاد هرمزگان جنوب"/>
        <filter val="کاشی‌ پارس‌"/>
        <filter val="کالسیمین‌"/>
        <filter val="گ.س.وت.ص.پتروشیمی خلیج فارس"/>
        <filter val="گام بانک تجارت0206"/>
        <filter val="گام بانک صادرات ایران0207"/>
        <filter val="گروه انتخاب الکترونیک آرمان"/>
        <filter val="گروه مدیریت سرمایه گذاری امید"/>
        <filter val="گسترش نفت و گاز پارسیان"/>
        <filter val="گواهی اعتبار مولد سامان0207"/>
        <filter val="گواهی اعتبارمولد صنعت020930"/>
        <filter val="م .صنایع و معادن احیاء سپاهان"/>
        <filter val="مبین انرژی خلیج فارس"/>
        <filter val="مخابرات ایران"/>
        <filter val="مدیریت صنعت شوینده ت.ص.بهشهر"/>
        <filter val="مرابحه عام دولت104-ش.خ020303"/>
        <filter val="مرابحه عام دولت105-ش.خ030503"/>
        <filter val="مرابحه عام دولت107-ش.خ030724"/>
        <filter val="مرابحه عام دولت3-ش.خ0211"/>
        <filter val="مرابحه عام دولت86-ش.خ020404"/>
        <filter val="معدنی و صنعتی گل گهر"/>
        <filter val="معدنی‌وصنعتی‌چادرملو"/>
        <filter val="ملی شیمی کشاورز"/>
        <filter val="ملی‌ صنایع‌ مس‌ ایران‌"/>
        <filter val="منفعت دولت5-ش.خاص کاردان0108"/>
        <filter val="نفت ایرانول"/>
        <filter val="نفت‌ بهران‌"/>
      </filters>
    </filterColumn>
  </autoFilter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2023-07-29T05:38:22Z</dcterms:created>
  <dcterms:modified xsi:type="dcterms:W3CDTF">2023-08-01T15:03:27Z</dcterms:modified>
</cp:coreProperties>
</file>