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6901A704-C087-468C-B95B-DB28E6DF2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طلس" sheetId="16" r:id="rId1"/>
    <sheet name="سهام" sheetId="1" r:id="rId2"/>
    <sheet name="اوراق مشارکت" sheetId="3" r:id="rId3"/>
    <sheet name="سپرده" sheetId="6" r:id="rId4"/>
    <sheet name="سایر درآمدها" sheetId="14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1" l="1"/>
  <c r="S17" i="11"/>
  <c r="I17" i="10"/>
  <c r="I16" i="10"/>
  <c r="I15" i="10"/>
  <c r="G11" i="15" l="1"/>
  <c r="C10" i="15"/>
  <c r="C9" i="15"/>
  <c r="C8" i="15"/>
  <c r="K11" i="13"/>
  <c r="K9" i="13"/>
  <c r="K10" i="13"/>
  <c r="K8" i="13"/>
  <c r="G11" i="13"/>
  <c r="G9" i="13"/>
  <c r="G10" i="13"/>
  <c r="G8" i="13"/>
  <c r="I11" i="13"/>
  <c r="E11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O28" i="12"/>
  <c r="M28" i="12"/>
  <c r="K28" i="12"/>
  <c r="G28" i="12"/>
  <c r="E28" i="12"/>
  <c r="C28" i="12"/>
  <c r="S9" i="11"/>
  <c r="S10" i="11"/>
  <c r="S11" i="11"/>
  <c r="S12" i="11"/>
  <c r="S13" i="11"/>
  <c r="S14" i="11"/>
  <c r="S15" i="11"/>
  <c r="S16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" i="11"/>
  <c r="I11" i="11"/>
  <c r="I12" i="11"/>
  <c r="I13" i="11"/>
  <c r="I14" i="11"/>
  <c r="I15" i="11"/>
  <c r="I16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8" i="11"/>
  <c r="C108" i="11"/>
  <c r="E108" i="11"/>
  <c r="G108" i="11"/>
  <c r="M108" i="11"/>
  <c r="O108" i="11"/>
  <c r="Q108" i="11"/>
  <c r="J50" i="10"/>
  <c r="N50" i="10"/>
  <c r="F56" i="10"/>
  <c r="J56" i="10"/>
  <c r="N56" i="10"/>
  <c r="P56" i="10"/>
  <c r="G49" i="10"/>
  <c r="E49" i="10"/>
  <c r="M49" i="10"/>
  <c r="O49" i="10"/>
  <c r="Q9" i="10"/>
  <c r="Q10" i="10"/>
  <c r="Q11" i="10"/>
  <c r="Q12" i="10"/>
  <c r="Q13" i="10"/>
  <c r="Q14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I9" i="10"/>
  <c r="I10" i="10"/>
  <c r="I11" i="10"/>
  <c r="I12" i="10"/>
  <c r="I13" i="10"/>
  <c r="I14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8" i="10"/>
  <c r="F107" i="9"/>
  <c r="H107" i="9"/>
  <c r="D103" i="9"/>
  <c r="F103" i="9"/>
  <c r="H103" i="9"/>
  <c r="I101" i="9"/>
  <c r="I10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" i="9"/>
  <c r="Q9" i="9"/>
  <c r="Q102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E102" i="9"/>
  <c r="G102" i="9"/>
  <c r="M102" i="9"/>
  <c r="O102" i="9"/>
  <c r="S10" i="8"/>
  <c r="Q10" i="8"/>
  <c r="O10" i="8"/>
  <c r="M10" i="8"/>
  <c r="K10" i="8"/>
  <c r="I10" i="8"/>
  <c r="T22" i="7"/>
  <c r="O19" i="7"/>
  <c r="M19" i="7"/>
  <c r="S19" i="7"/>
  <c r="Q19" i="7"/>
  <c r="K19" i="7"/>
  <c r="I19" i="7"/>
  <c r="Q9" i="6"/>
  <c r="Q10" i="6"/>
  <c r="Q8" i="6"/>
  <c r="Q11" i="6"/>
  <c r="K11" i="6"/>
  <c r="M11" i="6"/>
  <c r="O11" i="6"/>
  <c r="AC10" i="3"/>
  <c r="AC11" i="3"/>
  <c r="AC12" i="3"/>
  <c r="AC13" i="3"/>
  <c r="AC14" i="3"/>
  <c r="AC15" i="3"/>
  <c r="AC16" i="3"/>
  <c r="AC17" i="3"/>
  <c r="AC18" i="3"/>
  <c r="AC19" i="3"/>
  <c r="AC20" i="3"/>
  <c r="AC9" i="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" i="1"/>
  <c r="Q11" i="1"/>
  <c r="Q9" i="1"/>
  <c r="AI21" i="3"/>
  <c r="AG21" i="3"/>
  <c r="AA21" i="3"/>
  <c r="W21" i="3"/>
  <c r="S21" i="3"/>
  <c r="Q21" i="3"/>
  <c r="Y103" i="1"/>
  <c r="W103" i="1"/>
  <c r="U103" i="1"/>
  <c r="O103" i="1"/>
  <c r="K103" i="1"/>
  <c r="G103" i="1"/>
  <c r="E103" i="1"/>
  <c r="S108" i="11" l="1"/>
  <c r="U104" i="11" s="1"/>
  <c r="AK21" i="3"/>
  <c r="Q28" i="12"/>
  <c r="I28" i="12"/>
  <c r="I108" i="11"/>
  <c r="K58" i="11" s="1"/>
  <c r="U8" i="11"/>
  <c r="U96" i="11"/>
  <c r="U92" i="11"/>
  <c r="U88" i="11"/>
  <c r="U80" i="11"/>
  <c r="U76" i="11"/>
  <c r="U72" i="11"/>
  <c r="U64" i="11"/>
  <c r="U60" i="11"/>
  <c r="U56" i="11"/>
  <c r="U48" i="11"/>
  <c r="U44" i="11"/>
  <c r="U40" i="11"/>
  <c r="U32" i="11"/>
  <c r="U28" i="11"/>
  <c r="U24" i="11"/>
  <c r="U15" i="11"/>
  <c r="U11" i="11"/>
  <c r="U107" i="11"/>
  <c r="U99" i="11"/>
  <c r="U95" i="11"/>
  <c r="U91" i="11"/>
  <c r="U83" i="11"/>
  <c r="U79" i="11"/>
  <c r="U75" i="11"/>
  <c r="U67" i="11"/>
  <c r="U63" i="11"/>
  <c r="U59" i="11"/>
  <c r="U51" i="11"/>
  <c r="U47" i="11"/>
  <c r="U43" i="11"/>
  <c r="U35" i="11"/>
  <c r="U31" i="11"/>
  <c r="U27" i="11"/>
  <c r="U19" i="11"/>
  <c r="U14" i="11"/>
  <c r="U10" i="11"/>
  <c r="U102" i="11"/>
  <c r="U98" i="11"/>
  <c r="U94" i="11"/>
  <c r="U86" i="11"/>
  <c r="U82" i="11"/>
  <c r="U78" i="11"/>
  <c r="U70" i="11"/>
  <c r="U66" i="11"/>
  <c r="U62" i="11"/>
  <c r="U54" i="11"/>
  <c r="U50" i="11"/>
  <c r="U46" i="11"/>
  <c r="U38" i="11"/>
  <c r="U34" i="11"/>
  <c r="U30" i="11"/>
  <c r="U22" i="11"/>
  <c r="U18" i="11"/>
  <c r="U13" i="11"/>
  <c r="U105" i="11"/>
  <c r="U101" i="11"/>
  <c r="U97" i="11"/>
  <c r="U89" i="11"/>
  <c r="U85" i="11"/>
  <c r="U81" i="11"/>
  <c r="U73" i="11"/>
  <c r="U69" i="11"/>
  <c r="U65" i="11"/>
  <c r="U57" i="11"/>
  <c r="U53" i="11"/>
  <c r="U49" i="11"/>
  <c r="U41" i="11"/>
  <c r="U37" i="11"/>
  <c r="U33" i="11"/>
  <c r="U25" i="11"/>
  <c r="U21" i="11"/>
  <c r="U16" i="11"/>
  <c r="Q49" i="10"/>
  <c r="I49" i="10"/>
  <c r="S11" i="6"/>
  <c r="K74" i="11" l="1"/>
  <c r="K89" i="11"/>
  <c r="K99" i="11"/>
  <c r="K41" i="11"/>
  <c r="K83" i="11"/>
  <c r="K105" i="11"/>
  <c r="K25" i="11"/>
  <c r="K35" i="11"/>
  <c r="K17" i="11"/>
  <c r="U12" i="11"/>
  <c r="U17" i="11"/>
  <c r="U29" i="11"/>
  <c r="U45" i="11"/>
  <c r="U61" i="11"/>
  <c r="U77" i="11"/>
  <c r="U93" i="11"/>
  <c r="U9" i="11"/>
  <c r="U26" i="11"/>
  <c r="U42" i="11"/>
  <c r="U58" i="11"/>
  <c r="U74" i="11"/>
  <c r="U90" i="11"/>
  <c r="U106" i="11"/>
  <c r="U23" i="11"/>
  <c r="U39" i="11"/>
  <c r="U55" i="11"/>
  <c r="U71" i="11"/>
  <c r="U87" i="11"/>
  <c r="U103" i="11"/>
  <c r="U20" i="11"/>
  <c r="U36" i="11"/>
  <c r="U52" i="11"/>
  <c r="U68" i="11"/>
  <c r="U84" i="11"/>
  <c r="U100" i="11"/>
  <c r="K19" i="11"/>
  <c r="K11" i="11"/>
  <c r="C7" i="15"/>
  <c r="K57" i="11"/>
  <c r="K22" i="11"/>
  <c r="K90" i="11"/>
  <c r="K51" i="11"/>
  <c r="K73" i="11"/>
  <c r="K42" i="11"/>
  <c r="K106" i="11"/>
  <c r="K67" i="11"/>
  <c r="K20" i="11"/>
  <c r="K36" i="11"/>
  <c r="K52" i="11"/>
  <c r="K68" i="11"/>
  <c r="K84" i="11"/>
  <c r="K100" i="11"/>
  <c r="K12" i="11"/>
  <c r="K29" i="11"/>
  <c r="K45" i="11"/>
  <c r="K61" i="11"/>
  <c r="K77" i="11"/>
  <c r="K93" i="11"/>
  <c r="K9" i="11"/>
  <c r="K30" i="11"/>
  <c r="K46" i="11"/>
  <c r="K62" i="11"/>
  <c r="K78" i="11"/>
  <c r="K94" i="11"/>
  <c r="K26" i="11"/>
  <c r="K23" i="11"/>
  <c r="K39" i="11"/>
  <c r="K55" i="11"/>
  <c r="K71" i="11"/>
  <c r="K87" i="11"/>
  <c r="K103" i="11"/>
  <c r="K24" i="11"/>
  <c r="K40" i="11"/>
  <c r="K56" i="11"/>
  <c r="K72" i="11"/>
  <c r="K88" i="11"/>
  <c r="K104" i="11"/>
  <c r="K16" i="11"/>
  <c r="K33" i="11"/>
  <c r="K49" i="11"/>
  <c r="K65" i="11"/>
  <c r="K81" i="11"/>
  <c r="K97" i="11"/>
  <c r="K13" i="11"/>
  <c r="K34" i="11"/>
  <c r="K50" i="11"/>
  <c r="K66" i="11"/>
  <c r="K82" i="11"/>
  <c r="K98" i="11"/>
  <c r="K10" i="11"/>
  <c r="K27" i="11"/>
  <c r="K43" i="11"/>
  <c r="K59" i="11"/>
  <c r="K75" i="11"/>
  <c r="K91" i="11"/>
  <c r="K107" i="11"/>
  <c r="K28" i="11"/>
  <c r="K44" i="11"/>
  <c r="K60" i="11"/>
  <c r="K76" i="11"/>
  <c r="K92" i="11"/>
  <c r="K21" i="11"/>
  <c r="K37" i="11"/>
  <c r="K53" i="11"/>
  <c r="K69" i="11"/>
  <c r="K85" i="11"/>
  <c r="K101" i="11"/>
  <c r="K18" i="11"/>
  <c r="K38" i="11"/>
  <c r="K54" i="11"/>
  <c r="K70" i="11"/>
  <c r="K86" i="11"/>
  <c r="K102" i="11"/>
  <c r="K14" i="11"/>
  <c r="K31" i="11"/>
  <c r="K47" i="11"/>
  <c r="K63" i="11"/>
  <c r="K79" i="11"/>
  <c r="K95" i="11"/>
  <c r="K15" i="11"/>
  <c r="K32" i="11"/>
  <c r="K48" i="11"/>
  <c r="K64" i="11"/>
  <c r="K80" i="11"/>
  <c r="K96" i="11"/>
  <c r="U108" i="11"/>
  <c r="C11" i="15" l="1"/>
  <c r="K108" i="11"/>
  <c r="E10" i="15" l="1"/>
  <c r="E8" i="15"/>
  <c r="E9" i="15"/>
  <c r="E7" i="15"/>
  <c r="E11" i="15" l="1"/>
</calcChain>
</file>

<file path=xl/sharedStrings.xml><?xml version="1.0" encoding="utf-8"?>
<sst xmlns="http://schemas.openxmlformats.org/spreadsheetml/2006/main" count="833" uniqueCount="230">
  <si>
    <t>صندوق سرمایه‌گذاری توسعه اطلس مفید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</si>
  <si>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</si>
  <si>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</si>
  <si>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</si>
  <si>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</si>
  <si>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</si>
  <si>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</si>
  <si>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</si>
  <si>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</si>
  <si>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</si>
  <si>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</si>
  <si>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</si>
  <si>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</si>
  <si>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</si>
  <si>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</si>
  <si>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شستا-565-1401/09/02</t>
  </si>
  <si>
    <t>اختیارخ شستا-665-1401/09/02</t>
  </si>
  <si>
    <t>اختیارخ شستا-765-1401/09/02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</si>
  <si>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</si>
  <si>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</si>
  <si>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</si>
  <si>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</si>
  <si>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</si>
  <si>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</si>
  <si>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</si>
  <si>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</si>
  <si>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</si>
  <si>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</si>
  <si>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</si>
  <si>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</si>
  <si>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</si>
  <si>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</si>
  <si>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</si>
  <si>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</si>
  <si>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</si>
  <si>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</si>
  <si>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</si>
  <si>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</si>
  <si>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</si>
  <si>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</si>
  <si>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</si>
  <si>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</si>
  <si>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</si>
  <si>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</si>
  <si>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</si>
  <si>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</si>
  <si>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</si>
  <si>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 و توسعه سرب روی ایرانیان</t>
  </si>
  <si>
    <t>تولیدی و خدمات صنایع نسوز توکا</t>
  </si>
  <si>
    <t>تولیدی‌مهرام‌</t>
  </si>
  <si>
    <t>ح . داروسازی‌ ابوریحان‌</t>
  </si>
  <si>
    <t>ح . واسپاری ملت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</si>
  <si>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</si>
  <si>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</si>
  <si>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</si>
  <si>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</si>
  <si>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</si>
  <si>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</si>
  <si>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زغال سنگ پروده طبس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</si>
  <si>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</si>
  <si>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</si>
  <si>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</si>
  <si>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</si>
  <si>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</si>
  <si>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</si>
  <si>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</si>
  <si>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</si>
  <si>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</si>
  <si>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</si>
  <si>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</si>
  <si>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</si>
  <si>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</si>
  <si>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</si>
  <si>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</si>
  <si>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</si>
  <si>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</si>
  <si>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</si>
  <si>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</si>
  <si>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</si>
  <si>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</si>
  <si>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</si>
  <si>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</si>
  <si>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شوکو پارس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</si>
  <si>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</si>
  <si>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</si>
  <si>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</si>
  <si>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</si>
  <si>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</si>
  <si>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</si>
  <si>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</si>
  <si>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</si>
  <si>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</si>
  <si>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</si>
  <si>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</si>
  <si>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</si>
  <si>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</si>
  <si>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</si>
  <si>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</si>
  <si>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</si>
  <si>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</si>
  <si>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</si>
  <si>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</si>
  <si>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</si>
  <si>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</si>
  <si>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کارخانجات‌داروپخش‌</t>
  </si>
  <si>
    <t>کالسیمین‌</t>
  </si>
  <si>
    <t>واسپاری ملت</t>
  </si>
  <si>
    <t>توسعه حمل و نقل ریلی پارسیان</t>
  </si>
  <si>
    <t>تکادو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</si>
  <si>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</si>
  <si>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</si>
  <si>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</si>
  <si>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</si>
  <si>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</si>
  <si>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</si>
  <si>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</si>
  <si>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</si>
  <si>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</si>
  <si>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</si>
  <si>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</si>
  <si>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</si>
  <si>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</si>
  <si>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</si>
  <si>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</si>
  <si>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</si>
  <si>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</si>
  <si>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</si>
  <si>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</si>
  <si>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</si>
  <si>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</si>
  <si>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</si>
  <si>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</si>
  <si>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</si>
  <si>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</si>
  <si>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اسنادخزانه-م6بودجه99-020321</t>
  </si>
  <si>
    <t>1399/08/27</t>
  </si>
  <si>
    <t>1402/03/21</t>
  </si>
  <si>
    <t>صکوک اجاره معادن212-6ماهه21%</t>
  </si>
  <si>
    <t>1398/12/14</t>
  </si>
  <si>
    <t>1402/12/14</t>
  </si>
  <si>
    <t>مرابحه عام دولت104-ش.خ020303</t>
  </si>
  <si>
    <t>1401/03/03</t>
  </si>
  <si>
    <t>1402/03/03</t>
  </si>
  <si>
    <t>مرابحه عام دولت105-ش.خ030503</t>
  </si>
  <si>
    <t>1403/05/03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</si>
  <si>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</si>
  <si>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</si>
  <si>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</si>
  <si>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</si>
  <si>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</si>
  <si>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</si>
  <si>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</si>
  <si>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</si>
  <si>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</si>
  <si>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</si>
  <si>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</si>
  <si>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</si>
  <si>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</si>
  <si>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</si>
  <si>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</si>
  <si>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</si>
  <si>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</si>
  <si>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</si>
  <si>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</si>
  <si>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</si>
  <si>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</si>
  <si>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</si>
  <si>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</si>
  <si>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</si>
  <si>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</si>
  <si>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</si>
  <si>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</si>
  <si>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</si>
  <si>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</si>
  <si>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</si>
  <si>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</si>
  <si>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</si>
  <si>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</si>
  <si>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</si>
  <si>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</si>
  <si>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</si>
  <si>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</si>
  <si>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</si>
  <si>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</si>
  <si>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</si>
  <si>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</si>
  <si>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</si>
  <si>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</si>
  <si>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</si>
  <si>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</si>
  <si>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</si>
  <si>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</si>
  <si>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</si>
  <si>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1401/09/28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</si>
  <si>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</si>
  <si>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</si>
  <si>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</si>
  <si>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</si>
  <si>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</si>
  <si>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صنایع پتروشیمی خلیج فارس</t>
  </si>
  <si>
    <t>ح . کارخانجات‌داروپخش</t>
  </si>
  <si>
    <t>تامین سرمایه لوتوس پارسیان</t>
  </si>
  <si>
    <t>ح . تامین سرمایه لوتوس پارسیان</t>
  </si>
  <si>
    <t>معدنی و صنعتی گل گهر</t>
  </si>
  <si>
    <t>گروه مدیریت سرمایه گذاری امید</t>
  </si>
  <si>
    <t>اسنادخزانه-م21بودجه98-020906</t>
  </si>
  <si>
    <t>اسنادخزانه-م10بودجه99-020807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</si>
  <si>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</si>
  <si>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</si>
  <si>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</si>
  <si>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</si>
  <si>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</si>
  <si>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</si>
  <si>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</si>
  <si>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</si>
  <si>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</si>
  <si>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</si>
  <si>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</si>
  <si>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</si>
  <si>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</si>
  <si>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</si>
  <si>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</si>
  <si>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</si>
  <si>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</si>
  <si>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</si>
  <si>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1401/09/01</t>
  </si>
  <si>
    <t>-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</si>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</sst>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1" applyNumberFormat="1" applyFont="1"/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515358</xdr:colOff>
      <xdr:row>38</xdr:row>
      <xdr:rowOff>172484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C92AA-FC32-12F3-9EF8-E41801073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65442" y="0"/>
          <a:ext cx="7220958" cy="7411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0F34-F84E-4F07-A832-E2E9CC29FA5D}">
  <dimension ref="A1"/>
  <sheetViews>
    <sheetView rightToLeft="1" tabSelected="1" workbookViewId="0">
      <selection activeCell="S27" sqref="S27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2:Q58"/>
  <sheetViews>
    <sheetView rightToLeft="1" topLeftCell="A52" workbookViewId="0">
      <selection activeCell="I15" sqref="I15:I17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3</v>
      </c>
      <c r="C7" s="22" t="s">
        <v>7</v>
      </c>
      <c r="E7" s="22" t="s">
        <v>195</v>
      </c>
      <c r="G7" s="22" t="s">
        <v>196</v>
      </c>
      <c r="I7" s="22" t="s">
        <v>198</v>
      </c>
      <c r="K7" s="22" t="s">
        <v>7</v>
      </c>
      <c r="M7" s="22" t="s">
        <v>195</v>
      </c>
      <c r="O7" s="22" t="s">
        <v>196</v>
      </c>
      <c r="Q7" s="22" t="s">
        <v>198</v>
      </c>
    </row>
    <row r="8" spans="1:17">
      <c r="A8" s="1" t="s">
        <v>108</v>
      </c>
      <c r="C8" s="7">
        <v>80000</v>
      </c>
      <c r="D8" s="7"/>
      <c r="E8" s="7">
        <v>1105383610</v>
      </c>
      <c r="F8" s="7"/>
      <c r="G8" s="7">
        <v>1093713565</v>
      </c>
      <c r="H8" s="7"/>
      <c r="I8" s="7">
        <f>E8-G8</f>
        <v>11670045</v>
      </c>
      <c r="J8" s="7"/>
      <c r="K8" s="7">
        <v>80000</v>
      </c>
      <c r="L8" s="7"/>
      <c r="M8" s="7">
        <v>1105383610</v>
      </c>
      <c r="N8" s="7"/>
      <c r="O8" s="7">
        <v>1093713565</v>
      </c>
      <c r="P8" s="7"/>
      <c r="Q8" s="7">
        <f>M8-O8</f>
        <v>11670045</v>
      </c>
    </row>
    <row r="9" spans="1:17">
      <c r="A9" s="1" t="s">
        <v>51</v>
      </c>
      <c r="C9" s="7">
        <v>867402</v>
      </c>
      <c r="D9" s="7"/>
      <c r="E9" s="7">
        <v>2384586615</v>
      </c>
      <c r="F9" s="7"/>
      <c r="G9" s="7">
        <v>1658951602</v>
      </c>
      <c r="H9" s="7"/>
      <c r="I9" s="7">
        <f t="shared" ref="I9:I48" si="0">E9-G9</f>
        <v>725635013</v>
      </c>
      <c r="J9" s="7"/>
      <c r="K9" s="7">
        <v>867402</v>
      </c>
      <c r="L9" s="7"/>
      <c r="M9" s="7">
        <v>2384586615</v>
      </c>
      <c r="N9" s="7"/>
      <c r="O9" s="7">
        <v>1658951602</v>
      </c>
      <c r="P9" s="7"/>
      <c r="Q9" s="7">
        <f t="shared" ref="Q9:Q48" si="1">M9-O9</f>
        <v>725635013</v>
      </c>
    </row>
    <row r="10" spans="1:17">
      <c r="A10" s="1" t="s">
        <v>72</v>
      </c>
      <c r="C10" s="7">
        <v>105629</v>
      </c>
      <c r="D10" s="7"/>
      <c r="E10" s="7">
        <v>1583621526</v>
      </c>
      <c r="F10" s="7"/>
      <c r="G10" s="7">
        <v>1516207327</v>
      </c>
      <c r="H10" s="7"/>
      <c r="I10" s="7">
        <f t="shared" si="0"/>
        <v>67414199</v>
      </c>
      <c r="J10" s="7"/>
      <c r="K10" s="7">
        <v>105629</v>
      </c>
      <c r="L10" s="7"/>
      <c r="M10" s="7">
        <v>1583621526</v>
      </c>
      <c r="N10" s="7"/>
      <c r="O10" s="7">
        <v>1516207327</v>
      </c>
      <c r="P10" s="7"/>
      <c r="Q10" s="7">
        <f t="shared" si="1"/>
        <v>67414199</v>
      </c>
    </row>
    <row r="11" spans="1:17">
      <c r="A11" s="1" t="s">
        <v>34</v>
      </c>
      <c r="C11" s="7">
        <v>544500</v>
      </c>
      <c r="D11" s="7"/>
      <c r="E11" s="7">
        <v>30205137156</v>
      </c>
      <c r="F11" s="7"/>
      <c r="G11" s="7">
        <v>30743580758</v>
      </c>
      <c r="H11" s="7"/>
      <c r="I11" s="7">
        <f t="shared" si="0"/>
        <v>-538443602</v>
      </c>
      <c r="J11" s="7"/>
      <c r="K11" s="7">
        <v>600000</v>
      </c>
      <c r="L11" s="7"/>
      <c r="M11" s="7">
        <v>33478264008</v>
      </c>
      <c r="N11" s="7"/>
      <c r="O11" s="7">
        <v>33877224000</v>
      </c>
      <c r="P11" s="7"/>
      <c r="Q11" s="7">
        <f t="shared" si="1"/>
        <v>-398959992</v>
      </c>
    </row>
    <row r="12" spans="1:17">
      <c r="A12" s="1" t="s">
        <v>105</v>
      </c>
      <c r="C12" s="7">
        <v>495752</v>
      </c>
      <c r="D12" s="7"/>
      <c r="E12" s="7">
        <v>9298198681</v>
      </c>
      <c r="F12" s="7"/>
      <c r="G12" s="7">
        <v>7981702188</v>
      </c>
      <c r="H12" s="7"/>
      <c r="I12" s="7">
        <f t="shared" si="0"/>
        <v>1316496493</v>
      </c>
      <c r="J12" s="7"/>
      <c r="K12" s="7">
        <v>495752</v>
      </c>
      <c r="L12" s="7"/>
      <c r="M12" s="7">
        <v>9298198681</v>
      </c>
      <c r="N12" s="7"/>
      <c r="O12" s="7">
        <v>7981702188</v>
      </c>
      <c r="P12" s="7"/>
      <c r="Q12" s="7">
        <f t="shared" si="1"/>
        <v>1316496493</v>
      </c>
    </row>
    <row r="13" spans="1:17">
      <c r="A13" s="1" t="s">
        <v>25</v>
      </c>
      <c r="C13" s="7">
        <v>1266212</v>
      </c>
      <c r="D13" s="7"/>
      <c r="E13" s="7">
        <v>19364594523</v>
      </c>
      <c r="F13" s="7"/>
      <c r="G13" s="7">
        <v>17810294280</v>
      </c>
      <c r="H13" s="7"/>
      <c r="I13" s="7">
        <f t="shared" si="0"/>
        <v>1554300243</v>
      </c>
      <c r="J13" s="7"/>
      <c r="K13" s="7">
        <v>1766212</v>
      </c>
      <c r="L13" s="7"/>
      <c r="M13" s="7">
        <v>26209512783</v>
      </c>
      <c r="N13" s="7"/>
      <c r="O13" s="7">
        <v>24843197901</v>
      </c>
      <c r="P13" s="7"/>
      <c r="Q13" s="7">
        <f t="shared" si="1"/>
        <v>1366314882</v>
      </c>
    </row>
    <row r="14" spans="1:17">
      <c r="A14" s="1" t="s">
        <v>27</v>
      </c>
      <c r="C14" s="7">
        <v>800000</v>
      </c>
      <c r="D14" s="7"/>
      <c r="E14" s="7">
        <v>9936548304</v>
      </c>
      <c r="F14" s="7"/>
      <c r="G14" s="7">
        <v>9892909671</v>
      </c>
      <c r="H14" s="7"/>
      <c r="I14" s="7">
        <f t="shared" si="0"/>
        <v>43638633</v>
      </c>
      <c r="J14" s="7"/>
      <c r="K14" s="7">
        <v>800000</v>
      </c>
      <c r="L14" s="7"/>
      <c r="M14" s="7">
        <v>9936548304</v>
      </c>
      <c r="N14" s="7"/>
      <c r="O14" s="7">
        <v>9892909671</v>
      </c>
      <c r="P14" s="7"/>
      <c r="Q14" s="7">
        <f t="shared" si="1"/>
        <v>43638633</v>
      </c>
    </row>
    <row r="15" spans="1:17">
      <c r="A15" s="1" t="s">
        <v>15</v>
      </c>
      <c r="C15" s="7">
        <v>21342000</v>
      </c>
      <c r="D15" s="7"/>
      <c r="E15" s="7">
        <v>5914704463</v>
      </c>
      <c r="F15" s="7"/>
      <c r="G15" s="7">
        <v>6243039554</v>
      </c>
      <c r="H15" s="7"/>
      <c r="I15" s="7">
        <f t="shared" si="0"/>
        <v>-328335091</v>
      </c>
      <c r="J15" s="7"/>
      <c r="K15" s="7">
        <v>21342000</v>
      </c>
      <c r="L15" s="7"/>
      <c r="M15" s="7">
        <v>5914704463</v>
      </c>
      <c r="N15" s="7"/>
      <c r="O15" s="7">
        <v>6243039554</v>
      </c>
      <c r="P15" s="7"/>
      <c r="Q15" s="7">
        <v>-328335091</v>
      </c>
    </row>
    <row r="16" spans="1:17">
      <c r="A16" s="1" t="s">
        <v>17</v>
      </c>
      <c r="C16" s="7">
        <v>8004000</v>
      </c>
      <c r="D16" s="7"/>
      <c r="E16" s="7">
        <v>616503083</v>
      </c>
      <c r="F16" s="7"/>
      <c r="G16" s="7">
        <v>724677728</v>
      </c>
      <c r="H16" s="7"/>
      <c r="I16" s="7">
        <f t="shared" si="0"/>
        <v>-108174645</v>
      </c>
      <c r="J16" s="7"/>
      <c r="K16" s="7">
        <v>8004000</v>
      </c>
      <c r="L16" s="7"/>
      <c r="M16" s="7">
        <v>616503083</v>
      </c>
      <c r="N16" s="7"/>
      <c r="O16" s="7">
        <v>724677728</v>
      </c>
      <c r="P16" s="7"/>
      <c r="Q16" s="7">
        <v>-108174645</v>
      </c>
    </row>
    <row r="17" spans="1:17">
      <c r="A17" s="1" t="s">
        <v>16</v>
      </c>
      <c r="C17" s="7">
        <v>3075000</v>
      </c>
      <c r="D17" s="7"/>
      <c r="E17" s="7">
        <v>544275000</v>
      </c>
      <c r="F17" s="7"/>
      <c r="G17" s="7">
        <v>582255419</v>
      </c>
      <c r="H17" s="7"/>
      <c r="I17" s="7">
        <f t="shared" si="0"/>
        <v>-37980419</v>
      </c>
      <c r="J17" s="7"/>
      <c r="K17" s="7">
        <v>3075000</v>
      </c>
      <c r="L17" s="7"/>
      <c r="M17" s="7">
        <v>544275000</v>
      </c>
      <c r="N17" s="7"/>
      <c r="O17" s="7">
        <v>582255419</v>
      </c>
      <c r="P17" s="7"/>
      <c r="Q17" s="7">
        <v>-37980419</v>
      </c>
    </row>
    <row r="18" spans="1:17">
      <c r="A18" s="1" t="s">
        <v>66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800001</v>
      </c>
      <c r="L18" s="7"/>
      <c r="M18" s="7">
        <v>2658488903</v>
      </c>
      <c r="N18" s="7"/>
      <c r="O18" s="7">
        <v>2969429875</v>
      </c>
      <c r="P18" s="7"/>
      <c r="Q18" s="7">
        <f t="shared" si="1"/>
        <v>-310940972</v>
      </c>
    </row>
    <row r="19" spans="1:17">
      <c r="A19" s="1" t="s">
        <v>79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</v>
      </c>
      <c r="L19" s="7"/>
      <c r="M19" s="7">
        <v>1</v>
      </c>
      <c r="N19" s="7"/>
      <c r="O19" s="7">
        <v>1797</v>
      </c>
      <c r="P19" s="7"/>
      <c r="Q19" s="7">
        <f t="shared" si="1"/>
        <v>-1796</v>
      </c>
    </row>
    <row r="20" spans="1:17">
      <c r="A20" s="1" t="s">
        <v>30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2400000</v>
      </c>
      <c r="L20" s="7"/>
      <c r="M20" s="7">
        <v>5149678722</v>
      </c>
      <c r="N20" s="7"/>
      <c r="O20" s="7">
        <v>5186555264</v>
      </c>
      <c r="P20" s="7"/>
      <c r="Q20" s="7">
        <f t="shared" si="1"/>
        <v>-36876542</v>
      </c>
    </row>
    <row r="21" spans="1:17">
      <c r="A21" s="1" t="s">
        <v>199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600000</v>
      </c>
      <c r="L21" s="7"/>
      <c r="M21" s="7">
        <v>3695877937</v>
      </c>
      <c r="N21" s="7"/>
      <c r="O21" s="7">
        <v>3876795000</v>
      </c>
      <c r="P21" s="7"/>
      <c r="Q21" s="7">
        <f t="shared" si="1"/>
        <v>-180917063</v>
      </c>
    </row>
    <row r="22" spans="1:17">
      <c r="A22" s="1" t="s">
        <v>40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70000</v>
      </c>
      <c r="L22" s="7"/>
      <c r="M22" s="7">
        <v>4714629887</v>
      </c>
      <c r="N22" s="7"/>
      <c r="O22" s="7">
        <v>4568156765</v>
      </c>
      <c r="P22" s="7"/>
      <c r="Q22" s="7">
        <f t="shared" si="1"/>
        <v>146473122</v>
      </c>
    </row>
    <row r="23" spans="1:17">
      <c r="A23" s="1" t="s">
        <v>87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1</v>
      </c>
      <c r="L23" s="7"/>
      <c r="M23" s="7">
        <v>1</v>
      </c>
      <c r="N23" s="7"/>
      <c r="O23" s="7">
        <v>3487</v>
      </c>
      <c r="P23" s="7"/>
      <c r="Q23" s="7">
        <f t="shared" si="1"/>
        <v>-3486</v>
      </c>
    </row>
    <row r="24" spans="1:17">
      <c r="A24" s="1" t="s">
        <v>200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4343500</v>
      </c>
      <c r="L24" s="7"/>
      <c r="M24" s="7">
        <v>53613657174</v>
      </c>
      <c r="N24" s="7"/>
      <c r="O24" s="7">
        <v>53613657174</v>
      </c>
      <c r="P24" s="7"/>
      <c r="Q24" s="7">
        <f t="shared" si="1"/>
        <v>0</v>
      </c>
    </row>
    <row r="25" spans="1:17">
      <c r="A25" s="1" t="s">
        <v>78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</v>
      </c>
      <c r="L25" s="7"/>
      <c r="M25" s="7">
        <v>1</v>
      </c>
      <c r="N25" s="7"/>
      <c r="O25" s="7">
        <v>7058</v>
      </c>
      <c r="P25" s="7"/>
      <c r="Q25" s="7">
        <f t="shared" si="1"/>
        <v>-7057</v>
      </c>
    </row>
    <row r="26" spans="1:17">
      <c r="A26" s="1" t="s">
        <v>92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1200001</v>
      </c>
      <c r="L26" s="7"/>
      <c r="M26" s="7">
        <v>5277212659</v>
      </c>
      <c r="N26" s="7"/>
      <c r="O26" s="7">
        <v>5814004478</v>
      </c>
      <c r="P26" s="7"/>
      <c r="Q26" s="7">
        <f t="shared" si="1"/>
        <v>-536791819</v>
      </c>
    </row>
    <row r="27" spans="1:17">
      <c r="A27" s="1" t="s">
        <v>90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</v>
      </c>
      <c r="L27" s="7"/>
      <c r="M27" s="7">
        <v>1</v>
      </c>
      <c r="N27" s="7"/>
      <c r="O27" s="7">
        <v>2147</v>
      </c>
      <c r="P27" s="7"/>
      <c r="Q27" s="7">
        <f t="shared" si="1"/>
        <v>-2146</v>
      </c>
    </row>
    <row r="28" spans="1:17">
      <c r="A28" s="1" t="s">
        <v>201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3899999</v>
      </c>
      <c r="L28" s="7"/>
      <c r="M28" s="7">
        <v>17528654542</v>
      </c>
      <c r="N28" s="7"/>
      <c r="O28" s="7">
        <v>17949556247</v>
      </c>
      <c r="P28" s="7"/>
      <c r="Q28" s="7">
        <f t="shared" si="1"/>
        <v>-420901705</v>
      </c>
    </row>
    <row r="29" spans="1:17">
      <c r="A29" s="1" t="s">
        <v>41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3939675</v>
      </c>
      <c r="L29" s="7"/>
      <c r="M29" s="7">
        <v>18233771928</v>
      </c>
      <c r="N29" s="7"/>
      <c r="O29" s="7">
        <v>19498928490</v>
      </c>
      <c r="P29" s="7"/>
      <c r="Q29" s="7">
        <f t="shared" si="1"/>
        <v>-1265156562</v>
      </c>
    </row>
    <row r="30" spans="1:17">
      <c r="A30" s="1" t="s">
        <v>202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2339999</v>
      </c>
      <c r="L30" s="7"/>
      <c r="M30" s="7">
        <v>7337189300</v>
      </c>
      <c r="N30" s="7"/>
      <c r="O30" s="7">
        <v>7492290815</v>
      </c>
      <c r="P30" s="7"/>
      <c r="Q30" s="7">
        <f t="shared" si="1"/>
        <v>-155101515</v>
      </c>
    </row>
    <row r="31" spans="1:17">
      <c r="A31" s="1" t="s">
        <v>98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1200000</v>
      </c>
      <c r="L31" s="7"/>
      <c r="M31" s="7">
        <v>10349304352</v>
      </c>
      <c r="N31" s="7"/>
      <c r="O31" s="7">
        <v>10735740019</v>
      </c>
      <c r="P31" s="7"/>
      <c r="Q31" s="7">
        <f t="shared" si="1"/>
        <v>-386435667</v>
      </c>
    </row>
    <row r="32" spans="1:17">
      <c r="A32" s="1" t="s">
        <v>203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420129</v>
      </c>
      <c r="L32" s="7"/>
      <c r="M32" s="7">
        <v>3359554778</v>
      </c>
      <c r="N32" s="7"/>
      <c r="O32" s="7">
        <v>3407854536</v>
      </c>
      <c r="P32" s="7"/>
      <c r="Q32" s="7">
        <f t="shared" si="1"/>
        <v>-48299758</v>
      </c>
    </row>
    <row r="33" spans="1:17">
      <c r="A33" s="1" t="s">
        <v>70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241325</v>
      </c>
      <c r="L33" s="7"/>
      <c r="M33" s="7">
        <v>3838225879</v>
      </c>
      <c r="N33" s="7"/>
      <c r="O33" s="7">
        <v>3325147566</v>
      </c>
      <c r="P33" s="7"/>
      <c r="Q33" s="7">
        <f t="shared" si="1"/>
        <v>513078313</v>
      </c>
    </row>
    <row r="34" spans="1:17">
      <c r="A34" s="1" t="s">
        <v>204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1950000</v>
      </c>
      <c r="L34" s="7"/>
      <c r="M34" s="7">
        <v>22392596696</v>
      </c>
      <c r="N34" s="7"/>
      <c r="O34" s="7">
        <v>21438676350</v>
      </c>
      <c r="P34" s="7"/>
      <c r="Q34" s="7">
        <f t="shared" si="1"/>
        <v>953920346</v>
      </c>
    </row>
    <row r="35" spans="1:17">
      <c r="A35" s="1" t="s">
        <v>140</v>
      </c>
      <c r="C35" s="7">
        <v>40000</v>
      </c>
      <c r="D35" s="7"/>
      <c r="E35" s="7">
        <v>39246485285</v>
      </c>
      <c r="F35" s="7"/>
      <c r="G35" s="7">
        <v>39527234389</v>
      </c>
      <c r="H35" s="7"/>
      <c r="I35" s="7">
        <f t="shared" si="0"/>
        <v>-280749104</v>
      </c>
      <c r="J35" s="7"/>
      <c r="K35" s="7">
        <v>40000</v>
      </c>
      <c r="L35" s="7"/>
      <c r="M35" s="7">
        <v>39246485285</v>
      </c>
      <c r="N35" s="7"/>
      <c r="O35" s="7">
        <v>39527234389</v>
      </c>
      <c r="P35" s="7"/>
      <c r="Q35" s="7">
        <f t="shared" si="1"/>
        <v>-280749104</v>
      </c>
    </row>
    <row r="36" spans="1:17">
      <c r="A36" s="1" t="s">
        <v>143</v>
      </c>
      <c r="C36" s="7">
        <v>2000</v>
      </c>
      <c r="D36" s="7"/>
      <c r="E36" s="7">
        <v>1881658890</v>
      </c>
      <c r="F36" s="7"/>
      <c r="G36" s="7">
        <v>1922651456</v>
      </c>
      <c r="H36" s="7"/>
      <c r="I36" s="7">
        <f t="shared" si="0"/>
        <v>-40992566</v>
      </c>
      <c r="J36" s="7"/>
      <c r="K36" s="7">
        <v>2000</v>
      </c>
      <c r="L36" s="7"/>
      <c r="M36" s="7">
        <v>1881658890</v>
      </c>
      <c r="N36" s="7"/>
      <c r="O36" s="7">
        <v>1922651456</v>
      </c>
      <c r="P36" s="7"/>
      <c r="Q36" s="7">
        <f t="shared" si="1"/>
        <v>-40992566</v>
      </c>
    </row>
    <row r="37" spans="1:17">
      <c r="A37" s="1" t="s">
        <v>145</v>
      </c>
      <c r="C37" s="7">
        <v>50000</v>
      </c>
      <c r="D37" s="7"/>
      <c r="E37" s="7">
        <v>46741526563</v>
      </c>
      <c r="F37" s="7"/>
      <c r="G37" s="7">
        <v>50490846875</v>
      </c>
      <c r="H37" s="7"/>
      <c r="I37" s="7">
        <f t="shared" si="0"/>
        <v>-3749320312</v>
      </c>
      <c r="J37" s="7"/>
      <c r="K37" s="7">
        <v>50000</v>
      </c>
      <c r="L37" s="7"/>
      <c r="M37" s="7">
        <v>46741526563</v>
      </c>
      <c r="N37" s="7"/>
      <c r="O37" s="7">
        <v>50490846875</v>
      </c>
      <c r="P37" s="7"/>
      <c r="Q37" s="7">
        <f t="shared" si="1"/>
        <v>-3749320312</v>
      </c>
    </row>
    <row r="38" spans="1:17">
      <c r="A38" s="1" t="s">
        <v>122</v>
      </c>
      <c r="C38" s="7">
        <v>226016</v>
      </c>
      <c r="D38" s="7"/>
      <c r="E38" s="7">
        <v>221725119496</v>
      </c>
      <c r="F38" s="7"/>
      <c r="G38" s="7">
        <v>215912848909</v>
      </c>
      <c r="H38" s="7"/>
      <c r="I38" s="7">
        <f t="shared" si="0"/>
        <v>5812270587</v>
      </c>
      <c r="J38" s="7"/>
      <c r="K38" s="7">
        <v>326016</v>
      </c>
      <c r="L38" s="7"/>
      <c r="M38" s="7">
        <v>318639590434</v>
      </c>
      <c r="N38" s="7"/>
      <c r="O38" s="7">
        <v>311442744539</v>
      </c>
      <c r="P38" s="7"/>
      <c r="Q38" s="7">
        <f t="shared" si="1"/>
        <v>7196845895</v>
      </c>
    </row>
    <row r="39" spans="1:17">
      <c r="A39" s="1" t="s">
        <v>128</v>
      </c>
      <c r="C39" s="7">
        <v>117644</v>
      </c>
      <c r="D39" s="7"/>
      <c r="E39" s="7">
        <v>110479997564</v>
      </c>
      <c r="F39" s="7"/>
      <c r="G39" s="7">
        <v>109036221602</v>
      </c>
      <c r="H39" s="7"/>
      <c r="I39" s="7">
        <f t="shared" si="0"/>
        <v>1443775962</v>
      </c>
      <c r="J39" s="7"/>
      <c r="K39" s="7">
        <v>217644</v>
      </c>
      <c r="L39" s="7"/>
      <c r="M39" s="7">
        <v>204132570439</v>
      </c>
      <c r="N39" s="7"/>
      <c r="O39" s="7">
        <v>201719419727</v>
      </c>
      <c r="P39" s="7"/>
      <c r="Q39" s="7">
        <f t="shared" si="1"/>
        <v>2413150712</v>
      </c>
    </row>
    <row r="40" spans="1:17">
      <c r="A40" s="1" t="s">
        <v>131</v>
      </c>
      <c r="C40" s="7">
        <v>163665</v>
      </c>
      <c r="D40" s="7"/>
      <c r="E40" s="7">
        <v>148686235940</v>
      </c>
      <c r="F40" s="7"/>
      <c r="G40" s="7">
        <v>146289990133</v>
      </c>
      <c r="H40" s="7"/>
      <c r="I40" s="7">
        <f t="shared" si="0"/>
        <v>2396245807</v>
      </c>
      <c r="J40" s="7"/>
      <c r="K40" s="7">
        <v>274550</v>
      </c>
      <c r="L40" s="7"/>
      <c r="M40" s="7">
        <v>248671139325</v>
      </c>
      <c r="N40" s="7"/>
      <c r="O40" s="7">
        <v>245403212604</v>
      </c>
      <c r="P40" s="7"/>
      <c r="Q40" s="7">
        <f t="shared" si="1"/>
        <v>3267926721</v>
      </c>
    </row>
    <row r="41" spans="1:17">
      <c r="A41" s="1" t="s">
        <v>118</v>
      </c>
      <c r="C41" s="7">
        <v>31400</v>
      </c>
      <c r="D41" s="7"/>
      <c r="E41" s="7">
        <v>24975576358</v>
      </c>
      <c r="F41" s="7"/>
      <c r="G41" s="7">
        <v>24958475456</v>
      </c>
      <c r="H41" s="7"/>
      <c r="I41" s="7">
        <f t="shared" si="0"/>
        <v>17100902</v>
      </c>
      <c r="J41" s="7"/>
      <c r="K41" s="7">
        <v>31400</v>
      </c>
      <c r="L41" s="7"/>
      <c r="M41" s="7">
        <v>24975576358</v>
      </c>
      <c r="N41" s="7"/>
      <c r="O41" s="7">
        <v>24958475456</v>
      </c>
      <c r="P41" s="7"/>
      <c r="Q41" s="7">
        <f t="shared" si="1"/>
        <v>17100902</v>
      </c>
    </row>
    <row r="42" spans="1:17">
      <c r="A42" s="1" t="s">
        <v>205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23800</v>
      </c>
      <c r="L42" s="7"/>
      <c r="M42" s="7">
        <v>18943745826</v>
      </c>
      <c r="N42" s="7"/>
      <c r="O42" s="7">
        <v>18955881623</v>
      </c>
      <c r="P42" s="7"/>
      <c r="Q42" s="7">
        <f t="shared" si="1"/>
        <v>-12135797</v>
      </c>
    </row>
    <row r="43" spans="1:17">
      <c r="A43" s="1" t="s">
        <v>206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123766</v>
      </c>
      <c r="L43" s="7"/>
      <c r="M43" s="7">
        <v>100275668678</v>
      </c>
      <c r="N43" s="7"/>
      <c r="O43" s="7">
        <v>99921693249</v>
      </c>
      <c r="P43" s="7"/>
      <c r="Q43" s="7">
        <f t="shared" si="1"/>
        <v>353975429</v>
      </c>
    </row>
    <row r="44" spans="1:17">
      <c r="A44" s="1" t="s">
        <v>207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49500</v>
      </c>
      <c r="L44" s="7"/>
      <c r="M44" s="7">
        <v>32280906032</v>
      </c>
      <c r="N44" s="7"/>
      <c r="O44" s="7">
        <v>31882164588</v>
      </c>
      <c r="P44" s="7"/>
      <c r="Q44" s="7">
        <f t="shared" si="1"/>
        <v>398741444</v>
      </c>
    </row>
    <row r="45" spans="1:17">
      <c r="A45" s="1" t="s">
        <v>208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19300</v>
      </c>
      <c r="L45" s="7"/>
      <c r="M45" s="7">
        <v>12354485348</v>
      </c>
      <c r="N45" s="7"/>
      <c r="O45" s="7">
        <v>12214256422</v>
      </c>
      <c r="P45" s="7"/>
      <c r="Q45" s="7">
        <f t="shared" si="1"/>
        <v>140228926</v>
      </c>
    </row>
    <row r="46" spans="1:17">
      <c r="A46" s="1" t="s">
        <v>209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13500</v>
      </c>
      <c r="L46" s="7"/>
      <c r="M46" s="7">
        <v>8312474095</v>
      </c>
      <c r="N46" s="7"/>
      <c r="O46" s="7">
        <v>8215350751</v>
      </c>
      <c r="P46" s="7"/>
      <c r="Q46" s="7">
        <f t="shared" si="1"/>
        <v>97123344</v>
      </c>
    </row>
    <row r="47" spans="1:17">
      <c r="A47" s="1" t="s">
        <v>210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100</v>
      </c>
      <c r="L47" s="7"/>
      <c r="M47" s="7">
        <v>62988582</v>
      </c>
      <c r="N47" s="7"/>
      <c r="O47" s="7">
        <v>62165264</v>
      </c>
      <c r="P47" s="7"/>
      <c r="Q47" s="7">
        <f t="shared" si="1"/>
        <v>823318</v>
      </c>
    </row>
    <row r="48" spans="1:17">
      <c r="A48" s="1" t="s">
        <v>183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10000</v>
      </c>
      <c r="L48" s="7"/>
      <c r="M48" s="7">
        <v>10000000000</v>
      </c>
      <c r="N48" s="7"/>
      <c r="O48" s="7">
        <v>9998177501</v>
      </c>
      <c r="P48" s="7"/>
      <c r="Q48" s="7">
        <f t="shared" si="1"/>
        <v>1822499</v>
      </c>
    </row>
    <row r="49" spans="3:17" ht="24.75" thickBot="1">
      <c r="C49" s="7"/>
      <c r="D49" s="7"/>
      <c r="E49" s="17">
        <f>SUM(E8:E48)</f>
        <v>674690153057</v>
      </c>
      <c r="F49" s="7"/>
      <c r="G49" s="17">
        <f>SUM(G8:G48)</f>
        <v>666385600912</v>
      </c>
      <c r="H49" s="7"/>
      <c r="I49" s="17">
        <f>SUM(I8:I48)</f>
        <v>8304552145</v>
      </c>
      <c r="J49" s="7"/>
      <c r="K49" s="7"/>
      <c r="L49" s="7"/>
      <c r="M49" s="17">
        <f>SUM(M8:M48)</f>
        <v>1315739256689</v>
      </c>
      <c r="N49" s="7"/>
      <c r="O49" s="17">
        <f>SUM(O8:O48)</f>
        <v>1305004960467</v>
      </c>
      <c r="P49" s="7"/>
      <c r="Q49" s="17">
        <f>SUM(Q8:Q48)</f>
        <v>10734296222</v>
      </c>
    </row>
    <row r="50" spans="3:17" ht="24.75" thickTop="1">
      <c r="C50" s="7"/>
      <c r="D50" s="7"/>
      <c r="E50" s="7"/>
      <c r="F50" s="7"/>
      <c r="G50" s="7"/>
      <c r="H50" s="7"/>
      <c r="I50" s="7"/>
      <c r="J50" s="7">
        <f t="shared" ref="J50:N50" si="2">SUM(J8:J34)</f>
        <v>0</v>
      </c>
      <c r="K50" s="7"/>
      <c r="L50" s="7"/>
      <c r="M50" s="7"/>
      <c r="N50" s="7">
        <f t="shared" si="2"/>
        <v>0</v>
      </c>
      <c r="O50" s="7"/>
      <c r="P50" s="7"/>
      <c r="Q50" s="7"/>
    </row>
    <row r="51" spans="3:17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3:17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3:17">
      <c r="G55" s="4"/>
      <c r="H55" s="4"/>
      <c r="I55" s="7"/>
      <c r="J55" s="4"/>
      <c r="K55" s="4"/>
      <c r="L55" s="4"/>
      <c r="M55" s="4"/>
      <c r="N55" s="4"/>
      <c r="O55" s="4"/>
      <c r="P55" s="4"/>
      <c r="Q55" s="4"/>
    </row>
    <row r="56" spans="3:17">
      <c r="F56" s="16">
        <f>SUM(F35:F48)</f>
        <v>0</v>
      </c>
      <c r="G56" s="7"/>
      <c r="H56" s="7"/>
      <c r="I56" s="7"/>
      <c r="J56" s="7">
        <f>SUM(J35:J48)</f>
        <v>0</v>
      </c>
      <c r="K56" s="7"/>
      <c r="L56" s="7"/>
      <c r="M56" s="7"/>
      <c r="N56" s="7">
        <f>SUM(N35:N48)</f>
        <v>0</v>
      </c>
      <c r="O56" s="7"/>
      <c r="P56" s="7">
        <f>SUM(P35:P48)</f>
        <v>0</v>
      </c>
      <c r="Q56" s="7"/>
    </row>
    <row r="57" spans="3:17">
      <c r="G57" s="4"/>
      <c r="H57" s="4"/>
      <c r="I57" s="5"/>
      <c r="J57" s="4"/>
      <c r="K57" s="4"/>
      <c r="L57" s="4"/>
      <c r="M57" s="4"/>
      <c r="N57" s="4"/>
      <c r="O57" s="4"/>
      <c r="P57" s="4"/>
      <c r="Q57" s="5"/>
    </row>
    <row r="58" spans="3:17">
      <c r="G58" s="4"/>
      <c r="H58" s="4"/>
      <c r="I58" s="5"/>
      <c r="J58" s="4"/>
      <c r="K58" s="4"/>
      <c r="L58" s="4"/>
      <c r="M58" s="4"/>
      <c r="N58" s="4"/>
      <c r="O58" s="4"/>
      <c r="P58" s="4"/>
      <c r="Q58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2:U109"/>
  <sheetViews>
    <sheetView rightToLeft="1" topLeftCell="A100" workbookViewId="0">
      <selection activeCell="I18" sqref="I18"/>
    </sheetView>
  </sheetViews>
  <sheetFormatPr defaultRowHeight="24"/>
  <cols>
    <col min="1" max="1" width="3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J6" s="22" t="s">
        <v>175</v>
      </c>
      <c r="K6" s="22" t="s">
        <v>175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  <c r="T6" s="22" t="s">
        <v>176</v>
      </c>
      <c r="U6" s="22" t="s">
        <v>176</v>
      </c>
    </row>
    <row r="7" spans="1:21" ht="24.75">
      <c r="A7" s="22" t="s">
        <v>3</v>
      </c>
      <c r="C7" s="22" t="s">
        <v>211</v>
      </c>
      <c r="E7" s="22" t="s">
        <v>212</v>
      </c>
      <c r="G7" s="22" t="s">
        <v>213</v>
      </c>
      <c r="I7" s="22" t="s">
        <v>160</v>
      </c>
      <c r="K7" s="22" t="s">
        <v>214</v>
      </c>
      <c r="M7" s="22" t="s">
        <v>211</v>
      </c>
      <c r="O7" s="22" t="s">
        <v>212</v>
      </c>
      <c r="Q7" s="22" t="s">
        <v>213</v>
      </c>
      <c r="S7" s="22" t="s">
        <v>160</v>
      </c>
      <c r="U7" s="22" t="s">
        <v>214</v>
      </c>
    </row>
    <row r="8" spans="1:21">
      <c r="A8" s="1" t="s">
        <v>108</v>
      </c>
      <c r="C8" s="7">
        <v>0</v>
      </c>
      <c r="D8" s="7"/>
      <c r="E8" s="7">
        <v>0</v>
      </c>
      <c r="F8" s="7"/>
      <c r="G8" s="7">
        <v>11670045</v>
      </c>
      <c r="H8" s="7"/>
      <c r="I8" s="7">
        <f>C8+E8+G8</f>
        <v>11670045</v>
      </c>
      <c r="K8" s="9"/>
      <c r="M8" s="7">
        <v>0</v>
      </c>
      <c r="N8" s="7"/>
      <c r="O8" s="7">
        <v>0</v>
      </c>
      <c r="P8" s="7"/>
      <c r="Q8" s="7">
        <v>11670045</v>
      </c>
      <c r="R8" s="7"/>
      <c r="S8" s="7">
        <f>M8+O8+Q8</f>
        <v>11670045</v>
      </c>
      <c r="U8" s="9">
        <f>S8/$S$108</f>
        <v>5.7516669860603136E-6</v>
      </c>
    </row>
    <row r="9" spans="1:21">
      <c r="A9" s="1" t="s">
        <v>51</v>
      </c>
      <c r="C9" s="7">
        <v>0</v>
      </c>
      <c r="D9" s="7"/>
      <c r="E9" s="7">
        <v>-6876175929</v>
      </c>
      <c r="F9" s="7"/>
      <c r="G9" s="7">
        <v>725635013</v>
      </c>
      <c r="H9" s="7"/>
      <c r="I9" s="7">
        <f t="shared" ref="I9:I73" si="0">C9+E9+G9</f>
        <v>-6150540916</v>
      </c>
      <c r="K9" s="9">
        <f t="shared" ref="K9:K73" si="1">I9/$I$108</f>
        <v>-5.6397397538930473E-3</v>
      </c>
      <c r="M9" s="7">
        <v>0</v>
      </c>
      <c r="N9" s="7"/>
      <c r="O9" s="7">
        <v>9884840437</v>
      </c>
      <c r="P9" s="7"/>
      <c r="Q9" s="7">
        <v>725635013</v>
      </c>
      <c r="R9" s="7"/>
      <c r="S9" s="7">
        <f t="shared" ref="S9:S73" si="2">M9+O9+Q9</f>
        <v>10610475450</v>
      </c>
      <c r="U9" s="9">
        <f t="shared" ref="U9:U73" si="3">S9/$S$108</f>
        <v>5.2294503879092543E-3</v>
      </c>
    </row>
    <row r="10" spans="1:21">
      <c r="A10" s="1" t="s">
        <v>72</v>
      </c>
      <c r="C10" s="7">
        <v>0</v>
      </c>
      <c r="D10" s="7"/>
      <c r="E10" s="7">
        <v>0</v>
      </c>
      <c r="F10" s="7"/>
      <c r="G10" s="7">
        <v>67414199</v>
      </c>
      <c r="H10" s="7"/>
      <c r="I10" s="7">
        <f t="shared" si="0"/>
        <v>67414199</v>
      </c>
      <c r="K10" s="9">
        <f t="shared" si="1"/>
        <v>6.1815463594122187E-5</v>
      </c>
      <c r="M10" s="7">
        <v>0</v>
      </c>
      <c r="N10" s="7"/>
      <c r="O10" s="7">
        <v>0</v>
      </c>
      <c r="P10" s="7"/>
      <c r="Q10" s="7">
        <v>67414199</v>
      </c>
      <c r="R10" s="7"/>
      <c r="S10" s="7">
        <f t="shared" si="2"/>
        <v>67414199</v>
      </c>
      <c r="U10" s="9">
        <f t="shared" si="3"/>
        <v>3.3225580773681698E-5</v>
      </c>
    </row>
    <row r="11" spans="1:21">
      <c r="A11" s="1" t="s">
        <v>34</v>
      </c>
      <c r="C11" s="7">
        <v>0</v>
      </c>
      <c r="D11" s="7"/>
      <c r="E11" s="7">
        <v>0</v>
      </c>
      <c r="F11" s="7"/>
      <c r="G11" s="7">
        <v>-538443602</v>
      </c>
      <c r="H11" s="7"/>
      <c r="I11" s="7">
        <f t="shared" si="0"/>
        <v>-538443602</v>
      </c>
      <c r="K11" s="9">
        <f t="shared" si="1"/>
        <v>-4.9372597124411452E-4</v>
      </c>
      <c r="M11" s="7">
        <v>0</v>
      </c>
      <c r="N11" s="7"/>
      <c r="O11" s="7">
        <v>0</v>
      </c>
      <c r="P11" s="7"/>
      <c r="Q11" s="7">
        <v>-398959992</v>
      </c>
      <c r="R11" s="7"/>
      <c r="S11" s="7">
        <f t="shared" si="2"/>
        <v>-398959992</v>
      </c>
      <c r="U11" s="9">
        <f t="shared" si="3"/>
        <v>-1.9663034844726707E-4</v>
      </c>
    </row>
    <row r="12" spans="1:21">
      <c r="A12" s="1" t="s">
        <v>105</v>
      </c>
      <c r="C12" s="7">
        <v>0</v>
      </c>
      <c r="D12" s="7"/>
      <c r="E12" s="7">
        <v>9213209440</v>
      </c>
      <c r="F12" s="7"/>
      <c r="G12" s="7">
        <v>1316496493</v>
      </c>
      <c r="H12" s="7"/>
      <c r="I12" s="7">
        <f t="shared" si="0"/>
        <v>10529705933</v>
      </c>
      <c r="K12" s="9">
        <f t="shared" si="1"/>
        <v>9.6552160140354684E-3</v>
      </c>
      <c r="M12" s="7">
        <v>0</v>
      </c>
      <c r="N12" s="7"/>
      <c r="O12" s="7">
        <v>15954391780</v>
      </c>
      <c r="P12" s="7"/>
      <c r="Q12" s="7">
        <v>1316496493</v>
      </c>
      <c r="R12" s="7"/>
      <c r="S12" s="7">
        <f t="shared" si="2"/>
        <v>17270888273</v>
      </c>
      <c r="U12" s="9">
        <f t="shared" si="3"/>
        <v>8.5120835352177592E-3</v>
      </c>
    </row>
    <row r="13" spans="1:21">
      <c r="A13" s="1" t="s">
        <v>25</v>
      </c>
      <c r="C13" s="7">
        <v>0</v>
      </c>
      <c r="D13" s="7"/>
      <c r="E13" s="7">
        <v>-3990789558</v>
      </c>
      <c r="F13" s="7"/>
      <c r="G13" s="7">
        <v>1554300243</v>
      </c>
      <c r="H13" s="7"/>
      <c r="I13" s="7">
        <f t="shared" si="0"/>
        <v>-2436489315</v>
      </c>
      <c r="K13" s="9">
        <f t="shared" si="1"/>
        <v>-2.2341393769115345E-3</v>
      </c>
      <c r="M13" s="7">
        <v>0</v>
      </c>
      <c r="N13" s="7"/>
      <c r="O13" s="7">
        <v>6741899573</v>
      </c>
      <c r="P13" s="7"/>
      <c r="Q13" s="7">
        <v>1366314882</v>
      </c>
      <c r="R13" s="7"/>
      <c r="S13" s="7">
        <f t="shared" si="2"/>
        <v>8108214455</v>
      </c>
      <c r="U13" s="9">
        <f t="shared" si="3"/>
        <v>3.9961927650425102E-3</v>
      </c>
    </row>
    <row r="14" spans="1:21">
      <c r="A14" s="1" t="s">
        <v>27</v>
      </c>
      <c r="C14" s="7">
        <v>0</v>
      </c>
      <c r="D14" s="7"/>
      <c r="E14" s="7">
        <v>19525058493</v>
      </c>
      <c r="F14" s="7"/>
      <c r="G14" s="7">
        <v>43638633</v>
      </c>
      <c r="H14" s="7"/>
      <c r="I14" s="7">
        <f t="shared" si="0"/>
        <v>19568697126</v>
      </c>
      <c r="K14" s="9">
        <f t="shared" si="1"/>
        <v>1.7943520841605734E-2</v>
      </c>
      <c r="M14" s="7">
        <v>0</v>
      </c>
      <c r="N14" s="7"/>
      <c r="O14" s="7">
        <v>13063665972</v>
      </c>
      <c r="P14" s="7"/>
      <c r="Q14" s="7">
        <v>43638633</v>
      </c>
      <c r="R14" s="7"/>
      <c r="S14" s="7">
        <f t="shared" si="2"/>
        <v>13107304605</v>
      </c>
      <c r="U14" s="9">
        <f t="shared" si="3"/>
        <v>6.4600308887253497E-3</v>
      </c>
    </row>
    <row r="15" spans="1:21">
      <c r="A15" s="1" t="s">
        <v>15</v>
      </c>
      <c r="C15" s="7">
        <v>0</v>
      </c>
      <c r="D15" s="7"/>
      <c r="E15" s="7">
        <v>0</v>
      </c>
      <c r="F15" s="7"/>
      <c r="G15" s="7">
        <v>-328335091</v>
      </c>
      <c r="H15" s="7"/>
      <c r="I15" s="7">
        <f t="shared" si="0"/>
        <v>-328335091</v>
      </c>
      <c r="K15" s="9">
        <f t="shared" si="1"/>
        <v>-3.010669290068001E-4</v>
      </c>
      <c r="M15" s="7">
        <v>0</v>
      </c>
      <c r="N15" s="7"/>
      <c r="O15" s="7">
        <v>0</v>
      </c>
      <c r="P15" s="7"/>
      <c r="Q15" s="7">
        <v>-328335091</v>
      </c>
      <c r="R15" s="7"/>
      <c r="S15" s="7">
        <f t="shared" si="2"/>
        <v>-328335091</v>
      </c>
      <c r="U15" s="9">
        <f t="shared" si="3"/>
        <v>-1.6182234972271392E-4</v>
      </c>
    </row>
    <row r="16" spans="1:21">
      <c r="A16" s="1" t="s">
        <v>17</v>
      </c>
      <c r="C16" s="7">
        <v>0</v>
      </c>
      <c r="D16" s="7"/>
      <c r="E16" s="7">
        <v>0</v>
      </c>
      <c r="F16" s="7"/>
      <c r="G16" s="7">
        <v>-108174645</v>
      </c>
      <c r="H16" s="7"/>
      <c r="I16" s="7">
        <f t="shared" si="0"/>
        <v>-108174645</v>
      </c>
      <c r="K16" s="9">
        <f t="shared" si="1"/>
        <v>-9.9190762910415821E-5</v>
      </c>
      <c r="M16" s="7">
        <v>0</v>
      </c>
      <c r="N16" s="7"/>
      <c r="O16" s="7">
        <v>0</v>
      </c>
      <c r="P16" s="7"/>
      <c r="Q16" s="7">
        <v>-108174645</v>
      </c>
      <c r="R16" s="7"/>
      <c r="S16" s="7">
        <f t="shared" si="2"/>
        <v>-108174645</v>
      </c>
      <c r="U16" s="9">
        <f t="shared" si="3"/>
        <v>-5.3314664542878318E-5</v>
      </c>
    </row>
    <row r="17" spans="1:21">
      <c r="A17" s="1" t="s">
        <v>16</v>
      </c>
      <c r="C17" s="7">
        <v>0</v>
      </c>
      <c r="D17" s="7"/>
      <c r="E17" s="7">
        <v>0</v>
      </c>
      <c r="F17" s="7"/>
      <c r="G17" s="7">
        <v>-37980419</v>
      </c>
      <c r="H17" s="7"/>
      <c r="I17" s="7">
        <f>C17+E17+G17</f>
        <v>-37980419</v>
      </c>
      <c r="K17" s="9">
        <f t="shared" si="1"/>
        <v>-3.4826152988690206E-5</v>
      </c>
      <c r="M17" s="7">
        <v>0</v>
      </c>
      <c r="N17" s="7"/>
      <c r="O17" s="7">
        <v>0</v>
      </c>
      <c r="P17" s="7"/>
      <c r="Q17" s="7">
        <v>-37980419</v>
      </c>
      <c r="R17" s="7"/>
      <c r="S17" s="7">
        <f t="shared" si="2"/>
        <v>-37980419</v>
      </c>
      <c r="U17" s="9">
        <f t="shared" si="3"/>
        <v>-1.8718927140301333E-5</v>
      </c>
    </row>
    <row r="18" spans="1:21">
      <c r="A18" s="1" t="s">
        <v>66</v>
      </c>
      <c r="C18" s="7">
        <v>0</v>
      </c>
      <c r="D18" s="7"/>
      <c r="E18" s="7">
        <v>20656014661</v>
      </c>
      <c r="F18" s="7"/>
      <c r="G18" s="7">
        <v>0</v>
      </c>
      <c r="H18" s="7"/>
      <c r="I18" s="7">
        <f t="shared" si="0"/>
        <v>20656014661</v>
      </c>
      <c r="K18" s="9">
        <f t="shared" si="1"/>
        <v>1.8940536878242809E-2</v>
      </c>
      <c r="M18" s="7">
        <v>0</v>
      </c>
      <c r="N18" s="7"/>
      <c r="O18" s="7">
        <v>45471921167</v>
      </c>
      <c r="P18" s="7"/>
      <c r="Q18" s="7">
        <v>-310940972</v>
      </c>
      <c r="R18" s="7"/>
      <c r="S18" s="7">
        <f t="shared" si="2"/>
        <v>45160980195</v>
      </c>
      <c r="U18" s="9">
        <f t="shared" si="3"/>
        <v>2.2257919215024895E-2</v>
      </c>
    </row>
    <row r="19" spans="1:21">
      <c r="A19" s="1" t="s">
        <v>79</v>
      </c>
      <c r="C19" s="7">
        <v>0</v>
      </c>
      <c r="D19" s="7"/>
      <c r="E19" s="7">
        <v>52591130992</v>
      </c>
      <c r="F19" s="7"/>
      <c r="G19" s="7">
        <v>0</v>
      </c>
      <c r="H19" s="7"/>
      <c r="I19" s="7">
        <f t="shared" si="0"/>
        <v>52591130992</v>
      </c>
      <c r="K19" s="9">
        <f t="shared" si="1"/>
        <v>4.8223448345202272E-2</v>
      </c>
      <c r="M19" s="7">
        <v>0</v>
      </c>
      <c r="N19" s="7"/>
      <c r="O19" s="7">
        <v>48910415015</v>
      </c>
      <c r="P19" s="7"/>
      <c r="Q19" s="7">
        <v>-1796</v>
      </c>
      <c r="R19" s="7"/>
      <c r="S19" s="7">
        <f t="shared" si="2"/>
        <v>48910413219</v>
      </c>
      <c r="U19" s="9">
        <f t="shared" si="3"/>
        <v>2.4105854689188452E-2</v>
      </c>
    </row>
    <row r="20" spans="1:21">
      <c r="A20" s="1" t="s">
        <v>30</v>
      </c>
      <c r="C20" s="7">
        <v>0</v>
      </c>
      <c r="D20" s="7"/>
      <c r="E20" s="7">
        <v>2686689535</v>
      </c>
      <c r="F20" s="7"/>
      <c r="G20" s="7">
        <v>0</v>
      </c>
      <c r="H20" s="7"/>
      <c r="I20" s="7">
        <f t="shared" si="0"/>
        <v>2686689535</v>
      </c>
      <c r="K20" s="9">
        <f t="shared" si="1"/>
        <v>2.46356051993589E-3</v>
      </c>
      <c r="M20" s="7">
        <v>0</v>
      </c>
      <c r="N20" s="7"/>
      <c r="O20" s="7">
        <v>9223725307</v>
      </c>
      <c r="P20" s="7"/>
      <c r="Q20" s="7">
        <v>-36876542</v>
      </c>
      <c r="R20" s="7"/>
      <c r="S20" s="7">
        <f t="shared" si="2"/>
        <v>9186848765</v>
      </c>
      <c r="U20" s="9">
        <f t="shared" si="3"/>
        <v>4.5278055695226081E-3</v>
      </c>
    </row>
    <row r="21" spans="1:21">
      <c r="A21" s="1" t="s">
        <v>199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K21" s="9">
        <f t="shared" si="1"/>
        <v>0</v>
      </c>
      <c r="M21" s="7">
        <v>0</v>
      </c>
      <c r="N21" s="7"/>
      <c r="O21" s="7">
        <v>0</v>
      </c>
      <c r="P21" s="7"/>
      <c r="Q21" s="7">
        <v>-180917063</v>
      </c>
      <c r="R21" s="7"/>
      <c r="S21" s="7">
        <f t="shared" si="2"/>
        <v>-180917063</v>
      </c>
      <c r="U21" s="9">
        <f t="shared" si="3"/>
        <v>-8.9166296999891077E-5</v>
      </c>
    </row>
    <row r="22" spans="1:21">
      <c r="A22" s="1" t="s">
        <v>40</v>
      </c>
      <c r="C22" s="7">
        <v>0</v>
      </c>
      <c r="D22" s="7"/>
      <c r="E22" s="7">
        <v>196128053</v>
      </c>
      <c r="F22" s="7"/>
      <c r="G22" s="7">
        <v>0</v>
      </c>
      <c r="H22" s="7"/>
      <c r="I22" s="7">
        <f t="shared" si="0"/>
        <v>196128053</v>
      </c>
      <c r="K22" s="9">
        <f t="shared" si="1"/>
        <v>1.7983965840797969E-4</v>
      </c>
      <c r="M22" s="7">
        <v>0</v>
      </c>
      <c r="N22" s="7"/>
      <c r="O22" s="7">
        <v>995349859</v>
      </c>
      <c r="P22" s="7"/>
      <c r="Q22" s="7">
        <v>146473122</v>
      </c>
      <c r="R22" s="7"/>
      <c r="S22" s="7">
        <f t="shared" si="2"/>
        <v>1141822981</v>
      </c>
      <c r="U22" s="9">
        <f t="shared" si="3"/>
        <v>5.6275580289044929E-4</v>
      </c>
    </row>
    <row r="23" spans="1:21">
      <c r="A23" s="1" t="s">
        <v>87</v>
      </c>
      <c r="C23" s="7">
        <v>0</v>
      </c>
      <c r="D23" s="7"/>
      <c r="E23" s="7">
        <v>-44559767</v>
      </c>
      <c r="F23" s="7"/>
      <c r="G23" s="7">
        <v>0</v>
      </c>
      <c r="H23" s="7"/>
      <c r="I23" s="7">
        <f t="shared" si="0"/>
        <v>-44559767</v>
      </c>
      <c r="K23" s="9">
        <f t="shared" si="1"/>
        <v>-4.0859087486169896E-5</v>
      </c>
      <c r="M23" s="7">
        <v>0</v>
      </c>
      <c r="N23" s="7"/>
      <c r="O23" s="7">
        <v>9847708818</v>
      </c>
      <c r="P23" s="7"/>
      <c r="Q23" s="7">
        <v>-3486</v>
      </c>
      <c r="R23" s="7"/>
      <c r="S23" s="7">
        <f t="shared" si="2"/>
        <v>9847705332</v>
      </c>
      <c r="U23" s="9">
        <f t="shared" si="3"/>
        <v>4.8535135594176817E-3</v>
      </c>
    </row>
    <row r="24" spans="1:21">
      <c r="A24" s="1" t="s">
        <v>200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K24" s="9">
        <f t="shared" si="1"/>
        <v>0</v>
      </c>
      <c r="M24" s="7">
        <v>0</v>
      </c>
      <c r="N24" s="7"/>
      <c r="O24" s="7">
        <v>0</v>
      </c>
      <c r="P24" s="7"/>
      <c r="Q24" s="7">
        <v>0</v>
      </c>
      <c r="R24" s="7"/>
      <c r="S24" s="7">
        <f t="shared" si="2"/>
        <v>0</v>
      </c>
      <c r="U24" s="9">
        <f t="shared" si="3"/>
        <v>0</v>
      </c>
    </row>
    <row r="25" spans="1:21">
      <c r="A25" s="1" t="s">
        <v>78</v>
      </c>
      <c r="C25" s="7">
        <v>0</v>
      </c>
      <c r="D25" s="7"/>
      <c r="E25" s="7">
        <v>863630640</v>
      </c>
      <c r="F25" s="7"/>
      <c r="G25" s="7">
        <v>0</v>
      </c>
      <c r="H25" s="7"/>
      <c r="I25" s="7">
        <f t="shared" si="0"/>
        <v>863630640</v>
      </c>
      <c r="K25" s="9">
        <f t="shared" si="1"/>
        <v>7.9190629240715946E-4</v>
      </c>
      <c r="M25" s="7">
        <v>0</v>
      </c>
      <c r="N25" s="7"/>
      <c r="O25" s="7">
        <v>4210199371</v>
      </c>
      <c r="P25" s="7"/>
      <c r="Q25" s="7">
        <v>-7057</v>
      </c>
      <c r="R25" s="7"/>
      <c r="S25" s="7">
        <f t="shared" si="2"/>
        <v>4210192314</v>
      </c>
      <c r="U25" s="9">
        <f t="shared" si="3"/>
        <v>2.0750240583818384E-3</v>
      </c>
    </row>
    <row r="26" spans="1:21">
      <c r="A26" s="1" t="s">
        <v>92</v>
      </c>
      <c r="C26" s="7">
        <v>0</v>
      </c>
      <c r="D26" s="7"/>
      <c r="E26" s="7">
        <v>55804161567</v>
      </c>
      <c r="F26" s="7"/>
      <c r="G26" s="7">
        <v>0</v>
      </c>
      <c r="H26" s="7"/>
      <c r="I26" s="7">
        <f t="shared" si="0"/>
        <v>55804161567</v>
      </c>
      <c r="K26" s="9">
        <f t="shared" si="1"/>
        <v>5.1169637389675143E-2</v>
      </c>
      <c r="M26" s="7">
        <v>0</v>
      </c>
      <c r="N26" s="7"/>
      <c r="O26" s="7">
        <v>61850928641</v>
      </c>
      <c r="P26" s="7"/>
      <c r="Q26" s="7">
        <v>-536791819</v>
      </c>
      <c r="R26" s="7"/>
      <c r="S26" s="7">
        <f t="shared" si="2"/>
        <v>61314136822</v>
      </c>
      <c r="U26" s="9">
        <f t="shared" si="3"/>
        <v>3.021912053791416E-2</v>
      </c>
    </row>
    <row r="27" spans="1:21">
      <c r="A27" s="1" t="s">
        <v>90</v>
      </c>
      <c r="C27" s="7">
        <v>0</v>
      </c>
      <c r="D27" s="7"/>
      <c r="E27" s="7">
        <v>39634745718</v>
      </c>
      <c r="F27" s="7"/>
      <c r="G27" s="7">
        <v>0</v>
      </c>
      <c r="H27" s="7"/>
      <c r="I27" s="7">
        <f t="shared" si="0"/>
        <v>39634745718</v>
      </c>
      <c r="K27" s="9">
        <f t="shared" si="1"/>
        <v>3.6343088211925785E-2</v>
      </c>
      <c r="M27" s="7">
        <v>0</v>
      </c>
      <c r="N27" s="7"/>
      <c r="O27" s="7">
        <v>55119287951</v>
      </c>
      <c r="P27" s="7"/>
      <c r="Q27" s="7">
        <v>-2146</v>
      </c>
      <c r="R27" s="7"/>
      <c r="S27" s="7">
        <f t="shared" si="2"/>
        <v>55119285805</v>
      </c>
      <c r="U27" s="9">
        <f t="shared" si="3"/>
        <v>2.7165942929940835E-2</v>
      </c>
    </row>
    <row r="28" spans="1:21">
      <c r="A28" s="1" t="s">
        <v>201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K28" s="9">
        <f t="shared" si="1"/>
        <v>0</v>
      </c>
      <c r="M28" s="7">
        <v>0</v>
      </c>
      <c r="N28" s="7"/>
      <c r="O28" s="7">
        <v>0</v>
      </c>
      <c r="P28" s="7"/>
      <c r="Q28" s="7">
        <v>-420901705</v>
      </c>
      <c r="R28" s="7"/>
      <c r="S28" s="7">
        <f t="shared" si="2"/>
        <v>-420901705</v>
      </c>
      <c r="U28" s="9">
        <f t="shared" si="3"/>
        <v>-2.0744448209282805E-4</v>
      </c>
    </row>
    <row r="29" spans="1:21">
      <c r="A29" s="1" t="s">
        <v>41</v>
      </c>
      <c r="C29" s="7">
        <v>0</v>
      </c>
      <c r="D29" s="7"/>
      <c r="E29" s="7">
        <v>-2154034791</v>
      </c>
      <c r="F29" s="7"/>
      <c r="G29" s="7">
        <v>0</v>
      </c>
      <c r="H29" s="7"/>
      <c r="I29" s="7">
        <f t="shared" si="0"/>
        <v>-2154034791</v>
      </c>
      <c r="K29" s="9">
        <f t="shared" si="1"/>
        <v>-1.9751426432216912E-3</v>
      </c>
      <c r="M29" s="7">
        <v>0</v>
      </c>
      <c r="N29" s="7"/>
      <c r="O29" s="7">
        <v>-6854972248</v>
      </c>
      <c r="P29" s="7"/>
      <c r="Q29" s="7">
        <v>-1265156562</v>
      </c>
      <c r="R29" s="7"/>
      <c r="S29" s="7">
        <f t="shared" si="2"/>
        <v>-8120128810</v>
      </c>
      <c r="U29" s="9">
        <f t="shared" si="3"/>
        <v>-4.0020648419979718E-3</v>
      </c>
    </row>
    <row r="30" spans="1:21">
      <c r="A30" s="1" t="s">
        <v>202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K30" s="9">
        <f t="shared" si="1"/>
        <v>0</v>
      </c>
      <c r="M30" s="7">
        <v>0</v>
      </c>
      <c r="N30" s="7"/>
      <c r="O30" s="7">
        <v>0</v>
      </c>
      <c r="P30" s="7"/>
      <c r="Q30" s="7">
        <v>-155101515</v>
      </c>
      <c r="R30" s="7"/>
      <c r="S30" s="7">
        <f t="shared" si="2"/>
        <v>-155101515</v>
      </c>
      <c r="U30" s="9">
        <f t="shared" si="3"/>
        <v>-7.6442915456918859E-5</v>
      </c>
    </row>
    <row r="31" spans="1:21">
      <c r="A31" s="1" t="s">
        <v>98</v>
      </c>
      <c r="C31" s="7">
        <v>0</v>
      </c>
      <c r="D31" s="7"/>
      <c r="E31" s="7">
        <v>4358925373</v>
      </c>
      <c r="F31" s="7"/>
      <c r="G31" s="7">
        <v>0</v>
      </c>
      <c r="H31" s="7"/>
      <c r="I31" s="7">
        <f t="shared" si="0"/>
        <v>4358925373</v>
      </c>
      <c r="K31" s="9">
        <f t="shared" si="1"/>
        <v>3.996917514427145E-3</v>
      </c>
      <c r="M31" s="7">
        <v>0</v>
      </c>
      <c r="N31" s="7"/>
      <c r="O31" s="7">
        <v>8880801247</v>
      </c>
      <c r="P31" s="7"/>
      <c r="Q31" s="7">
        <v>-386435667</v>
      </c>
      <c r="R31" s="7"/>
      <c r="S31" s="7">
        <f t="shared" si="2"/>
        <v>8494365580</v>
      </c>
      <c r="U31" s="9">
        <f t="shared" si="3"/>
        <v>4.1865101697562499E-3</v>
      </c>
    </row>
    <row r="32" spans="1:21">
      <c r="A32" s="1" t="s">
        <v>203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K32" s="9">
        <f t="shared" si="1"/>
        <v>0</v>
      </c>
      <c r="M32" s="7">
        <v>0</v>
      </c>
      <c r="N32" s="7"/>
      <c r="O32" s="7">
        <v>0</v>
      </c>
      <c r="P32" s="7"/>
      <c r="Q32" s="7">
        <v>-48299758</v>
      </c>
      <c r="R32" s="7"/>
      <c r="S32" s="7">
        <f t="shared" si="2"/>
        <v>-48299758</v>
      </c>
      <c r="U32" s="9">
        <f t="shared" si="3"/>
        <v>-2.3804888800626093E-5</v>
      </c>
    </row>
    <row r="33" spans="1:21">
      <c r="A33" s="1" t="s">
        <v>70</v>
      </c>
      <c r="C33" s="7">
        <v>0</v>
      </c>
      <c r="D33" s="7"/>
      <c r="E33" s="7">
        <v>92703564807</v>
      </c>
      <c r="F33" s="7"/>
      <c r="G33" s="7">
        <v>0</v>
      </c>
      <c r="H33" s="7"/>
      <c r="I33" s="7">
        <f t="shared" si="0"/>
        <v>92703564807</v>
      </c>
      <c r="K33" s="9">
        <f t="shared" si="1"/>
        <v>8.5004552755606491E-2</v>
      </c>
      <c r="M33" s="7">
        <v>0</v>
      </c>
      <c r="N33" s="7"/>
      <c r="O33" s="7">
        <v>204211308331</v>
      </c>
      <c r="P33" s="7"/>
      <c r="Q33" s="7">
        <v>513078313</v>
      </c>
      <c r="R33" s="7"/>
      <c r="S33" s="7">
        <f t="shared" si="2"/>
        <v>204724386644</v>
      </c>
      <c r="U33" s="9">
        <f t="shared" si="3"/>
        <v>0.1008999104889263</v>
      </c>
    </row>
    <row r="34" spans="1:21">
      <c r="A34" s="1" t="s">
        <v>204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K34" s="9">
        <f t="shared" si="1"/>
        <v>0</v>
      </c>
      <c r="M34" s="7">
        <v>0</v>
      </c>
      <c r="N34" s="7"/>
      <c r="O34" s="7">
        <v>0</v>
      </c>
      <c r="P34" s="7"/>
      <c r="Q34" s="7">
        <v>953920346</v>
      </c>
      <c r="R34" s="7"/>
      <c r="S34" s="7">
        <f t="shared" si="2"/>
        <v>953920346</v>
      </c>
      <c r="U34" s="9">
        <f t="shared" si="3"/>
        <v>4.7014661566595773E-4</v>
      </c>
    </row>
    <row r="35" spans="1:21">
      <c r="A35" s="1" t="s">
        <v>107</v>
      </c>
      <c r="C35" s="7">
        <v>1949683399</v>
      </c>
      <c r="D35" s="7"/>
      <c r="E35" s="7">
        <v>131485158</v>
      </c>
      <c r="F35" s="7"/>
      <c r="G35" s="7">
        <v>0</v>
      </c>
      <c r="H35" s="7"/>
      <c r="I35" s="7">
        <f t="shared" si="0"/>
        <v>2081168557</v>
      </c>
      <c r="K35" s="9">
        <f t="shared" si="1"/>
        <v>1.9083279350165577E-3</v>
      </c>
      <c r="M35" s="7">
        <v>1949683399</v>
      </c>
      <c r="N35" s="7"/>
      <c r="O35" s="7">
        <v>131485158</v>
      </c>
      <c r="P35" s="7"/>
      <c r="Q35" s="7">
        <v>0</v>
      </c>
      <c r="R35" s="7"/>
      <c r="S35" s="7">
        <f t="shared" si="2"/>
        <v>2081168557</v>
      </c>
      <c r="U35" s="9">
        <f t="shared" si="3"/>
        <v>1.0257191366206113E-3</v>
      </c>
    </row>
    <row r="36" spans="1:21">
      <c r="A36" s="1" t="s">
        <v>62</v>
      </c>
      <c r="C36" s="7">
        <v>0</v>
      </c>
      <c r="D36" s="7"/>
      <c r="E36" s="7">
        <v>24835260032</v>
      </c>
      <c r="F36" s="7"/>
      <c r="G36" s="7">
        <v>0</v>
      </c>
      <c r="H36" s="7"/>
      <c r="I36" s="7">
        <f t="shared" si="0"/>
        <v>24835260032</v>
      </c>
      <c r="K36" s="9">
        <f t="shared" si="1"/>
        <v>2.277269677799856E-2</v>
      </c>
      <c r="M36" s="7">
        <v>27196968105</v>
      </c>
      <c r="N36" s="7"/>
      <c r="O36" s="7">
        <v>15487694493</v>
      </c>
      <c r="P36" s="7"/>
      <c r="Q36" s="7">
        <v>0</v>
      </c>
      <c r="R36" s="7"/>
      <c r="S36" s="7">
        <f t="shared" si="2"/>
        <v>42684662598</v>
      </c>
      <c r="U36" s="9">
        <f t="shared" si="3"/>
        <v>2.1037447985508204E-2</v>
      </c>
    </row>
    <row r="37" spans="1:21">
      <c r="A37" s="1" t="s">
        <v>103</v>
      </c>
      <c r="C37" s="7">
        <v>0</v>
      </c>
      <c r="D37" s="7"/>
      <c r="E37" s="7">
        <v>29785837442</v>
      </c>
      <c r="F37" s="7"/>
      <c r="G37" s="7">
        <v>0</v>
      </c>
      <c r="H37" s="7"/>
      <c r="I37" s="7">
        <f t="shared" si="0"/>
        <v>29785837442</v>
      </c>
      <c r="K37" s="9">
        <f t="shared" si="1"/>
        <v>2.7312129749051714E-2</v>
      </c>
      <c r="M37" s="7">
        <v>0</v>
      </c>
      <c r="N37" s="7"/>
      <c r="O37" s="7">
        <v>48865189351</v>
      </c>
      <c r="P37" s="7"/>
      <c r="Q37" s="7">
        <v>0</v>
      </c>
      <c r="R37" s="7"/>
      <c r="S37" s="7">
        <f t="shared" si="2"/>
        <v>48865189351</v>
      </c>
      <c r="U37" s="9">
        <f t="shared" si="3"/>
        <v>2.4083565775259025E-2</v>
      </c>
    </row>
    <row r="38" spans="1:21">
      <c r="A38" s="1" t="s">
        <v>91</v>
      </c>
      <c r="C38" s="7">
        <v>0</v>
      </c>
      <c r="D38" s="7"/>
      <c r="E38" s="7">
        <v>31868381397</v>
      </c>
      <c r="F38" s="7"/>
      <c r="G38" s="7">
        <v>0</v>
      </c>
      <c r="H38" s="7"/>
      <c r="I38" s="7">
        <f t="shared" si="0"/>
        <v>31868381397</v>
      </c>
      <c r="K38" s="9">
        <f t="shared" si="1"/>
        <v>2.9221718855546353E-2</v>
      </c>
      <c r="M38" s="7">
        <v>0</v>
      </c>
      <c r="N38" s="7"/>
      <c r="O38" s="7">
        <v>29754927937</v>
      </c>
      <c r="P38" s="7"/>
      <c r="Q38" s="7">
        <v>0</v>
      </c>
      <c r="R38" s="7"/>
      <c r="S38" s="7">
        <f t="shared" si="2"/>
        <v>29754927937</v>
      </c>
      <c r="U38" s="9">
        <f t="shared" si="3"/>
        <v>1.4664933741716216E-2</v>
      </c>
    </row>
    <row r="39" spans="1:21">
      <c r="A39" s="1" t="s">
        <v>68</v>
      </c>
      <c r="C39" s="7">
        <v>0</v>
      </c>
      <c r="D39" s="7"/>
      <c r="E39" s="7">
        <v>2329059150</v>
      </c>
      <c r="F39" s="7"/>
      <c r="G39" s="7">
        <v>0</v>
      </c>
      <c r="H39" s="7"/>
      <c r="I39" s="7">
        <f t="shared" si="0"/>
        <v>2329059150</v>
      </c>
      <c r="K39" s="9">
        <f t="shared" si="1"/>
        <v>2.1356312650897499E-3</v>
      </c>
      <c r="M39" s="7">
        <v>0</v>
      </c>
      <c r="N39" s="7"/>
      <c r="O39" s="7">
        <v>7269487650</v>
      </c>
      <c r="P39" s="7"/>
      <c r="Q39" s="7">
        <v>0</v>
      </c>
      <c r="R39" s="7"/>
      <c r="S39" s="7">
        <f t="shared" si="2"/>
        <v>7269487650</v>
      </c>
      <c r="U39" s="9">
        <f t="shared" si="3"/>
        <v>3.582820128121029E-3</v>
      </c>
    </row>
    <row r="40" spans="1:21">
      <c r="A40" s="1" t="s">
        <v>97</v>
      </c>
      <c r="C40" s="7">
        <v>0</v>
      </c>
      <c r="D40" s="7"/>
      <c r="E40" s="7">
        <v>19731498289</v>
      </c>
      <c r="F40" s="7"/>
      <c r="G40" s="7">
        <v>0</v>
      </c>
      <c r="H40" s="7"/>
      <c r="I40" s="7">
        <f t="shared" si="0"/>
        <v>19731498289</v>
      </c>
      <c r="K40" s="9">
        <f t="shared" si="1"/>
        <v>1.8092801401395627E-2</v>
      </c>
      <c r="M40" s="7">
        <v>0</v>
      </c>
      <c r="N40" s="7"/>
      <c r="O40" s="7">
        <v>19731498289</v>
      </c>
      <c r="P40" s="7"/>
      <c r="Q40" s="7">
        <v>0</v>
      </c>
      <c r="R40" s="7"/>
      <c r="S40" s="7">
        <f t="shared" si="2"/>
        <v>19731498289</v>
      </c>
      <c r="U40" s="9">
        <f t="shared" si="3"/>
        <v>9.7248131686164772E-3</v>
      </c>
    </row>
    <row r="41" spans="1:21">
      <c r="A41" s="1" t="s">
        <v>67</v>
      </c>
      <c r="C41" s="7">
        <v>0</v>
      </c>
      <c r="D41" s="7"/>
      <c r="E41" s="7">
        <v>38196570060</v>
      </c>
      <c r="F41" s="7"/>
      <c r="G41" s="7">
        <v>0</v>
      </c>
      <c r="H41" s="7"/>
      <c r="I41" s="7">
        <f t="shared" si="0"/>
        <v>38196570060</v>
      </c>
      <c r="K41" s="9">
        <f t="shared" si="1"/>
        <v>3.5024352747471899E-2</v>
      </c>
      <c r="M41" s="7">
        <v>0</v>
      </c>
      <c r="N41" s="7"/>
      <c r="O41" s="7">
        <v>51408687420</v>
      </c>
      <c r="P41" s="7"/>
      <c r="Q41" s="7">
        <v>0</v>
      </c>
      <c r="R41" s="7"/>
      <c r="S41" s="7">
        <f t="shared" si="2"/>
        <v>51408687420</v>
      </c>
      <c r="U41" s="9">
        <f t="shared" si="3"/>
        <v>2.5337147391488908E-2</v>
      </c>
    </row>
    <row r="42" spans="1:21">
      <c r="A42" s="1" t="s">
        <v>19</v>
      </c>
      <c r="C42" s="7">
        <v>0</v>
      </c>
      <c r="D42" s="7"/>
      <c r="E42" s="7">
        <v>12877597049</v>
      </c>
      <c r="F42" s="7"/>
      <c r="G42" s="7">
        <v>0</v>
      </c>
      <c r="H42" s="7"/>
      <c r="I42" s="7">
        <f t="shared" si="0"/>
        <v>12877597049</v>
      </c>
      <c r="K42" s="9">
        <f t="shared" si="1"/>
        <v>1.1808115254209795E-2</v>
      </c>
      <c r="M42" s="7">
        <v>0</v>
      </c>
      <c r="N42" s="7"/>
      <c r="O42" s="7">
        <v>15683295535</v>
      </c>
      <c r="P42" s="7"/>
      <c r="Q42" s="7">
        <v>0</v>
      </c>
      <c r="R42" s="7"/>
      <c r="S42" s="7">
        <f t="shared" si="2"/>
        <v>15683295535</v>
      </c>
      <c r="U42" s="9">
        <f t="shared" si="3"/>
        <v>7.7296268490212872E-3</v>
      </c>
    </row>
    <row r="43" spans="1:21">
      <c r="A43" s="1" t="s">
        <v>21</v>
      </c>
      <c r="C43" s="7">
        <v>0</v>
      </c>
      <c r="D43" s="7"/>
      <c r="E43" s="7">
        <v>11358974979</v>
      </c>
      <c r="F43" s="7"/>
      <c r="G43" s="7">
        <v>0</v>
      </c>
      <c r="H43" s="7"/>
      <c r="I43" s="7">
        <f t="shared" si="0"/>
        <v>11358974979</v>
      </c>
      <c r="K43" s="9">
        <f t="shared" si="1"/>
        <v>1.0415614435779609E-2</v>
      </c>
      <c r="M43" s="7">
        <v>0</v>
      </c>
      <c r="N43" s="7"/>
      <c r="O43" s="7">
        <v>5926703388</v>
      </c>
      <c r="P43" s="7"/>
      <c r="Q43" s="7">
        <v>0</v>
      </c>
      <c r="R43" s="7"/>
      <c r="S43" s="7">
        <f t="shared" si="2"/>
        <v>5926703388</v>
      </c>
      <c r="U43" s="9">
        <f t="shared" si="3"/>
        <v>2.9210190888665304E-3</v>
      </c>
    </row>
    <row r="44" spans="1:21">
      <c r="A44" s="1" t="s">
        <v>65</v>
      </c>
      <c r="C44" s="7">
        <v>0</v>
      </c>
      <c r="D44" s="7"/>
      <c r="E44" s="7">
        <v>36697277876</v>
      </c>
      <c r="F44" s="7"/>
      <c r="G44" s="7">
        <v>0</v>
      </c>
      <c r="H44" s="7"/>
      <c r="I44" s="7">
        <f t="shared" si="0"/>
        <v>36697277876</v>
      </c>
      <c r="K44" s="9">
        <f t="shared" si="1"/>
        <v>3.3649576471972371E-2</v>
      </c>
      <c r="M44" s="7">
        <v>0</v>
      </c>
      <c r="N44" s="7"/>
      <c r="O44" s="7">
        <v>43666591147</v>
      </c>
      <c r="P44" s="7"/>
      <c r="Q44" s="7">
        <v>0</v>
      </c>
      <c r="R44" s="7"/>
      <c r="S44" s="7">
        <f t="shared" si="2"/>
        <v>43666591147</v>
      </c>
      <c r="U44" s="9">
        <f t="shared" si="3"/>
        <v>2.1521398648762149E-2</v>
      </c>
    </row>
    <row r="45" spans="1:21">
      <c r="A45" s="1" t="s">
        <v>69</v>
      </c>
      <c r="C45" s="7">
        <v>0</v>
      </c>
      <c r="D45" s="7"/>
      <c r="E45" s="7">
        <v>13633995360</v>
      </c>
      <c r="F45" s="7"/>
      <c r="G45" s="7">
        <v>0</v>
      </c>
      <c r="H45" s="7"/>
      <c r="I45" s="7">
        <f t="shared" si="0"/>
        <v>13633995360</v>
      </c>
      <c r="K45" s="9">
        <f t="shared" si="1"/>
        <v>1.2501694840555929E-2</v>
      </c>
      <c r="M45" s="7">
        <v>0</v>
      </c>
      <c r="N45" s="7"/>
      <c r="O45" s="7">
        <v>30414297343</v>
      </c>
      <c r="P45" s="7"/>
      <c r="Q45" s="7">
        <v>0</v>
      </c>
      <c r="R45" s="7"/>
      <c r="S45" s="7">
        <f t="shared" si="2"/>
        <v>30414297343</v>
      </c>
      <c r="U45" s="9">
        <f t="shared" si="3"/>
        <v>1.4989908773441321E-2</v>
      </c>
    </row>
    <row r="46" spans="1:21">
      <c r="A46" s="1" t="s">
        <v>89</v>
      </c>
      <c r="C46" s="7">
        <v>0</v>
      </c>
      <c r="D46" s="7"/>
      <c r="E46" s="7">
        <v>1734243092</v>
      </c>
      <c r="F46" s="7"/>
      <c r="G46" s="7">
        <v>0</v>
      </c>
      <c r="H46" s="7"/>
      <c r="I46" s="7">
        <f t="shared" si="0"/>
        <v>1734243092</v>
      </c>
      <c r="K46" s="9">
        <f t="shared" si="1"/>
        <v>1.5902145587591108E-3</v>
      </c>
      <c r="M46" s="7">
        <v>0</v>
      </c>
      <c r="N46" s="7"/>
      <c r="O46" s="7">
        <v>18006868852</v>
      </c>
      <c r="P46" s="7"/>
      <c r="Q46" s="7">
        <v>0</v>
      </c>
      <c r="R46" s="7"/>
      <c r="S46" s="7">
        <f t="shared" si="2"/>
        <v>18006868852</v>
      </c>
      <c r="U46" s="9">
        <f t="shared" si="3"/>
        <v>8.8748169435821523E-3</v>
      </c>
    </row>
    <row r="47" spans="1:21">
      <c r="A47" s="1" t="s">
        <v>99</v>
      </c>
      <c r="C47" s="7">
        <v>0</v>
      </c>
      <c r="D47" s="7"/>
      <c r="E47" s="7">
        <v>46527281712</v>
      </c>
      <c r="F47" s="7"/>
      <c r="G47" s="7">
        <v>0</v>
      </c>
      <c r="H47" s="7"/>
      <c r="I47" s="7">
        <f t="shared" si="0"/>
        <v>46527281712</v>
      </c>
      <c r="K47" s="9">
        <f t="shared" si="1"/>
        <v>4.2663200504712707E-2</v>
      </c>
      <c r="M47" s="7">
        <v>0</v>
      </c>
      <c r="N47" s="7"/>
      <c r="O47" s="7">
        <v>65708748406</v>
      </c>
      <c r="P47" s="7"/>
      <c r="Q47" s="7">
        <v>0</v>
      </c>
      <c r="R47" s="7"/>
      <c r="S47" s="7">
        <f t="shared" si="2"/>
        <v>65708748406</v>
      </c>
      <c r="U47" s="9">
        <f t="shared" si="3"/>
        <v>3.2385036981616905E-2</v>
      </c>
    </row>
    <row r="48" spans="1:21">
      <c r="A48" s="1" t="s">
        <v>42</v>
      </c>
      <c r="C48" s="7">
        <v>0</v>
      </c>
      <c r="D48" s="7"/>
      <c r="E48" s="7">
        <v>20040048000</v>
      </c>
      <c r="F48" s="7"/>
      <c r="G48" s="7">
        <v>0</v>
      </c>
      <c r="H48" s="7"/>
      <c r="I48" s="7">
        <f t="shared" si="0"/>
        <v>20040048000</v>
      </c>
      <c r="K48" s="9">
        <f t="shared" si="1"/>
        <v>1.8375726122155083E-2</v>
      </c>
      <c r="M48" s="7">
        <v>0</v>
      </c>
      <c r="N48" s="7"/>
      <c r="O48" s="7">
        <v>26052062400</v>
      </c>
      <c r="P48" s="7"/>
      <c r="Q48" s="7">
        <v>0</v>
      </c>
      <c r="R48" s="7"/>
      <c r="S48" s="7">
        <f t="shared" si="2"/>
        <v>26052062400</v>
      </c>
      <c r="U48" s="9">
        <f t="shared" si="3"/>
        <v>1.2839949393928064E-2</v>
      </c>
    </row>
    <row r="49" spans="1:21">
      <c r="A49" s="1" t="s">
        <v>61</v>
      </c>
      <c r="C49" s="7">
        <v>0</v>
      </c>
      <c r="D49" s="7"/>
      <c r="E49" s="7">
        <v>878740200</v>
      </c>
      <c r="F49" s="7"/>
      <c r="G49" s="7">
        <v>0</v>
      </c>
      <c r="H49" s="7"/>
      <c r="I49" s="7">
        <f t="shared" si="0"/>
        <v>878740200</v>
      </c>
      <c r="K49" s="9">
        <f t="shared" si="1"/>
        <v>8.0576100654687957E-4</v>
      </c>
      <c r="M49" s="7">
        <v>0</v>
      </c>
      <c r="N49" s="7"/>
      <c r="O49" s="7">
        <v>361834200</v>
      </c>
      <c r="P49" s="7"/>
      <c r="Q49" s="7">
        <v>0</v>
      </c>
      <c r="R49" s="7"/>
      <c r="S49" s="7">
        <f t="shared" si="2"/>
        <v>361834200</v>
      </c>
      <c r="U49" s="9">
        <f t="shared" si="3"/>
        <v>1.7833263047122309E-4</v>
      </c>
    </row>
    <row r="50" spans="1:21">
      <c r="A50" s="1" t="s">
        <v>46</v>
      </c>
      <c r="C50" s="7">
        <v>0</v>
      </c>
      <c r="D50" s="7"/>
      <c r="E50" s="7">
        <v>2896060373</v>
      </c>
      <c r="F50" s="7"/>
      <c r="G50" s="7">
        <v>0</v>
      </c>
      <c r="H50" s="7"/>
      <c r="I50" s="7">
        <f t="shared" si="0"/>
        <v>2896060373</v>
      </c>
      <c r="K50" s="9">
        <f t="shared" si="1"/>
        <v>2.6555431527646189E-3</v>
      </c>
      <c r="M50" s="7">
        <v>0</v>
      </c>
      <c r="N50" s="7"/>
      <c r="O50" s="7">
        <v>3442292401</v>
      </c>
      <c r="P50" s="7"/>
      <c r="Q50" s="7">
        <v>0</v>
      </c>
      <c r="R50" s="7"/>
      <c r="S50" s="7">
        <f t="shared" si="2"/>
        <v>3442292401</v>
      </c>
      <c r="U50" s="9">
        <f t="shared" si="3"/>
        <v>1.6965589729258106E-3</v>
      </c>
    </row>
    <row r="51" spans="1:21">
      <c r="A51" s="1" t="s">
        <v>37</v>
      </c>
      <c r="C51" s="7">
        <v>0</v>
      </c>
      <c r="D51" s="7"/>
      <c r="E51" s="7">
        <v>-2975487876</v>
      </c>
      <c r="F51" s="7"/>
      <c r="G51" s="7">
        <v>0</v>
      </c>
      <c r="H51" s="7"/>
      <c r="I51" s="7">
        <f t="shared" si="0"/>
        <v>-2975487876</v>
      </c>
      <c r="K51" s="9">
        <f t="shared" si="1"/>
        <v>-2.7283742179244753E-3</v>
      </c>
      <c r="M51" s="7">
        <v>0</v>
      </c>
      <c r="N51" s="7"/>
      <c r="O51" s="7">
        <v>13187773316</v>
      </c>
      <c r="P51" s="7"/>
      <c r="Q51" s="7">
        <v>0</v>
      </c>
      <c r="R51" s="7"/>
      <c r="S51" s="7">
        <f t="shared" si="2"/>
        <v>13187773316</v>
      </c>
      <c r="U51" s="9">
        <f t="shared" si="3"/>
        <v>6.4996904811664693E-3</v>
      </c>
    </row>
    <row r="52" spans="1:21">
      <c r="A52" s="1" t="s">
        <v>54</v>
      </c>
      <c r="C52" s="7">
        <v>0</v>
      </c>
      <c r="D52" s="7"/>
      <c r="E52" s="7">
        <v>6047800200</v>
      </c>
      <c r="F52" s="7"/>
      <c r="G52" s="7">
        <v>0</v>
      </c>
      <c r="H52" s="7"/>
      <c r="I52" s="7">
        <f t="shared" si="0"/>
        <v>6047800200</v>
      </c>
      <c r="K52" s="9">
        <f t="shared" si="1"/>
        <v>5.5455316332932306E-3</v>
      </c>
      <c r="M52" s="7">
        <v>0</v>
      </c>
      <c r="N52" s="7"/>
      <c r="O52" s="7">
        <v>1379624790</v>
      </c>
      <c r="P52" s="7"/>
      <c r="Q52" s="7">
        <v>0</v>
      </c>
      <c r="R52" s="7"/>
      <c r="S52" s="7">
        <f t="shared" si="2"/>
        <v>1379624790</v>
      </c>
      <c r="U52" s="9">
        <f t="shared" si="3"/>
        <v>6.7995816278286784E-4</v>
      </c>
    </row>
    <row r="53" spans="1:21">
      <c r="A53" s="1" t="s">
        <v>104</v>
      </c>
      <c r="C53" s="7">
        <v>0</v>
      </c>
      <c r="D53" s="7"/>
      <c r="E53" s="7">
        <v>9598337731</v>
      </c>
      <c r="F53" s="7"/>
      <c r="G53" s="7">
        <v>0</v>
      </c>
      <c r="H53" s="7"/>
      <c r="I53" s="7">
        <f t="shared" si="0"/>
        <v>9598337731</v>
      </c>
      <c r="K53" s="9">
        <f t="shared" si="1"/>
        <v>8.8011977502650413E-3</v>
      </c>
      <c r="M53" s="7">
        <v>0</v>
      </c>
      <c r="N53" s="7"/>
      <c r="O53" s="7">
        <v>20461978359</v>
      </c>
      <c r="P53" s="7"/>
      <c r="Q53" s="7">
        <v>0</v>
      </c>
      <c r="R53" s="7"/>
      <c r="S53" s="7">
        <f t="shared" si="2"/>
        <v>20461978359</v>
      </c>
      <c r="U53" s="9">
        <f t="shared" si="3"/>
        <v>1.0084835610911603E-2</v>
      </c>
    </row>
    <row r="54" spans="1:21">
      <c r="A54" s="1" t="s">
        <v>76</v>
      </c>
      <c r="C54" s="7">
        <v>0</v>
      </c>
      <c r="D54" s="7"/>
      <c r="E54" s="7">
        <v>17085907069</v>
      </c>
      <c r="F54" s="7"/>
      <c r="G54" s="7">
        <v>0</v>
      </c>
      <c r="H54" s="7"/>
      <c r="I54" s="7">
        <f t="shared" si="0"/>
        <v>17085907069</v>
      </c>
      <c r="K54" s="9">
        <f t="shared" si="1"/>
        <v>1.5666925989824849E-2</v>
      </c>
      <c r="M54" s="7">
        <v>0</v>
      </c>
      <c r="N54" s="7"/>
      <c r="O54" s="7">
        <v>52718738342</v>
      </c>
      <c r="P54" s="7"/>
      <c r="Q54" s="7">
        <v>0</v>
      </c>
      <c r="R54" s="7"/>
      <c r="S54" s="7">
        <f t="shared" si="2"/>
        <v>52718738342</v>
      </c>
      <c r="U54" s="9">
        <f t="shared" si="3"/>
        <v>2.5982815564844306E-2</v>
      </c>
    </row>
    <row r="55" spans="1:21">
      <c r="A55" s="1" t="s">
        <v>74</v>
      </c>
      <c r="C55" s="7">
        <v>0</v>
      </c>
      <c r="D55" s="7"/>
      <c r="E55" s="7">
        <v>10819354575</v>
      </c>
      <c r="F55" s="7"/>
      <c r="G55" s="7">
        <v>0</v>
      </c>
      <c r="H55" s="7"/>
      <c r="I55" s="7">
        <f t="shared" si="0"/>
        <v>10819354575</v>
      </c>
      <c r="K55" s="9">
        <f t="shared" si="1"/>
        <v>9.9208093957003293E-3</v>
      </c>
      <c r="M55" s="7">
        <v>0</v>
      </c>
      <c r="N55" s="7"/>
      <c r="O55" s="7">
        <v>13910598739</v>
      </c>
      <c r="P55" s="7"/>
      <c r="Q55" s="7">
        <v>0</v>
      </c>
      <c r="R55" s="7"/>
      <c r="S55" s="7">
        <f t="shared" si="2"/>
        <v>13910598739</v>
      </c>
      <c r="U55" s="9">
        <f t="shared" si="3"/>
        <v>6.8559402747323198E-3</v>
      </c>
    </row>
    <row r="56" spans="1:21">
      <c r="A56" s="1" t="s">
        <v>75</v>
      </c>
      <c r="C56" s="7">
        <v>0</v>
      </c>
      <c r="D56" s="7"/>
      <c r="E56" s="7">
        <v>1268972420</v>
      </c>
      <c r="F56" s="7"/>
      <c r="G56" s="7">
        <v>0</v>
      </c>
      <c r="H56" s="7"/>
      <c r="I56" s="7">
        <f t="shared" si="0"/>
        <v>1268972420</v>
      </c>
      <c r="K56" s="9">
        <f t="shared" si="1"/>
        <v>1.1635845206802076E-3</v>
      </c>
      <c r="M56" s="7">
        <v>0</v>
      </c>
      <c r="N56" s="7"/>
      <c r="O56" s="7">
        <v>1624284698</v>
      </c>
      <c r="P56" s="7"/>
      <c r="Q56" s="7">
        <v>0</v>
      </c>
      <c r="R56" s="7"/>
      <c r="S56" s="7">
        <f t="shared" si="2"/>
        <v>1624284698</v>
      </c>
      <c r="U56" s="9">
        <f t="shared" si="3"/>
        <v>8.0054058690001175E-4</v>
      </c>
    </row>
    <row r="57" spans="1:21">
      <c r="A57" s="1" t="s">
        <v>73</v>
      </c>
      <c r="C57" s="7">
        <v>0</v>
      </c>
      <c r="D57" s="7"/>
      <c r="E57" s="7">
        <v>3801943433</v>
      </c>
      <c r="F57" s="7"/>
      <c r="G57" s="7">
        <v>0</v>
      </c>
      <c r="H57" s="7"/>
      <c r="I57" s="7">
        <f t="shared" si="0"/>
        <v>3801943433</v>
      </c>
      <c r="K57" s="9">
        <f t="shared" si="1"/>
        <v>3.4861928103532523E-3</v>
      </c>
      <c r="M57" s="7">
        <v>0</v>
      </c>
      <c r="N57" s="7"/>
      <c r="O57" s="7">
        <v>17488939790</v>
      </c>
      <c r="P57" s="7"/>
      <c r="Q57" s="7">
        <v>0</v>
      </c>
      <c r="R57" s="7"/>
      <c r="S57" s="7">
        <f t="shared" si="2"/>
        <v>17488939790</v>
      </c>
      <c r="U57" s="9">
        <f t="shared" si="3"/>
        <v>8.6195518193237126E-3</v>
      </c>
    </row>
    <row r="58" spans="1:21">
      <c r="A58" s="1" t="s">
        <v>56</v>
      </c>
      <c r="C58" s="7">
        <v>0</v>
      </c>
      <c r="D58" s="7"/>
      <c r="E58" s="7">
        <v>3675811709</v>
      </c>
      <c r="F58" s="7"/>
      <c r="G58" s="7">
        <v>0</v>
      </c>
      <c r="H58" s="7"/>
      <c r="I58" s="7">
        <f t="shared" si="0"/>
        <v>3675811709</v>
      </c>
      <c r="K58" s="9">
        <f t="shared" si="1"/>
        <v>3.3705363001722759E-3</v>
      </c>
      <c r="M58" s="7">
        <v>0</v>
      </c>
      <c r="N58" s="7"/>
      <c r="O58" s="7">
        <v>5094847542</v>
      </c>
      <c r="P58" s="7"/>
      <c r="Q58" s="7">
        <v>0</v>
      </c>
      <c r="R58" s="7"/>
      <c r="S58" s="7">
        <f t="shared" si="2"/>
        <v>5094847542</v>
      </c>
      <c r="U58" s="9">
        <f t="shared" si="3"/>
        <v>2.5110328543147811E-3</v>
      </c>
    </row>
    <row r="59" spans="1:21">
      <c r="A59" s="1" t="s">
        <v>59</v>
      </c>
      <c r="C59" s="7">
        <v>0</v>
      </c>
      <c r="D59" s="7"/>
      <c r="E59" s="7">
        <v>-115999670</v>
      </c>
      <c r="F59" s="7"/>
      <c r="G59" s="7">
        <v>0</v>
      </c>
      <c r="H59" s="7"/>
      <c r="I59" s="7">
        <f t="shared" si="0"/>
        <v>-115999670</v>
      </c>
      <c r="K59" s="9">
        <f t="shared" si="1"/>
        <v>-1.0636592118843075E-4</v>
      </c>
      <c r="M59" s="7">
        <v>0</v>
      </c>
      <c r="N59" s="7"/>
      <c r="O59" s="7">
        <v>-6753114162</v>
      </c>
      <c r="P59" s="7"/>
      <c r="Q59" s="7">
        <v>0</v>
      </c>
      <c r="R59" s="7"/>
      <c r="S59" s="7">
        <f t="shared" si="2"/>
        <v>-6753114162</v>
      </c>
      <c r="U59" s="9">
        <f t="shared" si="3"/>
        <v>-3.3283216798797059E-3</v>
      </c>
    </row>
    <row r="60" spans="1:21">
      <c r="A60" s="1" t="s">
        <v>23</v>
      </c>
      <c r="C60" s="7">
        <v>0</v>
      </c>
      <c r="D60" s="7"/>
      <c r="E60" s="7">
        <v>5812300202</v>
      </c>
      <c r="F60" s="7"/>
      <c r="G60" s="7">
        <v>0</v>
      </c>
      <c r="H60" s="7"/>
      <c r="I60" s="7">
        <f t="shared" si="0"/>
        <v>5812300202</v>
      </c>
      <c r="K60" s="9">
        <f t="shared" si="1"/>
        <v>5.3295898618455732E-3</v>
      </c>
      <c r="M60" s="7">
        <v>0</v>
      </c>
      <c r="N60" s="7"/>
      <c r="O60" s="7">
        <v>57755294599</v>
      </c>
      <c r="P60" s="7"/>
      <c r="Q60" s="7">
        <v>0</v>
      </c>
      <c r="R60" s="7"/>
      <c r="S60" s="7">
        <f t="shared" si="2"/>
        <v>57755294599</v>
      </c>
      <c r="U60" s="9">
        <f t="shared" si="3"/>
        <v>2.8465119133238636E-2</v>
      </c>
    </row>
    <row r="61" spans="1:21">
      <c r="A61" s="1" t="s">
        <v>36</v>
      </c>
      <c r="C61" s="7">
        <v>0</v>
      </c>
      <c r="D61" s="7"/>
      <c r="E61" s="7">
        <v>-1499027400</v>
      </c>
      <c r="F61" s="7"/>
      <c r="G61" s="7">
        <v>0</v>
      </c>
      <c r="H61" s="7"/>
      <c r="I61" s="7">
        <f t="shared" si="0"/>
        <v>-1499027400</v>
      </c>
      <c r="K61" s="9">
        <f t="shared" si="1"/>
        <v>-1.3745334817564416E-3</v>
      </c>
      <c r="M61" s="7">
        <v>0</v>
      </c>
      <c r="N61" s="7"/>
      <c r="O61" s="7">
        <v>904585500</v>
      </c>
      <c r="P61" s="7"/>
      <c r="Q61" s="7">
        <v>0</v>
      </c>
      <c r="R61" s="7"/>
      <c r="S61" s="7">
        <f t="shared" si="2"/>
        <v>904585500</v>
      </c>
      <c r="U61" s="9">
        <f t="shared" si="3"/>
        <v>4.4583157617805779E-4</v>
      </c>
    </row>
    <row r="62" spans="1:21">
      <c r="A62" s="1" t="s">
        <v>49</v>
      </c>
      <c r="C62" s="7">
        <v>0</v>
      </c>
      <c r="D62" s="7"/>
      <c r="E62" s="7">
        <v>5362569388</v>
      </c>
      <c r="F62" s="7"/>
      <c r="G62" s="7">
        <v>0</v>
      </c>
      <c r="H62" s="7"/>
      <c r="I62" s="7">
        <f t="shared" si="0"/>
        <v>5362569388</v>
      </c>
      <c r="K62" s="9">
        <f t="shared" si="1"/>
        <v>4.9172090997457087E-3</v>
      </c>
      <c r="M62" s="7">
        <v>0</v>
      </c>
      <c r="N62" s="7"/>
      <c r="O62" s="7">
        <v>9624241500</v>
      </c>
      <c r="P62" s="7"/>
      <c r="Q62" s="7">
        <v>0</v>
      </c>
      <c r="R62" s="7"/>
      <c r="S62" s="7">
        <f t="shared" si="2"/>
        <v>9624241500</v>
      </c>
      <c r="U62" s="9">
        <f t="shared" si="3"/>
        <v>4.7433777763000564E-3</v>
      </c>
    </row>
    <row r="63" spans="1:21">
      <c r="A63" s="1" t="s">
        <v>55</v>
      </c>
      <c r="C63" s="7">
        <v>0</v>
      </c>
      <c r="D63" s="7"/>
      <c r="E63" s="7">
        <v>113902027</v>
      </c>
      <c r="F63" s="7"/>
      <c r="G63" s="7">
        <v>0</v>
      </c>
      <c r="H63" s="7"/>
      <c r="I63" s="7">
        <f t="shared" si="0"/>
        <v>113902027</v>
      </c>
      <c r="K63" s="9">
        <f t="shared" si="1"/>
        <v>1.044424870095278E-4</v>
      </c>
      <c r="M63" s="7">
        <v>0</v>
      </c>
      <c r="N63" s="7"/>
      <c r="O63" s="7">
        <v>9818354675</v>
      </c>
      <c r="P63" s="7"/>
      <c r="Q63" s="7">
        <v>0</v>
      </c>
      <c r="R63" s="7"/>
      <c r="S63" s="7">
        <f t="shared" si="2"/>
        <v>9818354675</v>
      </c>
      <c r="U63" s="9">
        <f t="shared" si="3"/>
        <v>4.8390478735624793E-3</v>
      </c>
    </row>
    <row r="64" spans="1:21">
      <c r="A64" s="1" t="s">
        <v>50</v>
      </c>
      <c r="C64" s="7">
        <v>0</v>
      </c>
      <c r="D64" s="7"/>
      <c r="E64" s="7">
        <v>882871293</v>
      </c>
      <c r="F64" s="7"/>
      <c r="G64" s="7">
        <v>0</v>
      </c>
      <c r="H64" s="7"/>
      <c r="I64" s="7">
        <f t="shared" si="0"/>
        <v>882871293</v>
      </c>
      <c r="K64" s="9">
        <f t="shared" si="1"/>
        <v>8.0954901312017488E-4</v>
      </c>
      <c r="M64" s="7">
        <v>0</v>
      </c>
      <c r="N64" s="7"/>
      <c r="O64" s="7">
        <v>10620617899</v>
      </c>
      <c r="P64" s="7"/>
      <c r="Q64" s="7">
        <v>0</v>
      </c>
      <c r="R64" s="7"/>
      <c r="S64" s="7">
        <f t="shared" si="2"/>
        <v>10620617899</v>
      </c>
      <c r="U64" s="9">
        <f t="shared" si="3"/>
        <v>5.2344491680400163E-3</v>
      </c>
    </row>
    <row r="65" spans="1:21">
      <c r="A65" s="1" t="s">
        <v>18</v>
      </c>
      <c r="C65" s="7">
        <v>0</v>
      </c>
      <c r="D65" s="7"/>
      <c r="E65" s="7">
        <v>7004265640</v>
      </c>
      <c r="F65" s="7"/>
      <c r="G65" s="7">
        <v>0</v>
      </c>
      <c r="H65" s="7"/>
      <c r="I65" s="7">
        <f t="shared" si="0"/>
        <v>7004265640</v>
      </c>
      <c r="K65" s="9">
        <f t="shared" si="1"/>
        <v>6.4225628145931227E-3</v>
      </c>
      <c r="M65" s="7">
        <v>0</v>
      </c>
      <c r="N65" s="7"/>
      <c r="O65" s="7">
        <v>11059989640</v>
      </c>
      <c r="P65" s="7"/>
      <c r="Q65" s="7">
        <v>0</v>
      </c>
      <c r="R65" s="7"/>
      <c r="S65" s="7">
        <f t="shared" si="2"/>
        <v>11059989640</v>
      </c>
      <c r="U65" s="9">
        <f t="shared" si="3"/>
        <v>5.4509967423910614E-3</v>
      </c>
    </row>
    <row r="66" spans="1:21">
      <c r="A66" s="1" t="s">
        <v>20</v>
      </c>
      <c r="C66" s="7">
        <v>0</v>
      </c>
      <c r="D66" s="7"/>
      <c r="E66" s="7">
        <v>5016007300</v>
      </c>
      <c r="F66" s="7"/>
      <c r="G66" s="7">
        <v>0</v>
      </c>
      <c r="H66" s="7"/>
      <c r="I66" s="7">
        <f t="shared" si="0"/>
        <v>5016007300</v>
      </c>
      <c r="K66" s="9">
        <f t="shared" si="1"/>
        <v>4.5994289221029105E-3</v>
      </c>
      <c r="M66" s="7">
        <v>0</v>
      </c>
      <c r="N66" s="7"/>
      <c r="O66" s="7">
        <v>6893794648</v>
      </c>
      <c r="P66" s="7"/>
      <c r="Q66" s="7">
        <v>0</v>
      </c>
      <c r="R66" s="7"/>
      <c r="S66" s="7">
        <f t="shared" si="2"/>
        <v>6893794648</v>
      </c>
      <c r="U66" s="9">
        <f t="shared" si="3"/>
        <v>3.3976570857765231E-3</v>
      </c>
    </row>
    <row r="67" spans="1:21">
      <c r="A67" s="1" t="s">
        <v>52</v>
      </c>
      <c r="C67" s="7">
        <v>0</v>
      </c>
      <c r="D67" s="7"/>
      <c r="E67" s="7">
        <v>13039798940</v>
      </c>
      <c r="F67" s="7"/>
      <c r="G67" s="7">
        <v>0</v>
      </c>
      <c r="H67" s="7"/>
      <c r="I67" s="7">
        <f t="shared" si="0"/>
        <v>13039798940</v>
      </c>
      <c r="K67" s="9">
        <f t="shared" si="1"/>
        <v>1.1956846311416428E-2</v>
      </c>
      <c r="M67" s="7">
        <v>0</v>
      </c>
      <c r="N67" s="7"/>
      <c r="O67" s="7">
        <v>21978357460</v>
      </c>
      <c r="P67" s="7"/>
      <c r="Q67" s="7">
        <v>0</v>
      </c>
      <c r="R67" s="7"/>
      <c r="S67" s="7">
        <f t="shared" si="2"/>
        <v>21978357460</v>
      </c>
      <c r="U67" s="9">
        <f t="shared" si="3"/>
        <v>1.0832194135542272E-2</v>
      </c>
    </row>
    <row r="68" spans="1:21">
      <c r="A68" s="1" t="s">
        <v>24</v>
      </c>
      <c r="C68" s="7">
        <v>0</v>
      </c>
      <c r="D68" s="7"/>
      <c r="E68" s="7">
        <v>-265329141</v>
      </c>
      <c r="F68" s="7"/>
      <c r="G68" s="7">
        <v>0</v>
      </c>
      <c r="H68" s="7"/>
      <c r="I68" s="7">
        <f t="shared" si="0"/>
        <v>-265329141</v>
      </c>
      <c r="K68" s="9">
        <f t="shared" si="1"/>
        <v>-2.4329361023699489E-4</v>
      </c>
      <c r="M68" s="7">
        <v>0</v>
      </c>
      <c r="N68" s="7"/>
      <c r="O68" s="7">
        <v>8397982485</v>
      </c>
      <c r="P68" s="7"/>
      <c r="Q68" s="7">
        <v>0</v>
      </c>
      <c r="R68" s="7"/>
      <c r="S68" s="7">
        <f t="shared" si="2"/>
        <v>8397982485</v>
      </c>
      <c r="U68" s="9">
        <f t="shared" si="3"/>
        <v>4.139007056826881E-3</v>
      </c>
    </row>
    <row r="69" spans="1:21">
      <c r="A69" s="1" t="s">
        <v>94</v>
      </c>
      <c r="C69" s="7">
        <v>0</v>
      </c>
      <c r="D69" s="7"/>
      <c r="E69" s="7">
        <v>17797541579</v>
      </c>
      <c r="F69" s="7"/>
      <c r="G69" s="7">
        <v>0</v>
      </c>
      <c r="H69" s="7"/>
      <c r="I69" s="7">
        <f t="shared" si="0"/>
        <v>17797541579</v>
      </c>
      <c r="K69" s="9">
        <f t="shared" si="1"/>
        <v>1.6319459399666683E-2</v>
      </c>
      <c r="M69" s="7">
        <v>0</v>
      </c>
      <c r="N69" s="7"/>
      <c r="O69" s="7">
        <v>94565863279</v>
      </c>
      <c r="P69" s="7"/>
      <c r="Q69" s="7">
        <v>0</v>
      </c>
      <c r="R69" s="7"/>
      <c r="S69" s="7">
        <f t="shared" si="2"/>
        <v>94565863279</v>
      </c>
      <c r="U69" s="9">
        <f t="shared" si="3"/>
        <v>4.6607476991744043E-2</v>
      </c>
    </row>
    <row r="70" spans="1:21">
      <c r="A70" s="1" t="s">
        <v>31</v>
      </c>
      <c r="C70" s="7">
        <v>0</v>
      </c>
      <c r="D70" s="7"/>
      <c r="E70" s="7">
        <v>-12846370916</v>
      </c>
      <c r="F70" s="7"/>
      <c r="G70" s="7">
        <v>0</v>
      </c>
      <c r="H70" s="7"/>
      <c r="I70" s="7">
        <f t="shared" si="0"/>
        <v>-12846370916</v>
      </c>
      <c r="K70" s="9">
        <f t="shared" si="1"/>
        <v>-1.177948244515355E-2</v>
      </c>
      <c r="M70" s="7">
        <v>0</v>
      </c>
      <c r="N70" s="7"/>
      <c r="O70" s="7">
        <v>13041329213</v>
      </c>
      <c r="P70" s="7"/>
      <c r="Q70" s="7">
        <v>0</v>
      </c>
      <c r="R70" s="7"/>
      <c r="S70" s="7">
        <f t="shared" si="2"/>
        <v>13041329213</v>
      </c>
      <c r="U70" s="9">
        <f t="shared" si="3"/>
        <v>6.4275144344992704E-3</v>
      </c>
    </row>
    <row r="71" spans="1:21">
      <c r="A71" s="1" t="s">
        <v>33</v>
      </c>
      <c r="C71" s="7">
        <v>0</v>
      </c>
      <c r="D71" s="7"/>
      <c r="E71" s="7">
        <v>3620460122</v>
      </c>
      <c r="F71" s="7"/>
      <c r="G71" s="7">
        <v>0</v>
      </c>
      <c r="H71" s="7"/>
      <c r="I71" s="7">
        <f t="shared" si="0"/>
        <v>3620460122</v>
      </c>
      <c r="K71" s="9">
        <f t="shared" si="1"/>
        <v>3.3197816511245969E-3</v>
      </c>
      <c r="M71" s="7">
        <v>0</v>
      </c>
      <c r="N71" s="7"/>
      <c r="O71" s="7">
        <v>11443666703</v>
      </c>
      <c r="P71" s="7"/>
      <c r="Q71" s="7">
        <v>0</v>
      </c>
      <c r="R71" s="7"/>
      <c r="S71" s="7">
        <f t="shared" si="2"/>
        <v>11443666703</v>
      </c>
      <c r="U71" s="9">
        <f t="shared" si="3"/>
        <v>5.6400947875627537E-3</v>
      </c>
    </row>
    <row r="72" spans="1:21">
      <c r="A72" s="1" t="s">
        <v>101</v>
      </c>
      <c r="C72" s="7">
        <v>0</v>
      </c>
      <c r="D72" s="7"/>
      <c r="E72" s="7">
        <v>10661535161</v>
      </c>
      <c r="F72" s="7"/>
      <c r="G72" s="7">
        <v>0</v>
      </c>
      <c r="H72" s="7"/>
      <c r="I72" s="7">
        <f t="shared" si="0"/>
        <v>10661535161</v>
      </c>
      <c r="K72" s="9">
        <f t="shared" si="1"/>
        <v>9.7760968516773308E-3</v>
      </c>
      <c r="M72" s="7">
        <v>0</v>
      </c>
      <c r="N72" s="7"/>
      <c r="O72" s="7">
        <v>19874491766</v>
      </c>
      <c r="P72" s="7"/>
      <c r="Q72" s="7">
        <v>0</v>
      </c>
      <c r="R72" s="7"/>
      <c r="S72" s="7">
        <f t="shared" si="2"/>
        <v>19874491766</v>
      </c>
      <c r="U72" s="9">
        <f t="shared" si="3"/>
        <v>9.7952885490355645E-3</v>
      </c>
    </row>
    <row r="73" spans="1:21">
      <c r="A73" s="1" t="s">
        <v>100</v>
      </c>
      <c r="C73" s="7">
        <v>0</v>
      </c>
      <c r="D73" s="7"/>
      <c r="E73" s="7">
        <v>29719847453</v>
      </c>
      <c r="F73" s="7"/>
      <c r="G73" s="7">
        <v>0</v>
      </c>
      <c r="H73" s="7"/>
      <c r="I73" s="7">
        <f t="shared" si="0"/>
        <v>29719847453</v>
      </c>
      <c r="K73" s="9">
        <f t="shared" si="1"/>
        <v>2.7251620215109081E-2</v>
      </c>
      <c r="M73" s="7">
        <v>0</v>
      </c>
      <c r="N73" s="7"/>
      <c r="O73" s="7">
        <v>45583820080</v>
      </c>
      <c r="P73" s="7"/>
      <c r="Q73" s="7">
        <v>0</v>
      </c>
      <c r="R73" s="7"/>
      <c r="S73" s="7">
        <f t="shared" si="2"/>
        <v>45583820080</v>
      </c>
      <c r="U73" s="9">
        <f t="shared" si="3"/>
        <v>2.2466318943298782E-2</v>
      </c>
    </row>
    <row r="74" spans="1:21">
      <c r="A74" s="1" t="s">
        <v>63</v>
      </c>
      <c r="C74" s="7">
        <v>0</v>
      </c>
      <c r="D74" s="7"/>
      <c r="E74" s="7">
        <v>10646624690</v>
      </c>
      <c r="F74" s="7"/>
      <c r="G74" s="7">
        <v>0</v>
      </c>
      <c r="H74" s="7"/>
      <c r="I74" s="7">
        <f t="shared" ref="I74:I107" si="4">C74+E74+G74</f>
        <v>10646624690</v>
      </c>
      <c r="K74" s="9">
        <f t="shared" ref="K74:K107" si="5">I74/$I$108</f>
        <v>9.7624246922369783E-3</v>
      </c>
      <c r="M74" s="7">
        <v>0</v>
      </c>
      <c r="N74" s="7"/>
      <c r="O74" s="7">
        <v>16387290418</v>
      </c>
      <c r="P74" s="7"/>
      <c r="Q74" s="7">
        <v>0</v>
      </c>
      <c r="R74" s="7"/>
      <c r="S74" s="7">
        <f t="shared" ref="S74:S107" si="6">M74+O74+Q74</f>
        <v>16387290418</v>
      </c>
      <c r="U74" s="9">
        <f t="shared" ref="U74:U107" si="7">S74/$S$108</f>
        <v>8.0765958732972425E-3</v>
      </c>
    </row>
    <row r="75" spans="1:21">
      <c r="A75" s="1" t="s">
        <v>102</v>
      </c>
      <c r="C75" s="7">
        <v>0</v>
      </c>
      <c r="D75" s="7"/>
      <c r="E75" s="7">
        <v>20329231303</v>
      </c>
      <c r="F75" s="7"/>
      <c r="G75" s="7">
        <v>0</v>
      </c>
      <c r="H75" s="7"/>
      <c r="I75" s="7">
        <f t="shared" si="4"/>
        <v>20329231303</v>
      </c>
      <c r="K75" s="9">
        <f t="shared" si="5"/>
        <v>1.864089281112849E-2</v>
      </c>
      <c r="M75" s="7">
        <v>0</v>
      </c>
      <c r="N75" s="7"/>
      <c r="O75" s="7">
        <v>22437632074</v>
      </c>
      <c r="P75" s="7"/>
      <c r="Q75" s="7">
        <v>0</v>
      </c>
      <c r="R75" s="7"/>
      <c r="S75" s="7">
        <f t="shared" si="6"/>
        <v>22437632074</v>
      </c>
      <c r="U75" s="9">
        <f t="shared" si="7"/>
        <v>1.1058550986340997E-2</v>
      </c>
    </row>
    <row r="76" spans="1:21">
      <c r="A76" s="1" t="s">
        <v>81</v>
      </c>
      <c r="C76" s="7">
        <v>0</v>
      </c>
      <c r="D76" s="7"/>
      <c r="E76" s="7">
        <v>4320208856</v>
      </c>
      <c r="F76" s="7"/>
      <c r="G76" s="7">
        <v>0</v>
      </c>
      <c r="H76" s="7"/>
      <c r="I76" s="7">
        <f t="shared" si="4"/>
        <v>4320208856</v>
      </c>
      <c r="K76" s="9">
        <f t="shared" si="5"/>
        <v>3.961416396226442E-3</v>
      </c>
      <c r="M76" s="7">
        <v>0</v>
      </c>
      <c r="N76" s="7"/>
      <c r="O76" s="7">
        <v>6200299747</v>
      </c>
      <c r="P76" s="7"/>
      <c r="Q76" s="7">
        <v>0</v>
      </c>
      <c r="R76" s="7"/>
      <c r="S76" s="7">
        <f t="shared" si="6"/>
        <v>6200299747</v>
      </c>
      <c r="U76" s="9">
        <f t="shared" si="7"/>
        <v>3.055863054383939E-3</v>
      </c>
    </row>
    <row r="77" spans="1:21">
      <c r="A77" s="1" t="s">
        <v>77</v>
      </c>
      <c r="C77" s="7">
        <v>0</v>
      </c>
      <c r="D77" s="7"/>
      <c r="E77" s="7">
        <v>18309513691</v>
      </c>
      <c r="F77" s="7"/>
      <c r="G77" s="7">
        <v>0</v>
      </c>
      <c r="H77" s="7"/>
      <c r="I77" s="7">
        <f t="shared" si="4"/>
        <v>18309513691</v>
      </c>
      <c r="K77" s="9">
        <f t="shared" si="5"/>
        <v>1.6788912332728185E-2</v>
      </c>
      <c r="M77" s="7">
        <v>0</v>
      </c>
      <c r="N77" s="7"/>
      <c r="O77" s="7">
        <v>47924901956</v>
      </c>
      <c r="P77" s="7"/>
      <c r="Q77" s="7">
        <v>0</v>
      </c>
      <c r="R77" s="7"/>
      <c r="S77" s="7">
        <f t="shared" si="6"/>
        <v>47924901956</v>
      </c>
      <c r="U77" s="9">
        <f t="shared" si="7"/>
        <v>2.3620138259150034E-2</v>
      </c>
    </row>
    <row r="78" spans="1:21">
      <c r="A78" s="1" t="s">
        <v>95</v>
      </c>
      <c r="C78" s="7">
        <v>0</v>
      </c>
      <c r="D78" s="7"/>
      <c r="E78" s="7">
        <v>22902912000</v>
      </c>
      <c r="F78" s="7"/>
      <c r="G78" s="7">
        <v>0</v>
      </c>
      <c r="H78" s="7"/>
      <c r="I78" s="7">
        <f t="shared" si="4"/>
        <v>22902912000</v>
      </c>
      <c r="K78" s="9">
        <f t="shared" si="5"/>
        <v>2.1000829853891522E-2</v>
      </c>
      <c r="M78" s="7">
        <v>0</v>
      </c>
      <c r="N78" s="7"/>
      <c r="O78" s="7">
        <v>22902912000</v>
      </c>
      <c r="P78" s="7"/>
      <c r="Q78" s="7">
        <v>0</v>
      </c>
      <c r="R78" s="7"/>
      <c r="S78" s="7">
        <f t="shared" si="6"/>
        <v>22902912000</v>
      </c>
      <c r="U78" s="9">
        <f t="shared" si="7"/>
        <v>1.1287867599057639E-2</v>
      </c>
    </row>
    <row r="79" spans="1:21">
      <c r="A79" s="1" t="s">
        <v>82</v>
      </c>
      <c r="C79" s="7">
        <v>0</v>
      </c>
      <c r="D79" s="7"/>
      <c r="E79" s="7">
        <v>1171950534</v>
      </c>
      <c r="F79" s="7"/>
      <c r="G79" s="7">
        <v>0</v>
      </c>
      <c r="H79" s="7"/>
      <c r="I79" s="7">
        <f t="shared" si="4"/>
        <v>1171950534</v>
      </c>
      <c r="K79" s="9">
        <f t="shared" si="5"/>
        <v>1.0746202824213494E-3</v>
      </c>
      <c r="M79" s="7">
        <v>0</v>
      </c>
      <c r="N79" s="7"/>
      <c r="O79" s="7">
        <v>1172455428</v>
      </c>
      <c r="P79" s="7"/>
      <c r="Q79" s="7">
        <v>0</v>
      </c>
      <c r="R79" s="7"/>
      <c r="S79" s="7">
        <f t="shared" si="6"/>
        <v>1172455428</v>
      </c>
      <c r="U79" s="9">
        <f t="shared" si="7"/>
        <v>5.77853228317013E-4</v>
      </c>
    </row>
    <row r="80" spans="1:21">
      <c r="A80" s="1" t="s">
        <v>28</v>
      </c>
      <c r="C80" s="7">
        <v>0</v>
      </c>
      <c r="D80" s="7"/>
      <c r="E80" s="7">
        <v>20491903070</v>
      </c>
      <c r="F80" s="7"/>
      <c r="G80" s="7">
        <v>0</v>
      </c>
      <c r="H80" s="7"/>
      <c r="I80" s="7">
        <f t="shared" si="4"/>
        <v>20491903070</v>
      </c>
      <c r="K80" s="9">
        <f t="shared" si="5"/>
        <v>1.8790054721229656E-2</v>
      </c>
      <c r="M80" s="7">
        <v>0</v>
      </c>
      <c r="N80" s="7"/>
      <c r="O80" s="7">
        <v>23292120949</v>
      </c>
      <c r="P80" s="7"/>
      <c r="Q80" s="7">
        <v>0</v>
      </c>
      <c r="R80" s="7"/>
      <c r="S80" s="7">
        <f t="shared" si="6"/>
        <v>23292120949</v>
      </c>
      <c r="U80" s="9">
        <f t="shared" si="7"/>
        <v>1.1479692074682414E-2</v>
      </c>
    </row>
    <row r="81" spans="1:21">
      <c r="A81" s="1" t="s">
        <v>88</v>
      </c>
      <c r="C81" s="7">
        <v>0</v>
      </c>
      <c r="D81" s="7"/>
      <c r="E81" s="7">
        <v>9010519455</v>
      </c>
      <c r="F81" s="7"/>
      <c r="G81" s="7">
        <v>0</v>
      </c>
      <c r="H81" s="7"/>
      <c r="I81" s="7">
        <f t="shared" si="4"/>
        <v>9010519455</v>
      </c>
      <c r="K81" s="9">
        <f t="shared" si="5"/>
        <v>8.2621976615739681E-3</v>
      </c>
      <c r="M81" s="7">
        <v>0</v>
      </c>
      <c r="N81" s="7"/>
      <c r="O81" s="7">
        <v>10241770561</v>
      </c>
      <c r="P81" s="7"/>
      <c r="Q81" s="7">
        <v>0</v>
      </c>
      <c r="R81" s="7"/>
      <c r="S81" s="7">
        <f t="shared" si="6"/>
        <v>10241770561</v>
      </c>
      <c r="U81" s="9">
        <f t="shared" si="7"/>
        <v>5.0477314881397731E-3</v>
      </c>
    </row>
    <row r="82" spans="1:21">
      <c r="A82" s="1" t="s">
        <v>96</v>
      </c>
      <c r="C82" s="7">
        <v>0</v>
      </c>
      <c r="D82" s="7"/>
      <c r="E82" s="7">
        <v>33556661245</v>
      </c>
      <c r="F82" s="7"/>
      <c r="G82" s="7">
        <v>0</v>
      </c>
      <c r="H82" s="7"/>
      <c r="I82" s="7">
        <f t="shared" si="4"/>
        <v>33556661245</v>
      </c>
      <c r="K82" s="9">
        <f t="shared" si="5"/>
        <v>3.0769787408296407E-2</v>
      </c>
      <c r="M82" s="7">
        <v>0</v>
      </c>
      <c r="N82" s="7"/>
      <c r="O82" s="7">
        <v>87444111745</v>
      </c>
      <c r="P82" s="7"/>
      <c r="Q82" s="7">
        <v>0</v>
      </c>
      <c r="R82" s="7"/>
      <c r="S82" s="7">
        <f t="shared" si="6"/>
        <v>87444111745</v>
      </c>
      <c r="U82" s="9">
        <f t="shared" si="7"/>
        <v>4.3097469688341855E-2</v>
      </c>
    </row>
    <row r="83" spans="1:21">
      <c r="A83" s="1" t="s">
        <v>48</v>
      </c>
      <c r="C83" s="7">
        <v>0</v>
      </c>
      <c r="D83" s="7"/>
      <c r="E83" s="7">
        <v>1686805552</v>
      </c>
      <c r="F83" s="7"/>
      <c r="G83" s="7">
        <v>0</v>
      </c>
      <c r="H83" s="7"/>
      <c r="I83" s="7">
        <f t="shared" si="4"/>
        <v>1686805552</v>
      </c>
      <c r="K83" s="9">
        <f t="shared" si="5"/>
        <v>1.5467166967305978E-3</v>
      </c>
      <c r="M83" s="7">
        <v>0</v>
      </c>
      <c r="N83" s="7"/>
      <c r="O83" s="7">
        <v>2237337173</v>
      </c>
      <c r="P83" s="7"/>
      <c r="Q83" s="7">
        <v>0</v>
      </c>
      <c r="R83" s="7"/>
      <c r="S83" s="7">
        <f t="shared" si="6"/>
        <v>2237337173</v>
      </c>
      <c r="U83" s="9">
        <f t="shared" si="7"/>
        <v>1.1026879806058686E-3</v>
      </c>
    </row>
    <row r="84" spans="1:21">
      <c r="A84" s="1" t="s">
        <v>86</v>
      </c>
      <c r="C84" s="7">
        <v>0</v>
      </c>
      <c r="D84" s="7"/>
      <c r="E84" s="7">
        <v>17473541021</v>
      </c>
      <c r="F84" s="7"/>
      <c r="G84" s="7">
        <v>0</v>
      </c>
      <c r="H84" s="7"/>
      <c r="I84" s="7">
        <f t="shared" si="4"/>
        <v>17473541021</v>
      </c>
      <c r="K84" s="9">
        <f t="shared" si="5"/>
        <v>1.6022367021582887E-2</v>
      </c>
      <c r="M84" s="7">
        <v>0</v>
      </c>
      <c r="N84" s="7"/>
      <c r="O84" s="7">
        <v>75845599574</v>
      </c>
      <c r="P84" s="7"/>
      <c r="Q84" s="7">
        <v>0</v>
      </c>
      <c r="R84" s="7"/>
      <c r="S84" s="7">
        <f t="shared" si="6"/>
        <v>75845599574</v>
      </c>
      <c r="U84" s="9">
        <f t="shared" si="7"/>
        <v>3.7381058179957835E-2</v>
      </c>
    </row>
    <row r="85" spans="1:21">
      <c r="A85" s="1" t="s">
        <v>106</v>
      </c>
      <c r="C85" s="7">
        <v>0</v>
      </c>
      <c r="D85" s="7"/>
      <c r="E85" s="7">
        <v>81434929</v>
      </c>
      <c r="F85" s="7"/>
      <c r="G85" s="7">
        <v>0</v>
      </c>
      <c r="H85" s="7"/>
      <c r="I85" s="7">
        <f t="shared" si="4"/>
        <v>81434929</v>
      </c>
      <c r="K85" s="9">
        <f t="shared" si="5"/>
        <v>7.4671774842113381E-5</v>
      </c>
      <c r="M85" s="7">
        <v>0</v>
      </c>
      <c r="N85" s="7"/>
      <c r="O85" s="7">
        <v>81434929</v>
      </c>
      <c r="P85" s="7"/>
      <c r="Q85" s="7">
        <v>0</v>
      </c>
      <c r="R85" s="7"/>
      <c r="S85" s="7">
        <f t="shared" si="6"/>
        <v>81434929</v>
      </c>
      <c r="U85" s="9">
        <f t="shared" si="7"/>
        <v>4.0135800045455321E-5</v>
      </c>
    </row>
    <row r="86" spans="1:21">
      <c r="A86" s="1" t="s">
        <v>93</v>
      </c>
      <c r="C86" s="7">
        <v>0</v>
      </c>
      <c r="D86" s="7"/>
      <c r="E86" s="7">
        <v>12063872750</v>
      </c>
      <c r="F86" s="7"/>
      <c r="G86" s="7">
        <v>0</v>
      </c>
      <c r="H86" s="7"/>
      <c r="I86" s="7">
        <f t="shared" si="4"/>
        <v>12063872750</v>
      </c>
      <c r="K86" s="9">
        <f t="shared" si="5"/>
        <v>1.1061970591414245E-2</v>
      </c>
      <c r="M86" s="7">
        <v>0</v>
      </c>
      <c r="N86" s="7"/>
      <c r="O86" s="7">
        <v>14579318557</v>
      </c>
      <c r="P86" s="7"/>
      <c r="Q86" s="7">
        <v>0</v>
      </c>
      <c r="R86" s="7"/>
      <c r="S86" s="7">
        <f t="shared" si="6"/>
        <v>14579318557</v>
      </c>
      <c r="U86" s="9">
        <f t="shared" si="7"/>
        <v>7.1855237253629608E-3</v>
      </c>
    </row>
    <row r="87" spans="1:21">
      <c r="A87" s="1" t="s">
        <v>26</v>
      </c>
      <c r="C87" s="7">
        <v>0</v>
      </c>
      <c r="D87" s="7"/>
      <c r="E87" s="7">
        <v>-6473728894</v>
      </c>
      <c r="F87" s="7"/>
      <c r="G87" s="7">
        <v>0</v>
      </c>
      <c r="H87" s="7"/>
      <c r="I87" s="7">
        <f t="shared" si="4"/>
        <v>-6473728894</v>
      </c>
      <c r="K87" s="9">
        <f t="shared" si="5"/>
        <v>-5.9360870365792505E-3</v>
      </c>
      <c r="M87" s="7">
        <v>0</v>
      </c>
      <c r="N87" s="7"/>
      <c r="O87" s="7">
        <v>20996902995</v>
      </c>
      <c r="P87" s="7"/>
      <c r="Q87" s="7">
        <v>0</v>
      </c>
      <c r="R87" s="7"/>
      <c r="S87" s="7">
        <f t="shared" si="6"/>
        <v>20996902995</v>
      </c>
      <c r="U87" s="9">
        <f t="shared" si="7"/>
        <v>1.0348477128053271E-2</v>
      </c>
    </row>
    <row r="88" spans="1:21">
      <c r="A88" s="1" t="s">
        <v>85</v>
      </c>
      <c r="C88" s="7">
        <v>0</v>
      </c>
      <c r="D88" s="7"/>
      <c r="E88" s="7">
        <v>5611419559</v>
      </c>
      <c r="F88" s="7"/>
      <c r="G88" s="7">
        <v>0</v>
      </c>
      <c r="H88" s="7"/>
      <c r="I88" s="7">
        <f t="shared" si="4"/>
        <v>5611419559</v>
      </c>
      <c r="K88" s="9">
        <f t="shared" si="5"/>
        <v>5.1453923150627306E-3</v>
      </c>
      <c r="M88" s="7">
        <v>0</v>
      </c>
      <c r="N88" s="7"/>
      <c r="O88" s="7">
        <v>6007267791</v>
      </c>
      <c r="P88" s="7"/>
      <c r="Q88" s="7">
        <v>0</v>
      </c>
      <c r="R88" s="7"/>
      <c r="S88" s="7">
        <f t="shared" si="6"/>
        <v>6007267791</v>
      </c>
      <c r="U88" s="9">
        <f t="shared" si="7"/>
        <v>2.960725843809357E-3</v>
      </c>
    </row>
    <row r="89" spans="1:21">
      <c r="A89" s="1" t="s">
        <v>35</v>
      </c>
      <c r="C89" s="7">
        <v>0</v>
      </c>
      <c r="D89" s="7"/>
      <c r="E89" s="7">
        <v>10069707454</v>
      </c>
      <c r="F89" s="7"/>
      <c r="G89" s="7">
        <v>0</v>
      </c>
      <c r="H89" s="7"/>
      <c r="I89" s="7">
        <f t="shared" si="4"/>
        <v>10069707454</v>
      </c>
      <c r="K89" s="9">
        <f t="shared" si="5"/>
        <v>9.2334203144088054E-3</v>
      </c>
      <c r="M89" s="7">
        <v>0</v>
      </c>
      <c r="N89" s="7"/>
      <c r="O89" s="7">
        <v>13002017308</v>
      </c>
      <c r="P89" s="7"/>
      <c r="Q89" s="7">
        <v>0</v>
      </c>
      <c r="R89" s="7"/>
      <c r="S89" s="7">
        <f t="shared" si="6"/>
        <v>13002017308</v>
      </c>
      <c r="U89" s="9">
        <f t="shared" si="7"/>
        <v>6.408139274750731E-3</v>
      </c>
    </row>
    <row r="90" spans="1:21">
      <c r="A90" s="1" t="s">
        <v>39</v>
      </c>
      <c r="C90" s="7">
        <v>0</v>
      </c>
      <c r="D90" s="7"/>
      <c r="E90" s="7">
        <v>6972289464</v>
      </c>
      <c r="F90" s="7"/>
      <c r="G90" s="7">
        <v>0</v>
      </c>
      <c r="H90" s="7"/>
      <c r="I90" s="7">
        <f t="shared" si="4"/>
        <v>6972289464</v>
      </c>
      <c r="K90" s="9">
        <f t="shared" si="5"/>
        <v>6.3932422534542562E-3</v>
      </c>
      <c r="M90" s="7">
        <v>0</v>
      </c>
      <c r="N90" s="7"/>
      <c r="O90" s="7">
        <v>15398494053</v>
      </c>
      <c r="P90" s="7"/>
      <c r="Q90" s="7">
        <v>0</v>
      </c>
      <c r="R90" s="7"/>
      <c r="S90" s="7">
        <f t="shared" si="6"/>
        <v>15398494053</v>
      </c>
      <c r="U90" s="9">
        <f t="shared" si="7"/>
        <v>7.58926035672409E-3</v>
      </c>
    </row>
    <row r="91" spans="1:21">
      <c r="A91" s="1" t="s">
        <v>60</v>
      </c>
      <c r="C91" s="7">
        <v>0</v>
      </c>
      <c r="D91" s="7"/>
      <c r="E91" s="7">
        <v>-934426121</v>
      </c>
      <c r="F91" s="7"/>
      <c r="G91" s="7">
        <v>0</v>
      </c>
      <c r="H91" s="7"/>
      <c r="I91" s="7">
        <f t="shared" si="4"/>
        <v>-934426121</v>
      </c>
      <c r="K91" s="9">
        <f t="shared" si="5"/>
        <v>-8.5682222322440275E-4</v>
      </c>
      <c r="M91" s="7">
        <v>0</v>
      </c>
      <c r="N91" s="7"/>
      <c r="O91" s="7">
        <v>-5386173209</v>
      </c>
      <c r="P91" s="7"/>
      <c r="Q91" s="7">
        <v>0</v>
      </c>
      <c r="R91" s="7"/>
      <c r="S91" s="7">
        <f t="shared" si="6"/>
        <v>-5386173209</v>
      </c>
      <c r="U91" s="9">
        <f t="shared" si="7"/>
        <v>-2.6546148388808988E-3</v>
      </c>
    </row>
    <row r="92" spans="1:21">
      <c r="A92" s="1" t="s">
        <v>38</v>
      </c>
      <c r="C92" s="7">
        <v>0</v>
      </c>
      <c r="D92" s="7"/>
      <c r="E92" s="7">
        <v>21736318380</v>
      </c>
      <c r="F92" s="7"/>
      <c r="G92" s="7">
        <v>0</v>
      </c>
      <c r="H92" s="7"/>
      <c r="I92" s="7">
        <f t="shared" si="4"/>
        <v>21736318380</v>
      </c>
      <c r="K92" s="9">
        <f t="shared" si="5"/>
        <v>1.9931121594860733E-2</v>
      </c>
      <c r="M92" s="7">
        <v>0</v>
      </c>
      <c r="N92" s="7"/>
      <c r="O92" s="7">
        <v>34053854443</v>
      </c>
      <c r="P92" s="7"/>
      <c r="Q92" s="7">
        <v>0</v>
      </c>
      <c r="R92" s="7"/>
      <c r="S92" s="7">
        <f t="shared" si="6"/>
        <v>34053854443</v>
      </c>
      <c r="U92" s="9">
        <f t="shared" si="7"/>
        <v>1.6783691095270534E-2</v>
      </c>
    </row>
    <row r="93" spans="1:21">
      <c r="A93" s="1" t="s">
        <v>84</v>
      </c>
      <c r="C93" s="7">
        <v>0</v>
      </c>
      <c r="D93" s="7"/>
      <c r="E93" s="7">
        <v>555071456</v>
      </c>
      <c r="F93" s="7"/>
      <c r="G93" s="7">
        <v>0</v>
      </c>
      <c r="H93" s="7"/>
      <c r="I93" s="7">
        <f t="shared" si="4"/>
        <v>555071456</v>
      </c>
      <c r="K93" s="9">
        <f t="shared" si="5"/>
        <v>5.08972885378411E-4</v>
      </c>
      <c r="M93" s="7">
        <v>0</v>
      </c>
      <c r="N93" s="7"/>
      <c r="O93" s="7">
        <v>326512621</v>
      </c>
      <c r="P93" s="7"/>
      <c r="Q93" s="7">
        <v>0</v>
      </c>
      <c r="R93" s="7"/>
      <c r="S93" s="7">
        <f t="shared" si="6"/>
        <v>326512621</v>
      </c>
      <c r="U93" s="9">
        <f t="shared" si="7"/>
        <v>1.6092413206099236E-4</v>
      </c>
    </row>
    <row r="94" spans="1:21">
      <c r="A94" s="1" t="s">
        <v>71</v>
      </c>
      <c r="C94" s="7">
        <v>0</v>
      </c>
      <c r="D94" s="7"/>
      <c r="E94" s="7">
        <v>13411297992</v>
      </c>
      <c r="F94" s="7"/>
      <c r="G94" s="7">
        <v>0</v>
      </c>
      <c r="H94" s="7"/>
      <c r="I94" s="7">
        <f t="shared" si="4"/>
        <v>13411297992</v>
      </c>
      <c r="K94" s="9">
        <f t="shared" si="5"/>
        <v>1.2297492443311533E-2</v>
      </c>
      <c r="M94" s="7">
        <v>0</v>
      </c>
      <c r="N94" s="7"/>
      <c r="O94" s="7">
        <v>31732265976</v>
      </c>
      <c r="P94" s="7"/>
      <c r="Q94" s="7">
        <v>0</v>
      </c>
      <c r="R94" s="7"/>
      <c r="S94" s="7">
        <f t="shared" si="6"/>
        <v>31732265976</v>
      </c>
      <c r="U94" s="9">
        <f t="shared" si="7"/>
        <v>1.5639479248541387E-2</v>
      </c>
    </row>
    <row r="95" spans="1:21">
      <c r="A95" s="1" t="s">
        <v>32</v>
      </c>
      <c r="C95" s="7">
        <v>0</v>
      </c>
      <c r="D95" s="7"/>
      <c r="E95" s="7">
        <v>16045017860</v>
      </c>
      <c r="F95" s="7"/>
      <c r="G95" s="7">
        <v>0</v>
      </c>
      <c r="H95" s="7"/>
      <c r="I95" s="7">
        <f t="shared" si="4"/>
        <v>16045017860</v>
      </c>
      <c r="K95" s="9">
        <f t="shared" si="5"/>
        <v>1.4712482416232079E-2</v>
      </c>
      <c r="M95" s="7">
        <v>0</v>
      </c>
      <c r="N95" s="7"/>
      <c r="O95" s="7">
        <v>33033860300</v>
      </c>
      <c r="P95" s="7"/>
      <c r="Q95" s="7">
        <v>0</v>
      </c>
      <c r="R95" s="7"/>
      <c r="S95" s="7">
        <f t="shared" si="6"/>
        <v>33033860300</v>
      </c>
      <c r="U95" s="9">
        <f t="shared" si="7"/>
        <v>1.6280979525754909E-2</v>
      </c>
    </row>
    <row r="96" spans="1:21">
      <c r="A96" s="1" t="s">
        <v>64</v>
      </c>
      <c r="C96" s="7">
        <v>0</v>
      </c>
      <c r="D96" s="7"/>
      <c r="E96" s="7">
        <v>3735914867</v>
      </c>
      <c r="F96" s="7"/>
      <c r="G96" s="7">
        <v>0</v>
      </c>
      <c r="H96" s="7"/>
      <c r="I96" s="7">
        <f t="shared" si="4"/>
        <v>3735914867</v>
      </c>
      <c r="K96" s="9">
        <f t="shared" si="5"/>
        <v>3.4256479032225588E-3</v>
      </c>
      <c r="M96" s="7">
        <v>0</v>
      </c>
      <c r="N96" s="7"/>
      <c r="O96" s="7">
        <v>10952495760</v>
      </c>
      <c r="P96" s="7"/>
      <c r="Q96" s="7">
        <v>0</v>
      </c>
      <c r="R96" s="7"/>
      <c r="S96" s="7">
        <f t="shared" si="6"/>
        <v>10952495760</v>
      </c>
      <c r="U96" s="9">
        <f t="shared" si="7"/>
        <v>5.3980175978548123E-3</v>
      </c>
    </row>
    <row r="97" spans="1:21">
      <c r="A97" s="1" t="s">
        <v>80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4"/>
        <v>0</v>
      </c>
      <c r="K97" s="9">
        <f t="shared" si="5"/>
        <v>0</v>
      </c>
      <c r="M97" s="7">
        <v>0</v>
      </c>
      <c r="N97" s="7"/>
      <c r="O97" s="7">
        <v>0</v>
      </c>
      <c r="P97" s="7"/>
      <c r="Q97" s="7">
        <v>0</v>
      </c>
      <c r="R97" s="7"/>
      <c r="S97" s="7">
        <f t="shared" si="6"/>
        <v>0</v>
      </c>
      <c r="U97" s="9">
        <f t="shared" si="7"/>
        <v>0</v>
      </c>
    </row>
    <row r="98" spans="1:21">
      <c r="A98" s="1" t="s">
        <v>29</v>
      </c>
      <c r="C98" s="7">
        <v>0</v>
      </c>
      <c r="D98" s="7"/>
      <c r="E98" s="7">
        <v>31377593823</v>
      </c>
      <c r="F98" s="7"/>
      <c r="G98" s="7">
        <v>0</v>
      </c>
      <c r="H98" s="7"/>
      <c r="I98" s="7">
        <f t="shared" si="4"/>
        <v>31377593823</v>
      </c>
      <c r="K98" s="9">
        <f t="shared" si="5"/>
        <v>2.8771691088947143E-2</v>
      </c>
      <c r="M98" s="7">
        <v>0</v>
      </c>
      <c r="N98" s="7"/>
      <c r="O98" s="7">
        <v>31377593823</v>
      </c>
      <c r="P98" s="7"/>
      <c r="Q98" s="7">
        <v>0</v>
      </c>
      <c r="R98" s="7"/>
      <c r="S98" s="7">
        <f t="shared" si="6"/>
        <v>31377593823</v>
      </c>
      <c r="U98" s="9">
        <f t="shared" si="7"/>
        <v>1.5464676485288542E-2</v>
      </c>
    </row>
    <row r="99" spans="1:21">
      <c r="A99" s="1" t="s">
        <v>47</v>
      </c>
      <c r="C99" s="7">
        <v>0</v>
      </c>
      <c r="D99" s="7"/>
      <c r="E99" s="7">
        <v>7415897497</v>
      </c>
      <c r="F99" s="7"/>
      <c r="G99" s="7">
        <v>0</v>
      </c>
      <c r="H99" s="7"/>
      <c r="I99" s="7">
        <f t="shared" si="4"/>
        <v>7415897497</v>
      </c>
      <c r="K99" s="9">
        <f t="shared" si="5"/>
        <v>6.8000087302608949E-3</v>
      </c>
      <c r="M99" s="7">
        <v>0</v>
      </c>
      <c r="N99" s="7"/>
      <c r="O99" s="7">
        <v>7201515962</v>
      </c>
      <c r="P99" s="7"/>
      <c r="Q99" s="7">
        <v>0</v>
      </c>
      <c r="R99" s="7"/>
      <c r="S99" s="7">
        <f t="shared" si="6"/>
        <v>7201515962</v>
      </c>
      <c r="U99" s="9">
        <f t="shared" si="7"/>
        <v>3.5493197848184633E-3</v>
      </c>
    </row>
    <row r="100" spans="1:21">
      <c r="A100" s="1" t="s">
        <v>58</v>
      </c>
      <c r="C100" s="7">
        <v>0</v>
      </c>
      <c r="D100" s="7"/>
      <c r="E100" s="7">
        <v>16904009537</v>
      </c>
      <c r="F100" s="7"/>
      <c r="G100" s="7">
        <v>0</v>
      </c>
      <c r="H100" s="7"/>
      <c r="I100" s="7">
        <f t="shared" si="4"/>
        <v>16904009537</v>
      </c>
      <c r="K100" s="9">
        <f t="shared" si="5"/>
        <v>1.5500135010565321E-2</v>
      </c>
      <c r="M100" s="7">
        <v>0</v>
      </c>
      <c r="N100" s="7"/>
      <c r="O100" s="7">
        <v>20685775918</v>
      </c>
      <c r="P100" s="7"/>
      <c r="Q100" s="7">
        <v>0</v>
      </c>
      <c r="R100" s="7"/>
      <c r="S100" s="7">
        <f t="shared" si="6"/>
        <v>20685775918</v>
      </c>
      <c r="U100" s="9">
        <f t="shared" si="7"/>
        <v>1.0195135873820716E-2</v>
      </c>
    </row>
    <row r="101" spans="1:21">
      <c r="A101" s="1" t="s">
        <v>53</v>
      </c>
      <c r="C101" s="7">
        <v>0</v>
      </c>
      <c r="D101" s="7"/>
      <c r="E101" s="7">
        <v>3085487621</v>
      </c>
      <c r="F101" s="7"/>
      <c r="G101" s="7">
        <v>0</v>
      </c>
      <c r="H101" s="7"/>
      <c r="I101" s="7">
        <f t="shared" si="4"/>
        <v>3085487621</v>
      </c>
      <c r="K101" s="9">
        <f t="shared" si="5"/>
        <v>2.8292385066540681E-3</v>
      </c>
      <c r="M101" s="7">
        <v>0</v>
      </c>
      <c r="N101" s="7"/>
      <c r="O101" s="7">
        <v>18609347213</v>
      </c>
      <c r="P101" s="7"/>
      <c r="Q101" s="7">
        <v>0</v>
      </c>
      <c r="R101" s="7"/>
      <c r="S101" s="7">
        <f t="shared" si="6"/>
        <v>18609347213</v>
      </c>
      <c r="U101" s="9">
        <f t="shared" si="7"/>
        <v>9.1717528079065351E-3</v>
      </c>
    </row>
    <row r="102" spans="1:21">
      <c r="A102" s="1" t="s">
        <v>22</v>
      </c>
      <c r="C102" s="7">
        <v>0</v>
      </c>
      <c r="D102" s="7"/>
      <c r="E102" s="7">
        <v>6138446021</v>
      </c>
      <c r="F102" s="7"/>
      <c r="G102" s="7">
        <v>0</v>
      </c>
      <c r="H102" s="7"/>
      <c r="I102" s="7">
        <f t="shared" si="4"/>
        <v>6138446021</v>
      </c>
      <c r="K102" s="9">
        <f t="shared" si="5"/>
        <v>5.6286493374431354E-3</v>
      </c>
      <c r="M102" s="7">
        <v>0</v>
      </c>
      <c r="N102" s="7"/>
      <c r="O102" s="7">
        <v>7245897623</v>
      </c>
      <c r="P102" s="7"/>
      <c r="Q102" s="7">
        <v>0</v>
      </c>
      <c r="R102" s="7"/>
      <c r="S102" s="7">
        <f t="shared" si="6"/>
        <v>7245897623</v>
      </c>
      <c r="U102" s="9">
        <f t="shared" si="7"/>
        <v>3.5711936108714236E-3</v>
      </c>
    </row>
    <row r="103" spans="1:21">
      <c r="A103" s="1" t="s">
        <v>83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4"/>
        <v>0</v>
      </c>
      <c r="K103" s="9">
        <f t="shared" si="5"/>
        <v>0</v>
      </c>
      <c r="M103" s="7">
        <v>0</v>
      </c>
      <c r="N103" s="7"/>
      <c r="O103" s="7">
        <v>0</v>
      </c>
      <c r="P103" s="7"/>
      <c r="Q103" s="7">
        <v>0</v>
      </c>
      <c r="R103" s="7"/>
      <c r="S103" s="7">
        <f t="shared" si="6"/>
        <v>0</v>
      </c>
      <c r="U103" s="9">
        <f t="shared" si="7"/>
        <v>0</v>
      </c>
    </row>
    <row r="104" spans="1:21">
      <c r="A104" s="1" t="s">
        <v>57</v>
      </c>
      <c r="C104" s="7">
        <v>0</v>
      </c>
      <c r="D104" s="7"/>
      <c r="E104" s="7">
        <v>1589157904</v>
      </c>
      <c r="F104" s="7"/>
      <c r="G104" s="7">
        <v>0</v>
      </c>
      <c r="H104" s="7"/>
      <c r="I104" s="7">
        <f t="shared" si="4"/>
        <v>1589157904</v>
      </c>
      <c r="K104" s="9">
        <f t="shared" si="5"/>
        <v>1.4571786658775477E-3</v>
      </c>
      <c r="M104" s="7">
        <v>0</v>
      </c>
      <c r="N104" s="7"/>
      <c r="O104" s="7">
        <v>2597333361</v>
      </c>
      <c r="P104" s="7"/>
      <c r="Q104" s="7">
        <v>0</v>
      </c>
      <c r="R104" s="7"/>
      <c r="S104" s="7">
        <f t="shared" si="6"/>
        <v>2597333361</v>
      </c>
      <c r="U104" s="9">
        <f t="shared" si="7"/>
        <v>1.2801147334270584E-3</v>
      </c>
    </row>
    <row r="105" spans="1:21">
      <c r="A105" s="1" t="s">
        <v>44</v>
      </c>
      <c r="C105" s="7">
        <v>0</v>
      </c>
      <c r="D105" s="7"/>
      <c r="E105" s="7">
        <v>17078625000</v>
      </c>
      <c r="F105" s="7"/>
      <c r="G105" s="7">
        <v>0</v>
      </c>
      <c r="H105" s="7"/>
      <c r="I105" s="7">
        <f t="shared" si="4"/>
        <v>17078625000</v>
      </c>
      <c r="K105" s="9">
        <f t="shared" si="5"/>
        <v>1.5660248695162349E-2</v>
      </c>
      <c r="M105" s="7">
        <v>0</v>
      </c>
      <c r="N105" s="7"/>
      <c r="O105" s="7">
        <v>28239656250</v>
      </c>
      <c r="P105" s="7"/>
      <c r="Q105" s="7">
        <v>0</v>
      </c>
      <c r="R105" s="7"/>
      <c r="S105" s="7">
        <f t="shared" si="6"/>
        <v>28239656250</v>
      </c>
      <c r="U105" s="9">
        <f t="shared" si="7"/>
        <v>1.3918121014170623E-2</v>
      </c>
    </row>
    <row r="106" spans="1:21">
      <c r="A106" s="1" t="s">
        <v>45</v>
      </c>
      <c r="C106" s="7">
        <v>0</v>
      </c>
      <c r="D106" s="7"/>
      <c r="E106" s="7">
        <v>24682833942</v>
      </c>
      <c r="F106" s="7"/>
      <c r="G106" s="7">
        <v>0</v>
      </c>
      <c r="H106" s="7"/>
      <c r="I106" s="7">
        <f t="shared" si="4"/>
        <v>24682833942</v>
      </c>
      <c r="K106" s="9">
        <f t="shared" si="5"/>
        <v>2.2632929643523085E-2</v>
      </c>
      <c r="M106" s="7">
        <v>0</v>
      </c>
      <c r="N106" s="7"/>
      <c r="O106" s="7">
        <v>42871719380</v>
      </c>
      <c r="P106" s="7"/>
      <c r="Q106" s="7">
        <v>0</v>
      </c>
      <c r="R106" s="7"/>
      <c r="S106" s="7">
        <f t="shared" si="6"/>
        <v>42871719380</v>
      </c>
      <c r="U106" s="9">
        <f t="shared" si="7"/>
        <v>2.1129640287898474E-2</v>
      </c>
    </row>
    <row r="107" spans="1:21">
      <c r="A107" s="1" t="s">
        <v>43</v>
      </c>
      <c r="C107" s="7">
        <v>0</v>
      </c>
      <c r="D107" s="7"/>
      <c r="E107" s="7">
        <v>22552723812</v>
      </c>
      <c r="F107" s="7"/>
      <c r="G107" s="7">
        <v>0</v>
      </c>
      <c r="H107" s="7"/>
      <c r="I107" s="7">
        <f t="shared" si="4"/>
        <v>22552723812</v>
      </c>
      <c r="K107" s="9">
        <f t="shared" si="5"/>
        <v>2.0679724723110311E-2</v>
      </c>
      <c r="M107" s="7">
        <v>0</v>
      </c>
      <c r="N107" s="7"/>
      <c r="O107" s="7">
        <v>39115694187</v>
      </c>
      <c r="P107" s="7"/>
      <c r="Q107" s="7">
        <v>0</v>
      </c>
      <c r="R107" s="7"/>
      <c r="S107" s="7">
        <f t="shared" si="6"/>
        <v>39115694187</v>
      </c>
      <c r="U107" s="9">
        <f t="shared" si="7"/>
        <v>1.9278455815054631E-2</v>
      </c>
    </row>
    <row r="108" spans="1:21" ht="24.75" thickBot="1">
      <c r="C108" s="17">
        <f>SUM(C8:C107)</f>
        <v>1949683399</v>
      </c>
      <c r="D108" s="7"/>
      <c r="E108" s="17">
        <f>SUM(E8:E107)</f>
        <v>1085915856912</v>
      </c>
      <c r="F108" s="7"/>
      <c r="G108" s="17">
        <f>SUM(G8:G107)</f>
        <v>2706220869</v>
      </c>
      <c r="H108" s="7"/>
      <c r="I108" s="17">
        <f>SUM(I8:I107)</f>
        <v>1090571761180</v>
      </c>
      <c r="K108" s="12">
        <f>SUM(K8:K107)</f>
        <v>0.99998929914984469</v>
      </c>
      <c r="M108" s="17">
        <f>SUM(M8:M107)</f>
        <v>29146651504</v>
      </c>
      <c r="N108" s="7"/>
      <c r="O108" s="17">
        <f>SUM(O8:O107)</f>
        <v>1998908412918</v>
      </c>
      <c r="P108" s="7"/>
      <c r="Q108" s="17">
        <f>SUM(Q8:Q107)</f>
        <v>929754811</v>
      </c>
      <c r="R108" s="7"/>
      <c r="S108" s="17">
        <f>SUM(S8:S107)</f>
        <v>2028984819233</v>
      </c>
      <c r="U108" s="12">
        <f>SUM(U8:U107)</f>
        <v>1.0000000000000002</v>
      </c>
    </row>
    <row r="109" spans="1:21" ht="24.75" thickTop="1">
      <c r="C109" s="16"/>
      <c r="E109" s="16"/>
      <c r="G109" s="16"/>
      <c r="M109" s="16"/>
      <c r="O109" s="16"/>
      <c r="Q109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2:R29"/>
  <sheetViews>
    <sheetView rightToLeft="1" topLeftCell="A13" workbookViewId="0">
      <selection activeCell="Q29" sqref="A29:Q30"/>
    </sheetView>
  </sheetViews>
  <sheetFormatPr defaultRowHeight="24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177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177</v>
      </c>
      <c r="C7" s="22" t="s">
        <v>215</v>
      </c>
      <c r="E7" s="22" t="s">
        <v>212</v>
      </c>
      <c r="G7" s="22" t="s">
        <v>213</v>
      </c>
      <c r="I7" s="22" t="s">
        <v>216</v>
      </c>
      <c r="K7" s="22" t="s">
        <v>215</v>
      </c>
      <c r="M7" s="22" t="s">
        <v>212</v>
      </c>
      <c r="O7" s="22" t="s">
        <v>213</v>
      </c>
      <c r="Q7" s="22" t="s">
        <v>216</v>
      </c>
    </row>
    <row r="8" spans="1:17">
      <c r="A8" s="1" t="s">
        <v>140</v>
      </c>
      <c r="C8" s="7">
        <v>4382058712</v>
      </c>
      <c r="D8" s="7"/>
      <c r="E8" s="7">
        <v>-1211141428</v>
      </c>
      <c r="F8" s="7"/>
      <c r="G8" s="7">
        <v>-280749104</v>
      </c>
      <c r="H8" s="7"/>
      <c r="I8" s="7">
        <f>C8+E8+G8</f>
        <v>2890168180</v>
      </c>
      <c r="J8" s="7"/>
      <c r="K8" s="7">
        <v>9545014598</v>
      </c>
      <c r="L8" s="7"/>
      <c r="M8" s="7">
        <v>-1211141428</v>
      </c>
      <c r="N8" s="7"/>
      <c r="O8" s="7">
        <v>-280749104</v>
      </c>
      <c r="P8" s="7"/>
      <c r="Q8" s="7">
        <f>K8+M8+O8</f>
        <v>8053124066</v>
      </c>
    </row>
    <row r="9" spans="1:17">
      <c r="A9" s="1" t="s">
        <v>143</v>
      </c>
      <c r="C9" s="7">
        <v>14057801</v>
      </c>
      <c r="D9" s="7"/>
      <c r="E9" s="7">
        <v>0</v>
      </c>
      <c r="F9" s="7"/>
      <c r="G9" s="7">
        <v>-40992566</v>
      </c>
      <c r="H9" s="7"/>
      <c r="I9" s="7">
        <f t="shared" ref="I9:I27" si="0">C9+E9+G9</f>
        <v>-26934765</v>
      </c>
      <c r="J9" s="7"/>
      <c r="K9" s="7">
        <v>45800537</v>
      </c>
      <c r="L9" s="7"/>
      <c r="M9" s="7">
        <v>0</v>
      </c>
      <c r="N9" s="7"/>
      <c r="O9" s="7">
        <v>-40992566</v>
      </c>
      <c r="P9" s="7"/>
      <c r="Q9" s="7">
        <f t="shared" ref="Q9:Q27" si="1">K9+M9+O9</f>
        <v>4807971</v>
      </c>
    </row>
    <row r="10" spans="1:17">
      <c r="A10" s="1" t="s">
        <v>145</v>
      </c>
      <c r="C10" s="7">
        <v>530985851</v>
      </c>
      <c r="D10" s="7"/>
      <c r="E10" s="7">
        <v>0</v>
      </c>
      <c r="F10" s="7"/>
      <c r="G10" s="7">
        <v>-3749320312</v>
      </c>
      <c r="H10" s="7"/>
      <c r="I10" s="7">
        <f t="shared" si="0"/>
        <v>-3218334461</v>
      </c>
      <c r="J10" s="7"/>
      <c r="K10" s="7">
        <v>1309274646</v>
      </c>
      <c r="L10" s="7"/>
      <c r="M10" s="7">
        <v>0</v>
      </c>
      <c r="N10" s="7"/>
      <c r="O10" s="7">
        <v>-3749320312</v>
      </c>
      <c r="P10" s="7"/>
      <c r="Q10" s="7">
        <f t="shared" si="1"/>
        <v>-2440045666</v>
      </c>
    </row>
    <row r="11" spans="1:17">
      <c r="A11" s="1" t="s">
        <v>122</v>
      </c>
      <c r="C11" s="7">
        <v>0</v>
      </c>
      <c r="D11" s="7"/>
      <c r="E11" s="7">
        <v>0</v>
      </c>
      <c r="F11" s="7"/>
      <c r="G11" s="7">
        <v>5812270587</v>
      </c>
      <c r="H11" s="7"/>
      <c r="I11" s="7">
        <f t="shared" si="0"/>
        <v>5812270587</v>
      </c>
      <c r="J11" s="7"/>
      <c r="K11" s="7">
        <v>0</v>
      </c>
      <c r="L11" s="7"/>
      <c r="M11" s="7">
        <v>0</v>
      </c>
      <c r="N11" s="7"/>
      <c r="O11" s="7">
        <v>7196845895</v>
      </c>
      <c r="P11" s="7"/>
      <c r="Q11" s="7">
        <f t="shared" si="1"/>
        <v>7196845895</v>
      </c>
    </row>
    <row r="12" spans="1:17">
      <c r="A12" s="1" t="s">
        <v>128</v>
      </c>
      <c r="C12" s="7">
        <v>0</v>
      </c>
      <c r="D12" s="7"/>
      <c r="E12" s="7">
        <v>0</v>
      </c>
      <c r="F12" s="7"/>
      <c r="G12" s="7">
        <v>1443775962</v>
      </c>
      <c r="H12" s="7"/>
      <c r="I12" s="7">
        <f t="shared" si="0"/>
        <v>1443775962</v>
      </c>
      <c r="J12" s="7"/>
      <c r="K12" s="7">
        <v>0</v>
      </c>
      <c r="L12" s="7"/>
      <c r="M12" s="7">
        <v>0</v>
      </c>
      <c r="N12" s="7"/>
      <c r="O12" s="7">
        <v>2413150712</v>
      </c>
      <c r="P12" s="7"/>
      <c r="Q12" s="7">
        <f t="shared" si="1"/>
        <v>2413150712</v>
      </c>
    </row>
    <row r="13" spans="1:17">
      <c r="A13" s="1" t="s">
        <v>131</v>
      </c>
      <c r="C13" s="7">
        <v>0</v>
      </c>
      <c r="D13" s="7"/>
      <c r="E13" s="7">
        <v>0</v>
      </c>
      <c r="F13" s="7"/>
      <c r="G13" s="7">
        <v>2396245807</v>
      </c>
      <c r="H13" s="7"/>
      <c r="I13" s="7">
        <f t="shared" si="0"/>
        <v>2396245807</v>
      </c>
      <c r="J13" s="7"/>
      <c r="K13" s="7">
        <v>0</v>
      </c>
      <c r="L13" s="7"/>
      <c r="M13" s="7">
        <v>0</v>
      </c>
      <c r="N13" s="7"/>
      <c r="O13" s="7">
        <v>3267926721</v>
      </c>
      <c r="P13" s="7"/>
      <c r="Q13" s="7">
        <f t="shared" si="1"/>
        <v>3267926721</v>
      </c>
    </row>
    <row r="14" spans="1:17">
      <c r="A14" s="1" t="s">
        <v>118</v>
      </c>
      <c r="C14" s="7">
        <v>0</v>
      </c>
      <c r="D14" s="7"/>
      <c r="E14" s="7">
        <v>0</v>
      </c>
      <c r="F14" s="7"/>
      <c r="G14" s="7">
        <v>17100902</v>
      </c>
      <c r="H14" s="7"/>
      <c r="I14" s="7">
        <f t="shared" si="0"/>
        <v>17100902</v>
      </c>
      <c r="J14" s="7"/>
      <c r="K14" s="7">
        <v>0</v>
      </c>
      <c r="L14" s="7"/>
      <c r="M14" s="7">
        <v>0</v>
      </c>
      <c r="N14" s="7"/>
      <c r="O14" s="7">
        <v>17100902</v>
      </c>
      <c r="P14" s="7"/>
      <c r="Q14" s="7">
        <f t="shared" si="1"/>
        <v>17100902</v>
      </c>
    </row>
    <row r="15" spans="1:17">
      <c r="A15" s="1" t="s">
        <v>205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-12135797</v>
      </c>
      <c r="P15" s="7"/>
      <c r="Q15" s="7">
        <f t="shared" si="1"/>
        <v>-12135797</v>
      </c>
    </row>
    <row r="16" spans="1:17">
      <c r="A16" s="1" t="s">
        <v>206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353975429</v>
      </c>
      <c r="P16" s="7"/>
      <c r="Q16" s="7">
        <f t="shared" si="1"/>
        <v>353975429</v>
      </c>
    </row>
    <row r="17" spans="1:18">
      <c r="A17" s="1" t="s">
        <v>207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398741444</v>
      </c>
      <c r="P17" s="7"/>
      <c r="Q17" s="7">
        <f t="shared" si="1"/>
        <v>398741444</v>
      </c>
    </row>
    <row r="18" spans="1:18">
      <c r="A18" s="1" t="s">
        <v>208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140228926</v>
      </c>
      <c r="P18" s="7"/>
      <c r="Q18" s="7">
        <f t="shared" si="1"/>
        <v>140228926</v>
      </c>
    </row>
    <row r="19" spans="1:18">
      <c r="A19" s="1" t="s">
        <v>209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97123344</v>
      </c>
      <c r="P19" s="7"/>
      <c r="Q19" s="7">
        <f t="shared" si="1"/>
        <v>97123344</v>
      </c>
    </row>
    <row r="20" spans="1:18">
      <c r="A20" s="1" t="s">
        <v>210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823318</v>
      </c>
      <c r="P20" s="7"/>
      <c r="Q20" s="7">
        <f t="shared" si="1"/>
        <v>823318</v>
      </c>
    </row>
    <row r="21" spans="1:18">
      <c r="A21" s="1" t="s">
        <v>183</v>
      </c>
      <c r="C21" s="7">
        <v>30000000</v>
      </c>
      <c r="D21" s="7"/>
      <c r="E21" s="7">
        <v>0</v>
      </c>
      <c r="F21" s="7"/>
      <c r="G21" s="7">
        <v>0</v>
      </c>
      <c r="H21" s="7"/>
      <c r="I21" s="7">
        <f t="shared" si="0"/>
        <v>30000000</v>
      </c>
      <c r="J21" s="7"/>
      <c r="K21" s="7">
        <v>120101527</v>
      </c>
      <c r="L21" s="7"/>
      <c r="M21" s="7">
        <v>0</v>
      </c>
      <c r="N21" s="7"/>
      <c r="O21" s="7">
        <v>1822499</v>
      </c>
      <c r="P21" s="7"/>
      <c r="Q21" s="7">
        <f t="shared" si="1"/>
        <v>121924026</v>
      </c>
    </row>
    <row r="22" spans="1:18">
      <c r="A22" s="1" t="s">
        <v>148</v>
      </c>
      <c r="C22" s="7">
        <v>1833867055</v>
      </c>
      <c r="D22" s="7"/>
      <c r="E22" s="7">
        <v>-3135931509</v>
      </c>
      <c r="F22" s="7"/>
      <c r="G22" s="7">
        <v>0</v>
      </c>
      <c r="H22" s="7"/>
      <c r="I22" s="7">
        <f t="shared" si="0"/>
        <v>-1302064454</v>
      </c>
      <c r="J22" s="7"/>
      <c r="K22" s="7">
        <v>3780195373</v>
      </c>
      <c r="L22" s="7"/>
      <c r="M22" s="7">
        <v>-8729917415</v>
      </c>
      <c r="N22" s="7"/>
      <c r="O22" s="7">
        <v>0</v>
      </c>
      <c r="P22" s="7"/>
      <c r="Q22" s="7">
        <f t="shared" si="1"/>
        <v>-4949722042</v>
      </c>
    </row>
    <row r="23" spans="1:18">
      <c r="A23" s="1" t="s">
        <v>151</v>
      </c>
      <c r="C23" s="7">
        <v>1275358503</v>
      </c>
      <c r="D23" s="7"/>
      <c r="E23" s="7">
        <v>-509907562</v>
      </c>
      <c r="F23" s="7"/>
      <c r="G23" s="7">
        <v>0</v>
      </c>
      <c r="H23" s="7"/>
      <c r="I23" s="7">
        <f t="shared" si="0"/>
        <v>765450941</v>
      </c>
      <c r="J23" s="7"/>
      <c r="K23" s="7">
        <v>2702341480</v>
      </c>
      <c r="L23" s="7"/>
      <c r="M23" s="7">
        <v>-916813797</v>
      </c>
      <c r="N23" s="7"/>
      <c r="O23" s="7">
        <v>0</v>
      </c>
      <c r="P23" s="7"/>
      <c r="Q23" s="7">
        <f t="shared" si="1"/>
        <v>1785527683</v>
      </c>
    </row>
    <row r="24" spans="1:18">
      <c r="A24" s="1" t="s">
        <v>137</v>
      </c>
      <c r="C24" s="7">
        <v>2852929110</v>
      </c>
      <c r="D24" s="7"/>
      <c r="E24" s="7">
        <v>1648051237</v>
      </c>
      <c r="F24" s="7"/>
      <c r="G24" s="7">
        <v>0</v>
      </c>
      <c r="H24" s="7"/>
      <c r="I24" s="7">
        <f t="shared" si="0"/>
        <v>4500980347</v>
      </c>
      <c r="J24" s="7"/>
      <c r="K24" s="7">
        <v>5606180138</v>
      </c>
      <c r="L24" s="7"/>
      <c r="M24" s="7">
        <v>-3301051575</v>
      </c>
      <c r="N24" s="7"/>
      <c r="O24" s="7">
        <v>0</v>
      </c>
      <c r="P24" s="7"/>
      <c r="Q24" s="7">
        <f t="shared" si="1"/>
        <v>2305128563</v>
      </c>
    </row>
    <row r="25" spans="1:18">
      <c r="A25" s="1" t="s">
        <v>185</v>
      </c>
      <c r="C25" s="7">
        <v>604931509</v>
      </c>
      <c r="D25" s="7"/>
      <c r="E25" s="7">
        <v>0</v>
      </c>
      <c r="F25" s="7"/>
      <c r="G25" s="7">
        <v>0</v>
      </c>
      <c r="H25" s="7"/>
      <c r="I25" s="7">
        <f t="shared" si="0"/>
        <v>604931509</v>
      </c>
      <c r="J25" s="7"/>
      <c r="K25" s="7">
        <v>604931509</v>
      </c>
      <c r="L25" s="7"/>
      <c r="M25" s="7">
        <v>0</v>
      </c>
      <c r="N25" s="7"/>
      <c r="O25" s="7">
        <v>0</v>
      </c>
      <c r="P25" s="7"/>
      <c r="Q25" s="7">
        <f t="shared" si="1"/>
        <v>604931509</v>
      </c>
    </row>
    <row r="26" spans="1:18">
      <c r="A26" s="1" t="s">
        <v>125</v>
      </c>
      <c r="C26" s="7">
        <v>0</v>
      </c>
      <c r="D26" s="7"/>
      <c r="E26" s="7">
        <v>320850393</v>
      </c>
      <c r="F26" s="7"/>
      <c r="G26" s="7">
        <v>0</v>
      </c>
      <c r="H26" s="7"/>
      <c r="I26" s="7">
        <f t="shared" si="0"/>
        <v>320850393</v>
      </c>
      <c r="J26" s="7"/>
      <c r="K26" s="7">
        <v>0</v>
      </c>
      <c r="L26" s="7"/>
      <c r="M26" s="7">
        <v>571464880</v>
      </c>
      <c r="N26" s="7"/>
      <c r="O26" s="7">
        <v>0</v>
      </c>
      <c r="P26" s="7"/>
      <c r="Q26" s="7">
        <f t="shared" si="1"/>
        <v>571464880</v>
      </c>
    </row>
    <row r="27" spans="1:18">
      <c r="A27" s="1" t="s">
        <v>134</v>
      </c>
      <c r="C27" s="7">
        <v>0</v>
      </c>
      <c r="D27" s="7"/>
      <c r="E27" s="7">
        <v>281348996</v>
      </c>
      <c r="F27" s="7"/>
      <c r="G27" s="7">
        <v>0</v>
      </c>
      <c r="H27" s="7"/>
      <c r="I27" s="7">
        <f t="shared" si="0"/>
        <v>281348996</v>
      </c>
      <c r="J27" s="7"/>
      <c r="K27" s="7">
        <v>0</v>
      </c>
      <c r="L27" s="7"/>
      <c r="M27" s="7">
        <v>409429778</v>
      </c>
      <c r="N27" s="7"/>
      <c r="O27" s="7">
        <v>0</v>
      </c>
      <c r="P27" s="7"/>
      <c r="Q27" s="7">
        <f t="shared" si="1"/>
        <v>409429778</v>
      </c>
    </row>
    <row r="28" spans="1:18" ht="24.75" thickBot="1">
      <c r="C28" s="17">
        <f>SUM(C8:C27)</f>
        <v>11524188541</v>
      </c>
      <c r="D28" s="7"/>
      <c r="E28" s="17">
        <f>SUM(E8:E27)</f>
        <v>-2606729873</v>
      </c>
      <c r="F28" s="7"/>
      <c r="G28" s="17">
        <f>SUM(G8:G27)</f>
        <v>5598331276</v>
      </c>
      <c r="H28" s="7"/>
      <c r="I28" s="17">
        <f>SUM(I8:I27)</f>
        <v>14515789944</v>
      </c>
      <c r="J28" s="7"/>
      <c r="K28" s="17">
        <f>SUM(K8:K27)</f>
        <v>23713839808</v>
      </c>
      <c r="L28" s="7"/>
      <c r="M28" s="17">
        <f>SUM(M8:M27)</f>
        <v>-13178029557</v>
      </c>
      <c r="N28" s="7"/>
      <c r="O28" s="17">
        <f>SUM(O8:O27)</f>
        <v>9804541411</v>
      </c>
      <c r="P28" s="7"/>
      <c r="Q28" s="17">
        <f>SUM(Q8:Q27)</f>
        <v>20340351662</v>
      </c>
    </row>
    <row r="29" spans="1:18" ht="24.75" thickTop="1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2:K15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2" t="s">
        <v>217</v>
      </c>
      <c r="B6" s="22" t="s">
        <v>217</v>
      </c>
      <c r="C6" s="22" t="s">
        <v>217</v>
      </c>
      <c r="E6" s="22" t="s">
        <v>175</v>
      </c>
      <c r="F6" s="22" t="s">
        <v>175</v>
      </c>
      <c r="G6" s="22" t="s">
        <v>175</v>
      </c>
      <c r="I6" s="22" t="s">
        <v>176</v>
      </c>
      <c r="J6" s="22" t="s">
        <v>176</v>
      </c>
      <c r="K6" s="22" t="s">
        <v>176</v>
      </c>
    </row>
    <row r="7" spans="1:11" ht="24.75">
      <c r="A7" s="22" t="s">
        <v>218</v>
      </c>
      <c r="C7" s="22" t="s">
        <v>157</v>
      </c>
      <c r="E7" s="22" t="s">
        <v>219</v>
      </c>
      <c r="G7" s="22" t="s">
        <v>220</v>
      </c>
      <c r="I7" s="22" t="s">
        <v>219</v>
      </c>
      <c r="K7" s="22" t="s">
        <v>220</v>
      </c>
    </row>
    <row r="8" spans="1:11">
      <c r="A8" s="1" t="s">
        <v>163</v>
      </c>
      <c r="C8" s="4" t="s">
        <v>164</v>
      </c>
      <c r="D8" s="4"/>
      <c r="E8" s="5">
        <v>4378797</v>
      </c>
      <c r="F8" s="4"/>
      <c r="G8" s="9">
        <f>E8/$E$11</f>
        <v>0.82450177373070932</v>
      </c>
      <c r="H8" s="4"/>
      <c r="I8" s="5">
        <v>609347387</v>
      </c>
      <c r="J8" s="4"/>
      <c r="K8" s="9">
        <f>I8/$I$11</f>
        <v>0.98006218151682523</v>
      </c>
    </row>
    <row r="9" spans="1:11">
      <c r="A9" s="1" t="s">
        <v>167</v>
      </c>
      <c r="C9" s="4" t="s">
        <v>168</v>
      </c>
      <c r="D9" s="4"/>
      <c r="E9" s="5">
        <v>64290</v>
      </c>
      <c r="F9" s="4"/>
      <c r="G9" s="9">
        <f t="shared" ref="G9:G10" si="0">E9/$E$11</f>
        <v>1.2105429649546964E-2</v>
      </c>
      <c r="H9" s="4"/>
      <c r="I9" s="5">
        <v>7293505</v>
      </c>
      <c r="J9" s="4"/>
      <c r="K9" s="9">
        <f t="shared" ref="K9:K10" si="1">I9/$I$11</f>
        <v>1.173072794550914E-2</v>
      </c>
    </row>
    <row r="10" spans="1:11">
      <c r="A10" s="1" t="s">
        <v>170</v>
      </c>
      <c r="C10" s="4" t="s">
        <v>171</v>
      </c>
      <c r="D10" s="4"/>
      <c r="E10" s="5">
        <v>867753</v>
      </c>
      <c r="F10" s="4"/>
      <c r="G10" s="9">
        <f t="shared" si="0"/>
        <v>0.16339279661974376</v>
      </c>
      <c r="H10" s="4"/>
      <c r="I10" s="5">
        <v>5102706</v>
      </c>
      <c r="J10" s="4"/>
      <c r="K10" s="9">
        <f t="shared" si="1"/>
        <v>8.207090537665657E-3</v>
      </c>
    </row>
    <row r="11" spans="1:11" ht="24.75" thickBot="1">
      <c r="C11" s="4"/>
      <c r="D11" s="4"/>
      <c r="E11" s="11">
        <f>SUM(E8:E10)</f>
        <v>5310840</v>
      </c>
      <c r="F11" s="4"/>
      <c r="G11" s="12">
        <f>SUM(G8:G10)</f>
        <v>1</v>
      </c>
      <c r="H11" s="4"/>
      <c r="I11" s="11">
        <f>SUM(I8:I10)</f>
        <v>621743598</v>
      </c>
      <c r="J11" s="4"/>
      <c r="K11" s="12">
        <f>SUM(K8:K10)</f>
        <v>1</v>
      </c>
    </row>
    <row r="12" spans="1:11" ht="24.75" thickTop="1">
      <c r="C12" s="4"/>
      <c r="D12" s="4"/>
      <c r="E12" s="5"/>
      <c r="F12" s="4"/>
      <c r="G12" s="4"/>
      <c r="H12" s="4"/>
      <c r="I12" s="5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07"/>
  <sheetViews>
    <sheetView rightToLeft="1" topLeftCell="B91" workbookViewId="0">
      <selection activeCell="X104" sqref="W104:Y108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0.85546875" style="1" customWidth="1"/>
    <col min="17" max="17" width="14.140625" style="1" bestFit="1" customWidth="1"/>
    <col min="18" max="18" width="1.28515625" style="1" customWidth="1"/>
    <col min="19" max="19" width="13.8554687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21" t="s">
        <v>3</v>
      </c>
      <c r="C6" s="22" t="s">
        <v>225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>
      <c r="A9" s="1" t="s">
        <v>15</v>
      </c>
      <c r="C9" s="7">
        <v>21342000</v>
      </c>
      <c r="D9" s="7"/>
      <c r="E9" s="7">
        <v>6243039554</v>
      </c>
      <c r="F9" s="7"/>
      <c r="G9" s="7">
        <v>6187586286.1499996</v>
      </c>
      <c r="H9" s="7"/>
      <c r="I9" s="7">
        <v>0</v>
      </c>
      <c r="J9" s="7"/>
      <c r="K9" s="7">
        <v>0</v>
      </c>
      <c r="L9" s="7"/>
      <c r="M9" s="7">
        <v>-355000</v>
      </c>
      <c r="N9" s="7"/>
      <c r="O9" s="7">
        <v>98285300</v>
      </c>
      <c r="P9" s="7"/>
      <c r="Q9" s="7">
        <f>C9+I9+M9</f>
        <v>20987000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9">
        <v>0</v>
      </c>
    </row>
    <row r="10" spans="1:25">
      <c r="A10" s="1" t="s">
        <v>16</v>
      </c>
      <c r="C10" s="7">
        <v>3075000</v>
      </c>
      <c r="D10" s="7"/>
      <c r="E10" s="7">
        <v>582255419</v>
      </c>
      <c r="F10" s="7"/>
      <c r="G10" s="7">
        <v>482650685.4375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f t="shared" ref="Q10:Q73" si="0">C10+I10+M10</f>
        <v>3075000</v>
      </c>
      <c r="R10" s="7"/>
      <c r="S10" s="7">
        <v>0</v>
      </c>
      <c r="T10" s="7"/>
      <c r="U10" s="7">
        <v>0</v>
      </c>
      <c r="V10" s="7"/>
      <c r="W10" s="7">
        <v>0</v>
      </c>
      <c r="X10" s="7"/>
      <c r="Y10" s="9">
        <v>0</v>
      </c>
    </row>
    <row r="11" spans="1:25">
      <c r="A11" s="1" t="s">
        <v>17</v>
      </c>
      <c r="C11" s="7">
        <v>8004000</v>
      </c>
      <c r="D11" s="7"/>
      <c r="E11" s="7">
        <v>724677728</v>
      </c>
      <c r="F11" s="7"/>
      <c r="G11" s="7">
        <v>536129910.99000001</v>
      </c>
      <c r="H11" s="7"/>
      <c r="I11" s="7">
        <v>0</v>
      </c>
      <c r="J11" s="7"/>
      <c r="K11" s="7">
        <v>0</v>
      </c>
      <c r="L11" s="7"/>
      <c r="M11" s="7">
        <v>-19000</v>
      </c>
      <c r="N11" s="7"/>
      <c r="O11" s="7">
        <v>1462240</v>
      </c>
      <c r="P11" s="7"/>
      <c r="Q11" s="7">
        <f t="shared" si="0"/>
        <v>7985000</v>
      </c>
      <c r="R11" s="7"/>
      <c r="S11" s="7">
        <v>0</v>
      </c>
      <c r="T11" s="7"/>
      <c r="U11" s="7">
        <v>0</v>
      </c>
      <c r="V11" s="7"/>
      <c r="W11" s="7">
        <v>0</v>
      </c>
      <c r="X11" s="7"/>
      <c r="Y11" s="9">
        <v>0</v>
      </c>
    </row>
    <row r="12" spans="1:25">
      <c r="A12" s="1" t="s">
        <v>18</v>
      </c>
      <c r="C12" s="7">
        <v>60000000</v>
      </c>
      <c r="D12" s="7"/>
      <c r="E12" s="7">
        <v>75474681828</v>
      </c>
      <c r="F12" s="7"/>
      <c r="G12" s="7">
        <v>83440557000</v>
      </c>
      <c r="H12" s="7"/>
      <c r="I12" s="7">
        <v>16000000</v>
      </c>
      <c r="J12" s="7"/>
      <c r="K12" s="7">
        <v>25143311360</v>
      </c>
      <c r="L12" s="7"/>
      <c r="M12" s="7">
        <v>0</v>
      </c>
      <c r="N12" s="7"/>
      <c r="O12" s="7">
        <v>0</v>
      </c>
      <c r="P12" s="7"/>
      <c r="Q12" s="7">
        <f t="shared" si="0"/>
        <v>76000000</v>
      </c>
      <c r="R12" s="7"/>
      <c r="S12" s="7">
        <v>1530</v>
      </c>
      <c r="T12" s="7"/>
      <c r="U12" s="7">
        <v>100617993188</v>
      </c>
      <c r="V12" s="7"/>
      <c r="W12" s="7">
        <v>115588134000</v>
      </c>
      <c r="X12" s="7"/>
      <c r="Y12" s="9">
        <v>7.9688035215770229E-3</v>
      </c>
    </row>
    <row r="13" spans="1:25">
      <c r="A13" s="1" t="s">
        <v>19</v>
      </c>
      <c r="C13" s="7">
        <v>53016658</v>
      </c>
      <c r="D13" s="7"/>
      <c r="E13" s="7">
        <v>141572190400</v>
      </c>
      <c r="F13" s="7"/>
      <c r="G13" s="7">
        <v>110092825360.556</v>
      </c>
      <c r="H13" s="7"/>
      <c r="I13" s="7">
        <v>676051</v>
      </c>
      <c r="J13" s="7"/>
      <c r="K13" s="7">
        <v>1389220689</v>
      </c>
      <c r="L13" s="7"/>
      <c r="M13" s="7">
        <v>0</v>
      </c>
      <c r="N13" s="7"/>
      <c r="O13" s="7">
        <v>0</v>
      </c>
      <c r="P13" s="7"/>
      <c r="Q13" s="7">
        <f t="shared" si="0"/>
        <v>53692709</v>
      </c>
      <c r="R13" s="7"/>
      <c r="S13" s="7">
        <v>2330</v>
      </c>
      <c r="T13" s="7"/>
      <c r="U13" s="7">
        <v>142961411089</v>
      </c>
      <c r="V13" s="7"/>
      <c r="W13" s="7">
        <v>124359643098.77901</v>
      </c>
      <c r="X13" s="7"/>
      <c r="Y13" s="9">
        <v>8.5735233157030796E-3</v>
      </c>
    </row>
    <row r="14" spans="1:25">
      <c r="A14" s="1" t="s">
        <v>20</v>
      </c>
      <c r="C14" s="7">
        <v>25877083</v>
      </c>
      <c r="D14" s="7"/>
      <c r="E14" s="7">
        <v>31642181692</v>
      </c>
      <c r="F14" s="7"/>
      <c r="G14" s="7">
        <v>35960913869.897697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f t="shared" si="0"/>
        <v>25877083</v>
      </c>
      <c r="R14" s="7"/>
      <c r="S14" s="7">
        <v>1593</v>
      </c>
      <c r="T14" s="7"/>
      <c r="U14" s="7">
        <v>31642181692</v>
      </c>
      <c r="V14" s="7"/>
      <c r="W14" s="7">
        <v>40976921169.346901</v>
      </c>
      <c r="X14" s="7"/>
      <c r="Y14" s="9">
        <v>2.8250048029815553E-3</v>
      </c>
    </row>
    <row r="15" spans="1:25">
      <c r="A15" s="1" t="s">
        <v>21</v>
      </c>
      <c r="C15" s="7">
        <v>29150422</v>
      </c>
      <c r="D15" s="7"/>
      <c r="E15" s="7">
        <v>114149424877</v>
      </c>
      <c r="F15" s="7"/>
      <c r="G15" s="7">
        <v>84554818854.193802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f t="shared" si="0"/>
        <v>29150422</v>
      </c>
      <c r="R15" s="7"/>
      <c r="S15" s="7">
        <v>3310</v>
      </c>
      <c r="T15" s="7"/>
      <c r="U15" s="7">
        <v>114149424877</v>
      </c>
      <c r="V15" s="7"/>
      <c r="W15" s="7">
        <v>95913793833.921005</v>
      </c>
      <c r="X15" s="7"/>
      <c r="Y15" s="9">
        <v>6.6124276915099445E-3</v>
      </c>
    </row>
    <row r="16" spans="1:25">
      <c r="A16" s="1" t="s">
        <v>22</v>
      </c>
      <c r="C16" s="7">
        <v>31830868</v>
      </c>
      <c r="D16" s="7"/>
      <c r="E16" s="7">
        <v>91065111778</v>
      </c>
      <c r="F16" s="7"/>
      <c r="G16" s="7">
        <v>102676584218.373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f t="shared" si="0"/>
        <v>31830868</v>
      </c>
      <c r="R16" s="7"/>
      <c r="S16" s="7">
        <v>3439</v>
      </c>
      <c r="T16" s="7"/>
      <c r="U16" s="7">
        <v>91065111778</v>
      </c>
      <c r="V16" s="7"/>
      <c r="W16" s="7">
        <v>108815030239.44099</v>
      </c>
      <c r="X16" s="7"/>
      <c r="Y16" s="9">
        <v>7.5018565155880752E-3</v>
      </c>
    </row>
    <row r="17" spans="1:25">
      <c r="A17" s="1" t="s">
        <v>23</v>
      </c>
      <c r="C17" s="7">
        <v>64967671</v>
      </c>
      <c r="D17" s="7"/>
      <c r="E17" s="7">
        <v>360353334977</v>
      </c>
      <c r="F17" s="7"/>
      <c r="G17" s="7">
        <v>457880093705.02899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f t="shared" si="0"/>
        <v>64967671</v>
      </c>
      <c r="R17" s="7"/>
      <c r="S17" s="7">
        <v>7180</v>
      </c>
      <c r="T17" s="7"/>
      <c r="U17" s="7">
        <v>360353334977</v>
      </c>
      <c r="V17" s="7"/>
      <c r="W17" s="7">
        <v>463692393907.20898</v>
      </c>
      <c r="X17" s="7"/>
      <c r="Y17" s="9">
        <v>3.1967585716854353E-2</v>
      </c>
    </row>
    <row r="18" spans="1:25">
      <c r="A18" s="1" t="s">
        <v>24</v>
      </c>
      <c r="C18" s="7">
        <v>5338346</v>
      </c>
      <c r="D18" s="7"/>
      <c r="E18" s="7">
        <v>38176661239</v>
      </c>
      <c r="F18" s="7"/>
      <c r="G18" s="7">
        <v>47971508885.351997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f t="shared" si="0"/>
        <v>5338346</v>
      </c>
      <c r="R18" s="7"/>
      <c r="S18" s="7">
        <v>8990</v>
      </c>
      <c r="T18" s="7"/>
      <c r="U18" s="7">
        <v>38176661239</v>
      </c>
      <c r="V18" s="7"/>
      <c r="W18" s="7">
        <v>47706179743.287003</v>
      </c>
      <c r="X18" s="7"/>
      <c r="Y18" s="9">
        <v>3.2889290620375608E-3</v>
      </c>
    </row>
    <row r="19" spans="1:25">
      <c r="A19" s="1" t="s">
        <v>25</v>
      </c>
      <c r="C19" s="7">
        <v>4798636</v>
      </c>
      <c r="D19" s="7"/>
      <c r="E19" s="7">
        <v>56310600171</v>
      </c>
      <c r="F19" s="7"/>
      <c r="G19" s="7">
        <v>78229379499.119995</v>
      </c>
      <c r="H19" s="7"/>
      <c r="I19" s="7">
        <v>0</v>
      </c>
      <c r="J19" s="7"/>
      <c r="K19" s="7">
        <v>0</v>
      </c>
      <c r="L19" s="7"/>
      <c r="M19" s="7">
        <v>-1266212</v>
      </c>
      <c r="N19" s="7"/>
      <c r="O19" s="7">
        <v>19364594523</v>
      </c>
      <c r="P19" s="7"/>
      <c r="Q19" s="7">
        <f t="shared" si="0"/>
        <v>3532424</v>
      </c>
      <c r="R19" s="7"/>
      <c r="S19" s="7">
        <v>16070</v>
      </c>
      <c r="T19" s="7"/>
      <c r="U19" s="7">
        <v>41451970003</v>
      </c>
      <c r="V19" s="7"/>
      <c r="W19" s="7">
        <v>56428295660.603996</v>
      </c>
      <c r="X19" s="7"/>
      <c r="Y19" s="9">
        <v>3.8902436229034591E-3</v>
      </c>
    </row>
    <row r="20" spans="1:25">
      <c r="A20" s="1" t="s">
        <v>26</v>
      </c>
      <c r="C20" s="7">
        <v>42015988</v>
      </c>
      <c r="D20" s="7"/>
      <c r="E20" s="7">
        <v>110389459462</v>
      </c>
      <c r="F20" s="7"/>
      <c r="G20" s="7">
        <v>151401724158.82501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f t="shared" si="0"/>
        <v>42015988</v>
      </c>
      <c r="R20" s="7"/>
      <c r="S20" s="7">
        <v>3470</v>
      </c>
      <c r="T20" s="7"/>
      <c r="U20" s="7">
        <v>110389459462</v>
      </c>
      <c r="V20" s="7"/>
      <c r="W20" s="7">
        <v>144927995263.758</v>
      </c>
      <c r="X20" s="7"/>
      <c r="Y20" s="9">
        <v>9.9915335516440867E-3</v>
      </c>
    </row>
    <row r="21" spans="1:25">
      <c r="A21" s="1" t="s">
        <v>27</v>
      </c>
      <c r="C21" s="7">
        <v>14773023</v>
      </c>
      <c r="D21" s="7"/>
      <c r="E21" s="7">
        <v>105749074223</v>
      </c>
      <c r="F21" s="7"/>
      <c r="G21" s="7">
        <v>176221482157.79999</v>
      </c>
      <c r="H21" s="7"/>
      <c r="I21" s="7">
        <v>10000</v>
      </c>
      <c r="J21" s="7"/>
      <c r="K21" s="7">
        <v>126014316</v>
      </c>
      <c r="L21" s="7"/>
      <c r="M21" s="7">
        <v>-800000</v>
      </c>
      <c r="N21" s="7"/>
      <c r="O21" s="7">
        <v>9936548304</v>
      </c>
      <c r="P21" s="7"/>
      <c r="Q21" s="7">
        <f t="shared" si="0"/>
        <v>13983023</v>
      </c>
      <c r="R21" s="7"/>
      <c r="S21" s="7">
        <v>13380</v>
      </c>
      <c r="T21" s="7"/>
      <c r="U21" s="7">
        <v>100145538445</v>
      </c>
      <c r="V21" s="7"/>
      <c r="W21" s="7">
        <v>185979645295.94699</v>
      </c>
      <c r="X21" s="7"/>
      <c r="Y21" s="9">
        <v>1.2821690264296401E-2</v>
      </c>
    </row>
    <row r="22" spans="1:25">
      <c r="A22" s="1" t="s">
        <v>28</v>
      </c>
      <c r="C22" s="7">
        <v>2804702</v>
      </c>
      <c r="D22" s="7"/>
      <c r="E22" s="7">
        <v>225273945809</v>
      </c>
      <c r="F22" s="7"/>
      <c r="G22" s="7">
        <v>200876410364.35501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f t="shared" si="0"/>
        <v>2804702</v>
      </c>
      <c r="R22" s="7"/>
      <c r="S22" s="7">
        <v>79400</v>
      </c>
      <c r="T22" s="7"/>
      <c r="U22" s="7">
        <v>225273945809</v>
      </c>
      <c r="V22" s="7"/>
      <c r="W22" s="7">
        <v>221368313434.14001</v>
      </c>
      <c r="X22" s="7"/>
      <c r="Y22" s="9">
        <v>1.5261433285699906E-2</v>
      </c>
    </row>
    <row r="23" spans="1:25">
      <c r="A23" s="1" t="s">
        <v>29</v>
      </c>
      <c r="C23" s="7">
        <v>4018000</v>
      </c>
      <c r="D23" s="7"/>
      <c r="E23" s="7">
        <v>40822932325</v>
      </c>
      <c r="F23" s="7"/>
      <c r="G23" s="7">
        <v>92039876787.600006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f t="shared" si="0"/>
        <v>4018000</v>
      </c>
      <c r="R23" s="7"/>
      <c r="S23" s="7">
        <v>30900</v>
      </c>
      <c r="T23" s="7"/>
      <c r="U23" s="7">
        <v>40822932325</v>
      </c>
      <c r="V23" s="7"/>
      <c r="W23" s="7">
        <v>123417470610</v>
      </c>
      <c r="X23" s="7"/>
      <c r="Y23" s="9">
        <v>8.5085686600070605E-3</v>
      </c>
    </row>
    <row r="24" spans="1:25">
      <c r="A24" s="1" t="s">
        <v>30</v>
      </c>
      <c r="C24" s="7">
        <v>87186162</v>
      </c>
      <c r="D24" s="7"/>
      <c r="E24" s="7">
        <v>140196475226</v>
      </c>
      <c r="F24" s="7"/>
      <c r="G24" s="7">
        <v>195868333799.586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f t="shared" si="0"/>
        <v>87186162</v>
      </c>
      <c r="R24" s="7"/>
      <c r="S24" s="7">
        <v>2291</v>
      </c>
      <c r="T24" s="7"/>
      <c r="U24" s="7">
        <v>140196475226</v>
      </c>
      <c r="V24" s="7"/>
      <c r="W24" s="7">
        <v>198555023334.005</v>
      </c>
      <c r="X24" s="7"/>
      <c r="Y24" s="9">
        <v>1.368865396832885E-2</v>
      </c>
    </row>
    <row r="25" spans="1:25">
      <c r="A25" s="1" t="s">
        <v>31</v>
      </c>
      <c r="C25" s="7">
        <v>4223289</v>
      </c>
      <c r="D25" s="7"/>
      <c r="E25" s="7">
        <v>415303718254</v>
      </c>
      <c r="F25" s="7"/>
      <c r="G25" s="7">
        <v>814317178694.38599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f t="shared" si="0"/>
        <v>4223289</v>
      </c>
      <c r="R25" s="7"/>
      <c r="S25" s="7">
        <v>190910</v>
      </c>
      <c r="T25" s="7"/>
      <c r="U25" s="7">
        <v>415303718254</v>
      </c>
      <c r="V25" s="7"/>
      <c r="W25" s="7">
        <v>801470807777.20898</v>
      </c>
      <c r="X25" s="7"/>
      <c r="Y25" s="9">
        <v>5.5254490010680536E-2</v>
      </c>
    </row>
    <row r="26" spans="1:25">
      <c r="A26" s="1" t="s">
        <v>32</v>
      </c>
      <c r="C26" s="7">
        <v>18989479</v>
      </c>
      <c r="D26" s="7"/>
      <c r="E26" s="7">
        <v>188070412753</v>
      </c>
      <c r="F26" s="7"/>
      <c r="G26" s="7">
        <v>179515435115.52499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f t="shared" si="0"/>
        <v>18989479</v>
      </c>
      <c r="R26" s="7"/>
      <c r="S26" s="7">
        <v>10360</v>
      </c>
      <c r="T26" s="7"/>
      <c r="U26" s="7">
        <v>188070412753</v>
      </c>
      <c r="V26" s="7"/>
      <c r="W26" s="7">
        <v>195560452975.48199</v>
      </c>
      <c r="X26" s="7"/>
      <c r="Y26" s="9">
        <v>1.34822042057727E-2</v>
      </c>
    </row>
    <row r="27" spans="1:25">
      <c r="A27" s="1" t="s">
        <v>33</v>
      </c>
      <c r="C27" s="7">
        <v>578116</v>
      </c>
      <c r="D27" s="7"/>
      <c r="E27" s="7">
        <v>82552757776</v>
      </c>
      <c r="F27" s="7"/>
      <c r="G27" s="7">
        <v>67696857514.440002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f t="shared" si="0"/>
        <v>578116</v>
      </c>
      <c r="R27" s="7"/>
      <c r="S27" s="7">
        <v>124100</v>
      </c>
      <c r="T27" s="7"/>
      <c r="U27" s="7">
        <v>82552757776</v>
      </c>
      <c r="V27" s="7"/>
      <c r="W27" s="7">
        <v>71317317636.179993</v>
      </c>
      <c r="X27" s="7"/>
      <c r="Y27" s="9">
        <v>4.9167130938251686E-3</v>
      </c>
    </row>
    <row r="28" spans="1:25">
      <c r="A28" s="1" t="s">
        <v>34</v>
      </c>
      <c r="C28" s="7">
        <v>544500</v>
      </c>
      <c r="D28" s="7"/>
      <c r="E28" s="7">
        <v>37525306500</v>
      </c>
      <c r="F28" s="7"/>
      <c r="G28" s="7">
        <v>31999304502</v>
      </c>
      <c r="H28" s="7"/>
      <c r="I28" s="7">
        <v>0</v>
      </c>
      <c r="J28" s="7"/>
      <c r="K28" s="7">
        <v>0</v>
      </c>
      <c r="L28" s="7"/>
      <c r="M28" s="7">
        <v>-544500</v>
      </c>
      <c r="N28" s="7"/>
      <c r="O28" s="7">
        <v>30205137156</v>
      </c>
      <c r="P28" s="7"/>
      <c r="Q28" s="7">
        <f t="shared" si="0"/>
        <v>0</v>
      </c>
      <c r="R28" s="7"/>
      <c r="S28" s="7">
        <v>0</v>
      </c>
      <c r="T28" s="7"/>
      <c r="U28" s="7">
        <v>0</v>
      </c>
      <c r="V28" s="7"/>
      <c r="W28" s="7">
        <v>0</v>
      </c>
      <c r="X28" s="7"/>
      <c r="Y28" s="9">
        <v>0</v>
      </c>
    </row>
    <row r="29" spans="1:25">
      <c r="A29" s="1" t="s">
        <v>35</v>
      </c>
      <c r="C29" s="7">
        <v>1821939</v>
      </c>
      <c r="D29" s="7"/>
      <c r="E29" s="7">
        <v>54959329320</v>
      </c>
      <c r="F29" s="7"/>
      <c r="G29" s="7">
        <v>164719405205.302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f t="shared" si="0"/>
        <v>1821939</v>
      </c>
      <c r="R29" s="7"/>
      <c r="S29" s="7">
        <v>96510</v>
      </c>
      <c r="T29" s="7"/>
      <c r="U29" s="7">
        <v>54959329320</v>
      </c>
      <c r="V29" s="7"/>
      <c r="W29" s="7">
        <v>174789112659.30499</v>
      </c>
      <c r="X29" s="7"/>
      <c r="Y29" s="9">
        <v>1.2050199689985414E-2</v>
      </c>
    </row>
    <row r="30" spans="1:25">
      <c r="A30" s="1" t="s">
        <v>36</v>
      </c>
      <c r="C30" s="7">
        <v>1300000</v>
      </c>
      <c r="D30" s="7"/>
      <c r="E30" s="7">
        <v>62673593805</v>
      </c>
      <c r="F30" s="7"/>
      <c r="G30" s="7">
        <v>48899307600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f t="shared" si="0"/>
        <v>1300000</v>
      </c>
      <c r="R30" s="7"/>
      <c r="S30" s="7">
        <v>36680</v>
      </c>
      <c r="T30" s="7"/>
      <c r="U30" s="7">
        <v>62673593805</v>
      </c>
      <c r="V30" s="7"/>
      <c r="W30" s="7">
        <v>47400280200</v>
      </c>
      <c r="X30" s="7"/>
      <c r="Y30" s="9">
        <v>3.2678399305373128E-3</v>
      </c>
    </row>
    <row r="31" spans="1:25">
      <c r="A31" s="1" t="s">
        <v>37</v>
      </c>
      <c r="C31" s="7">
        <v>1969275</v>
      </c>
      <c r="D31" s="7"/>
      <c r="E31" s="7">
        <v>47928680469</v>
      </c>
      <c r="F31" s="7"/>
      <c r="G31" s="7">
        <v>149439963501.67499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f t="shared" si="0"/>
        <v>1969275</v>
      </c>
      <c r="R31" s="7"/>
      <c r="S31" s="7">
        <v>74820</v>
      </c>
      <c r="T31" s="7"/>
      <c r="U31" s="7">
        <v>47928680469</v>
      </c>
      <c r="V31" s="7"/>
      <c r="W31" s="7">
        <v>146464475624.77499</v>
      </c>
      <c r="X31" s="7"/>
      <c r="Y31" s="9">
        <v>1.0097460602181179E-2</v>
      </c>
    </row>
    <row r="32" spans="1:25">
      <c r="A32" s="1" t="s">
        <v>38</v>
      </c>
      <c r="C32" s="7">
        <v>3146248</v>
      </c>
      <c r="D32" s="7"/>
      <c r="E32" s="7">
        <v>47330041121</v>
      </c>
      <c r="F32" s="7"/>
      <c r="G32" s="7">
        <v>65365331529.959999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f t="shared" si="0"/>
        <v>3146248</v>
      </c>
      <c r="R32" s="7"/>
      <c r="S32" s="7">
        <v>27850</v>
      </c>
      <c r="T32" s="7"/>
      <c r="U32" s="7">
        <v>47330041121</v>
      </c>
      <c r="V32" s="7"/>
      <c r="W32" s="7">
        <v>87101649909.539993</v>
      </c>
      <c r="X32" s="7"/>
      <c r="Y32" s="9">
        <v>6.0049064771156456E-3</v>
      </c>
    </row>
    <row r="33" spans="1:25">
      <c r="A33" s="1" t="s">
        <v>39</v>
      </c>
      <c r="C33" s="7">
        <v>467290</v>
      </c>
      <c r="D33" s="7"/>
      <c r="E33" s="7">
        <v>34026873291</v>
      </c>
      <c r="F33" s="7"/>
      <c r="G33" s="7">
        <v>56201019468.254997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f t="shared" si="0"/>
        <v>467290</v>
      </c>
      <c r="R33" s="7"/>
      <c r="S33" s="7">
        <v>136000</v>
      </c>
      <c r="T33" s="7"/>
      <c r="U33" s="7">
        <v>34026873291</v>
      </c>
      <c r="V33" s="7"/>
      <c r="W33" s="7">
        <v>63173308932</v>
      </c>
      <c r="X33" s="7"/>
      <c r="Y33" s="9">
        <v>4.3552540322780425E-3</v>
      </c>
    </row>
    <row r="34" spans="1:25">
      <c r="A34" s="1" t="s">
        <v>40</v>
      </c>
      <c r="C34" s="7">
        <v>98651</v>
      </c>
      <c r="D34" s="7"/>
      <c r="E34" s="7">
        <v>2548662050</v>
      </c>
      <c r="F34" s="7"/>
      <c r="G34" s="7">
        <v>7237125159.3900003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f t="shared" si="0"/>
        <v>98651</v>
      </c>
      <c r="R34" s="7"/>
      <c r="S34" s="7">
        <v>75800</v>
      </c>
      <c r="T34" s="7"/>
      <c r="U34" s="7">
        <v>2548662050</v>
      </c>
      <c r="V34" s="7"/>
      <c r="W34" s="7">
        <v>7433253212.4899998</v>
      </c>
      <c r="X34" s="7"/>
      <c r="Y34" s="9">
        <v>5.124586090858083E-4</v>
      </c>
    </row>
    <row r="35" spans="1:25">
      <c r="A35" s="1" t="s">
        <v>41</v>
      </c>
      <c r="C35" s="7">
        <v>9760937</v>
      </c>
      <c r="D35" s="7"/>
      <c r="E35" s="7">
        <v>28898776103</v>
      </c>
      <c r="F35" s="7"/>
      <c r="G35" s="7">
        <v>34736236740.962997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f t="shared" si="0"/>
        <v>9760937</v>
      </c>
      <c r="R35" s="7"/>
      <c r="S35" s="7">
        <v>3358</v>
      </c>
      <c r="T35" s="7"/>
      <c r="U35" s="7">
        <v>28898776103</v>
      </c>
      <c r="V35" s="7"/>
      <c r="W35" s="7">
        <v>32582201948.646301</v>
      </c>
      <c r="X35" s="7"/>
      <c r="Y35" s="9">
        <v>2.2462614166702125E-3</v>
      </c>
    </row>
    <row r="36" spans="1:25">
      <c r="A36" s="1" t="s">
        <v>42</v>
      </c>
      <c r="C36" s="7">
        <v>4200000</v>
      </c>
      <c r="D36" s="7"/>
      <c r="E36" s="7">
        <v>38993150244</v>
      </c>
      <c r="F36" s="7"/>
      <c r="G36" s="7">
        <v>81830196000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f t="shared" si="0"/>
        <v>4200000</v>
      </c>
      <c r="R36" s="7"/>
      <c r="S36" s="7">
        <v>24400</v>
      </c>
      <c r="T36" s="7"/>
      <c r="U36" s="7">
        <v>38993150244</v>
      </c>
      <c r="V36" s="7"/>
      <c r="W36" s="7">
        <v>101870244000</v>
      </c>
      <c r="X36" s="7"/>
      <c r="Y36" s="9">
        <v>7.0230734854765499E-3</v>
      </c>
    </row>
    <row r="37" spans="1:25">
      <c r="A37" s="1" t="s">
        <v>43</v>
      </c>
      <c r="C37" s="7">
        <v>104300</v>
      </c>
      <c r="D37" s="7"/>
      <c r="E37" s="7">
        <v>128853321519</v>
      </c>
      <c r="F37" s="7"/>
      <c r="G37" s="7">
        <v>172400729375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f t="shared" si="0"/>
        <v>104300</v>
      </c>
      <c r="R37" s="7"/>
      <c r="S37" s="7">
        <v>1871500</v>
      </c>
      <c r="T37" s="7"/>
      <c r="U37" s="7">
        <v>128853321519</v>
      </c>
      <c r="V37" s="7"/>
      <c r="W37" s="7">
        <v>194953453187.5</v>
      </c>
      <c r="X37" s="7"/>
      <c r="Y37" s="9">
        <v>1.3440356812959289E-2</v>
      </c>
    </row>
    <row r="38" spans="1:25">
      <c r="A38" s="1" t="s">
        <v>44</v>
      </c>
      <c r="C38" s="7">
        <v>75000</v>
      </c>
      <c r="D38" s="7"/>
      <c r="E38" s="7">
        <v>101752031250</v>
      </c>
      <c r="F38" s="7"/>
      <c r="G38" s="7">
        <v>123595312500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f t="shared" si="0"/>
        <v>75000</v>
      </c>
      <c r="R38" s="7"/>
      <c r="S38" s="7">
        <v>1878000</v>
      </c>
      <c r="T38" s="7"/>
      <c r="U38" s="7">
        <v>101752031250</v>
      </c>
      <c r="V38" s="7"/>
      <c r="W38" s="7">
        <v>140673937500</v>
      </c>
      <c r="X38" s="7"/>
      <c r="Y38" s="9">
        <v>9.6982530105045716E-3</v>
      </c>
    </row>
    <row r="39" spans="1:25">
      <c r="A39" s="1" t="s">
        <v>45</v>
      </c>
      <c r="C39" s="7">
        <v>114900</v>
      </c>
      <c r="D39" s="7"/>
      <c r="E39" s="7">
        <v>146401433417</v>
      </c>
      <c r="F39" s="7"/>
      <c r="G39" s="7">
        <v>189348018750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f t="shared" si="0"/>
        <v>114900</v>
      </c>
      <c r="R39" s="7"/>
      <c r="S39" s="7">
        <v>1865089</v>
      </c>
      <c r="T39" s="7"/>
      <c r="U39" s="7">
        <v>146401433417</v>
      </c>
      <c r="V39" s="7"/>
      <c r="W39" s="7">
        <v>214030852692.375</v>
      </c>
      <c r="X39" s="7"/>
      <c r="Y39" s="9">
        <v>1.4755578740125097E-2</v>
      </c>
    </row>
    <row r="40" spans="1:25">
      <c r="A40" s="1" t="s">
        <v>46</v>
      </c>
      <c r="C40" s="7">
        <v>10367954</v>
      </c>
      <c r="D40" s="7"/>
      <c r="E40" s="7">
        <v>40910032734</v>
      </c>
      <c r="F40" s="7"/>
      <c r="G40" s="7">
        <v>43667643422.466904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f t="shared" si="0"/>
        <v>10367954</v>
      </c>
      <c r="R40" s="7"/>
      <c r="S40" s="7">
        <v>4518</v>
      </c>
      <c r="T40" s="7"/>
      <c r="U40" s="7">
        <v>40910032734</v>
      </c>
      <c r="V40" s="7"/>
      <c r="W40" s="7">
        <v>46563703795.776604</v>
      </c>
      <c r="X40" s="7"/>
      <c r="Y40" s="9">
        <v>3.2101652128535439E-3</v>
      </c>
    </row>
    <row r="41" spans="1:25">
      <c r="A41" s="1" t="s">
        <v>47</v>
      </c>
      <c r="C41" s="7">
        <v>5400000</v>
      </c>
      <c r="D41" s="7"/>
      <c r="E41" s="7">
        <v>37091648435</v>
      </c>
      <c r="F41" s="7"/>
      <c r="G41" s="7">
        <v>36877266900</v>
      </c>
      <c r="H41" s="7"/>
      <c r="I41" s="7">
        <v>200000</v>
      </c>
      <c r="J41" s="7"/>
      <c r="K41" s="7">
        <v>1409278403</v>
      </c>
      <c r="L41" s="7"/>
      <c r="M41" s="7">
        <v>0</v>
      </c>
      <c r="N41" s="7"/>
      <c r="O41" s="7">
        <v>0</v>
      </c>
      <c r="P41" s="7"/>
      <c r="Q41" s="7">
        <f t="shared" si="0"/>
        <v>5600000</v>
      </c>
      <c r="R41" s="7"/>
      <c r="S41" s="7">
        <v>8210</v>
      </c>
      <c r="T41" s="7"/>
      <c r="U41" s="7">
        <v>38500926838</v>
      </c>
      <c r="V41" s="7"/>
      <c r="W41" s="7">
        <v>45702442800</v>
      </c>
      <c r="X41" s="7"/>
      <c r="Y41" s="9">
        <v>3.1507887057793701E-3</v>
      </c>
    </row>
    <row r="42" spans="1:25">
      <c r="A42" s="1" t="s">
        <v>48</v>
      </c>
      <c r="C42" s="7">
        <v>1315428</v>
      </c>
      <c r="D42" s="7"/>
      <c r="E42" s="7">
        <v>6968175298</v>
      </c>
      <c r="F42" s="7"/>
      <c r="G42" s="7">
        <v>7518706919.5500002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f t="shared" si="0"/>
        <v>1315428</v>
      </c>
      <c r="R42" s="7"/>
      <c r="S42" s="7">
        <v>7040</v>
      </c>
      <c r="T42" s="7"/>
      <c r="U42" s="7">
        <v>6968175298</v>
      </c>
      <c r="V42" s="7"/>
      <c r="W42" s="7">
        <v>9205512471.9360008</v>
      </c>
      <c r="X42" s="7"/>
      <c r="Y42" s="9">
        <v>6.3464057828189178E-4</v>
      </c>
    </row>
    <row r="43" spans="1:25">
      <c r="A43" s="1" t="s">
        <v>49</v>
      </c>
      <c r="C43" s="7">
        <v>4234432</v>
      </c>
      <c r="D43" s="7"/>
      <c r="E43" s="7">
        <v>36759158715</v>
      </c>
      <c r="F43" s="7"/>
      <c r="G43" s="7">
        <v>46301608425.599998</v>
      </c>
      <c r="H43" s="7"/>
      <c r="I43" s="7">
        <v>3810989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f t="shared" si="0"/>
        <v>8045421</v>
      </c>
      <c r="R43" s="7"/>
      <c r="S43" s="7">
        <v>6460</v>
      </c>
      <c r="T43" s="7"/>
      <c r="U43" s="7">
        <v>36759158715</v>
      </c>
      <c r="V43" s="7"/>
      <c r="W43" s="7">
        <v>51664177813.023003</v>
      </c>
      <c r="X43" s="7"/>
      <c r="Y43" s="9">
        <v>3.5617988442983185E-3</v>
      </c>
    </row>
    <row r="44" spans="1:25">
      <c r="A44" s="1" t="s">
        <v>50</v>
      </c>
      <c r="C44" s="7">
        <v>3289466</v>
      </c>
      <c r="D44" s="7"/>
      <c r="E44" s="7">
        <v>38333858087</v>
      </c>
      <c r="F44" s="7"/>
      <c r="G44" s="7">
        <v>45026435936.420998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f t="shared" si="0"/>
        <v>3289466</v>
      </c>
      <c r="R44" s="7"/>
      <c r="S44" s="7">
        <v>14040</v>
      </c>
      <c r="T44" s="7"/>
      <c r="U44" s="7">
        <v>38333858087</v>
      </c>
      <c r="V44" s="7"/>
      <c r="W44" s="7">
        <v>45909307229.292</v>
      </c>
      <c r="X44" s="7"/>
      <c r="Y44" s="9">
        <v>3.165050221521385E-3</v>
      </c>
    </row>
    <row r="45" spans="1:25">
      <c r="A45" s="1" t="s">
        <v>51</v>
      </c>
      <c r="C45" s="7">
        <v>11423673</v>
      </c>
      <c r="D45" s="7"/>
      <c r="E45" s="7">
        <v>31404974554</v>
      </c>
      <c r="F45" s="7"/>
      <c r="G45" s="7">
        <v>38609387295.209999</v>
      </c>
      <c r="H45" s="7"/>
      <c r="I45" s="7">
        <v>0</v>
      </c>
      <c r="J45" s="7"/>
      <c r="K45" s="7">
        <v>0</v>
      </c>
      <c r="L45" s="7"/>
      <c r="M45" s="7">
        <v>-867402</v>
      </c>
      <c r="N45" s="7"/>
      <c r="O45" s="7">
        <v>0</v>
      </c>
      <c r="P45" s="7"/>
      <c r="Q45" s="7">
        <f t="shared" si="0"/>
        <v>10556271</v>
      </c>
      <c r="R45" s="7"/>
      <c r="S45" s="7">
        <v>2866</v>
      </c>
      <c r="T45" s="7"/>
      <c r="U45" s="7">
        <v>29020387939</v>
      </c>
      <c r="V45" s="7"/>
      <c r="W45" s="7">
        <v>30074259763.518299</v>
      </c>
      <c r="X45" s="7"/>
      <c r="Y45" s="9">
        <v>2.0733604637336455E-3</v>
      </c>
    </row>
    <row r="46" spans="1:25">
      <c r="A46" s="1" t="s">
        <v>52</v>
      </c>
      <c r="C46" s="7">
        <v>29678394</v>
      </c>
      <c r="D46" s="7"/>
      <c r="E46" s="7">
        <v>173689698745</v>
      </c>
      <c r="F46" s="7"/>
      <c r="G46" s="7">
        <v>110926796409.43201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f t="shared" si="0"/>
        <v>29678394</v>
      </c>
      <c r="R46" s="7"/>
      <c r="S46" s="7">
        <v>4202</v>
      </c>
      <c r="T46" s="7"/>
      <c r="U46" s="7">
        <v>173689698745</v>
      </c>
      <c r="V46" s="7"/>
      <c r="W46" s="7">
        <v>123966595349.05099</v>
      </c>
      <c r="X46" s="7"/>
      <c r="Y46" s="9">
        <v>8.5464260680549724E-3</v>
      </c>
    </row>
    <row r="47" spans="1:25">
      <c r="A47" s="1" t="s">
        <v>53</v>
      </c>
      <c r="C47" s="7">
        <v>9699863</v>
      </c>
      <c r="D47" s="7"/>
      <c r="E47" s="7">
        <v>56310288774</v>
      </c>
      <c r="F47" s="7"/>
      <c r="G47" s="7">
        <v>99699818748.651001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f t="shared" si="0"/>
        <v>9699863</v>
      </c>
      <c r="R47" s="7"/>
      <c r="S47" s="7">
        <v>10660</v>
      </c>
      <c r="T47" s="7"/>
      <c r="U47" s="7">
        <v>56310288774</v>
      </c>
      <c r="V47" s="7"/>
      <c r="W47" s="7">
        <v>102785306369.49899</v>
      </c>
      <c r="X47" s="7"/>
      <c r="Y47" s="9">
        <v>7.086159132594326E-3</v>
      </c>
    </row>
    <row r="48" spans="1:25">
      <c r="A48" s="1" t="s">
        <v>54</v>
      </c>
      <c r="C48" s="7">
        <v>3380000</v>
      </c>
      <c r="D48" s="7"/>
      <c r="E48" s="7">
        <v>120080362560</v>
      </c>
      <c r="F48" s="7"/>
      <c r="G48" s="7">
        <v>115412187150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f t="shared" si="0"/>
        <v>3380000</v>
      </c>
      <c r="R48" s="7"/>
      <c r="S48" s="7">
        <v>36150</v>
      </c>
      <c r="T48" s="7"/>
      <c r="U48" s="7">
        <v>120080362560</v>
      </c>
      <c r="V48" s="7"/>
      <c r="W48" s="7">
        <v>121459987350</v>
      </c>
      <c r="X48" s="7"/>
      <c r="Y48" s="9">
        <v>8.3736170957252453E-3</v>
      </c>
    </row>
    <row r="49" spans="1:25">
      <c r="A49" s="1" t="s">
        <v>55</v>
      </c>
      <c r="C49" s="7">
        <v>2291676</v>
      </c>
      <c r="D49" s="7"/>
      <c r="E49" s="7">
        <v>30148282845</v>
      </c>
      <c r="F49" s="7"/>
      <c r="G49" s="7">
        <v>36790354523.970001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f t="shared" si="0"/>
        <v>2291676</v>
      </c>
      <c r="R49" s="7"/>
      <c r="S49" s="7">
        <v>16200</v>
      </c>
      <c r="T49" s="7"/>
      <c r="U49" s="7">
        <v>30148282845</v>
      </c>
      <c r="V49" s="7"/>
      <c r="W49" s="7">
        <v>36904256550.360001</v>
      </c>
      <c r="X49" s="7"/>
      <c r="Y49" s="9">
        <v>2.5442297525080787E-3</v>
      </c>
    </row>
    <row r="50" spans="1:25">
      <c r="A50" s="1" t="s">
        <v>56</v>
      </c>
      <c r="C50" s="7">
        <v>5282591</v>
      </c>
      <c r="D50" s="7"/>
      <c r="E50" s="7">
        <v>47141880704</v>
      </c>
      <c r="F50" s="7"/>
      <c r="G50" s="7">
        <v>57237639460.695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f t="shared" si="0"/>
        <v>5282591</v>
      </c>
      <c r="R50" s="7"/>
      <c r="S50" s="7">
        <v>11600</v>
      </c>
      <c r="T50" s="7"/>
      <c r="U50" s="7">
        <v>47141880704</v>
      </c>
      <c r="V50" s="7"/>
      <c r="W50" s="7">
        <v>60913451169.18</v>
      </c>
      <c r="X50" s="7"/>
      <c r="Y50" s="9">
        <v>4.1994563575909237E-3</v>
      </c>
    </row>
    <row r="51" spans="1:25">
      <c r="A51" s="1" t="s">
        <v>57</v>
      </c>
      <c r="C51" s="7">
        <v>8595000</v>
      </c>
      <c r="D51" s="7"/>
      <c r="E51" s="7">
        <v>22461797733</v>
      </c>
      <c r="F51" s="7"/>
      <c r="G51" s="7">
        <v>19975544095.5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f t="shared" si="0"/>
        <v>8595000</v>
      </c>
      <c r="R51" s="7"/>
      <c r="S51" s="7">
        <v>2524</v>
      </c>
      <c r="T51" s="7"/>
      <c r="U51" s="7">
        <v>22461797733</v>
      </c>
      <c r="V51" s="7"/>
      <c r="W51" s="7">
        <v>21564702009</v>
      </c>
      <c r="X51" s="7"/>
      <c r="Y51" s="9">
        <v>1.4866999523591089E-3</v>
      </c>
    </row>
    <row r="52" spans="1:25">
      <c r="A52" s="1" t="s">
        <v>58</v>
      </c>
      <c r="C52" s="7">
        <v>7081473</v>
      </c>
      <c r="D52" s="7"/>
      <c r="E52" s="7">
        <v>110537086565</v>
      </c>
      <c r="F52" s="7"/>
      <c r="G52" s="7">
        <v>114318852946.95599</v>
      </c>
      <c r="H52" s="7"/>
      <c r="I52" s="7">
        <v>1194090</v>
      </c>
      <c r="J52" s="7"/>
      <c r="K52" s="7">
        <v>19565645441</v>
      </c>
      <c r="L52" s="7"/>
      <c r="M52" s="7">
        <v>0</v>
      </c>
      <c r="N52" s="7"/>
      <c r="O52" s="7">
        <v>0</v>
      </c>
      <c r="P52" s="7"/>
      <c r="Q52" s="7">
        <f t="shared" si="0"/>
        <v>8275563</v>
      </c>
      <c r="R52" s="7"/>
      <c r="S52" s="7">
        <v>18330</v>
      </c>
      <c r="T52" s="7"/>
      <c r="U52" s="7">
        <v>130102732006</v>
      </c>
      <c r="V52" s="7"/>
      <c r="W52" s="7">
        <v>150788507924.75</v>
      </c>
      <c r="X52" s="7"/>
      <c r="Y52" s="9">
        <v>1.0395565283233075E-2</v>
      </c>
    </row>
    <row r="53" spans="1:25">
      <c r="A53" s="1" t="s">
        <v>59</v>
      </c>
      <c r="C53" s="7">
        <v>97245</v>
      </c>
      <c r="D53" s="7"/>
      <c r="E53" s="7">
        <v>36028060448</v>
      </c>
      <c r="F53" s="7"/>
      <c r="G53" s="7">
        <v>47753197771.5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f t="shared" si="0"/>
        <v>97245</v>
      </c>
      <c r="R53" s="7"/>
      <c r="S53" s="7">
        <v>492800</v>
      </c>
      <c r="T53" s="7"/>
      <c r="U53" s="7">
        <v>36028060448</v>
      </c>
      <c r="V53" s="7"/>
      <c r="W53" s="7">
        <v>47637198100.800003</v>
      </c>
      <c r="X53" s="7"/>
      <c r="Y53" s="9">
        <v>3.2841733735723883E-3</v>
      </c>
    </row>
    <row r="54" spans="1:25">
      <c r="A54" s="1" t="s">
        <v>60</v>
      </c>
      <c r="C54" s="7">
        <v>8868106</v>
      </c>
      <c r="D54" s="7"/>
      <c r="E54" s="7">
        <v>65854388596</v>
      </c>
      <c r="F54" s="7"/>
      <c r="G54" s="7">
        <v>38514223821.071701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f t="shared" si="0"/>
        <v>8868106</v>
      </c>
      <c r="R54" s="7"/>
      <c r="S54" s="7">
        <v>4263</v>
      </c>
      <c r="T54" s="7"/>
      <c r="U54" s="7">
        <v>65854388596</v>
      </c>
      <c r="V54" s="7"/>
      <c r="W54" s="7">
        <v>37579797699.525902</v>
      </c>
      <c r="X54" s="7"/>
      <c r="Y54" s="9">
        <v>2.5908024801934606E-3</v>
      </c>
    </row>
    <row r="55" spans="1:25">
      <c r="A55" s="1" t="s">
        <v>61</v>
      </c>
      <c r="C55" s="7">
        <v>1300000</v>
      </c>
      <c r="D55" s="7"/>
      <c r="E55" s="7">
        <v>30415774032</v>
      </c>
      <c r="F55" s="7"/>
      <c r="G55" s="7">
        <v>28429830000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f t="shared" si="0"/>
        <v>1300000</v>
      </c>
      <c r="R55" s="7"/>
      <c r="S55" s="7">
        <v>22680</v>
      </c>
      <c r="T55" s="7"/>
      <c r="U55" s="7">
        <v>30415774032</v>
      </c>
      <c r="V55" s="7"/>
      <c r="W55" s="7">
        <v>29308570200</v>
      </c>
      <c r="X55" s="7"/>
      <c r="Y55" s="9">
        <v>2.0205727814772696E-3</v>
      </c>
    </row>
    <row r="56" spans="1:25">
      <c r="A56" s="1" t="s">
        <v>62</v>
      </c>
      <c r="C56" s="7">
        <v>283845728</v>
      </c>
      <c r="D56" s="7"/>
      <c r="E56" s="7">
        <v>272712931273</v>
      </c>
      <c r="F56" s="7"/>
      <c r="G56" s="7">
        <v>235883123187.78201</v>
      </c>
      <c r="H56" s="7"/>
      <c r="I56" s="7">
        <v>43610641</v>
      </c>
      <c r="J56" s="7"/>
      <c r="K56" s="7">
        <v>10127860550</v>
      </c>
      <c r="L56" s="7"/>
      <c r="M56" s="7">
        <v>0</v>
      </c>
      <c r="N56" s="7"/>
      <c r="O56" s="7">
        <v>0</v>
      </c>
      <c r="P56" s="7"/>
      <c r="Q56" s="7">
        <f t="shared" si="0"/>
        <v>327456369</v>
      </c>
      <c r="R56" s="7"/>
      <c r="S56" s="7">
        <v>915</v>
      </c>
      <c r="T56" s="7"/>
      <c r="U56" s="7">
        <v>309834371352</v>
      </c>
      <c r="V56" s="7"/>
      <c r="W56" s="7">
        <v>297839823298.07202</v>
      </c>
      <c r="X56" s="7"/>
      <c r="Y56" s="9">
        <v>2.0533483417627924E-2</v>
      </c>
    </row>
    <row r="57" spans="1:25">
      <c r="A57" s="1" t="s">
        <v>63</v>
      </c>
      <c r="C57" s="7">
        <v>6530702</v>
      </c>
      <c r="D57" s="7"/>
      <c r="E57" s="7">
        <v>116695518205</v>
      </c>
      <c r="F57" s="7"/>
      <c r="G57" s="7">
        <v>122436183933.666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f t="shared" si="0"/>
        <v>6530702</v>
      </c>
      <c r="R57" s="7"/>
      <c r="S57" s="7">
        <v>20500</v>
      </c>
      <c r="T57" s="7"/>
      <c r="U57" s="7">
        <v>116695518205</v>
      </c>
      <c r="V57" s="7"/>
      <c r="W57" s="7">
        <v>133082808623.55</v>
      </c>
      <c r="X57" s="7"/>
      <c r="Y57" s="9">
        <v>9.1749102379376259E-3</v>
      </c>
    </row>
    <row r="58" spans="1:25">
      <c r="A58" s="1" t="s">
        <v>64</v>
      </c>
      <c r="C58" s="7">
        <v>23343333</v>
      </c>
      <c r="D58" s="7"/>
      <c r="E58" s="7">
        <v>74871462774</v>
      </c>
      <c r="F58" s="7"/>
      <c r="G58" s="7">
        <v>75692883830.136307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f t="shared" si="0"/>
        <v>23343333</v>
      </c>
      <c r="R58" s="7"/>
      <c r="S58" s="7">
        <v>3423</v>
      </c>
      <c r="T58" s="7"/>
      <c r="U58" s="7">
        <v>74871462774</v>
      </c>
      <c r="V58" s="7"/>
      <c r="W58" s="7">
        <v>79428798697.289001</v>
      </c>
      <c r="X58" s="7"/>
      <c r="Y58" s="9">
        <v>5.4759296553190222E-3</v>
      </c>
    </row>
    <row r="59" spans="1:25">
      <c r="A59" s="1" t="s">
        <v>65</v>
      </c>
      <c r="C59" s="7">
        <v>43889672</v>
      </c>
      <c r="D59" s="7"/>
      <c r="E59" s="7">
        <v>242103667041</v>
      </c>
      <c r="F59" s="7"/>
      <c r="G59" s="7">
        <v>225123206810.25601</v>
      </c>
      <c r="H59" s="7"/>
      <c r="I59" s="7">
        <v>328000</v>
      </c>
      <c r="J59" s="7"/>
      <c r="K59" s="7">
        <v>1906976423</v>
      </c>
      <c r="L59" s="7"/>
      <c r="M59" s="7">
        <v>0</v>
      </c>
      <c r="N59" s="7"/>
      <c r="O59" s="7">
        <v>0</v>
      </c>
      <c r="P59" s="7"/>
      <c r="Q59" s="7">
        <f t="shared" si="0"/>
        <v>44217672</v>
      </c>
      <c r="R59" s="7"/>
      <c r="S59" s="7">
        <v>6000</v>
      </c>
      <c r="T59" s="7"/>
      <c r="U59" s="7">
        <v>244010643464</v>
      </c>
      <c r="V59" s="7"/>
      <c r="W59" s="7">
        <v>263727461109.60001</v>
      </c>
      <c r="X59" s="7"/>
      <c r="Y59" s="9">
        <v>1.8181730668190798E-2</v>
      </c>
    </row>
    <row r="60" spans="1:25">
      <c r="A60" s="1" t="s">
        <v>66</v>
      </c>
      <c r="C60" s="7">
        <v>72151575</v>
      </c>
      <c r="D60" s="7"/>
      <c r="E60" s="7">
        <v>263375335235</v>
      </c>
      <c r="F60" s="7"/>
      <c r="G60" s="7">
        <v>292626874365.29999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f t="shared" si="0"/>
        <v>72151575</v>
      </c>
      <c r="R60" s="7"/>
      <c r="S60" s="7">
        <v>4368</v>
      </c>
      <c r="T60" s="7"/>
      <c r="U60" s="7">
        <v>263375335235</v>
      </c>
      <c r="V60" s="7"/>
      <c r="W60" s="7">
        <v>313282889026.38</v>
      </c>
      <c r="X60" s="7"/>
      <c r="Y60" s="9">
        <v>2.1598149420106051E-2</v>
      </c>
    </row>
    <row r="61" spans="1:25">
      <c r="A61" s="1" t="s">
        <v>67</v>
      </c>
      <c r="C61" s="7">
        <v>42600000</v>
      </c>
      <c r="D61" s="7"/>
      <c r="E61" s="7">
        <v>276252327232</v>
      </c>
      <c r="F61" s="7"/>
      <c r="G61" s="7">
        <v>139193044110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f t="shared" si="0"/>
        <v>42600000</v>
      </c>
      <c r="R61" s="7"/>
      <c r="S61" s="7">
        <v>4189</v>
      </c>
      <c r="T61" s="7"/>
      <c r="U61" s="7">
        <v>276252327232</v>
      </c>
      <c r="V61" s="7"/>
      <c r="W61" s="7">
        <v>177389614170</v>
      </c>
      <c r="X61" s="7"/>
      <c r="Y61" s="9">
        <v>1.2229481808998537E-2</v>
      </c>
    </row>
    <row r="62" spans="1:25">
      <c r="A62" s="1" t="s">
        <v>68</v>
      </c>
      <c r="C62" s="7">
        <v>7100000</v>
      </c>
      <c r="D62" s="7"/>
      <c r="E62" s="7">
        <v>64621936831</v>
      </c>
      <c r="F62" s="7"/>
      <c r="G62" s="7">
        <v>54485868600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f t="shared" si="0"/>
        <v>7100000</v>
      </c>
      <c r="R62" s="7"/>
      <c r="S62" s="7">
        <v>8050</v>
      </c>
      <c r="T62" s="7"/>
      <c r="U62" s="7">
        <v>64621936831</v>
      </c>
      <c r="V62" s="7"/>
      <c r="W62" s="7">
        <v>56814927750</v>
      </c>
      <c r="X62" s="7"/>
      <c r="Y62" s="9">
        <v>3.9168985661827893E-3</v>
      </c>
    </row>
    <row r="63" spans="1:25">
      <c r="A63" s="1" t="s">
        <v>69</v>
      </c>
      <c r="C63" s="7">
        <v>13188080</v>
      </c>
      <c r="D63" s="7"/>
      <c r="E63" s="7">
        <v>110351379557</v>
      </c>
      <c r="F63" s="7"/>
      <c r="G63" s="7">
        <v>157315331088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f t="shared" si="0"/>
        <v>13188080</v>
      </c>
      <c r="R63" s="7"/>
      <c r="S63" s="7">
        <v>13040</v>
      </c>
      <c r="T63" s="7"/>
      <c r="U63" s="7">
        <v>110351379557</v>
      </c>
      <c r="V63" s="7"/>
      <c r="W63" s="7">
        <v>170949326448.95999</v>
      </c>
      <c r="X63" s="7"/>
      <c r="Y63" s="9">
        <v>1.1785479594451212E-2</v>
      </c>
    </row>
    <row r="64" spans="1:25">
      <c r="A64" s="1" t="s">
        <v>70</v>
      </c>
      <c r="C64" s="7">
        <v>53906620</v>
      </c>
      <c r="D64" s="7"/>
      <c r="E64" s="7">
        <v>705113190696</v>
      </c>
      <c r="F64" s="7"/>
      <c r="G64" s="7">
        <v>854694715995.44995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f t="shared" si="0"/>
        <v>53906620</v>
      </c>
      <c r="R64" s="7"/>
      <c r="S64" s="7">
        <v>17680</v>
      </c>
      <c r="T64" s="7"/>
      <c r="U64" s="7">
        <v>705113190696</v>
      </c>
      <c r="V64" s="7"/>
      <c r="W64" s="7">
        <v>947398280802.47998</v>
      </c>
      <c r="X64" s="7"/>
      <c r="Y64" s="9">
        <v>6.531492892163844E-2</v>
      </c>
    </row>
    <row r="65" spans="1:25">
      <c r="A65" s="1" t="s">
        <v>71</v>
      </c>
      <c r="C65" s="7">
        <v>3101511</v>
      </c>
      <c r="D65" s="7"/>
      <c r="E65" s="7">
        <v>153566839235</v>
      </c>
      <c r="F65" s="7"/>
      <c r="G65" s="7">
        <v>185908337675.86499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f t="shared" si="0"/>
        <v>3101511</v>
      </c>
      <c r="R65" s="7"/>
      <c r="S65" s="7">
        <v>64650</v>
      </c>
      <c r="T65" s="7"/>
      <c r="U65" s="7">
        <v>153566839235</v>
      </c>
      <c r="V65" s="7"/>
      <c r="W65" s="7">
        <v>199319635667.40799</v>
      </c>
      <c r="X65" s="7"/>
      <c r="Y65" s="9">
        <v>1.3741367384872654E-2</v>
      </c>
    </row>
    <row r="66" spans="1:25">
      <c r="A66" s="1" t="s">
        <v>72</v>
      </c>
      <c r="C66" s="7">
        <v>105629</v>
      </c>
      <c r="D66" s="7"/>
      <c r="E66" s="7">
        <v>1442143995</v>
      </c>
      <c r="F66" s="7"/>
      <c r="G66" s="7">
        <v>1598107723.3889999</v>
      </c>
      <c r="H66" s="7"/>
      <c r="I66" s="7">
        <v>0</v>
      </c>
      <c r="J66" s="7"/>
      <c r="K66" s="7">
        <v>0</v>
      </c>
      <c r="L66" s="7"/>
      <c r="M66" s="7">
        <v>-105629</v>
      </c>
      <c r="N66" s="7"/>
      <c r="O66" s="7">
        <v>1583621526</v>
      </c>
      <c r="P66" s="7"/>
      <c r="Q66" s="7">
        <f t="shared" si="0"/>
        <v>0</v>
      </c>
      <c r="R66" s="7"/>
      <c r="S66" s="7">
        <v>0</v>
      </c>
      <c r="T66" s="7"/>
      <c r="U66" s="7">
        <v>0</v>
      </c>
      <c r="V66" s="7"/>
      <c r="W66" s="7">
        <v>0</v>
      </c>
      <c r="X66" s="7"/>
      <c r="Y66" s="9">
        <v>0</v>
      </c>
    </row>
    <row r="67" spans="1:25">
      <c r="A67" s="1" t="s">
        <v>73</v>
      </c>
      <c r="C67" s="7">
        <v>9561751</v>
      </c>
      <c r="D67" s="7"/>
      <c r="E67" s="7">
        <v>238333480017</v>
      </c>
      <c r="F67" s="7"/>
      <c r="G67" s="7">
        <v>256060890186.957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f t="shared" si="0"/>
        <v>9561751</v>
      </c>
      <c r="R67" s="7"/>
      <c r="S67" s="7">
        <v>27340</v>
      </c>
      <c r="T67" s="7"/>
      <c r="U67" s="7">
        <v>238333480017</v>
      </c>
      <c r="V67" s="7"/>
      <c r="W67" s="7">
        <v>259862833619.577</v>
      </c>
      <c r="X67" s="7"/>
      <c r="Y67" s="9">
        <v>1.7915297980973278E-2</v>
      </c>
    </row>
    <row r="68" spans="1:25">
      <c r="A68" s="1" t="s">
        <v>74</v>
      </c>
      <c r="C68" s="7">
        <v>5980283</v>
      </c>
      <c r="D68" s="7"/>
      <c r="E68" s="7">
        <v>131046585106</v>
      </c>
      <c r="F68" s="7"/>
      <c r="G68" s="7">
        <v>115029951117.50301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f t="shared" si="0"/>
        <v>5980283</v>
      </c>
      <c r="R68" s="7"/>
      <c r="S68" s="7">
        <v>21170</v>
      </c>
      <c r="T68" s="7"/>
      <c r="U68" s="7">
        <v>131046585106</v>
      </c>
      <c r="V68" s="7"/>
      <c r="W68" s="7">
        <v>125849305692.895</v>
      </c>
      <c r="X68" s="7"/>
      <c r="Y68" s="9">
        <v>8.6762226855705178E-3</v>
      </c>
    </row>
    <row r="69" spans="1:25">
      <c r="A69" s="1" t="s">
        <v>75</v>
      </c>
      <c r="C69" s="7">
        <v>638284</v>
      </c>
      <c r="D69" s="7"/>
      <c r="E69" s="7">
        <v>6518164924</v>
      </c>
      <c r="F69" s="7"/>
      <c r="G69" s="7">
        <v>8343493664.1300001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f t="shared" si="0"/>
        <v>638284</v>
      </c>
      <c r="R69" s="7"/>
      <c r="S69" s="7">
        <v>15150</v>
      </c>
      <c r="T69" s="7"/>
      <c r="U69" s="7">
        <v>6518164924</v>
      </c>
      <c r="V69" s="7"/>
      <c r="W69" s="7">
        <v>9612466084.5300007</v>
      </c>
      <c r="X69" s="7"/>
      <c r="Y69" s="9">
        <v>6.626965150717145E-4</v>
      </c>
    </row>
    <row r="70" spans="1:25">
      <c r="A70" s="1" t="s">
        <v>76</v>
      </c>
      <c r="C70" s="7">
        <v>7538674</v>
      </c>
      <c r="D70" s="7"/>
      <c r="E70" s="7">
        <v>200339241899</v>
      </c>
      <c r="F70" s="7"/>
      <c r="G70" s="7">
        <v>254864780438.69699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f t="shared" si="0"/>
        <v>7538674</v>
      </c>
      <c r="R70" s="7"/>
      <c r="S70" s="7">
        <v>36290</v>
      </c>
      <c r="T70" s="7"/>
      <c r="U70" s="7">
        <v>200339241899</v>
      </c>
      <c r="V70" s="7"/>
      <c r="W70" s="7">
        <v>271950687507.21301</v>
      </c>
      <c r="X70" s="7"/>
      <c r="Y70" s="9">
        <v>1.8748651105508558E-2</v>
      </c>
    </row>
    <row r="71" spans="1:25">
      <c r="A71" s="1" t="s">
        <v>77</v>
      </c>
      <c r="C71" s="7">
        <v>10065086</v>
      </c>
      <c r="D71" s="7"/>
      <c r="E71" s="7">
        <v>69582526696</v>
      </c>
      <c r="F71" s="7"/>
      <c r="G71" s="7">
        <v>138371898550.689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f t="shared" si="0"/>
        <v>10065086</v>
      </c>
      <c r="R71" s="7"/>
      <c r="S71" s="7">
        <v>15660</v>
      </c>
      <c r="T71" s="7"/>
      <c r="U71" s="7">
        <v>69582526696</v>
      </c>
      <c r="V71" s="7"/>
      <c r="W71" s="7">
        <v>156681412241.77802</v>
      </c>
      <c r="X71" s="7"/>
      <c r="Y71" s="9">
        <v>1.0801830139743772E-2</v>
      </c>
    </row>
    <row r="72" spans="1:25">
      <c r="A72" s="1" t="s">
        <v>78</v>
      </c>
      <c r="C72" s="7">
        <v>10860000</v>
      </c>
      <c r="D72" s="7"/>
      <c r="E72" s="7">
        <v>100852424809</v>
      </c>
      <c r="F72" s="7"/>
      <c r="G72" s="7">
        <v>79993788030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f t="shared" si="0"/>
        <v>10860000</v>
      </c>
      <c r="R72" s="7"/>
      <c r="S72" s="7">
        <v>7490</v>
      </c>
      <c r="T72" s="7"/>
      <c r="U72" s="7">
        <v>100852424809</v>
      </c>
      <c r="V72" s="7"/>
      <c r="W72" s="7">
        <v>80857418670</v>
      </c>
      <c r="X72" s="7"/>
      <c r="Y72" s="9">
        <v>5.5744206636567355E-3</v>
      </c>
    </row>
    <row r="73" spans="1:25">
      <c r="A73" s="1" t="s">
        <v>79</v>
      </c>
      <c r="C73" s="7">
        <v>33358084</v>
      </c>
      <c r="D73" s="7"/>
      <c r="E73" s="7">
        <v>63010869506</v>
      </c>
      <c r="F73" s="7"/>
      <c r="G73" s="7">
        <v>56271846970.139397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f t="shared" si="0"/>
        <v>33358084</v>
      </c>
      <c r="R73" s="7"/>
      <c r="S73" s="7">
        <v>3283</v>
      </c>
      <c r="T73" s="7"/>
      <c r="U73" s="7">
        <v>63010869506</v>
      </c>
      <c r="V73" s="7"/>
      <c r="W73" s="7">
        <v>108862977962.85699</v>
      </c>
      <c r="X73" s="7"/>
      <c r="Y73" s="9">
        <v>7.5051620970001693E-3</v>
      </c>
    </row>
    <row r="74" spans="1:25">
      <c r="A74" s="1" t="s">
        <v>80</v>
      </c>
      <c r="C74" s="7">
        <v>84855799</v>
      </c>
      <c r="D74" s="7"/>
      <c r="E74" s="7">
        <v>36876847481</v>
      </c>
      <c r="F74" s="7"/>
      <c r="G74" s="7">
        <v>36608293636.242302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f t="shared" ref="Q74:Q102" si="1">C74+I74+M74</f>
        <v>84855799</v>
      </c>
      <c r="R74" s="7"/>
      <c r="S74" s="7">
        <v>434</v>
      </c>
      <c r="T74" s="7"/>
      <c r="U74" s="7">
        <v>36876847481</v>
      </c>
      <c r="V74" s="7"/>
      <c r="W74" s="7">
        <v>36608293636.242302</v>
      </c>
      <c r="X74" s="7"/>
      <c r="Y74" s="9">
        <v>2.5238256657678492E-3</v>
      </c>
    </row>
    <row r="75" spans="1:25">
      <c r="A75" s="1" t="s">
        <v>81</v>
      </c>
      <c r="C75" s="7">
        <v>4024137</v>
      </c>
      <c r="D75" s="7"/>
      <c r="E75" s="7">
        <v>73857587557</v>
      </c>
      <c r="F75" s="7"/>
      <c r="G75" s="7">
        <v>34201653440.467499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f t="shared" si="1"/>
        <v>4024137</v>
      </c>
      <c r="R75" s="7"/>
      <c r="S75" s="7">
        <v>9630</v>
      </c>
      <c r="T75" s="7"/>
      <c r="U75" s="7">
        <v>73857587557</v>
      </c>
      <c r="V75" s="7"/>
      <c r="W75" s="7">
        <v>38521862296.105499</v>
      </c>
      <c r="X75" s="7"/>
      <c r="Y75" s="9">
        <v>2.6557496976541781E-3</v>
      </c>
    </row>
    <row r="76" spans="1:25">
      <c r="A76" s="1" t="s">
        <v>82</v>
      </c>
      <c r="C76" s="7">
        <v>3607</v>
      </c>
      <c r="D76" s="7"/>
      <c r="E76" s="7">
        <v>20506360</v>
      </c>
      <c r="F76" s="7"/>
      <c r="G76" s="7">
        <v>21011254.730999999</v>
      </c>
      <c r="H76" s="7"/>
      <c r="I76" s="7">
        <v>630000</v>
      </c>
      <c r="J76" s="7"/>
      <c r="K76" s="7">
        <v>3713468740</v>
      </c>
      <c r="L76" s="7"/>
      <c r="M76" s="7">
        <v>0</v>
      </c>
      <c r="N76" s="7"/>
      <c r="O76" s="7">
        <v>0</v>
      </c>
      <c r="P76" s="7"/>
      <c r="Q76" s="7">
        <f t="shared" si="1"/>
        <v>633607</v>
      </c>
      <c r="R76" s="7"/>
      <c r="S76" s="7">
        <v>7790</v>
      </c>
      <c r="T76" s="7"/>
      <c r="U76" s="7">
        <v>3733975100</v>
      </c>
      <c r="V76" s="7"/>
      <c r="W76" s="7">
        <v>4906430528.7465</v>
      </c>
      <c r="X76" s="7"/>
      <c r="Y76" s="9">
        <v>3.3825600883779404E-4</v>
      </c>
    </row>
    <row r="77" spans="1:25">
      <c r="A77" s="1" t="s">
        <v>83</v>
      </c>
      <c r="C77" s="7">
        <v>11000000</v>
      </c>
      <c r="D77" s="7"/>
      <c r="E77" s="7">
        <v>72665920800</v>
      </c>
      <c r="F77" s="7"/>
      <c r="G77" s="7">
        <v>57953115000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f t="shared" si="1"/>
        <v>11000000</v>
      </c>
      <c r="R77" s="7"/>
      <c r="S77" s="7">
        <v>5300</v>
      </c>
      <c r="T77" s="7"/>
      <c r="U77" s="7">
        <v>72665920800</v>
      </c>
      <c r="V77" s="7"/>
      <c r="W77" s="7">
        <v>57953115000</v>
      </c>
      <c r="X77" s="7"/>
      <c r="Y77" s="9">
        <v>3.9953667467143138E-3</v>
      </c>
    </row>
    <row r="78" spans="1:25">
      <c r="A78" s="1" t="s">
        <v>84</v>
      </c>
      <c r="C78" s="7">
        <v>328467</v>
      </c>
      <c r="D78" s="7"/>
      <c r="E78" s="7">
        <v>2110669503</v>
      </c>
      <c r="F78" s="7"/>
      <c r="G78" s="7">
        <v>9028073980.3274994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f t="shared" si="1"/>
        <v>328467</v>
      </c>
      <c r="R78" s="7"/>
      <c r="S78" s="7">
        <v>29350</v>
      </c>
      <c r="T78" s="7"/>
      <c r="U78" s="7">
        <v>2110669503</v>
      </c>
      <c r="V78" s="7"/>
      <c r="W78" s="7">
        <v>9583145436.6224995</v>
      </c>
      <c r="X78" s="7"/>
      <c r="Y78" s="9">
        <v>6.6067510963661847E-4</v>
      </c>
    </row>
    <row r="79" spans="1:25">
      <c r="A79" s="1" t="s">
        <v>85</v>
      </c>
      <c r="C79" s="7">
        <v>12870998</v>
      </c>
      <c r="D79" s="7"/>
      <c r="E79" s="7">
        <v>56318964391</v>
      </c>
      <c r="F79" s="7"/>
      <c r="G79" s="7">
        <v>35376559028.653503</v>
      </c>
      <c r="H79" s="7"/>
      <c r="I79" s="7">
        <v>400000</v>
      </c>
      <c r="J79" s="7"/>
      <c r="K79" s="7">
        <v>1094614855</v>
      </c>
      <c r="L79" s="7"/>
      <c r="M79" s="7">
        <v>0</v>
      </c>
      <c r="N79" s="7"/>
      <c r="O79" s="7">
        <v>0</v>
      </c>
      <c r="P79" s="7"/>
      <c r="Q79" s="7">
        <f t="shared" si="1"/>
        <v>13270998</v>
      </c>
      <c r="R79" s="7"/>
      <c r="S79" s="7">
        <v>3190</v>
      </c>
      <c r="T79" s="7"/>
      <c r="U79" s="7">
        <v>57413579246</v>
      </c>
      <c r="V79" s="7"/>
      <c r="W79" s="7">
        <v>42082593442.460999</v>
      </c>
      <c r="X79" s="7"/>
      <c r="Y79" s="9">
        <v>2.9012313566838728E-3</v>
      </c>
    </row>
    <row r="80" spans="1:25">
      <c r="A80" s="1" t="s">
        <v>86</v>
      </c>
      <c r="C80" s="7">
        <v>15980119</v>
      </c>
      <c r="D80" s="7"/>
      <c r="E80" s="7">
        <v>151297225546</v>
      </c>
      <c r="F80" s="7"/>
      <c r="G80" s="7">
        <v>279576656338.32001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f t="shared" si="1"/>
        <v>15980119</v>
      </c>
      <c r="R80" s="7"/>
      <c r="S80" s="7">
        <v>18700</v>
      </c>
      <c r="T80" s="7"/>
      <c r="U80" s="7">
        <v>151297225546</v>
      </c>
      <c r="V80" s="7"/>
      <c r="W80" s="7">
        <v>297050197359.46503</v>
      </c>
      <c r="X80" s="7"/>
      <c r="Y80" s="9">
        <v>2.0479045529044136E-2</v>
      </c>
    </row>
    <row r="81" spans="1:25">
      <c r="A81" s="1" t="s">
        <v>87</v>
      </c>
      <c r="C81" s="7">
        <v>22413243</v>
      </c>
      <c r="D81" s="7"/>
      <c r="E81" s="7">
        <v>111892660396</v>
      </c>
      <c r="F81" s="7"/>
      <c r="G81" s="7">
        <v>88050102374.800797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f t="shared" si="1"/>
        <v>22413243</v>
      </c>
      <c r="R81" s="7"/>
      <c r="S81" s="7">
        <v>3950</v>
      </c>
      <c r="T81" s="7"/>
      <c r="U81" s="7">
        <v>111892660396</v>
      </c>
      <c r="V81" s="7"/>
      <c r="W81" s="7">
        <v>88005542606.392502</v>
      </c>
      <c r="X81" s="7"/>
      <c r="Y81" s="9">
        <v>6.0672220717752677E-3</v>
      </c>
    </row>
    <row r="82" spans="1:25">
      <c r="A82" s="1" t="s">
        <v>88</v>
      </c>
      <c r="C82" s="7">
        <v>5630095</v>
      </c>
      <c r="D82" s="7"/>
      <c r="E82" s="7">
        <v>54647050805</v>
      </c>
      <c r="F82" s="7"/>
      <c r="G82" s="7">
        <v>43037822738.227501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f t="shared" si="1"/>
        <v>5630095</v>
      </c>
      <c r="R82" s="7"/>
      <c r="S82" s="7">
        <v>9300</v>
      </c>
      <c r="T82" s="7"/>
      <c r="U82" s="7">
        <v>54647050805</v>
      </c>
      <c r="V82" s="7"/>
      <c r="W82" s="7">
        <v>52048342193.175003</v>
      </c>
      <c r="X82" s="7"/>
      <c r="Y82" s="9">
        <v>3.5882836603385159E-3</v>
      </c>
    </row>
    <row r="83" spans="1:25">
      <c r="A83" s="1" t="s">
        <v>89</v>
      </c>
      <c r="C83" s="7">
        <v>18705351</v>
      </c>
      <c r="D83" s="7"/>
      <c r="E83" s="7">
        <v>124933285043</v>
      </c>
      <c r="F83" s="7"/>
      <c r="G83" s="7">
        <v>108589276303.452</v>
      </c>
      <c r="H83" s="7"/>
      <c r="I83" s="7">
        <v>750000</v>
      </c>
      <c r="J83" s="7"/>
      <c r="K83" s="7">
        <v>4166863241</v>
      </c>
      <c r="L83" s="7"/>
      <c r="M83" s="7">
        <v>0</v>
      </c>
      <c r="N83" s="7"/>
      <c r="O83" s="7">
        <v>0</v>
      </c>
      <c r="P83" s="7"/>
      <c r="Q83" s="7">
        <f t="shared" si="1"/>
        <v>19455351</v>
      </c>
      <c r="R83" s="7"/>
      <c r="S83" s="7">
        <v>5920</v>
      </c>
      <c r="T83" s="7"/>
      <c r="U83" s="7">
        <v>129100148284</v>
      </c>
      <c r="V83" s="7"/>
      <c r="W83" s="7">
        <v>114490382636.37601</v>
      </c>
      <c r="X83" s="7"/>
      <c r="Y83" s="9">
        <v>7.8931230461723161E-3</v>
      </c>
    </row>
    <row r="84" spans="1:25">
      <c r="A84" s="1" t="s">
        <v>90</v>
      </c>
      <c r="C84" s="7">
        <v>142910337</v>
      </c>
      <c r="D84" s="7"/>
      <c r="E84" s="7">
        <v>345881485056</v>
      </c>
      <c r="F84" s="7"/>
      <c r="G84" s="7">
        <v>322334186502.815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f t="shared" si="1"/>
        <v>142910337</v>
      </c>
      <c r="R84" s="7"/>
      <c r="S84" s="7">
        <v>2548</v>
      </c>
      <c r="T84" s="7"/>
      <c r="U84" s="7">
        <v>345881485056</v>
      </c>
      <c r="V84" s="7"/>
      <c r="W84" s="7">
        <v>361968932220.87799</v>
      </c>
      <c r="X84" s="7"/>
      <c r="Y84" s="9">
        <v>2.4954631604168012E-2</v>
      </c>
    </row>
    <row r="85" spans="1:25">
      <c r="A85" s="1" t="s">
        <v>91</v>
      </c>
      <c r="C85" s="7">
        <v>12621706</v>
      </c>
      <c r="D85" s="7"/>
      <c r="E85" s="7">
        <v>170157489255</v>
      </c>
      <c r="F85" s="7"/>
      <c r="G85" s="7">
        <v>121074756095.745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f t="shared" si="1"/>
        <v>12621706</v>
      </c>
      <c r="R85" s="7"/>
      <c r="S85" s="7">
        <v>12190</v>
      </c>
      <c r="T85" s="7"/>
      <c r="U85" s="7">
        <v>170157489255</v>
      </c>
      <c r="V85" s="7"/>
      <c r="W85" s="7">
        <v>152943137492.96701</v>
      </c>
      <c r="X85" s="7"/>
      <c r="Y85" s="9">
        <v>1.0544108382742766E-2</v>
      </c>
    </row>
    <row r="86" spans="1:25">
      <c r="A86" s="1" t="s">
        <v>92</v>
      </c>
      <c r="C86" s="7">
        <v>95149464</v>
      </c>
      <c r="D86" s="7"/>
      <c r="E86" s="7">
        <v>374658081184</v>
      </c>
      <c r="F86" s="7"/>
      <c r="G86" s="7">
        <v>468187457211.53998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f t="shared" si="1"/>
        <v>95149464</v>
      </c>
      <c r="R86" s="7"/>
      <c r="S86" s="7">
        <v>5540</v>
      </c>
      <c r="T86" s="7"/>
      <c r="U86" s="7">
        <v>374658081184</v>
      </c>
      <c r="V86" s="7"/>
      <c r="W86" s="7">
        <v>523991618778.16803</v>
      </c>
      <c r="X86" s="7"/>
      <c r="Y86" s="9">
        <v>3.6124696476165188E-2</v>
      </c>
    </row>
    <row r="87" spans="1:25">
      <c r="A87" s="1" t="s">
        <v>93</v>
      </c>
      <c r="C87" s="7">
        <v>25821452</v>
      </c>
      <c r="D87" s="7"/>
      <c r="E87" s="7">
        <v>46065636556</v>
      </c>
      <c r="F87" s="7"/>
      <c r="G87" s="7">
        <v>49795559859.564003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f t="shared" si="1"/>
        <v>25821452</v>
      </c>
      <c r="R87" s="7"/>
      <c r="S87" s="7">
        <v>2410</v>
      </c>
      <c r="T87" s="7"/>
      <c r="U87" s="7">
        <v>46065636556</v>
      </c>
      <c r="V87" s="7"/>
      <c r="W87" s="7">
        <v>61859432609.045998</v>
      </c>
      <c r="X87" s="7"/>
      <c r="Y87" s="9">
        <v>4.2646736075670384E-3</v>
      </c>
    </row>
    <row r="88" spans="1:25">
      <c r="A88" s="1" t="s">
        <v>94</v>
      </c>
      <c r="C88" s="7">
        <v>18269460</v>
      </c>
      <c r="D88" s="7"/>
      <c r="E88" s="7">
        <v>521139030046</v>
      </c>
      <c r="F88" s="7"/>
      <c r="G88" s="7">
        <v>666862986501.35999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f t="shared" si="1"/>
        <v>18269460</v>
      </c>
      <c r="R88" s="7"/>
      <c r="S88" s="7">
        <v>37700</v>
      </c>
      <c r="T88" s="7"/>
      <c r="U88" s="7">
        <v>521139030046</v>
      </c>
      <c r="V88" s="7"/>
      <c r="W88" s="7">
        <v>684660528080.09998</v>
      </c>
      <c r="X88" s="7"/>
      <c r="Y88" s="9">
        <v>4.720143009878059E-2</v>
      </c>
    </row>
    <row r="89" spans="1:25">
      <c r="A89" s="1" t="s">
        <v>95</v>
      </c>
      <c r="C89" s="7">
        <v>8000000</v>
      </c>
      <c r="D89" s="7"/>
      <c r="E89" s="7">
        <v>164748884910</v>
      </c>
      <c r="F89" s="7"/>
      <c r="G89" s="7">
        <v>89225928000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f t="shared" si="1"/>
        <v>8000000</v>
      </c>
      <c r="R89" s="7"/>
      <c r="S89" s="7">
        <v>14100</v>
      </c>
      <c r="T89" s="7"/>
      <c r="U89" s="7">
        <v>164748884910</v>
      </c>
      <c r="V89" s="7"/>
      <c r="W89" s="7">
        <v>112128840000</v>
      </c>
      <c r="X89" s="7"/>
      <c r="Y89" s="9">
        <v>7.7303150776908162E-3</v>
      </c>
    </row>
    <row r="90" spans="1:25">
      <c r="A90" s="1" t="s">
        <v>96</v>
      </c>
      <c r="C90" s="7">
        <v>13900000</v>
      </c>
      <c r="D90" s="7"/>
      <c r="E90" s="7">
        <v>215256552037</v>
      </c>
      <c r="F90" s="7"/>
      <c r="G90" s="7">
        <v>381357342000</v>
      </c>
      <c r="H90" s="7"/>
      <c r="I90" s="7">
        <v>299807</v>
      </c>
      <c r="J90" s="7"/>
      <c r="K90" s="7">
        <v>8404388024</v>
      </c>
      <c r="L90" s="7"/>
      <c r="M90" s="7">
        <v>0</v>
      </c>
      <c r="N90" s="7"/>
      <c r="O90" s="7">
        <v>0</v>
      </c>
      <c r="P90" s="7"/>
      <c r="Q90" s="7">
        <f t="shared" si="1"/>
        <v>14199807</v>
      </c>
      <c r="R90" s="7"/>
      <c r="S90" s="7">
        <v>29990</v>
      </c>
      <c r="T90" s="7"/>
      <c r="U90" s="7">
        <v>223660940061</v>
      </c>
      <c r="V90" s="7"/>
      <c r="W90" s="7">
        <v>423318391269.01599</v>
      </c>
      <c r="X90" s="7"/>
      <c r="Y90" s="9">
        <v>2.9184146939277126E-2</v>
      </c>
    </row>
    <row r="91" spans="1:25">
      <c r="A91" s="1" t="s">
        <v>97</v>
      </c>
      <c r="C91" s="7">
        <v>18890378</v>
      </c>
      <c r="D91" s="7"/>
      <c r="E91" s="7">
        <v>184860815281</v>
      </c>
      <c r="F91" s="7"/>
      <c r="G91" s="7">
        <v>107034487430.13</v>
      </c>
      <c r="H91" s="7"/>
      <c r="I91" s="7">
        <v>600000</v>
      </c>
      <c r="J91" s="7"/>
      <c r="K91" s="7">
        <v>3817539372</v>
      </c>
      <c r="L91" s="7"/>
      <c r="M91" s="7">
        <v>0</v>
      </c>
      <c r="N91" s="7"/>
      <c r="O91" s="7">
        <v>0</v>
      </c>
      <c r="P91" s="7"/>
      <c r="Q91" s="7">
        <f t="shared" si="1"/>
        <v>19490378</v>
      </c>
      <c r="R91" s="7"/>
      <c r="S91" s="7">
        <v>6740</v>
      </c>
      <c r="T91" s="7"/>
      <c r="U91" s="7">
        <v>188678354653</v>
      </c>
      <c r="V91" s="7"/>
      <c r="W91" s="7">
        <v>130583525091.06599</v>
      </c>
      <c r="X91" s="7"/>
      <c r="Y91" s="9">
        <v>9.0026062243173527E-3</v>
      </c>
    </row>
    <row r="92" spans="1:25">
      <c r="A92" s="1" t="s">
        <v>98</v>
      </c>
      <c r="C92" s="7">
        <v>4098146</v>
      </c>
      <c r="D92" s="7"/>
      <c r="E92" s="7">
        <v>49267266017</v>
      </c>
      <c r="F92" s="7"/>
      <c r="G92" s="7">
        <v>41185734136.443001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f t="shared" si="1"/>
        <v>4098146</v>
      </c>
      <c r="R92" s="7"/>
      <c r="S92" s="7">
        <v>11180</v>
      </c>
      <c r="T92" s="7"/>
      <c r="U92" s="7">
        <v>49267266017</v>
      </c>
      <c r="V92" s="7"/>
      <c r="W92" s="7">
        <v>45544659509.933998</v>
      </c>
      <c r="X92" s="7"/>
      <c r="Y92" s="9">
        <v>3.1399109106804031E-3</v>
      </c>
    </row>
    <row r="93" spans="1:25">
      <c r="A93" s="1" t="s">
        <v>99</v>
      </c>
      <c r="C93" s="7">
        <v>47760996</v>
      </c>
      <c r="D93" s="7"/>
      <c r="E93" s="7">
        <v>300397222984</v>
      </c>
      <c r="F93" s="7"/>
      <c r="G93" s="7">
        <v>283911372081.32397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f t="shared" si="1"/>
        <v>47760996</v>
      </c>
      <c r="R93" s="7"/>
      <c r="S93" s="7">
        <v>6960</v>
      </c>
      <c r="T93" s="7"/>
      <c r="U93" s="7">
        <v>300397222984</v>
      </c>
      <c r="V93" s="7"/>
      <c r="W93" s="7">
        <v>330438653793.64801</v>
      </c>
      <c r="X93" s="7"/>
      <c r="Y93" s="9">
        <v>2.2780891228990623E-2</v>
      </c>
    </row>
    <row r="94" spans="1:25">
      <c r="A94" s="1" t="s">
        <v>100</v>
      </c>
      <c r="C94" s="7">
        <v>4040235</v>
      </c>
      <c r="D94" s="7"/>
      <c r="E94" s="7">
        <v>143504307021</v>
      </c>
      <c r="F94" s="7"/>
      <c r="G94" s="7">
        <v>200809780087.5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f t="shared" si="1"/>
        <v>4040235</v>
      </c>
      <c r="R94" s="7"/>
      <c r="S94" s="7">
        <v>57400</v>
      </c>
      <c r="T94" s="7"/>
      <c r="U94" s="7">
        <v>143504307021</v>
      </c>
      <c r="V94" s="7"/>
      <c r="W94" s="7">
        <v>230529627540.45001</v>
      </c>
      <c r="X94" s="7"/>
      <c r="Y94" s="9">
        <v>1.5893026768406673E-2</v>
      </c>
    </row>
    <row r="95" spans="1:25">
      <c r="A95" s="1" t="s">
        <v>101</v>
      </c>
      <c r="C95" s="7">
        <v>5500180</v>
      </c>
      <c r="D95" s="7"/>
      <c r="E95" s="7">
        <v>89060826670</v>
      </c>
      <c r="F95" s="7"/>
      <c r="G95" s="7">
        <v>81465063542.100006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f t="shared" si="1"/>
        <v>5500180</v>
      </c>
      <c r="R95" s="7"/>
      <c r="S95" s="7">
        <v>16850</v>
      </c>
      <c r="T95" s="7"/>
      <c r="U95" s="7">
        <v>89060826670</v>
      </c>
      <c r="V95" s="7"/>
      <c r="W95" s="7">
        <v>92126598703.649994</v>
      </c>
      <c r="X95" s="7"/>
      <c r="Y95" s="9">
        <v>6.3513332967254166E-3</v>
      </c>
    </row>
    <row r="96" spans="1:25">
      <c r="A96" s="1" t="s">
        <v>102</v>
      </c>
      <c r="C96" s="7">
        <v>50872921</v>
      </c>
      <c r="D96" s="7"/>
      <c r="E96" s="7">
        <v>173875989606</v>
      </c>
      <c r="F96" s="7"/>
      <c r="G96" s="7">
        <v>175984390377.77399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f t="shared" si="1"/>
        <v>50872921</v>
      </c>
      <c r="R96" s="7"/>
      <c r="S96" s="7">
        <v>3882</v>
      </c>
      <c r="T96" s="7"/>
      <c r="U96" s="7">
        <v>173875989606</v>
      </c>
      <c r="V96" s="7"/>
      <c r="W96" s="7">
        <v>196313621680.034</v>
      </c>
      <c r="X96" s="7"/>
      <c r="Y96" s="9">
        <v>1.3534128682944169E-2</v>
      </c>
    </row>
    <row r="97" spans="1:25">
      <c r="A97" s="1" t="s">
        <v>103</v>
      </c>
      <c r="C97" s="7">
        <v>13745011</v>
      </c>
      <c r="D97" s="7"/>
      <c r="E97" s="7">
        <v>158083064533</v>
      </c>
      <c r="F97" s="7"/>
      <c r="G97" s="7">
        <v>217381960416.19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f t="shared" si="1"/>
        <v>13745011</v>
      </c>
      <c r="R97" s="7"/>
      <c r="S97" s="7">
        <v>18090</v>
      </c>
      <c r="T97" s="7"/>
      <c r="U97" s="7">
        <v>158083064533</v>
      </c>
      <c r="V97" s="7"/>
      <c r="W97" s="7">
        <v>247167797858.509</v>
      </c>
      <c r="X97" s="7"/>
      <c r="Y97" s="9">
        <v>1.704008491040546E-2</v>
      </c>
    </row>
    <row r="98" spans="1:25">
      <c r="A98" s="1" t="s">
        <v>104</v>
      </c>
      <c r="C98" s="7">
        <v>5960364</v>
      </c>
      <c r="D98" s="7"/>
      <c r="E98" s="7">
        <v>76183937239</v>
      </c>
      <c r="F98" s="7"/>
      <c r="G98" s="7">
        <v>89939979483.156006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f t="shared" si="1"/>
        <v>5960364</v>
      </c>
      <c r="R98" s="7"/>
      <c r="S98" s="7">
        <v>16800</v>
      </c>
      <c r="T98" s="7"/>
      <c r="U98" s="7">
        <v>76183937239</v>
      </c>
      <c r="V98" s="7"/>
      <c r="W98" s="7">
        <v>99538317214.559998</v>
      </c>
      <c r="X98" s="7"/>
      <c r="Y98" s="9">
        <v>6.8623072741293362E-3</v>
      </c>
    </row>
    <row r="99" spans="1:25">
      <c r="A99" s="1" t="s">
        <v>105</v>
      </c>
      <c r="C99" s="7">
        <v>6499214</v>
      </c>
      <c r="D99" s="7"/>
      <c r="E99" s="7">
        <v>106738110955</v>
      </c>
      <c r="F99" s="7"/>
      <c r="G99" s="7">
        <v>111379772986.308</v>
      </c>
      <c r="H99" s="7"/>
      <c r="I99" s="7">
        <v>0</v>
      </c>
      <c r="J99" s="7"/>
      <c r="K99" s="7">
        <v>0</v>
      </c>
      <c r="L99" s="7"/>
      <c r="M99" s="7">
        <v>-495752</v>
      </c>
      <c r="N99" s="7"/>
      <c r="O99" s="7">
        <v>9298198681</v>
      </c>
      <c r="P99" s="7"/>
      <c r="Q99" s="7">
        <f t="shared" si="1"/>
        <v>6003462</v>
      </c>
      <c r="R99" s="7"/>
      <c r="S99" s="7">
        <v>18870</v>
      </c>
      <c r="T99" s="7"/>
      <c r="U99" s="7">
        <v>98596259956</v>
      </c>
      <c r="V99" s="7"/>
      <c r="W99" s="7">
        <v>112611280238.757</v>
      </c>
      <c r="X99" s="7"/>
      <c r="Y99" s="9">
        <v>7.7635751653876836E-3</v>
      </c>
    </row>
    <row r="100" spans="1:25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867402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f t="shared" si="1"/>
        <v>867402</v>
      </c>
      <c r="R100" s="7"/>
      <c r="S100" s="7">
        <v>3866</v>
      </c>
      <c r="T100" s="7"/>
      <c r="U100" s="7">
        <v>3251988615</v>
      </c>
      <c r="V100" s="7"/>
      <c r="W100" s="7">
        <v>3333423510</v>
      </c>
      <c r="X100" s="7"/>
      <c r="Y100" s="9">
        <v>2.2981076307063925E-4</v>
      </c>
    </row>
    <row r="101" spans="1:25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402038</v>
      </c>
      <c r="J101" s="7"/>
      <c r="K101" s="7">
        <v>16034190441</v>
      </c>
      <c r="L101" s="7"/>
      <c r="M101" s="7">
        <v>0</v>
      </c>
      <c r="N101" s="7"/>
      <c r="O101" s="7">
        <v>0</v>
      </c>
      <c r="P101" s="7"/>
      <c r="Q101" s="7">
        <f t="shared" si="1"/>
        <v>402038</v>
      </c>
      <c r="R101" s="7"/>
      <c r="S101" s="7">
        <v>40450</v>
      </c>
      <c r="T101" s="7"/>
      <c r="U101" s="7">
        <v>16034190441</v>
      </c>
      <c r="V101" s="7"/>
      <c r="W101" s="7">
        <v>16165675599.254999</v>
      </c>
      <c r="X101" s="7"/>
      <c r="Y101" s="9">
        <v>1.1144837120046899E-3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80000</v>
      </c>
      <c r="J102" s="7"/>
      <c r="K102" s="7">
        <v>1093713565</v>
      </c>
      <c r="L102" s="7"/>
      <c r="M102" s="7">
        <v>-80000</v>
      </c>
      <c r="N102" s="7"/>
      <c r="O102" s="7">
        <v>1105383610</v>
      </c>
      <c r="P102" s="7"/>
      <c r="Q102" s="7">
        <f t="shared" si="1"/>
        <v>0</v>
      </c>
      <c r="R102" s="7"/>
      <c r="S102" s="7">
        <v>0</v>
      </c>
      <c r="T102" s="7"/>
      <c r="U102" s="7">
        <v>0</v>
      </c>
      <c r="V102" s="7"/>
      <c r="W102" s="7">
        <v>0</v>
      </c>
      <c r="X102" s="7"/>
      <c r="Y102" s="9">
        <v>0</v>
      </c>
    </row>
    <row r="103" spans="1:25" ht="24.75" thickBot="1">
      <c r="E103" s="8">
        <f>SUM(E9:E102)</f>
        <v>10735969045668</v>
      </c>
      <c r="G103" s="8">
        <f>SUM(G9:G102)</f>
        <v>12253049438112.314</v>
      </c>
      <c r="K103" s="8">
        <f>SUM(K9:K102)</f>
        <v>97993085420</v>
      </c>
      <c r="O103" s="8">
        <f>SUM(O9:O102)</f>
        <v>71593231340</v>
      </c>
      <c r="U103" s="8">
        <f>SUM(U9:U102)</f>
        <v>10785481944595</v>
      </c>
      <c r="W103" s="8">
        <f>SUM(W9:W102)</f>
        <v>13387962598139.871</v>
      </c>
      <c r="Y103" s="10">
        <f>SUM(Y9:Y102)</f>
        <v>0.92298439127903442</v>
      </c>
    </row>
    <row r="104" spans="1:25" ht="24.75" thickTop="1">
      <c r="W104" s="3"/>
    </row>
    <row r="105" spans="1:25">
      <c r="W105" s="3"/>
      <c r="Y105" s="3"/>
    </row>
    <row r="106" spans="1:25">
      <c r="Y106" s="19"/>
    </row>
    <row r="107" spans="1:25">
      <c r="Y107" s="2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K22"/>
  <sheetViews>
    <sheetView rightToLeft="1" topLeftCell="J1" workbookViewId="0">
      <selection activeCell="AK17" sqref="AK17"/>
    </sheetView>
  </sheetViews>
  <sheetFormatPr defaultRowHeight="24"/>
  <cols>
    <col min="1" max="1" width="31.71093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2" t="s">
        <v>110</v>
      </c>
      <c r="B6" s="22" t="s">
        <v>110</v>
      </c>
      <c r="C6" s="22" t="s">
        <v>110</v>
      </c>
      <c r="D6" s="22" t="s">
        <v>110</v>
      </c>
      <c r="E6" s="22" t="s">
        <v>110</v>
      </c>
      <c r="F6" s="22" t="s">
        <v>110</v>
      </c>
      <c r="G6" s="22" t="s">
        <v>110</v>
      </c>
      <c r="H6" s="22" t="s">
        <v>110</v>
      </c>
      <c r="I6" s="22" t="s">
        <v>110</v>
      </c>
      <c r="J6" s="22" t="s">
        <v>110</v>
      </c>
      <c r="K6" s="22" t="s">
        <v>110</v>
      </c>
      <c r="L6" s="22" t="s">
        <v>110</v>
      </c>
      <c r="M6" s="22" t="s">
        <v>110</v>
      </c>
      <c r="O6" s="22" t="s">
        <v>225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>
      <c r="A7" s="21" t="s">
        <v>111</v>
      </c>
      <c r="C7" s="21" t="s">
        <v>112</v>
      </c>
      <c r="E7" s="21" t="s">
        <v>113</v>
      </c>
      <c r="G7" s="21" t="s">
        <v>114</v>
      </c>
      <c r="I7" s="21" t="s">
        <v>115</v>
      </c>
      <c r="K7" s="21" t="s">
        <v>116</v>
      </c>
      <c r="M7" s="21" t="s">
        <v>109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117</v>
      </c>
      <c r="AG7" s="21" t="s">
        <v>8</v>
      </c>
      <c r="AI7" s="21" t="s">
        <v>9</v>
      </c>
      <c r="AK7" s="21" t="s">
        <v>13</v>
      </c>
    </row>
    <row r="8" spans="1:37" ht="24.75">
      <c r="A8" s="22" t="s">
        <v>111</v>
      </c>
      <c r="C8" s="22" t="s">
        <v>112</v>
      </c>
      <c r="E8" s="22" t="s">
        <v>113</v>
      </c>
      <c r="G8" s="22" t="s">
        <v>114</v>
      </c>
      <c r="I8" s="22" t="s">
        <v>115</v>
      </c>
      <c r="K8" s="22" t="s">
        <v>116</v>
      </c>
      <c r="M8" s="22" t="s">
        <v>109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117</v>
      </c>
      <c r="AG8" s="22" t="s">
        <v>8</v>
      </c>
      <c r="AI8" s="22" t="s">
        <v>9</v>
      </c>
      <c r="AK8" s="22" t="s">
        <v>13</v>
      </c>
    </row>
    <row r="9" spans="1:37">
      <c r="A9" s="1" t="s">
        <v>118</v>
      </c>
      <c r="C9" s="4" t="s">
        <v>119</v>
      </c>
      <c r="D9" s="4"/>
      <c r="E9" s="4" t="s">
        <v>119</v>
      </c>
      <c r="F9" s="4"/>
      <c r="G9" s="4" t="s">
        <v>120</v>
      </c>
      <c r="H9" s="4"/>
      <c r="I9" s="4" t="s">
        <v>121</v>
      </c>
      <c r="J9" s="4"/>
      <c r="K9" s="5">
        <v>0</v>
      </c>
      <c r="L9" s="4"/>
      <c r="M9" s="5">
        <v>0</v>
      </c>
      <c r="N9" s="4"/>
      <c r="O9" s="5">
        <v>31400</v>
      </c>
      <c r="P9" s="4"/>
      <c r="Q9" s="5">
        <v>24979144647</v>
      </c>
      <c r="R9" s="4"/>
      <c r="S9" s="5">
        <v>24967893748</v>
      </c>
      <c r="T9" s="4"/>
      <c r="U9" s="5">
        <v>0</v>
      </c>
      <c r="V9" s="4"/>
      <c r="W9" s="5">
        <v>0</v>
      </c>
      <c r="X9" s="4"/>
      <c r="Y9" s="5">
        <v>31400</v>
      </c>
      <c r="Z9" s="4"/>
      <c r="AA9" s="5">
        <v>24975576358</v>
      </c>
      <c r="AB9" s="4"/>
      <c r="AC9" s="5">
        <f>O9+U9-Y9</f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9">
        <v>0</v>
      </c>
    </row>
    <row r="10" spans="1:37">
      <c r="A10" s="1" t="s">
        <v>122</v>
      </c>
      <c r="C10" s="4" t="s">
        <v>119</v>
      </c>
      <c r="D10" s="4"/>
      <c r="E10" s="4" t="s">
        <v>119</v>
      </c>
      <c r="F10" s="4"/>
      <c r="G10" s="4" t="s">
        <v>123</v>
      </c>
      <c r="H10" s="4"/>
      <c r="I10" s="4" t="s">
        <v>124</v>
      </c>
      <c r="J10" s="4"/>
      <c r="K10" s="5">
        <v>0</v>
      </c>
      <c r="L10" s="4"/>
      <c r="M10" s="5">
        <v>0</v>
      </c>
      <c r="N10" s="4"/>
      <c r="O10" s="5">
        <v>226016</v>
      </c>
      <c r="P10" s="4"/>
      <c r="Q10" s="5">
        <v>200211036187</v>
      </c>
      <c r="R10" s="4"/>
      <c r="S10" s="5">
        <v>219220640815</v>
      </c>
      <c r="T10" s="4"/>
      <c r="U10" s="5">
        <v>0</v>
      </c>
      <c r="V10" s="4"/>
      <c r="W10" s="5">
        <v>0</v>
      </c>
      <c r="X10" s="4"/>
      <c r="Y10" s="5">
        <v>226016</v>
      </c>
      <c r="Z10" s="4"/>
      <c r="AA10" s="5">
        <v>221725119496</v>
      </c>
      <c r="AB10" s="4"/>
      <c r="AC10" s="5">
        <f t="shared" ref="AC10:AC20" si="0">O10+U10-Y10</f>
        <v>0</v>
      </c>
      <c r="AD10" s="4"/>
      <c r="AE10" s="5">
        <v>0</v>
      </c>
      <c r="AF10" s="4"/>
      <c r="AG10" s="5">
        <v>0</v>
      </c>
      <c r="AH10" s="4"/>
      <c r="AI10" s="5">
        <v>0</v>
      </c>
      <c r="AJ10" s="4"/>
      <c r="AK10" s="9">
        <v>0</v>
      </c>
    </row>
    <row r="11" spans="1:37">
      <c r="A11" s="1" t="s">
        <v>125</v>
      </c>
      <c r="C11" s="4" t="s">
        <v>119</v>
      </c>
      <c r="D11" s="4"/>
      <c r="E11" s="4" t="s">
        <v>119</v>
      </c>
      <c r="F11" s="4"/>
      <c r="G11" s="4" t="s">
        <v>126</v>
      </c>
      <c r="H11" s="4"/>
      <c r="I11" s="4" t="s">
        <v>127</v>
      </c>
      <c r="J11" s="4"/>
      <c r="K11" s="5">
        <v>0</v>
      </c>
      <c r="L11" s="4"/>
      <c r="M11" s="5">
        <v>0</v>
      </c>
      <c r="N11" s="4"/>
      <c r="O11" s="5">
        <v>19957</v>
      </c>
      <c r="P11" s="4"/>
      <c r="Q11" s="5">
        <v>16464958039</v>
      </c>
      <c r="R11" s="4"/>
      <c r="S11" s="5">
        <v>19103767754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f t="shared" si="0"/>
        <v>19957</v>
      </c>
      <c r="AD11" s="4"/>
      <c r="AE11" s="5">
        <v>973500</v>
      </c>
      <c r="AF11" s="4"/>
      <c r="AG11" s="5">
        <v>16464958039</v>
      </c>
      <c r="AH11" s="4"/>
      <c r="AI11" s="5">
        <v>19424618149</v>
      </c>
      <c r="AJ11" s="4"/>
      <c r="AK11" s="9">
        <v>1.3391596538018353E-3</v>
      </c>
    </row>
    <row r="12" spans="1:37">
      <c r="A12" s="1" t="s">
        <v>128</v>
      </c>
      <c r="C12" s="4" t="s">
        <v>119</v>
      </c>
      <c r="D12" s="4"/>
      <c r="E12" s="4" t="s">
        <v>119</v>
      </c>
      <c r="F12" s="4"/>
      <c r="G12" s="4" t="s">
        <v>129</v>
      </c>
      <c r="H12" s="4"/>
      <c r="I12" s="4" t="s">
        <v>130</v>
      </c>
      <c r="J12" s="4"/>
      <c r="K12" s="5">
        <v>0</v>
      </c>
      <c r="L12" s="4"/>
      <c r="M12" s="5">
        <v>0</v>
      </c>
      <c r="N12" s="4"/>
      <c r="O12" s="5">
        <v>117644</v>
      </c>
      <c r="P12" s="4"/>
      <c r="Q12" s="5">
        <v>102244182304</v>
      </c>
      <c r="R12" s="4"/>
      <c r="S12" s="5">
        <v>110241854041</v>
      </c>
      <c r="T12" s="4"/>
      <c r="U12" s="5">
        <v>0</v>
      </c>
      <c r="V12" s="4"/>
      <c r="W12" s="5">
        <v>0</v>
      </c>
      <c r="X12" s="4"/>
      <c r="Y12" s="5">
        <v>117644</v>
      </c>
      <c r="Z12" s="4"/>
      <c r="AA12" s="5">
        <v>110479997564</v>
      </c>
      <c r="AB12" s="4"/>
      <c r="AC12" s="5">
        <f t="shared" si="0"/>
        <v>0</v>
      </c>
      <c r="AD12" s="4"/>
      <c r="AE12" s="5">
        <v>0</v>
      </c>
      <c r="AF12" s="4"/>
      <c r="AG12" s="5">
        <v>0</v>
      </c>
      <c r="AH12" s="4"/>
      <c r="AI12" s="5">
        <v>0</v>
      </c>
      <c r="AJ12" s="4"/>
      <c r="AK12" s="9">
        <v>0</v>
      </c>
    </row>
    <row r="13" spans="1:37">
      <c r="A13" s="1" t="s">
        <v>131</v>
      </c>
      <c r="C13" s="4" t="s">
        <v>119</v>
      </c>
      <c r="D13" s="4"/>
      <c r="E13" s="4" t="s">
        <v>119</v>
      </c>
      <c r="F13" s="4"/>
      <c r="G13" s="4" t="s">
        <v>132</v>
      </c>
      <c r="H13" s="4"/>
      <c r="I13" s="4" t="s">
        <v>133</v>
      </c>
      <c r="J13" s="4"/>
      <c r="K13" s="5">
        <v>0</v>
      </c>
      <c r="L13" s="4"/>
      <c r="M13" s="5">
        <v>0</v>
      </c>
      <c r="N13" s="4"/>
      <c r="O13" s="5">
        <v>163665</v>
      </c>
      <c r="P13" s="4"/>
      <c r="Q13" s="5">
        <v>141353848698</v>
      </c>
      <c r="R13" s="4"/>
      <c r="S13" s="5">
        <v>147271802146</v>
      </c>
      <c r="T13" s="4"/>
      <c r="U13" s="5">
        <v>0</v>
      </c>
      <c r="V13" s="4"/>
      <c r="W13" s="5">
        <v>0</v>
      </c>
      <c r="X13" s="4"/>
      <c r="Y13" s="5">
        <v>163665</v>
      </c>
      <c r="Z13" s="4"/>
      <c r="AA13" s="5">
        <v>148686235940</v>
      </c>
      <c r="AB13" s="4"/>
      <c r="AC13" s="5">
        <f t="shared" si="0"/>
        <v>0</v>
      </c>
      <c r="AD13" s="4"/>
      <c r="AE13" s="5">
        <v>0</v>
      </c>
      <c r="AF13" s="4"/>
      <c r="AG13" s="5">
        <v>0</v>
      </c>
      <c r="AH13" s="4"/>
      <c r="AI13" s="5">
        <v>0</v>
      </c>
      <c r="AJ13" s="4"/>
      <c r="AK13" s="9">
        <v>0</v>
      </c>
    </row>
    <row r="14" spans="1:37">
      <c r="A14" s="1" t="s">
        <v>134</v>
      </c>
      <c r="C14" s="4" t="s">
        <v>119</v>
      </c>
      <c r="D14" s="4"/>
      <c r="E14" s="4" t="s">
        <v>119</v>
      </c>
      <c r="F14" s="4"/>
      <c r="G14" s="4" t="s">
        <v>135</v>
      </c>
      <c r="H14" s="4"/>
      <c r="I14" s="4" t="s">
        <v>136</v>
      </c>
      <c r="J14" s="4"/>
      <c r="K14" s="5">
        <v>0</v>
      </c>
      <c r="L14" s="4"/>
      <c r="M14" s="5">
        <v>0</v>
      </c>
      <c r="N14" s="4"/>
      <c r="O14" s="5">
        <v>26800</v>
      </c>
      <c r="P14" s="4"/>
      <c r="Q14" s="5">
        <v>23237130966</v>
      </c>
      <c r="R14" s="4"/>
      <c r="S14" s="5">
        <v>23579725400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f t="shared" si="0"/>
        <v>26800</v>
      </c>
      <c r="AD14" s="4"/>
      <c r="AE14" s="5">
        <v>890500</v>
      </c>
      <c r="AF14" s="4"/>
      <c r="AG14" s="5">
        <v>23237130966</v>
      </c>
      <c r="AH14" s="4"/>
      <c r="AI14" s="5">
        <v>23861074396</v>
      </c>
      <c r="AJ14" s="4"/>
      <c r="AK14" s="9">
        <v>1.6450149950119977E-3</v>
      </c>
    </row>
    <row r="15" spans="1:37">
      <c r="A15" s="1" t="s">
        <v>137</v>
      </c>
      <c r="C15" s="4" t="s">
        <v>119</v>
      </c>
      <c r="D15" s="4"/>
      <c r="E15" s="4" t="s">
        <v>119</v>
      </c>
      <c r="F15" s="4"/>
      <c r="G15" s="4" t="s">
        <v>138</v>
      </c>
      <c r="H15" s="4"/>
      <c r="I15" s="4" t="s">
        <v>139</v>
      </c>
      <c r="J15" s="4"/>
      <c r="K15" s="5">
        <v>21</v>
      </c>
      <c r="L15" s="4"/>
      <c r="M15" s="5">
        <v>21</v>
      </c>
      <c r="N15" s="4"/>
      <c r="O15" s="5">
        <v>165000</v>
      </c>
      <c r="P15" s="4"/>
      <c r="Q15" s="5">
        <v>164687645937</v>
      </c>
      <c r="R15" s="4"/>
      <c r="S15" s="5">
        <v>163320392812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f t="shared" si="0"/>
        <v>165000</v>
      </c>
      <c r="AD15" s="4"/>
      <c r="AE15" s="5">
        <v>999990</v>
      </c>
      <c r="AF15" s="4"/>
      <c r="AG15" s="5">
        <v>164687645937</v>
      </c>
      <c r="AH15" s="4"/>
      <c r="AI15" s="5">
        <v>164968444049</v>
      </c>
      <c r="AJ15" s="4"/>
      <c r="AK15" s="9">
        <v>1.1373149408976125E-2</v>
      </c>
    </row>
    <row r="16" spans="1:37">
      <c r="A16" s="1" t="s">
        <v>140</v>
      </c>
      <c r="C16" s="4" t="s">
        <v>119</v>
      </c>
      <c r="D16" s="4"/>
      <c r="E16" s="4" t="s">
        <v>119</v>
      </c>
      <c r="F16" s="4"/>
      <c r="G16" s="4" t="s">
        <v>141</v>
      </c>
      <c r="H16" s="4"/>
      <c r="I16" s="4" t="s">
        <v>142</v>
      </c>
      <c r="J16" s="4"/>
      <c r="K16" s="5">
        <v>18</v>
      </c>
      <c r="L16" s="4"/>
      <c r="M16" s="5">
        <v>18</v>
      </c>
      <c r="N16" s="4"/>
      <c r="O16" s="5">
        <v>325300</v>
      </c>
      <c r="P16" s="4"/>
      <c r="Q16" s="5">
        <v>318650040246</v>
      </c>
      <c r="R16" s="4"/>
      <c r="S16" s="5">
        <v>321455233676</v>
      </c>
      <c r="T16" s="4"/>
      <c r="U16" s="5">
        <v>55330</v>
      </c>
      <c r="V16" s="4"/>
      <c r="W16" s="5">
        <v>54456801703</v>
      </c>
      <c r="X16" s="4"/>
      <c r="Y16" s="5">
        <v>40000</v>
      </c>
      <c r="Z16" s="4"/>
      <c r="AA16" s="5">
        <v>39246485285</v>
      </c>
      <c r="AB16" s="4"/>
      <c r="AC16" s="5">
        <f t="shared" si="0"/>
        <v>340630</v>
      </c>
      <c r="AD16" s="4"/>
      <c r="AE16" s="5">
        <v>984160</v>
      </c>
      <c r="AF16" s="4"/>
      <c r="AG16" s="5">
        <v>333924543732</v>
      </c>
      <c r="AH16" s="4"/>
      <c r="AI16" s="5">
        <v>335173659561</v>
      </c>
      <c r="AJ16" s="4"/>
      <c r="AK16" s="9">
        <v>2.3107328981100732E-2</v>
      </c>
    </row>
    <row r="17" spans="1:37">
      <c r="A17" s="1" t="s">
        <v>143</v>
      </c>
      <c r="C17" s="4" t="s">
        <v>119</v>
      </c>
      <c r="D17" s="4"/>
      <c r="E17" s="4" t="s">
        <v>119</v>
      </c>
      <c r="F17" s="4"/>
      <c r="G17" s="4" t="s">
        <v>141</v>
      </c>
      <c r="H17" s="4"/>
      <c r="I17" s="4" t="s">
        <v>144</v>
      </c>
      <c r="J17" s="4"/>
      <c r="K17" s="5">
        <v>18</v>
      </c>
      <c r="L17" s="4"/>
      <c r="M17" s="5">
        <v>18</v>
      </c>
      <c r="N17" s="4"/>
      <c r="O17" s="5">
        <v>2000</v>
      </c>
      <c r="P17" s="4"/>
      <c r="Q17" s="5">
        <v>1911966480</v>
      </c>
      <c r="R17" s="4"/>
      <c r="S17" s="5">
        <v>1979641125</v>
      </c>
      <c r="T17" s="4"/>
      <c r="U17" s="5">
        <v>0</v>
      </c>
      <c r="V17" s="4"/>
      <c r="W17" s="5">
        <v>0</v>
      </c>
      <c r="X17" s="4"/>
      <c r="Y17" s="5">
        <v>2000</v>
      </c>
      <c r="Z17" s="4"/>
      <c r="AA17" s="5">
        <v>1881658890</v>
      </c>
      <c r="AB17" s="4"/>
      <c r="AC17" s="5">
        <f t="shared" si="0"/>
        <v>0</v>
      </c>
      <c r="AD17" s="4"/>
      <c r="AE17" s="5">
        <v>0</v>
      </c>
      <c r="AF17" s="4"/>
      <c r="AG17" s="5">
        <v>0</v>
      </c>
      <c r="AH17" s="4"/>
      <c r="AI17" s="5">
        <v>0</v>
      </c>
      <c r="AJ17" s="4"/>
      <c r="AK17" s="9">
        <v>0</v>
      </c>
    </row>
    <row r="18" spans="1:37">
      <c r="A18" s="1" t="s">
        <v>145</v>
      </c>
      <c r="C18" s="4" t="s">
        <v>119</v>
      </c>
      <c r="D18" s="4"/>
      <c r="E18" s="4" t="s">
        <v>119</v>
      </c>
      <c r="F18" s="4"/>
      <c r="G18" s="4" t="s">
        <v>146</v>
      </c>
      <c r="H18" s="4"/>
      <c r="I18" s="4" t="s">
        <v>147</v>
      </c>
      <c r="J18" s="4"/>
      <c r="K18" s="5">
        <v>18</v>
      </c>
      <c r="L18" s="4"/>
      <c r="M18" s="5">
        <v>18</v>
      </c>
      <c r="N18" s="4"/>
      <c r="O18" s="5">
        <v>50000</v>
      </c>
      <c r="P18" s="4"/>
      <c r="Q18" s="5">
        <v>47626000000</v>
      </c>
      <c r="R18" s="4"/>
      <c r="S18" s="5">
        <v>49191082500</v>
      </c>
      <c r="T18" s="4"/>
      <c r="U18" s="5">
        <v>0</v>
      </c>
      <c r="V18" s="4"/>
      <c r="W18" s="5">
        <v>0</v>
      </c>
      <c r="X18" s="4"/>
      <c r="Y18" s="5">
        <v>50000</v>
      </c>
      <c r="Z18" s="4"/>
      <c r="AA18" s="5">
        <v>46741526563</v>
      </c>
      <c r="AB18" s="4"/>
      <c r="AC18" s="5">
        <f t="shared" si="0"/>
        <v>0</v>
      </c>
      <c r="AD18" s="4"/>
      <c r="AE18" s="5">
        <v>0</v>
      </c>
      <c r="AF18" s="4"/>
      <c r="AG18" s="5">
        <v>0</v>
      </c>
      <c r="AH18" s="4"/>
      <c r="AI18" s="5">
        <v>0</v>
      </c>
      <c r="AJ18" s="4"/>
      <c r="AK18" s="9">
        <v>0</v>
      </c>
    </row>
    <row r="19" spans="1:37">
      <c r="A19" s="1" t="s">
        <v>148</v>
      </c>
      <c r="C19" s="4" t="s">
        <v>119</v>
      </c>
      <c r="D19" s="4"/>
      <c r="E19" s="4" t="s">
        <v>119</v>
      </c>
      <c r="F19" s="4"/>
      <c r="G19" s="4" t="s">
        <v>149</v>
      </c>
      <c r="H19" s="4"/>
      <c r="I19" s="4" t="s">
        <v>150</v>
      </c>
      <c r="J19" s="4"/>
      <c r="K19" s="5">
        <v>15</v>
      </c>
      <c r="L19" s="4"/>
      <c r="M19" s="5">
        <v>15</v>
      </c>
      <c r="N19" s="4"/>
      <c r="O19" s="5">
        <v>150000</v>
      </c>
      <c r="P19" s="4"/>
      <c r="Q19" s="5">
        <v>140836900625</v>
      </c>
      <c r="R19" s="4"/>
      <c r="S19" s="5">
        <v>142129234406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f t="shared" si="0"/>
        <v>150000</v>
      </c>
      <c r="AD19" s="4"/>
      <c r="AE19" s="5">
        <v>926790</v>
      </c>
      <c r="AF19" s="4"/>
      <c r="AG19" s="5">
        <v>140836900625</v>
      </c>
      <c r="AH19" s="4"/>
      <c r="AI19" s="5">
        <v>138993302896</v>
      </c>
      <c r="AJ19" s="4"/>
      <c r="AK19" s="9">
        <v>9.5823877699528093E-3</v>
      </c>
    </row>
    <row r="20" spans="1:37">
      <c r="A20" s="1" t="s">
        <v>151</v>
      </c>
      <c r="C20" s="4" t="s">
        <v>119</v>
      </c>
      <c r="D20" s="4"/>
      <c r="E20" s="4" t="s">
        <v>119</v>
      </c>
      <c r="F20" s="4"/>
      <c r="G20" s="4" t="s">
        <v>152</v>
      </c>
      <c r="H20" s="4"/>
      <c r="I20" s="4" t="s">
        <v>153</v>
      </c>
      <c r="J20" s="4"/>
      <c r="K20" s="5">
        <v>16</v>
      </c>
      <c r="L20" s="4"/>
      <c r="M20" s="5">
        <v>16</v>
      </c>
      <c r="N20" s="4"/>
      <c r="O20" s="5">
        <v>102000</v>
      </c>
      <c r="P20" s="4"/>
      <c r="Q20" s="5">
        <v>98853879387</v>
      </c>
      <c r="R20" s="4"/>
      <c r="S20" s="5">
        <v>99431974687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f t="shared" si="0"/>
        <v>102000</v>
      </c>
      <c r="AD20" s="4"/>
      <c r="AE20" s="5">
        <v>970000</v>
      </c>
      <c r="AF20" s="4"/>
      <c r="AG20" s="5">
        <v>98853879387</v>
      </c>
      <c r="AH20" s="4"/>
      <c r="AI20" s="5">
        <v>98922067125</v>
      </c>
      <c r="AJ20" s="4"/>
      <c r="AK20" s="9">
        <v>6.8198221529156148E-3</v>
      </c>
    </row>
    <row r="21" spans="1:37" ht="24.75" thickBot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1">
        <f>SUM(Q9:Q20)</f>
        <v>1281056733516</v>
      </c>
      <c r="R21" s="4"/>
      <c r="S21" s="11">
        <f>SUM(S9:S20)</f>
        <v>1321893243110</v>
      </c>
      <c r="T21" s="4"/>
      <c r="U21" s="4"/>
      <c r="V21" s="4"/>
      <c r="W21" s="11">
        <f>SUM(W9:W20)</f>
        <v>54456801703</v>
      </c>
      <c r="X21" s="4"/>
      <c r="Y21" s="4"/>
      <c r="Z21" s="4"/>
      <c r="AA21" s="11">
        <f>SUM(AA9:AA20)</f>
        <v>593736600096</v>
      </c>
      <c r="AB21" s="4"/>
      <c r="AC21" s="4"/>
      <c r="AD21" s="4"/>
      <c r="AE21" s="4"/>
      <c r="AF21" s="4"/>
      <c r="AG21" s="11">
        <f>SUM(AG9:AG20)</f>
        <v>778005058686</v>
      </c>
      <c r="AH21" s="4"/>
      <c r="AI21" s="11">
        <f>SUM(AI9:AI20)</f>
        <v>781343166176</v>
      </c>
      <c r="AJ21" s="4"/>
      <c r="AK21" s="12">
        <f>SUM(AK9:AK20)</f>
        <v>5.3866862961759111E-2</v>
      </c>
    </row>
    <row r="22" spans="1:37" ht="24.75" thickTop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S14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155</v>
      </c>
      <c r="C6" s="22" t="s">
        <v>156</v>
      </c>
      <c r="D6" s="22" t="s">
        <v>156</v>
      </c>
      <c r="E6" s="22" t="s">
        <v>156</v>
      </c>
      <c r="F6" s="22" t="s">
        <v>156</v>
      </c>
      <c r="G6" s="22" t="s">
        <v>156</v>
      </c>
      <c r="H6" s="22" t="s">
        <v>156</v>
      </c>
      <c r="I6" s="22" t="s">
        <v>156</v>
      </c>
      <c r="K6" s="22" t="s">
        <v>225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>
      <c r="A7" s="22" t="s">
        <v>155</v>
      </c>
      <c r="C7" s="22" t="s">
        <v>157</v>
      </c>
      <c r="E7" s="22" t="s">
        <v>158</v>
      </c>
      <c r="G7" s="22" t="s">
        <v>159</v>
      </c>
      <c r="I7" s="22" t="s">
        <v>116</v>
      </c>
      <c r="K7" s="22" t="s">
        <v>160</v>
      </c>
      <c r="M7" s="22" t="s">
        <v>161</v>
      </c>
      <c r="O7" s="22" t="s">
        <v>162</v>
      </c>
      <c r="Q7" s="22" t="s">
        <v>160</v>
      </c>
      <c r="S7" s="22" t="s">
        <v>154</v>
      </c>
    </row>
    <row r="8" spans="1:19">
      <c r="A8" s="1" t="s">
        <v>163</v>
      </c>
      <c r="C8" s="4" t="s">
        <v>164</v>
      </c>
      <c r="D8" s="4"/>
      <c r="E8" s="4" t="s">
        <v>165</v>
      </c>
      <c r="F8" s="4"/>
      <c r="G8" s="4" t="s">
        <v>166</v>
      </c>
      <c r="H8" s="4"/>
      <c r="I8" s="5">
        <v>8</v>
      </c>
      <c r="J8" s="4"/>
      <c r="K8" s="5">
        <v>665942054</v>
      </c>
      <c r="L8" s="4"/>
      <c r="M8" s="5">
        <v>51792888389</v>
      </c>
      <c r="N8" s="4"/>
      <c r="O8" s="5">
        <v>50563431509</v>
      </c>
      <c r="P8" s="4"/>
      <c r="Q8" s="5">
        <f>K8+M8-O8</f>
        <v>1895398934</v>
      </c>
      <c r="R8" s="4"/>
      <c r="S8" s="9">
        <v>1.3067138621731305E-4</v>
      </c>
    </row>
    <row r="9" spans="1:19">
      <c r="A9" s="1" t="s">
        <v>167</v>
      </c>
      <c r="C9" s="4" t="s">
        <v>168</v>
      </c>
      <c r="D9" s="4"/>
      <c r="E9" s="4" t="s">
        <v>165</v>
      </c>
      <c r="F9" s="4"/>
      <c r="G9" s="4" t="s">
        <v>169</v>
      </c>
      <c r="H9" s="4"/>
      <c r="I9" s="5">
        <v>8</v>
      </c>
      <c r="J9" s="4"/>
      <c r="K9" s="5">
        <v>27642169162</v>
      </c>
      <c r="L9" s="4"/>
      <c r="M9" s="5">
        <v>40779854996</v>
      </c>
      <c r="N9" s="4"/>
      <c r="O9" s="5">
        <v>62655562306</v>
      </c>
      <c r="P9" s="4"/>
      <c r="Q9" s="5">
        <f t="shared" ref="Q9:Q10" si="0">K9+M9-O9</f>
        <v>5766461852</v>
      </c>
      <c r="R9" s="4"/>
      <c r="S9" s="9">
        <v>3.9754774061200049E-4</v>
      </c>
    </row>
    <row r="10" spans="1:19">
      <c r="A10" s="1" t="s">
        <v>170</v>
      </c>
      <c r="C10" s="4" t="s">
        <v>171</v>
      </c>
      <c r="D10" s="4"/>
      <c r="E10" s="4" t="s">
        <v>165</v>
      </c>
      <c r="F10" s="4"/>
      <c r="G10" s="4" t="s">
        <v>172</v>
      </c>
      <c r="H10" s="4"/>
      <c r="I10" s="5">
        <v>8</v>
      </c>
      <c r="J10" s="4"/>
      <c r="K10" s="5">
        <v>95807760863</v>
      </c>
      <c r="L10" s="4"/>
      <c r="M10" s="5">
        <v>954169708753</v>
      </c>
      <c r="N10" s="4"/>
      <c r="O10" s="5">
        <v>878980585752</v>
      </c>
      <c r="P10" s="4"/>
      <c r="Q10" s="5">
        <f t="shared" si="0"/>
        <v>170996883864</v>
      </c>
      <c r="R10" s="4"/>
      <c r="S10" s="9">
        <v>1.1788758267471817E-2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124115872079</v>
      </c>
      <c r="L11" s="4"/>
      <c r="M11" s="11">
        <f>SUM(M8:M10)</f>
        <v>1046742452138</v>
      </c>
      <c r="N11" s="4"/>
      <c r="O11" s="11">
        <f>SUM(O8:O10)</f>
        <v>992199579567</v>
      </c>
      <c r="P11" s="4"/>
      <c r="Q11" s="11">
        <f>SUM(Q8:Q10)</f>
        <v>178658744650</v>
      </c>
      <c r="R11" s="4"/>
      <c r="S11" s="10">
        <f>SUM(S8:S10)</f>
        <v>1.2316977394301131E-2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7">
    <mergeCell ref="I7"/>
    <mergeCell ref="C6:I6"/>
    <mergeCell ref="A3:S3"/>
    <mergeCell ref="A4:S4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2:E10"/>
  <sheetViews>
    <sheetView rightToLeft="1" workbookViewId="0">
      <selection activeCell="C18" sqref="C18"/>
    </sheetView>
  </sheetViews>
  <sheetFormatPr defaultRowHeight="24"/>
  <cols>
    <col min="1" max="1" width="31" style="1" bestFit="1" customWidth="1"/>
    <col min="2" max="2" width="1" style="1" customWidth="1"/>
    <col min="3" max="3" width="16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173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21" t="s">
        <v>175</v>
      </c>
      <c r="D5" s="2"/>
      <c r="E5" s="2" t="s">
        <v>227</v>
      </c>
    </row>
    <row r="6" spans="1:5" ht="24.75">
      <c r="A6" s="21" t="s">
        <v>221</v>
      </c>
      <c r="C6" s="22"/>
      <c r="D6" s="2"/>
      <c r="E6" s="6" t="s">
        <v>228</v>
      </c>
    </row>
    <row r="7" spans="1:5" ht="24.75">
      <c r="A7" s="22" t="s">
        <v>221</v>
      </c>
      <c r="C7" s="22" t="s">
        <v>160</v>
      </c>
      <c r="E7" s="22" t="s">
        <v>160</v>
      </c>
    </row>
    <row r="8" spans="1:5">
      <c r="A8" s="1" t="s">
        <v>229</v>
      </c>
      <c r="C8" s="5">
        <v>2198789285</v>
      </c>
      <c r="D8" s="4"/>
      <c r="E8" s="5">
        <v>6652842629</v>
      </c>
    </row>
    <row r="9" spans="1:5" ht="25.5" thickBot="1">
      <c r="A9" s="2" t="s">
        <v>182</v>
      </c>
      <c r="C9" s="11">
        <v>2198789285</v>
      </c>
      <c r="E9" s="11">
        <v>6652842629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2:G12"/>
  <sheetViews>
    <sheetView rightToLeft="1" workbookViewId="0">
      <selection activeCell="G21" sqref="G21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/>
      <c r="C2" s="21"/>
      <c r="D2" s="21"/>
      <c r="E2" s="21"/>
      <c r="F2" s="21"/>
      <c r="G2" s="21"/>
    </row>
    <row r="3" spans="1:7" ht="24.75">
      <c r="A3" s="21" t="s">
        <v>173</v>
      </c>
      <c r="B3" s="21"/>
      <c r="C3" s="21"/>
      <c r="D3" s="21"/>
      <c r="E3" s="21"/>
      <c r="F3" s="21"/>
      <c r="G3" s="21"/>
    </row>
    <row r="4" spans="1:7" ht="24.75">
      <c r="A4" s="21" t="s">
        <v>2</v>
      </c>
      <c r="B4" s="21"/>
      <c r="C4" s="21"/>
      <c r="D4" s="21"/>
      <c r="E4" s="21"/>
      <c r="F4" s="21"/>
      <c r="G4" s="21"/>
    </row>
    <row r="6" spans="1:7" ht="24.75">
      <c r="A6" s="22" t="s">
        <v>177</v>
      </c>
      <c r="C6" s="22" t="s">
        <v>160</v>
      </c>
      <c r="E6" s="22" t="s">
        <v>214</v>
      </c>
      <c r="G6" s="22" t="s">
        <v>13</v>
      </c>
    </row>
    <row r="7" spans="1:7">
      <c r="A7" s="1" t="s">
        <v>222</v>
      </c>
      <c r="C7" s="5">
        <f>'سرمایه‌گذاری در سهام'!I108</f>
        <v>1090571761180</v>
      </c>
      <c r="D7" s="4"/>
      <c r="E7" s="9">
        <f>C7/$C$11</f>
        <v>0.98490019314230326</v>
      </c>
      <c r="F7" s="4"/>
      <c r="G7" s="9">
        <v>7.5217814681026687E-2</v>
      </c>
    </row>
    <row r="8" spans="1:7">
      <c r="A8" s="1" t="s">
        <v>223</v>
      </c>
      <c r="C8" s="5">
        <f>'سرمایه‌گذاری در اوراق بهادار'!I28</f>
        <v>14515789944</v>
      </c>
      <c r="D8" s="4"/>
      <c r="E8" s="9">
        <f t="shared" ref="E8:E10" si="0">C8/$C$11</f>
        <v>1.310927426177784E-2</v>
      </c>
      <c r="F8" s="4"/>
      <c r="G8" s="9">
        <v>1.0007383458947396E-3</v>
      </c>
    </row>
    <row r="9" spans="1:7">
      <c r="A9" s="1" t="s">
        <v>224</v>
      </c>
      <c r="C9" s="5">
        <f>'درآمد سپرده بانکی'!E11</f>
        <v>5310840</v>
      </c>
      <c r="D9" s="4"/>
      <c r="E9" s="9">
        <f t="shared" si="0"/>
        <v>4.7962431523885261E-6</v>
      </c>
      <c r="F9" s="4"/>
      <c r="G9" s="9">
        <v>3.6613654905556409E-7</v>
      </c>
    </row>
    <row r="10" spans="1:7">
      <c r="A10" s="1" t="s">
        <v>221</v>
      </c>
      <c r="C10" s="5">
        <f>'سایر درآمدها'!C9</f>
        <v>2198789285</v>
      </c>
      <c r="D10" s="4"/>
      <c r="E10" s="9">
        <f t="shared" si="0"/>
        <v>1.985736352766514E-3</v>
      </c>
      <c r="F10" s="4"/>
      <c r="G10" s="9">
        <v>1.5158753058089702E-4</v>
      </c>
    </row>
    <row r="11" spans="1:7" ht="24.75" thickBot="1">
      <c r="C11" s="18">
        <f>SUM(C7:C10)</f>
        <v>1107291651249</v>
      </c>
      <c r="E11" s="12">
        <f>SUM(E7:E10)</f>
        <v>1</v>
      </c>
      <c r="G11" s="10">
        <f>SUM(G7:G10)</f>
        <v>7.6370506694051377E-2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2:U26"/>
  <sheetViews>
    <sheetView rightToLeft="1" topLeftCell="A7" workbookViewId="0">
      <selection activeCell="S20" sqref="K20:S25"/>
    </sheetView>
  </sheetViews>
  <sheetFormatPr defaultRowHeight="2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174</v>
      </c>
      <c r="B6" s="22" t="s">
        <v>174</v>
      </c>
      <c r="C6" s="22" t="s">
        <v>174</v>
      </c>
      <c r="D6" s="22" t="s">
        <v>174</v>
      </c>
      <c r="E6" s="22" t="s">
        <v>174</v>
      </c>
      <c r="F6" s="22" t="s">
        <v>174</v>
      </c>
      <c r="G6" s="22" t="s">
        <v>174</v>
      </c>
      <c r="I6" s="22" t="s">
        <v>175</v>
      </c>
      <c r="J6" s="22" t="s">
        <v>175</v>
      </c>
      <c r="K6" s="22" t="s">
        <v>175</v>
      </c>
      <c r="L6" s="22" t="s">
        <v>175</v>
      </c>
      <c r="M6" s="22" t="s">
        <v>175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</row>
    <row r="7" spans="1:19" ht="24.75">
      <c r="A7" s="22" t="s">
        <v>177</v>
      </c>
      <c r="C7" s="22" t="s">
        <v>178</v>
      </c>
      <c r="E7" s="22" t="s">
        <v>115</v>
      </c>
      <c r="G7" s="22" t="s">
        <v>116</v>
      </c>
      <c r="I7" s="22" t="s">
        <v>179</v>
      </c>
      <c r="K7" s="22" t="s">
        <v>180</v>
      </c>
      <c r="M7" s="22" t="s">
        <v>181</v>
      </c>
      <c r="O7" s="22" t="s">
        <v>179</v>
      </c>
      <c r="Q7" s="22" t="s">
        <v>180</v>
      </c>
      <c r="S7" s="22" t="s">
        <v>181</v>
      </c>
    </row>
    <row r="8" spans="1:19">
      <c r="A8" s="1" t="s">
        <v>145</v>
      </c>
      <c r="C8" s="4" t="s">
        <v>226</v>
      </c>
      <c r="E8" s="13" t="s">
        <v>147</v>
      </c>
      <c r="F8" s="13"/>
      <c r="G8" s="14">
        <v>18</v>
      </c>
      <c r="H8" s="13"/>
      <c r="I8" s="14">
        <v>530985851</v>
      </c>
      <c r="J8" s="13"/>
      <c r="K8" s="14">
        <v>0</v>
      </c>
      <c r="L8" s="13"/>
      <c r="M8" s="14">
        <v>530985851</v>
      </c>
      <c r="N8" s="13"/>
      <c r="O8" s="14">
        <v>1309274646</v>
      </c>
      <c r="P8" s="13"/>
      <c r="Q8" s="14">
        <v>0</v>
      </c>
      <c r="R8" s="13"/>
      <c r="S8" s="14">
        <v>1309274646</v>
      </c>
    </row>
    <row r="9" spans="1:19">
      <c r="A9" s="1" t="s">
        <v>143</v>
      </c>
      <c r="C9" s="4" t="s">
        <v>226</v>
      </c>
      <c r="E9" s="13" t="s">
        <v>144</v>
      </c>
      <c r="F9" s="13"/>
      <c r="G9" s="14">
        <v>18</v>
      </c>
      <c r="H9" s="13"/>
      <c r="I9" s="14">
        <v>14057801</v>
      </c>
      <c r="J9" s="13"/>
      <c r="K9" s="14">
        <v>0</v>
      </c>
      <c r="L9" s="13"/>
      <c r="M9" s="14">
        <v>14057801</v>
      </c>
      <c r="N9" s="13"/>
      <c r="O9" s="14">
        <v>45800537</v>
      </c>
      <c r="P9" s="13"/>
      <c r="Q9" s="14">
        <v>0</v>
      </c>
      <c r="R9" s="13"/>
      <c r="S9" s="14">
        <v>45800537</v>
      </c>
    </row>
    <row r="10" spans="1:19">
      <c r="A10" s="1" t="s">
        <v>140</v>
      </c>
      <c r="C10" s="4" t="s">
        <v>226</v>
      </c>
      <c r="E10" s="13" t="s">
        <v>142</v>
      </c>
      <c r="F10" s="13"/>
      <c r="G10" s="14">
        <v>18</v>
      </c>
      <c r="H10" s="13"/>
      <c r="I10" s="14">
        <v>4382058712</v>
      </c>
      <c r="J10" s="13"/>
      <c r="K10" s="14">
        <v>0</v>
      </c>
      <c r="L10" s="13"/>
      <c r="M10" s="14">
        <v>4382058712</v>
      </c>
      <c r="N10" s="13"/>
      <c r="O10" s="14">
        <v>9545014598</v>
      </c>
      <c r="P10" s="13"/>
      <c r="Q10" s="14">
        <v>0</v>
      </c>
      <c r="R10" s="13"/>
      <c r="S10" s="14">
        <v>9545014598</v>
      </c>
    </row>
    <row r="11" spans="1:19">
      <c r="A11" s="1" t="s">
        <v>148</v>
      </c>
      <c r="C11" s="4" t="s">
        <v>226</v>
      </c>
      <c r="E11" s="13" t="s">
        <v>150</v>
      </c>
      <c r="F11" s="13"/>
      <c r="G11" s="14">
        <v>15</v>
      </c>
      <c r="H11" s="13"/>
      <c r="I11" s="14">
        <v>1833867055</v>
      </c>
      <c r="J11" s="13"/>
      <c r="K11" s="14">
        <v>0</v>
      </c>
      <c r="L11" s="13"/>
      <c r="M11" s="14">
        <v>1833867055</v>
      </c>
      <c r="N11" s="13"/>
      <c r="O11" s="14">
        <v>3780195373</v>
      </c>
      <c r="P11" s="13"/>
      <c r="Q11" s="14">
        <v>0</v>
      </c>
      <c r="R11" s="13"/>
      <c r="S11" s="14">
        <v>3780195373</v>
      </c>
    </row>
    <row r="12" spans="1:19">
      <c r="A12" s="1" t="s">
        <v>151</v>
      </c>
      <c r="C12" s="4" t="s">
        <v>226</v>
      </c>
      <c r="E12" s="13" t="s">
        <v>153</v>
      </c>
      <c r="F12" s="13"/>
      <c r="G12" s="14">
        <v>16</v>
      </c>
      <c r="H12" s="13"/>
      <c r="I12" s="14">
        <v>1275358503</v>
      </c>
      <c r="J12" s="13"/>
      <c r="K12" s="14">
        <v>0</v>
      </c>
      <c r="L12" s="13"/>
      <c r="M12" s="14">
        <v>1275358503</v>
      </c>
      <c r="N12" s="13"/>
      <c r="O12" s="14">
        <v>2702341480</v>
      </c>
      <c r="P12" s="13"/>
      <c r="Q12" s="14">
        <v>0</v>
      </c>
      <c r="R12" s="13"/>
      <c r="S12" s="14">
        <v>2702341480</v>
      </c>
    </row>
    <row r="13" spans="1:19">
      <c r="A13" s="1" t="s">
        <v>137</v>
      </c>
      <c r="C13" s="4" t="s">
        <v>226</v>
      </c>
      <c r="E13" s="13" t="s">
        <v>139</v>
      </c>
      <c r="F13" s="13"/>
      <c r="G13" s="14">
        <v>21</v>
      </c>
      <c r="H13" s="13"/>
      <c r="I13" s="14">
        <v>2852929110</v>
      </c>
      <c r="J13" s="13"/>
      <c r="K13" s="14">
        <v>0</v>
      </c>
      <c r="L13" s="13"/>
      <c r="M13" s="14">
        <v>2852929110</v>
      </c>
      <c r="N13" s="13"/>
      <c r="O13" s="14">
        <v>5606180138</v>
      </c>
      <c r="P13" s="13"/>
      <c r="Q13" s="14">
        <v>0</v>
      </c>
      <c r="R13" s="13"/>
      <c r="S13" s="14">
        <v>5606180138</v>
      </c>
    </row>
    <row r="14" spans="1:19">
      <c r="A14" s="1" t="s">
        <v>183</v>
      </c>
      <c r="C14" s="4" t="s">
        <v>226</v>
      </c>
      <c r="E14" s="13" t="s">
        <v>184</v>
      </c>
      <c r="F14" s="13"/>
      <c r="G14" s="14">
        <v>18</v>
      </c>
      <c r="H14" s="13"/>
      <c r="I14" s="14">
        <v>30000000</v>
      </c>
      <c r="J14" s="13"/>
      <c r="K14" s="14">
        <v>0</v>
      </c>
      <c r="L14" s="13"/>
      <c r="M14" s="14">
        <v>30000000</v>
      </c>
      <c r="N14" s="13"/>
      <c r="O14" s="14">
        <v>120101527</v>
      </c>
      <c r="P14" s="13"/>
      <c r="Q14" s="14">
        <v>0</v>
      </c>
      <c r="R14" s="13"/>
      <c r="S14" s="14">
        <v>120101527</v>
      </c>
    </row>
    <row r="15" spans="1:19">
      <c r="A15" s="1" t="s">
        <v>185</v>
      </c>
      <c r="C15" s="4" t="s">
        <v>226</v>
      </c>
      <c r="E15" s="13" t="s">
        <v>186</v>
      </c>
      <c r="F15" s="13"/>
      <c r="G15" s="14">
        <v>18</v>
      </c>
      <c r="H15" s="13"/>
      <c r="I15" s="14">
        <v>604931509</v>
      </c>
      <c r="J15" s="13"/>
      <c r="K15" s="14">
        <v>0</v>
      </c>
      <c r="L15" s="13"/>
      <c r="M15" s="14">
        <v>604931509</v>
      </c>
      <c r="N15" s="13"/>
      <c r="O15" s="14">
        <v>604931509</v>
      </c>
      <c r="P15" s="13"/>
      <c r="Q15" s="14">
        <v>0</v>
      </c>
      <c r="R15" s="13"/>
      <c r="S15" s="14">
        <v>604931509</v>
      </c>
    </row>
    <row r="16" spans="1:19">
      <c r="A16" s="1" t="s">
        <v>163</v>
      </c>
      <c r="C16" s="5">
        <v>1</v>
      </c>
      <c r="E16" s="13" t="s">
        <v>226</v>
      </c>
      <c r="F16" s="13"/>
      <c r="G16" s="14">
        <v>8</v>
      </c>
      <c r="H16" s="13"/>
      <c r="I16" s="14">
        <v>4378797</v>
      </c>
      <c r="J16" s="13"/>
      <c r="K16" s="14">
        <v>0</v>
      </c>
      <c r="L16" s="13"/>
      <c r="M16" s="14">
        <v>4378797</v>
      </c>
      <c r="N16" s="13"/>
      <c r="O16" s="14">
        <v>609347387</v>
      </c>
      <c r="P16" s="13"/>
      <c r="Q16" s="14">
        <v>0</v>
      </c>
      <c r="R16" s="13"/>
      <c r="S16" s="14">
        <v>609347387</v>
      </c>
    </row>
    <row r="17" spans="1:21">
      <c r="A17" s="1" t="s">
        <v>167</v>
      </c>
      <c r="C17" s="5">
        <v>25</v>
      </c>
      <c r="E17" s="13" t="s">
        <v>226</v>
      </c>
      <c r="F17" s="13"/>
      <c r="G17" s="14">
        <v>8</v>
      </c>
      <c r="H17" s="13"/>
      <c r="I17" s="14">
        <v>64290</v>
      </c>
      <c r="J17" s="13"/>
      <c r="K17" s="14">
        <v>0</v>
      </c>
      <c r="L17" s="13"/>
      <c r="M17" s="14">
        <v>64290</v>
      </c>
      <c r="N17" s="13"/>
      <c r="O17" s="14">
        <v>7293505</v>
      </c>
      <c r="P17" s="13"/>
      <c r="Q17" s="14">
        <v>0</v>
      </c>
      <c r="R17" s="13"/>
      <c r="S17" s="14">
        <v>7293505</v>
      </c>
    </row>
    <row r="18" spans="1:21">
      <c r="A18" s="1" t="s">
        <v>170</v>
      </c>
      <c r="C18" s="5">
        <v>1</v>
      </c>
      <c r="E18" s="13" t="s">
        <v>226</v>
      </c>
      <c r="F18" s="13"/>
      <c r="G18" s="14">
        <v>8</v>
      </c>
      <c r="H18" s="13"/>
      <c r="I18" s="14">
        <v>867753</v>
      </c>
      <c r="J18" s="13"/>
      <c r="K18" s="14">
        <v>0</v>
      </c>
      <c r="L18" s="13"/>
      <c r="M18" s="14">
        <v>867753</v>
      </c>
      <c r="N18" s="13"/>
      <c r="O18" s="14">
        <v>5102706</v>
      </c>
      <c r="P18" s="13"/>
      <c r="Q18" s="14">
        <v>0</v>
      </c>
      <c r="R18" s="13"/>
      <c r="S18" s="14">
        <v>5102706</v>
      </c>
    </row>
    <row r="19" spans="1:21" ht="24.75" thickBot="1">
      <c r="C19" s="4"/>
      <c r="E19" s="13"/>
      <c r="F19" s="13"/>
      <c r="G19" s="13"/>
      <c r="H19" s="13"/>
      <c r="I19" s="15">
        <f>SUM(I8:I18)</f>
        <v>11529499381</v>
      </c>
      <c r="J19" s="13"/>
      <c r="K19" s="15">
        <f>SUM(K8:K18)</f>
        <v>0</v>
      </c>
      <c r="L19" s="13"/>
      <c r="M19" s="15">
        <f>SUM(M8:M18)</f>
        <v>11529499381</v>
      </c>
      <c r="N19" s="13"/>
      <c r="O19" s="15">
        <f>SUM(O8:O18)</f>
        <v>24335583406</v>
      </c>
      <c r="P19" s="13"/>
      <c r="Q19" s="15">
        <f>SUM(Q8:Q18)</f>
        <v>0</v>
      </c>
      <c r="R19" s="13"/>
      <c r="S19" s="15">
        <f>SUM(S8:S18)</f>
        <v>24335583406</v>
      </c>
    </row>
    <row r="20" spans="1:21" ht="24.75" thickTop="1"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4"/>
      <c r="Q20" s="14"/>
      <c r="R20" s="14"/>
      <c r="S20" s="14"/>
    </row>
    <row r="22" spans="1:21">
      <c r="T22" s="3">
        <f t="shared" ref="T22" si="0">SUM(T16:T18)</f>
        <v>0</v>
      </c>
      <c r="U22" s="3"/>
    </row>
    <row r="25" spans="1:21">
      <c r="M25" s="5"/>
      <c r="N25" s="5"/>
      <c r="O25" s="5"/>
      <c r="P25" s="5"/>
      <c r="Q25" s="5"/>
      <c r="R25" s="5"/>
      <c r="S25" s="5"/>
    </row>
    <row r="26" spans="1:21">
      <c r="M26" s="4"/>
      <c r="N26" s="4"/>
      <c r="O26" s="4"/>
      <c r="P26" s="4"/>
      <c r="Q26" s="4"/>
      <c r="R26" s="4"/>
      <c r="S2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2:S13"/>
  <sheetViews>
    <sheetView rightToLeft="1" workbookViewId="0">
      <selection activeCell="S8" sqref="S8"/>
    </sheetView>
  </sheetViews>
  <sheetFormatPr defaultRowHeight="24"/>
  <cols>
    <col min="1" max="1" width="28.28515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3</v>
      </c>
      <c r="C6" s="22" t="s">
        <v>187</v>
      </c>
      <c r="D6" s="22" t="s">
        <v>187</v>
      </c>
      <c r="E6" s="22" t="s">
        <v>187</v>
      </c>
      <c r="F6" s="22" t="s">
        <v>187</v>
      </c>
      <c r="G6" s="22" t="s">
        <v>187</v>
      </c>
      <c r="I6" s="22" t="s">
        <v>175</v>
      </c>
      <c r="J6" s="22" t="s">
        <v>175</v>
      </c>
      <c r="K6" s="22" t="s">
        <v>175</v>
      </c>
      <c r="L6" s="22" t="s">
        <v>175</v>
      </c>
      <c r="M6" s="22" t="s">
        <v>175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</row>
    <row r="7" spans="1:19" ht="24.75">
      <c r="A7" s="22" t="s">
        <v>3</v>
      </c>
      <c r="C7" s="22" t="s">
        <v>188</v>
      </c>
      <c r="E7" s="22" t="s">
        <v>189</v>
      </c>
      <c r="G7" s="22" t="s">
        <v>190</v>
      </c>
      <c r="I7" s="22" t="s">
        <v>191</v>
      </c>
      <c r="K7" s="22" t="s">
        <v>180</v>
      </c>
      <c r="M7" s="22" t="s">
        <v>192</v>
      </c>
      <c r="O7" s="22" t="s">
        <v>191</v>
      </c>
      <c r="Q7" s="22" t="s">
        <v>180</v>
      </c>
      <c r="S7" s="22" t="s">
        <v>192</v>
      </c>
    </row>
    <row r="8" spans="1:19">
      <c r="A8" s="1" t="s">
        <v>107</v>
      </c>
      <c r="C8" s="4" t="s">
        <v>193</v>
      </c>
      <c r="D8" s="4"/>
      <c r="E8" s="5">
        <v>402038</v>
      </c>
      <c r="F8" s="4"/>
      <c r="G8" s="5">
        <v>5650</v>
      </c>
      <c r="H8" s="4"/>
      <c r="I8" s="5">
        <v>2271514700</v>
      </c>
      <c r="J8" s="4"/>
      <c r="K8" s="5">
        <v>321831301</v>
      </c>
      <c r="L8" s="4"/>
      <c r="M8" s="5">
        <v>1949683399</v>
      </c>
      <c r="N8" s="4"/>
      <c r="O8" s="5">
        <v>2271514700</v>
      </c>
      <c r="P8" s="4"/>
      <c r="Q8" s="5">
        <v>321831301</v>
      </c>
      <c r="R8" s="4"/>
      <c r="S8" s="5">
        <v>1949683399</v>
      </c>
    </row>
    <row r="9" spans="1:19">
      <c r="A9" s="1" t="s">
        <v>62</v>
      </c>
      <c r="C9" s="4" t="s">
        <v>194</v>
      </c>
      <c r="D9" s="4"/>
      <c r="E9" s="5">
        <v>201459023</v>
      </c>
      <c r="F9" s="4"/>
      <c r="G9" s="5">
        <v>135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27196968105</v>
      </c>
      <c r="P9" s="4"/>
      <c r="Q9" s="5">
        <v>0</v>
      </c>
      <c r="R9" s="4"/>
      <c r="S9" s="5">
        <v>27196968105</v>
      </c>
    </row>
    <row r="10" spans="1:19" ht="24.75" thickBot="1">
      <c r="C10" s="4"/>
      <c r="D10" s="4"/>
      <c r="E10" s="4"/>
      <c r="F10" s="4"/>
      <c r="G10" s="4"/>
      <c r="H10" s="4"/>
      <c r="I10" s="11">
        <f>SUM(I8:I9)</f>
        <v>2271514700</v>
      </c>
      <c r="J10" s="4"/>
      <c r="K10" s="11">
        <f>SUM(K8:K9)</f>
        <v>321831301</v>
      </c>
      <c r="L10" s="4"/>
      <c r="M10" s="11">
        <f>SUM(M8:M9)</f>
        <v>1949683399</v>
      </c>
      <c r="N10" s="4"/>
      <c r="O10" s="11">
        <f>SUM(O8:O9)</f>
        <v>29468482805</v>
      </c>
      <c r="P10" s="4"/>
      <c r="Q10" s="11">
        <f>SUM(Q8:Q9)</f>
        <v>321831301</v>
      </c>
      <c r="R10" s="4"/>
      <c r="S10" s="11">
        <f>SUM(S8:S9)</f>
        <v>29146651504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2:Q108"/>
  <sheetViews>
    <sheetView rightToLeft="1" topLeftCell="A91" workbookViewId="0">
      <selection activeCell="I108" sqref="I108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3</v>
      </c>
      <c r="C7" s="22" t="s">
        <v>7</v>
      </c>
      <c r="E7" s="22" t="s">
        <v>195</v>
      </c>
      <c r="G7" s="22" t="s">
        <v>196</v>
      </c>
      <c r="I7" s="22" t="s">
        <v>197</v>
      </c>
      <c r="K7" s="22" t="s">
        <v>7</v>
      </c>
      <c r="M7" s="22" t="s">
        <v>195</v>
      </c>
      <c r="O7" s="22" t="s">
        <v>196</v>
      </c>
      <c r="Q7" s="22" t="s">
        <v>197</v>
      </c>
    </row>
    <row r="8" spans="1:17">
      <c r="A8" s="1" t="s">
        <v>103</v>
      </c>
      <c r="C8" s="7">
        <v>13745011</v>
      </c>
      <c r="D8" s="7"/>
      <c r="E8" s="7">
        <v>247167797858</v>
      </c>
      <c r="F8" s="7"/>
      <c r="G8" s="7">
        <v>217381960416</v>
      </c>
      <c r="H8" s="7"/>
      <c r="I8" s="7">
        <f>E8-G8</f>
        <v>29785837442</v>
      </c>
      <c r="J8" s="7"/>
      <c r="K8" s="7">
        <v>13745011</v>
      </c>
      <c r="L8" s="7"/>
      <c r="M8" s="7">
        <v>247167797858</v>
      </c>
      <c r="N8" s="7"/>
      <c r="O8" s="7">
        <v>198302608507</v>
      </c>
      <c r="P8" s="7"/>
      <c r="Q8" s="7">
        <f>M8-O8</f>
        <v>48865189351</v>
      </c>
    </row>
    <row r="9" spans="1:17">
      <c r="A9" s="1" t="s">
        <v>91</v>
      </c>
      <c r="C9" s="7">
        <v>12621706</v>
      </c>
      <c r="D9" s="7"/>
      <c r="E9" s="7">
        <v>152943137492</v>
      </c>
      <c r="F9" s="7"/>
      <c r="G9" s="7">
        <v>121074756095</v>
      </c>
      <c r="H9" s="7"/>
      <c r="I9" s="7">
        <f t="shared" ref="I9:I72" si="0">E9-G9</f>
        <v>31868381397</v>
      </c>
      <c r="J9" s="7"/>
      <c r="K9" s="7">
        <v>12621706</v>
      </c>
      <c r="L9" s="7"/>
      <c r="M9" s="7">
        <v>152943137492</v>
      </c>
      <c r="N9" s="7"/>
      <c r="O9" s="7">
        <v>123188209555</v>
      </c>
      <c r="P9" s="7"/>
      <c r="Q9" s="7">
        <f t="shared" ref="Q9:Q72" si="1">M9-O9</f>
        <v>29754927937</v>
      </c>
    </row>
    <row r="10" spans="1:17">
      <c r="A10" s="1" t="s">
        <v>68</v>
      </c>
      <c r="C10" s="7">
        <v>7100000</v>
      </c>
      <c r="D10" s="7"/>
      <c r="E10" s="7">
        <v>56814927750</v>
      </c>
      <c r="F10" s="7"/>
      <c r="G10" s="7">
        <v>54485868600</v>
      </c>
      <c r="H10" s="7"/>
      <c r="I10" s="7">
        <f t="shared" si="0"/>
        <v>2329059150</v>
      </c>
      <c r="J10" s="7"/>
      <c r="K10" s="7">
        <v>7100000</v>
      </c>
      <c r="L10" s="7"/>
      <c r="M10" s="7">
        <v>56814927750</v>
      </c>
      <c r="N10" s="7"/>
      <c r="O10" s="7">
        <v>49545440100</v>
      </c>
      <c r="P10" s="7"/>
      <c r="Q10" s="7">
        <f t="shared" si="1"/>
        <v>7269487650</v>
      </c>
    </row>
    <row r="11" spans="1:17">
      <c r="A11" s="1" t="s">
        <v>97</v>
      </c>
      <c r="C11" s="7">
        <v>19490378</v>
      </c>
      <c r="D11" s="7"/>
      <c r="E11" s="7">
        <v>130583525091</v>
      </c>
      <c r="F11" s="7"/>
      <c r="G11" s="7">
        <v>110852026802</v>
      </c>
      <c r="H11" s="7"/>
      <c r="I11" s="7">
        <f t="shared" si="0"/>
        <v>19731498289</v>
      </c>
      <c r="J11" s="7"/>
      <c r="K11" s="7">
        <v>19490378</v>
      </c>
      <c r="L11" s="7"/>
      <c r="M11" s="7">
        <v>130583525091</v>
      </c>
      <c r="N11" s="7"/>
      <c r="O11" s="7">
        <v>110852026802</v>
      </c>
      <c r="P11" s="7"/>
      <c r="Q11" s="7">
        <f t="shared" si="1"/>
        <v>19731498289</v>
      </c>
    </row>
    <row r="12" spans="1:17">
      <c r="A12" s="1" t="s">
        <v>67</v>
      </c>
      <c r="C12" s="7">
        <v>42600000</v>
      </c>
      <c r="D12" s="7"/>
      <c r="E12" s="7">
        <v>177389614170</v>
      </c>
      <c r="F12" s="7"/>
      <c r="G12" s="7">
        <v>139193044110</v>
      </c>
      <c r="H12" s="7"/>
      <c r="I12" s="7">
        <f t="shared" si="0"/>
        <v>38196570060</v>
      </c>
      <c r="J12" s="7"/>
      <c r="K12" s="7">
        <v>42600000</v>
      </c>
      <c r="L12" s="7"/>
      <c r="M12" s="7">
        <v>177389614170</v>
      </c>
      <c r="N12" s="7"/>
      <c r="O12" s="7">
        <v>125980926750</v>
      </c>
      <c r="P12" s="7"/>
      <c r="Q12" s="7">
        <f t="shared" si="1"/>
        <v>51408687420</v>
      </c>
    </row>
    <row r="13" spans="1:17">
      <c r="A13" s="1" t="s">
        <v>66</v>
      </c>
      <c r="C13" s="7">
        <v>72151575</v>
      </c>
      <c r="D13" s="7"/>
      <c r="E13" s="7">
        <v>313282889026</v>
      </c>
      <c r="F13" s="7"/>
      <c r="G13" s="7">
        <v>292626874365</v>
      </c>
      <c r="H13" s="7"/>
      <c r="I13" s="7">
        <f t="shared" si="0"/>
        <v>20656014661</v>
      </c>
      <c r="J13" s="7"/>
      <c r="K13" s="7">
        <v>72151575</v>
      </c>
      <c r="L13" s="7"/>
      <c r="M13" s="7">
        <v>313282889026</v>
      </c>
      <c r="N13" s="7"/>
      <c r="O13" s="7">
        <v>267810967859</v>
      </c>
      <c r="P13" s="7"/>
      <c r="Q13" s="7">
        <f t="shared" si="1"/>
        <v>45471921167</v>
      </c>
    </row>
    <row r="14" spans="1:17">
      <c r="A14" s="1" t="s">
        <v>19</v>
      </c>
      <c r="C14" s="7">
        <v>53692709</v>
      </c>
      <c r="D14" s="7"/>
      <c r="E14" s="7">
        <v>124359643098</v>
      </c>
      <c r="F14" s="7"/>
      <c r="G14" s="7">
        <v>111482046049</v>
      </c>
      <c r="H14" s="7"/>
      <c r="I14" s="7">
        <f t="shared" si="0"/>
        <v>12877597049</v>
      </c>
      <c r="J14" s="7"/>
      <c r="K14" s="7">
        <v>53692709</v>
      </c>
      <c r="L14" s="7"/>
      <c r="M14" s="7">
        <v>124359643098</v>
      </c>
      <c r="N14" s="7"/>
      <c r="O14" s="7">
        <v>108676347563</v>
      </c>
      <c r="P14" s="7"/>
      <c r="Q14" s="7">
        <f t="shared" si="1"/>
        <v>15683295535</v>
      </c>
    </row>
    <row r="15" spans="1:17">
      <c r="A15" s="1" t="s">
        <v>21</v>
      </c>
      <c r="C15" s="7">
        <v>29150422</v>
      </c>
      <c r="D15" s="7"/>
      <c r="E15" s="7">
        <v>95913793833</v>
      </c>
      <c r="F15" s="7"/>
      <c r="G15" s="7">
        <v>84554818854</v>
      </c>
      <c r="H15" s="7"/>
      <c r="I15" s="7">
        <f t="shared" si="0"/>
        <v>11358974979</v>
      </c>
      <c r="J15" s="7"/>
      <c r="K15" s="7">
        <v>29150422</v>
      </c>
      <c r="L15" s="7"/>
      <c r="M15" s="7">
        <v>95913793833</v>
      </c>
      <c r="N15" s="7"/>
      <c r="O15" s="7">
        <v>89987090445</v>
      </c>
      <c r="P15" s="7"/>
      <c r="Q15" s="7">
        <f t="shared" si="1"/>
        <v>5926703388</v>
      </c>
    </row>
    <row r="16" spans="1:17">
      <c r="A16" s="1" t="s">
        <v>65</v>
      </c>
      <c r="C16" s="7">
        <v>44217672</v>
      </c>
      <c r="D16" s="7"/>
      <c r="E16" s="7">
        <v>263727461109</v>
      </c>
      <c r="F16" s="7"/>
      <c r="G16" s="7">
        <v>227030183233</v>
      </c>
      <c r="H16" s="7"/>
      <c r="I16" s="7">
        <f t="shared" si="0"/>
        <v>36697277876</v>
      </c>
      <c r="J16" s="7"/>
      <c r="K16" s="7">
        <v>44217672</v>
      </c>
      <c r="L16" s="7"/>
      <c r="M16" s="7">
        <v>263727461109</v>
      </c>
      <c r="N16" s="7"/>
      <c r="O16" s="7">
        <v>220060869962</v>
      </c>
      <c r="P16" s="7"/>
      <c r="Q16" s="7">
        <f t="shared" si="1"/>
        <v>43666591147</v>
      </c>
    </row>
    <row r="17" spans="1:17">
      <c r="A17" s="1" t="s">
        <v>69</v>
      </c>
      <c r="C17" s="7">
        <v>13188080</v>
      </c>
      <c r="D17" s="7"/>
      <c r="E17" s="7">
        <v>170949326448</v>
      </c>
      <c r="F17" s="7"/>
      <c r="G17" s="7">
        <v>157315331088</v>
      </c>
      <c r="H17" s="7"/>
      <c r="I17" s="7">
        <f t="shared" si="0"/>
        <v>13633995360</v>
      </c>
      <c r="J17" s="7"/>
      <c r="K17" s="7">
        <v>13188080</v>
      </c>
      <c r="L17" s="7"/>
      <c r="M17" s="7">
        <v>170949326448</v>
      </c>
      <c r="N17" s="7"/>
      <c r="O17" s="7">
        <v>140535029105</v>
      </c>
      <c r="P17" s="7"/>
      <c r="Q17" s="7">
        <f t="shared" si="1"/>
        <v>30414297343</v>
      </c>
    </row>
    <row r="18" spans="1:17">
      <c r="A18" s="1" t="s">
        <v>70</v>
      </c>
      <c r="C18" s="7">
        <v>53906620</v>
      </c>
      <c r="D18" s="7"/>
      <c r="E18" s="7">
        <v>947398280802</v>
      </c>
      <c r="F18" s="7"/>
      <c r="G18" s="7">
        <v>854694715995</v>
      </c>
      <c r="H18" s="7"/>
      <c r="I18" s="7">
        <f t="shared" si="0"/>
        <v>92703564807</v>
      </c>
      <c r="J18" s="7"/>
      <c r="K18" s="7">
        <v>53906620</v>
      </c>
      <c r="L18" s="7"/>
      <c r="M18" s="7">
        <v>947398280802</v>
      </c>
      <c r="N18" s="7"/>
      <c r="O18" s="7">
        <v>743186972471</v>
      </c>
      <c r="P18" s="7"/>
      <c r="Q18" s="7">
        <f t="shared" si="1"/>
        <v>204211308331</v>
      </c>
    </row>
    <row r="19" spans="1:17">
      <c r="A19" s="1" t="s">
        <v>89</v>
      </c>
      <c r="C19" s="7">
        <v>19455351</v>
      </c>
      <c r="D19" s="7"/>
      <c r="E19" s="7">
        <v>114490382636</v>
      </c>
      <c r="F19" s="7"/>
      <c r="G19" s="7">
        <v>112756139544</v>
      </c>
      <c r="H19" s="7"/>
      <c r="I19" s="7">
        <f t="shared" si="0"/>
        <v>1734243092</v>
      </c>
      <c r="J19" s="7"/>
      <c r="K19" s="7">
        <v>19455351</v>
      </c>
      <c r="L19" s="7"/>
      <c r="M19" s="7">
        <v>114490382636</v>
      </c>
      <c r="N19" s="7"/>
      <c r="O19" s="7">
        <v>96483513784</v>
      </c>
      <c r="P19" s="7"/>
      <c r="Q19" s="7">
        <f t="shared" si="1"/>
        <v>18006868852</v>
      </c>
    </row>
    <row r="20" spans="1:17">
      <c r="A20" s="1" t="s">
        <v>99</v>
      </c>
      <c r="C20" s="7">
        <v>47760996</v>
      </c>
      <c r="D20" s="7"/>
      <c r="E20" s="7">
        <v>330438653793</v>
      </c>
      <c r="F20" s="7"/>
      <c r="G20" s="7">
        <v>283911372081</v>
      </c>
      <c r="H20" s="7"/>
      <c r="I20" s="7">
        <f t="shared" si="0"/>
        <v>46527281712</v>
      </c>
      <c r="J20" s="7"/>
      <c r="K20" s="7">
        <v>47760996</v>
      </c>
      <c r="L20" s="7"/>
      <c r="M20" s="7">
        <v>330438653793</v>
      </c>
      <c r="N20" s="7"/>
      <c r="O20" s="7">
        <v>264729905387</v>
      </c>
      <c r="P20" s="7"/>
      <c r="Q20" s="7">
        <f t="shared" si="1"/>
        <v>65708748406</v>
      </c>
    </row>
    <row r="21" spans="1:17">
      <c r="A21" s="1" t="s">
        <v>42</v>
      </c>
      <c r="C21" s="7">
        <v>4200000</v>
      </c>
      <c r="D21" s="7"/>
      <c r="E21" s="7">
        <v>101870244000</v>
      </c>
      <c r="F21" s="7"/>
      <c r="G21" s="7">
        <v>81830196000</v>
      </c>
      <c r="H21" s="7"/>
      <c r="I21" s="7">
        <f t="shared" si="0"/>
        <v>20040048000</v>
      </c>
      <c r="J21" s="7"/>
      <c r="K21" s="7">
        <v>4200000</v>
      </c>
      <c r="L21" s="7"/>
      <c r="M21" s="7">
        <v>101870244000</v>
      </c>
      <c r="N21" s="7"/>
      <c r="O21" s="7">
        <v>75818181600</v>
      </c>
      <c r="P21" s="7"/>
      <c r="Q21" s="7">
        <f t="shared" si="1"/>
        <v>26052062400</v>
      </c>
    </row>
    <row r="22" spans="1:17">
      <c r="A22" s="1" t="s">
        <v>61</v>
      </c>
      <c r="C22" s="7">
        <v>1300000</v>
      </c>
      <c r="D22" s="7"/>
      <c r="E22" s="7">
        <v>29308570200</v>
      </c>
      <c r="F22" s="7"/>
      <c r="G22" s="7">
        <v>28429830000</v>
      </c>
      <c r="H22" s="7"/>
      <c r="I22" s="7">
        <f t="shared" si="0"/>
        <v>878740200</v>
      </c>
      <c r="J22" s="7"/>
      <c r="K22" s="7">
        <v>1300000</v>
      </c>
      <c r="L22" s="7"/>
      <c r="M22" s="7">
        <v>29308570200</v>
      </c>
      <c r="N22" s="7"/>
      <c r="O22" s="7">
        <v>28946736000</v>
      </c>
      <c r="P22" s="7"/>
      <c r="Q22" s="7">
        <f t="shared" si="1"/>
        <v>361834200</v>
      </c>
    </row>
    <row r="23" spans="1:17">
      <c r="A23" s="1" t="s">
        <v>46</v>
      </c>
      <c r="C23" s="7">
        <v>10367954</v>
      </c>
      <c r="D23" s="7"/>
      <c r="E23" s="7">
        <v>46563703795</v>
      </c>
      <c r="F23" s="7"/>
      <c r="G23" s="7">
        <v>43667643422</v>
      </c>
      <c r="H23" s="7"/>
      <c r="I23" s="7">
        <f t="shared" si="0"/>
        <v>2896060373</v>
      </c>
      <c r="J23" s="7"/>
      <c r="K23" s="7">
        <v>10367954</v>
      </c>
      <c r="L23" s="7"/>
      <c r="M23" s="7">
        <v>46563703795</v>
      </c>
      <c r="N23" s="7"/>
      <c r="O23" s="7">
        <v>43121411394</v>
      </c>
      <c r="P23" s="7"/>
      <c r="Q23" s="7">
        <f t="shared" si="1"/>
        <v>3442292401</v>
      </c>
    </row>
    <row r="24" spans="1:17">
      <c r="A24" s="1" t="s">
        <v>37</v>
      </c>
      <c r="C24" s="7">
        <v>1969275</v>
      </c>
      <c r="D24" s="7"/>
      <c r="E24" s="7">
        <v>146464475624</v>
      </c>
      <c r="F24" s="7"/>
      <c r="G24" s="7">
        <v>149439963501</v>
      </c>
      <c r="H24" s="7"/>
      <c r="I24" s="7">
        <f t="shared" si="0"/>
        <v>-2975487877</v>
      </c>
      <c r="J24" s="7"/>
      <c r="K24" s="7">
        <v>1969275</v>
      </c>
      <c r="L24" s="7"/>
      <c r="M24" s="7">
        <v>146464475624</v>
      </c>
      <c r="N24" s="7"/>
      <c r="O24" s="7">
        <v>133276702308</v>
      </c>
      <c r="P24" s="7"/>
      <c r="Q24" s="7">
        <f t="shared" si="1"/>
        <v>13187773316</v>
      </c>
    </row>
    <row r="25" spans="1:17">
      <c r="A25" s="1" t="s">
        <v>54</v>
      </c>
      <c r="C25" s="7">
        <v>3380000</v>
      </c>
      <c r="D25" s="7"/>
      <c r="E25" s="7">
        <v>121459987350</v>
      </c>
      <c r="F25" s="7"/>
      <c r="G25" s="7">
        <v>115412187150</v>
      </c>
      <c r="H25" s="7"/>
      <c r="I25" s="7">
        <f t="shared" si="0"/>
        <v>6047800200</v>
      </c>
      <c r="J25" s="7"/>
      <c r="K25" s="7">
        <v>3380000</v>
      </c>
      <c r="L25" s="7"/>
      <c r="M25" s="7">
        <v>121459987350</v>
      </c>
      <c r="N25" s="7"/>
      <c r="O25" s="7">
        <v>120080362560</v>
      </c>
      <c r="P25" s="7"/>
      <c r="Q25" s="7">
        <f t="shared" si="1"/>
        <v>1379624790</v>
      </c>
    </row>
    <row r="26" spans="1:17">
      <c r="A26" s="1" t="s">
        <v>104</v>
      </c>
      <c r="C26" s="7">
        <v>5960364</v>
      </c>
      <c r="D26" s="7"/>
      <c r="E26" s="7">
        <v>99538317214</v>
      </c>
      <c r="F26" s="7"/>
      <c r="G26" s="7">
        <v>89939979483</v>
      </c>
      <c r="H26" s="7"/>
      <c r="I26" s="7">
        <f t="shared" si="0"/>
        <v>9598337731</v>
      </c>
      <c r="J26" s="7"/>
      <c r="K26" s="7">
        <v>5960364</v>
      </c>
      <c r="L26" s="7"/>
      <c r="M26" s="7">
        <v>99538317214</v>
      </c>
      <c r="N26" s="7"/>
      <c r="O26" s="7">
        <v>79076338855</v>
      </c>
      <c r="P26" s="7"/>
      <c r="Q26" s="7">
        <f t="shared" si="1"/>
        <v>20461978359</v>
      </c>
    </row>
    <row r="27" spans="1:17">
      <c r="A27" s="1" t="s">
        <v>76</v>
      </c>
      <c r="C27" s="7">
        <v>7538674</v>
      </c>
      <c r="D27" s="7"/>
      <c r="E27" s="7">
        <v>271950687507</v>
      </c>
      <c r="F27" s="7"/>
      <c r="G27" s="7">
        <v>254864780438</v>
      </c>
      <c r="H27" s="7"/>
      <c r="I27" s="7">
        <f t="shared" si="0"/>
        <v>17085907069</v>
      </c>
      <c r="J27" s="7"/>
      <c r="K27" s="7">
        <v>7538674</v>
      </c>
      <c r="L27" s="7"/>
      <c r="M27" s="7">
        <v>271950687507</v>
      </c>
      <c r="N27" s="7"/>
      <c r="O27" s="7">
        <v>219231949165</v>
      </c>
      <c r="P27" s="7"/>
      <c r="Q27" s="7">
        <f t="shared" si="1"/>
        <v>52718738342</v>
      </c>
    </row>
    <row r="28" spans="1:17">
      <c r="A28" s="1" t="s">
        <v>74</v>
      </c>
      <c r="C28" s="7">
        <v>5980283</v>
      </c>
      <c r="D28" s="7"/>
      <c r="E28" s="7">
        <v>125849305692</v>
      </c>
      <c r="F28" s="7"/>
      <c r="G28" s="7">
        <v>115029951117</v>
      </c>
      <c r="H28" s="7"/>
      <c r="I28" s="7">
        <f t="shared" si="0"/>
        <v>10819354575</v>
      </c>
      <c r="J28" s="7"/>
      <c r="K28" s="7">
        <v>5980283</v>
      </c>
      <c r="L28" s="7"/>
      <c r="M28" s="7">
        <v>125849305692</v>
      </c>
      <c r="N28" s="7"/>
      <c r="O28" s="7">
        <v>111938706953</v>
      </c>
      <c r="P28" s="7"/>
      <c r="Q28" s="7">
        <f t="shared" si="1"/>
        <v>13910598739</v>
      </c>
    </row>
    <row r="29" spans="1:17">
      <c r="A29" s="1" t="s">
        <v>87</v>
      </c>
      <c r="C29" s="7">
        <v>22413243</v>
      </c>
      <c r="D29" s="7"/>
      <c r="E29" s="7">
        <v>88005542606</v>
      </c>
      <c r="F29" s="7"/>
      <c r="G29" s="7">
        <v>88050102374</v>
      </c>
      <c r="H29" s="7"/>
      <c r="I29" s="7">
        <f t="shared" si="0"/>
        <v>-44559768</v>
      </c>
      <c r="J29" s="7"/>
      <c r="K29" s="7">
        <v>22413243</v>
      </c>
      <c r="L29" s="7"/>
      <c r="M29" s="7">
        <v>88005542606</v>
      </c>
      <c r="N29" s="7"/>
      <c r="O29" s="7">
        <v>78157833788</v>
      </c>
      <c r="P29" s="7"/>
      <c r="Q29" s="7">
        <f t="shared" si="1"/>
        <v>9847708818</v>
      </c>
    </row>
    <row r="30" spans="1:17">
      <c r="A30" s="1" t="s">
        <v>75</v>
      </c>
      <c r="C30" s="7">
        <v>638284</v>
      </c>
      <c r="D30" s="7"/>
      <c r="E30" s="7">
        <v>9612466084</v>
      </c>
      <c r="F30" s="7"/>
      <c r="G30" s="7">
        <v>8343493664</v>
      </c>
      <c r="H30" s="7"/>
      <c r="I30" s="7">
        <f t="shared" si="0"/>
        <v>1268972420</v>
      </c>
      <c r="J30" s="7"/>
      <c r="K30" s="7">
        <v>638284</v>
      </c>
      <c r="L30" s="7"/>
      <c r="M30" s="7">
        <v>9612466084</v>
      </c>
      <c r="N30" s="7"/>
      <c r="O30" s="7">
        <v>7988181386</v>
      </c>
      <c r="P30" s="7"/>
      <c r="Q30" s="7">
        <f t="shared" si="1"/>
        <v>1624284698</v>
      </c>
    </row>
    <row r="31" spans="1:17">
      <c r="A31" s="1" t="s">
        <v>73</v>
      </c>
      <c r="C31" s="7">
        <v>9561751</v>
      </c>
      <c r="D31" s="7"/>
      <c r="E31" s="7">
        <v>259862833619</v>
      </c>
      <c r="F31" s="7"/>
      <c r="G31" s="7">
        <v>256060890186</v>
      </c>
      <c r="H31" s="7"/>
      <c r="I31" s="7">
        <f t="shared" si="0"/>
        <v>3801943433</v>
      </c>
      <c r="J31" s="7"/>
      <c r="K31" s="7">
        <v>9561751</v>
      </c>
      <c r="L31" s="7"/>
      <c r="M31" s="7">
        <v>259862833619</v>
      </c>
      <c r="N31" s="7"/>
      <c r="O31" s="7">
        <v>242373893829</v>
      </c>
      <c r="P31" s="7"/>
      <c r="Q31" s="7">
        <f t="shared" si="1"/>
        <v>17488939790</v>
      </c>
    </row>
    <row r="32" spans="1:17">
      <c r="A32" s="1" t="s">
        <v>56</v>
      </c>
      <c r="C32" s="7">
        <v>5282591</v>
      </c>
      <c r="D32" s="7"/>
      <c r="E32" s="7">
        <v>60913451169</v>
      </c>
      <c r="F32" s="7"/>
      <c r="G32" s="7">
        <v>57237639460</v>
      </c>
      <c r="H32" s="7"/>
      <c r="I32" s="7">
        <f t="shared" si="0"/>
        <v>3675811709</v>
      </c>
      <c r="J32" s="7"/>
      <c r="K32" s="7">
        <v>5282591</v>
      </c>
      <c r="L32" s="7"/>
      <c r="M32" s="7">
        <v>60913451169</v>
      </c>
      <c r="N32" s="7"/>
      <c r="O32" s="7">
        <v>55818603627</v>
      </c>
      <c r="P32" s="7"/>
      <c r="Q32" s="7">
        <f t="shared" si="1"/>
        <v>5094847542</v>
      </c>
    </row>
    <row r="33" spans="1:17">
      <c r="A33" s="1" t="s">
        <v>59</v>
      </c>
      <c r="C33" s="7">
        <v>97245</v>
      </c>
      <c r="D33" s="7"/>
      <c r="E33" s="7">
        <v>47637198100</v>
      </c>
      <c r="F33" s="7"/>
      <c r="G33" s="7">
        <v>47753197771</v>
      </c>
      <c r="H33" s="7"/>
      <c r="I33" s="7">
        <f t="shared" si="0"/>
        <v>-115999671</v>
      </c>
      <c r="J33" s="7"/>
      <c r="K33" s="7">
        <v>97245</v>
      </c>
      <c r="L33" s="7"/>
      <c r="M33" s="7">
        <v>47637198100</v>
      </c>
      <c r="N33" s="7"/>
      <c r="O33" s="7">
        <v>54390312263</v>
      </c>
      <c r="P33" s="7"/>
      <c r="Q33" s="7">
        <f t="shared" si="1"/>
        <v>-6753114163</v>
      </c>
    </row>
    <row r="34" spans="1:17">
      <c r="A34" s="1" t="s">
        <v>25</v>
      </c>
      <c r="C34" s="7">
        <v>3532424</v>
      </c>
      <c r="D34" s="7"/>
      <c r="E34" s="7">
        <v>56428295660</v>
      </c>
      <c r="F34" s="7"/>
      <c r="G34" s="7">
        <v>60419085219</v>
      </c>
      <c r="H34" s="7"/>
      <c r="I34" s="7">
        <f t="shared" si="0"/>
        <v>-3990789559</v>
      </c>
      <c r="J34" s="7"/>
      <c r="K34" s="7">
        <v>3532424</v>
      </c>
      <c r="L34" s="7"/>
      <c r="M34" s="7">
        <v>56428295660</v>
      </c>
      <c r="N34" s="7"/>
      <c r="O34" s="7">
        <v>49686396087</v>
      </c>
      <c r="P34" s="7"/>
      <c r="Q34" s="7">
        <f t="shared" si="1"/>
        <v>6741899573</v>
      </c>
    </row>
    <row r="35" spans="1:17">
      <c r="A35" s="1" t="s">
        <v>23</v>
      </c>
      <c r="C35" s="7">
        <v>64967671</v>
      </c>
      <c r="D35" s="7"/>
      <c r="E35" s="7">
        <v>463692393907</v>
      </c>
      <c r="F35" s="7"/>
      <c r="G35" s="7">
        <v>457880093705</v>
      </c>
      <c r="H35" s="7"/>
      <c r="I35" s="7">
        <f t="shared" si="0"/>
        <v>5812300202</v>
      </c>
      <c r="J35" s="7"/>
      <c r="K35" s="7">
        <v>64967671</v>
      </c>
      <c r="L35" s="7"/>
      <c r="M35" s="7">
        <v>463692393907</v>
      </c>
      <c r="N35" s="7"/>
      <c r="O35" s="7">
        <v>405937099308</v>
      </c>
      <c r="P35" s="7"/>
      <c r="Q35" s="7">
        <f t="shared" si="1"/>
        <v>57755294599</v>
      </c>
    </row>
    <row r="36" spans="1:17">
      <c r="A36" s="1" t="s">
        <v>98</v>
      </c>
      <c r="C36" s="7">
        <v>4098146</v>
      </c>
      <c r="D36" s="7"/>
      <c r="E36" s="7">
        <v>45544659509</v>
      </c>
      <c r="F36" s="7"/>
      <c r="G36" s="7">
        <v>41185734136</v>
      </c>
      <c r="H36" s="7"/>
      <c r="I36" s="7">
        <f t="shared" si="0"/>
        <v>4358925373</v>
      </c>
      <c r="J36" s="7"/>
      <c r="K36" s="7">
        <v>4098146</v>
      </c>
      <c r="L36" s="7"/>
      <c r="M36" s="7">
        <v>45544659509</v>
      </c>
      <c r="N36" s="7"/>
      <c r="O36" s="7">
        <v>36663858262</v>
      </c>
      <c r="P36" s="7"/>
      <c r="Q36" s="7">
        <f t="shared" si="1"/>
        <v>8880801247</v>
      </c>
    </row>
    <row r="37" spans="1:17">
      <c r="A37" s="1" t="s">
        <v>92</v>
      </c>
      <c r="C37" s="7">
        <v>95149464</v>
      </c>
      <c r="D37" s="7"/>
      <c r="E37" s="7">
        <v>523991618778</v>
      </c>
      <c r="F37" s="7"/>
      <c r="G37" s="7">
        <v>468187457211</v>
      </c>
      <c r="H37" s="7"/>
      <c r="I37" s="7">
        <f t="shared" si="0"/>
        <v>55804161567</v>
      </c>
      <c r="J37" s="7"/>
      <c r="K37" s="7">
        <v>95149464</v>
      </c>
      <c r="L37" s="7"/>
      <c r="M37" s="7">
        <v>523991618778</v>
      </c>
      <c r="N37" s="7"/>
      <c r="O37" s="7">
        <v>462140690137</v>
      </c>
      <c r="P37" s="7"/>
      <c r="Q37" s="7">
        <f t="shared" si="1"/>
        <v>61850928641</v>
      </c>
    </row>
    <row r="38" spans="1:17">
      <c r="A38" s="1" t="s">
        <v>90</v>
      </c>
      <c r="C38" s="7">
        <v>142910337</v>
      </c>
      <c r="D38" s="7"/>
      <c r="E38" s="7">
        <v>361968932220</v>
      </c>
      <c r="F38" s="7"/>
      <c r="G38" s="7">
        <v>322334186502</v>
      </c>
      <c r="H38" s="7"/>
      <c r="I38" s="7">
        <f t="shared" si="0"/>
        <v>39634745718</v>
      </c>
      <c r="J38" s="7"/>
      <c r="K38" s="7">
        <v>142910337</v>
      </c>
      <c r="L38" s="7"/>
      <c r="M38" s="7">
        <v>361968932220</v>
      </c>
      <c r="N38" s="7"/>
      <c r="O38" s="7">
        <v>306849644269</v>
      </c>
      <c r="P38" s="7"/>
      <c r="Q38" s="7">
        <f t="shared" si="1"/>
        <v>55119287951</v>
      </c>
    </row>
    <row r="39" spans="1:17">
      <c r="A39" s="1" t="s">
        <v>105</v>
      </c>
      <c r="C39" s="7">
        <v>6003462</v>
      </c>
      <c r="D39" s="7"/>
      <c r="E39" s="7">
        <v>112611280238</v>
      </c>
      <c r="F39" s="7"/>
      <c r="G39" s="7">
        <v>103398070798</v>
      </c>
      <c r="H39" s="7"/>
      <c r="I39" s="7">
        <f t="shared" si="0"/>
        <v>9213209440</v>
      </c>
      <c r="J39" s="7"/>
      <c r="K39" s="7">
        <v>6003462</v>
      </c>
      <c r="L39" s="7"/>
      <c r="M39" s="7">
        <v>112611280238</v>
      </c>
      <c r="N39" s="7"/>
      <c r="O39" s="7">
        <v>96656888458</v>
      </c>
      <c r="P39" s="7"/>
      <c r="Q39" s="7">
        <f t="shared" si="1"/>
        <v>15954391780</v>
      </c>
    </row>
    <row r="40" spans="1:17">
      <c r="A40" s="1" t="s">
        <v>36</v>
      </c>
      <c r="C40" s="7">
        <v>1300000</v>
      </c>
      <c r="D40" s="7"/>
      <c r="E40" s="7">
        <v>47400280200</v>
      </c>
      <c r="F40" s="7"/>
      <c r="G40" s="7">
        <v>48899307600</v>
      </c>
      <c r="H40" s="7"/>
      <c r="I40" s="7">
        <f t="shared" si="0"/>
        <v>-1499027400</v>
      </c>
      <c r="J40" s="7"/>
      <c r="K40" s="7">
        <v>1300000</v>
      </c>
      <c r="L40" s="7"/>
      <c r="M40" s="7">
        <v>47400280200</v>
      </c>
      <c r="N40" s="7"/>
      <c r="O40" s="7">
        <v>46495694700</v>
      </c>
      <c r="P40" s="7"/>
      <c r="Q40" s="7">
        <f t="shared" si="1"/>
        <v>904585500</v>
      </c>
    </row>
    <row r="41" spans="1:17">
      <c r="A41" s="1" t="s">
        <v>49</v>
      </c>
      <c r="C41" s="7">
        <v>8045421</v>
      </c>
      <c r="D41" s="7"/>
      <c r="E41" s="7">
        <v>51664177813</v>
      </c>
      <c r="F41" s="7"/>
      <c r="G41" s="7">
        <v>46301608425</v>
      </c>
      <c r="H41" s="7"/>
      <c r="I41" s="7">
        <f t="shared" si="0"/>
        <v>5362569388</v>
      </c>
      <c r="J41" s="7"/>
      <c r="K41" s="7">
        <v>8045421</v>
      </c>
      <c r="L41" s="7"/>
      <c r="M41" s="7">
        <v>51664177813</v>
      </c>
      <c r="N41" s="7"/>
      <c r="O41" s="7">
        <v>42039936313</v>
      </c>
      <c r="P41" s="7"/>
      <c r="Q41" s="7">
        <f t="shared" si="1"/>
        <v>9624241500</v>
      </c>
    </row>
    <row r="42" spans="1:17">
      <c r="A42" s="1" t="s">
        <v>55</v>
      </c>
      <c r="C42" s="7">
        <v>2291676</v>
      </c>
      <c r="D42" s="7"/>
      <c r="E42" s="7">
        <v>36904256550</v>
      </c>
      <c r="F42" s="7"/>
      <c r="G42" s="7">
        <v>36790354523</v>
      </c>
      <c r="H42" s="7"/>
      <c r="I42" s="7">
        <f t="shared" si="0"/>
        <v>113902027</v>
      </c>
      <c r="J42" s="7"/>
      <c r="K42" s="7">
        <v>2291676</v>
      </c>
      <c r="L42" s="7"/>
      <c r="M42" s="7">
        <v>36904256550</v>
      </c>
      <c r="N42" s="7"/>
      <c r="O42" s="7">
        <v>27085901875</v>
      </c>
      <c r="P42" s="7"/>
      <c r="Q42" s="7">
        <f t="shared" si="1"/>
        <v>9818354675</v>
      </c>
    </row>
    <row r="43" spans="1:17">
      <c r="A43" s="1" t="s">
        <v>50</v>
      </c>
      <c r="C43" s="7">
        <v>3289466</v>
      </c>
      <c r="D43" s="7"/>
      <c r="E43" s="7">
        <v>45909307229</v>
      </c>
      <c r="F43" s="7"/>
      <c r="G43" s="7">
        <v>45026435936</v>
      </c>
      <c r="H43" s="7"/>
      <c r="I43" s="7">
        <f t="shared" si="0"/>
        <v>882871293</v>
      </c>
      <c r="J43" s="7"/>
      <c r="K43" s="7">
        <v>3289466</v>
      </c>
      <c r="L43" s="7"/>
      <c r="M43" s="7">
        <v>45909307229</v>
      </c>
      <c r="N43" s="7"/>
      <c r="O43" s="7">
        <v>35288689330</v>
      </c>
      <c r="P43" s="7"/>
      <c r="Q43" s="7">
        <f t="shared" si="1"/>
        <v>10620617899</v>
      </c>
    </row>
    <row r="44" spans="1:17">
      <c r="A44" s="1" t="s">
        <v>18</v>
      </c>
      <c r="C44" s="7">
        <v>76000000</v>
      </c>
      <c r="D44" s="7"/>
      <c r="E44" s="7">
        <v>115588134000</v>
      </c>
      <c r="F44" s="7"/>
      <c r="G44" s="7">
        <v>108583868360</v>
      </c>
      <c r="H44" s="7"/>
      <c r="I44" s="7">
        <f t="shared" si="0"/>
        <v>7004265640</v>
      </c>
      <c r="J44" s="7"/>
      <c r="K44" s="7">
        <v>76000000</v>
      </c>
      <c r="L44" s="7"/>
      <c r="M44" s="7">
        <v>115588134000</v>
      </c>
      <c r="N44" s="7"/>
      <c r="O44" s="7">
        <v>104528144360</v>
      </c>
      <c r="P44" s="7"/>
      <c r="Q44" s="7">
        <f t="shared" si="1"/>
        <v>11059989640</v>
      </c>
    </row>
    <row r="45" spans="1:17">
      <c r="A45" s="1" t="s">
        <v>20</v>
      </c>
      <c r="C45" s="7">
        <v>25877083</v>
      </c>
      <c r="D45" s="7"/>
      <c r="E45" s="7">
        <v>40976921169</v>
      </c>
      <c r="F45" s="7"/>
      <c r="G45" s="7">
        <v>35960913869</v>
      </c>
      <c r="H45" s="7"/>
      <c r="I45" s="7">
        <f t="shared" si="0"/>
        <v>5016007300</v>
      </c>
      <c r="J45" s="7"/>
      <c r="K45" s="7">
        <v>25877083</v>
      </c>
      <c r="L45" s="7"/>
      <c r="M45" s="7">
        <v>40976921169</v>
      </c>
      <c r="N45" s="7"/>
      <c r="O45" s="7">
        <v>34083126521</v>
      </c>
      <c r="P45" s="7"/>
      <c r="Q45" s="7">
        <f t="shared" si="1"/>
        <v>6893794648</v>
      </c>
    </row>
    <row r="46" spans="1:17">
      <c r="A46" s="1" t="s">
        <v>52</v>
      </c>
      <c r="C46" s="7">
        <v>29678394</v>
      </c>
      <c r="D46" s="7"/>
      <c r="E46" s="7">
        <v>123966595349</v>
      </c>
      <c r="F46" s="7"/>
      <c r="G46" s="7">
        <v>110926796409</v>
      </c>
      <c r="H46" s="7"/>
      <c r="I46" s="7">
        <f t="shared" si="0"/>
        <v>13039798940</v>
      </c>
      <c r="J46" s="7"/>
      <c r="K46" s="7">
        <v>29678394</v>
      </c>
      <c r="L46" s="7"/>
      <c r="M46" s="7">
        <v>123966595349</v>
      </c>
      <c r="N46" s="7"/>
      <c r="O46" s="7">
        <v>101988237889</v>
      </c>
      <c r="P46" s="7"/>
      <c r="Q46" s="7">
        <f t="shared" si="1"/>
        <v>21978357460</v>
      </c>
    </row>
    <row r="47" spans="1:17">
      <c r="A47" s="1" t="s">
        <v>27</v>
      </c>
      <c r="C47" s="7">
        <v>13983023</v>
      </c>
      <c r="D47" s="7"/>
      <c r="E47" s="7">
        <v>185979645295</v>
      </c>
      <c r="F47" s="7"/>
      <c r="G47" s="7">
        <v>166454586802</v>
      </c>
      <c r="H47" s="7"/>
      <c r="I47" s="7">
        <f t="shared" si="0"/>
        <v>19525058493</v>
      </c>
      <c r="J47" s="7"/>
      <c r="K47" s="7">
        <v>13983023</v>
      </c>
      <c r="L47" s="7"/>
      <c r="M47" s="7">
        <v>185979645295</v>
      </c>
      <c r="N47" s="7"/>
      <c r="O47" s="7">
        <v>172915979323</v>
      </c>
      <c r="P47" s="7"/>
      <c r="Q47" s="7">
        <f t="shared" si="1"/>
        <v>13063665972</v>
      </c>
    </row>
    <row r="48" spans="1:17">
      <c r="A48" s="1" t="s">
        <v>24</v>
      </c>
      <c r="C48" s="7">
        <v>5338346</v>
      </c>
      <c r="D48" s="7"/>
      <c r="E48" s="7">
        <v>47706179743</v>
      </c>
      <c r="F48" s="7"/>
      <c r="G48" s="7">
        <v>47971508885</v>
      </c>
      <c r="H48" s="7"/>
      <c r="I48" s="7">
        <f t="shared" si="0"/>
        <v>-265329142</v>
      </c>
      <c r="J48" s="7"/>
      <c r="K48" s="7">
        <v>5338346</v>
      </c>
      <c r="L48" s="7"/>
      <c r="M48" s="7">
        <v>47706179743</v>
      </c>
      <c r="N48" s="7"/>
      <c r="O48" s="7">
        <v>39308197258</v>
      </c>
      <c r="P48" s="7"/>
      <c r="Q48" s="7">
        <f t="shared" si="1"/>
        <v>8397982485</v>
      </c>
    </row>
    <row r="49" spans="1:17">
      <c r="A49" s="1" t="s">
        <v>94</v>
      </c>
      <c r="C49" s="7">
        <v>18269460</v>
      </c>
      <c r="D49" s="7"/>
      <c r="E49" s="7">
        <v>684660528080</v>
      </c>
      <c r="F49" s="7"/>
      <c r="G49" s="7">
        <v>666862986501</v>
      </c>
      <c r="H49" s="7"/>
      <c r="I49" s="7">
        <f t="shared" si="0"/>
        <v>17797541579</v>
      </c>
      <c r="J49" s="7"/>
      <c r="K49" s="7">
        <v>18269460</v>
      </c>
      <c r="L49" s="7"/>
      <c r="M49" s="7">
        <v>684660528080</v>
      </c>
      <c r="N49" s="7"/>
      <c r="O49" s="7">
        <v>590094664801</v>
      </c>
      <c r="P49" s="7"/>
      <c r="Q49" s="7">
        <f t="shared" si="1"/>
        <v>94565863279</v>
      </c>
    </row>
    <row r="50" spans="1:17">
      <c r="A50" s="1" t="s">
        <v>31</v>
      </c>
      <c r="C50" s="7">
        <v>4223289</v>
      </c>
      <c r="D50" s="7"/>
      <c r="E50" s="7">
        <v>801470807777</v>
      </c>
      <c r="F50" s="7"/>
      <c r="G50" s="7">
        <v>814317178694</v>
      </c>
      <c r="H50" s="7"/>
      <c r="I50" s="7">
        <f t="shared" si="0"/>
        <v>-12846370917</v>
      </c>
      <c r="J50" s="7"/>
      <c r="K50" s="7">
        <v>4223289</v>
      </c>
      <c r="L50" s="7"/>
      <c r="M50" s="7">
        <v>801470807777</v>
      </c>
      <c r="N50" s="7"/>
      <c r="O50" s="7">
        <v>788429478564</v>
      </c>
      <c r="P50" s="7"/>
      <c r="Q50" s="7">
        <f t="shared" si="1"/>
        <v>13041329213</v>
      </c>
    </row>
    <row r="51" spans="1:17">
      <c r="A51" s="1" t="s">
        <v>33</v>
      </c>
      <c r="C51" s="7">
        <v>578116</v>
      </c>
      <c r="D51" s="7"/>
      <c r="E51" s="7">
        <v>71317317636</v>
      </c>
      <c r="F51" s="7"/>
      <c r="G51" s="7">
        <v>67696857514</v>
      </c>
      <c r="H51" s="7"/>
      <c r="I51" s="7">
        <f t="shared" si="0"/>
        <v>3620460122</v>
      </c>
      <c r="J51" s="7"/>
      <c r="K51" s="7">
        <v>578116</v>
      </c>
      <c r="L51" s="7"/>
      <c r="M51" s="7">
        <v>71317317636</v>
      </c>
      <c r="N51" s="7"/>
      <c r="O51" s="7">
        <v>59873650933</v>
      </c>
      <c r="P51" s="7"/>
      <c r="Q51" s="7">
        <f t="shared" si="1"/>
        <v>11443666703</v>
      </c>
    </row>
    <row r="52" spans="1:17">
      <c r="A52" s="1" t="s">
        <v>101</v>
      </c>
      <c r="C52" s="7">
        <v>5500180</v>
      </c>
      <c r="D52" s="7"/>
      <c r="E52" s="7">
        <v>92126598703</v>
      </c>
      <c r="F52" s="7"/>
      <c r="G52" s="7">
        <v>81465063542</v>
      </c>
      <c r="H52" s="7"/>
      <c r="I52" s="7">
        <f t="shared" si="0"/>
        <v>10661535161</v>
      </c>
      <c r="J52" s="7"/>
      <c r="K52" s="7">
        <v>5500180</v>
      </c>
      <c r="L52" s="7"/>
      <c r="M52" s="7">
        <v>92126598703</v>
      </c>
      <c r="N52" s="7"/>
      <c r="O52" s="7">
        <v>72252106937</v>
      </c>
      <c r="P52" s="7"/>
      <c r="Q52" s="7">
        <f t="shared" si="1"/>
        <v>19874491766</v>
      </c>
    </row>
    <row r="53" spans="1:17">
      <c r="A53" s="1" t="s">
        <v>100</v>
      </c>
      <c r="C53" s="7">
        <v>4040235</v>
      </c>
      <c r="D53" s="7"/>
      <c r="E53" s="7">
        <v>230529627540</v>
      </c>
      <c r="F53" s="7"/>
      <c r="G53" s="7">
        <v>200809780087</v>
      </c>
      <c r="H53" s="7"/>
      <c r="I53" s="7">
        <f t="shared" si="0"/>
        <v>29719847453</v>
      </c>
      <c r="J53" s="7"/>
      <c r="K53" s="7">
        <v>4040235</v>
      </c>
      <c r="L53" s="7"/>
      <c r="M53" s="7">
        <v>230529627540</v>
      </c>
      <c r="N53" s="7"/>
      <c r="O53" s="7">
        <v>184945807460</v>
      </c>
      <c r="P53" s="7"/>
      <c r="Q53" s="7">
        <f t="shared" si="1"/>
        <v>45583820080</v>
      </c>
    </row>
    <row r="54" spans="1:17">
      <c r="A54" s="1" t="s">
        <v>78</v>
      </c>
      <c r="C54" s="7">
        <v>10860000</v>
      </c>
      <c r="D54" s="7"/>
      <c r="E54" s="7">
        <v>80857418670</v>
      </c>
      <c r="F54" s="7"/>
      <c r="G54" s="7">
        <v>79993788030</v>
      </c>
      <c r="H54" s="7"/>
      <c r="I54" s="7">
        <f t="shared" si="0"/>
        <v>863630640</v>
      </c>
      <c r="J54" s="7"/>
      <c r="K54" s="7">
        <v>10860000</v>
      </c>
      <c r="L54" s="7"/>
      <c r="M54" s="7">
        <v>80857418670</v>
      </c>
      <c r="N54" s="7"/>
      <c r="O54" s="7">
        <v>76647219299</v>
      </c>
      <c r="P54" s="7"/>
      <c r="Q54" s="7">
        <f t="shared" si="1"/>
        <v>4210199371</v>
      </c>
    </row>
    <row r="55" spans="1:17">
      <c r="A55" s="1" t="s">
        <v>63</v>
      </c>
      <c r="C55" s="7">
        <v>6530702</v>
      </c>
      <c r="D55" s="7"/>
      <c r="E55" s="7">
        <v>133082808623</v>
      </c>
      <c r="F55" s="7"/>
      <c r="G55" s="7">
        <v>122436183933</v>
      </c>
      <c r="H55" s="7"/>
      <c r="I55" s="7">
        <f t="shared" si="0"/>
        <v>10646624690</v>
      </c>
      <c r="J55" s="7"/>
      <c r="K55" s="7">
        <v>6530702</v>
      </c>
      <c r="L55" s="7"/>
      <c r="M55" s="7">
        <v>133082808623</v>
      </c>
      <c r="N55" s="7"/>
      <c r="O55" s="7">
        <v>116695518205</v>
      </c>
      <c r="P55" s="7"/>
      <c r="Q55" s="7">
        <f t="shared" si="1"/>
        <v>16387290418</v>
      </c>
    </row>
    <row r="56" spans="1:17">
      <c r="A56" s="1" t="s">
        <v>102</v>
      </c>
      <c r="C56" s="7">
        <v>50872921</v>
      </c>
      <c r="D56" s="7"/>
      <c r="E56" s="7">
        <v>196313621680</v>
      </c>
      <c r="F56" s="7"/>
      <c r="G56" s="7">
        <v>175984390377</v>
      </c>
      <c r="H56" s="7"/>
      <c r="I56" s="7">
        <f t="shared" si="0"/>
        <v>20329231303</v>
      </c>
      <c r="J56" s="7"/>
      <c r="K56" s="7">
        <v>50872921</v>
      </c>
      <c r="L56" s="7"/>
      <c r="M56" s="7">
        <v>196313621680</v>
      </c>
      <c r="N56" s="7"/>
      <c r="O56" s="7">
        <v>173875989606</v>
      </c>
      <c r="P56" s="7"/>
      <c r="Q56" s="7">
        <f t="shared" si="1"/>
        <v>22437632074</v>
      </c>
    </row>
    <row r="57" spans="1:17">
      <c r="A57" s="1" t="s">
        <v>81</v>
      </c>
      <c r="C57" s="7">
        <v>4024137</v>
      </c>
      <c r="D57" s="7"/>
      <c r="E57" s="7">
        <v>38521862296</v>
      </c>
      <c r="F57" s="7"/>
      <c r="G57" s="7">
        <v>34201653440</v>
      </c>
      <c r="H57" s="7"/>
      <c r="I57" s="7">
        <f t="shared" si="0"/>
        <v>4320208856</v>
      </c>
      <c r="J57" s="7"/>
      <c r="K57" s="7">
        <v>4024137</v>
      </c>
      <c r="L57" s="7"/>
      <c r="M57" s="7">
        <v>38521862296</v>
      </c>
      <c r="N57" s="7"/>
      <c r="O57" s="7">
        <v>32321562549</v>
      </c>
      <c r="P57" s="7"/>
      <c r="Q57" s="7">
        <f t="shared" si="1"/>
        <v>6200299747</v>
      </c>
    </row>
    <row r="58" spans="1:17">
      <c r="A58" s="1" t="s">
        <v>77</v>
      </c>
      <c r="C58" s="7">
        <v>10065086</v>
      </c>
      <c r="D58" s="7"/>
      <c r="E58" s="7">
        <v>156681412241</v>
      </c>
      <c r="F58" s="7"/>
      <c r="G58" s="7">
        <v>138371898550</v>
      </c>
      <c r="H58" s="7"/>
      <c r="I58" s="7">
        <f t="shared" si="0"/>
        <v>18309513691</v>
      </c>
      <c r="J58" s="7"/>
      <c r="K58" s="7">
        <v>10065086</v>
      </c>
      <c r="L58" s="7"/>
      <c r="M58" s="7">
        <v>156681412241</v>
      </c>
      <c r="N58" s="7"/>
      <c r="O58" s="7">
        <v>108756510285</v>
      </c>
      <c r="P58" s="7"/>
      <c r="Q58" s="7">
        <f t="shared" si="1"/>
        <v>47924901956</v>
      </c>
    </row>
    <row r="59" spans="1:17">
      <c r="A59" s="1" t="s">
        <v>79</v>
      </c>
      <c r="C59" s="7">
        <v>33358084</v>
      </c>
      <c r="D59" s="7"/>
      <c r="E59" s="7">
        <v>108862977962</v>
      </c>
      <c r="F59" s="7"/>
      <c r="G59" s="7">
        <v>56271846970</v>
      </c>
      <c r="H59" s="7"/>
      <c r="I59" s="7">
        <f t="shared" si="0"/>
        <v>52591130992</v>
      </c>
      <c r="J59" s="7"/>
      <c r="K59" s="7">
        <v>33358084</v>
      </c>
      <c r="L59" s="7"/>
      <c r="M59" s="7">
        <v>108862977962</v>
      </c>
      <c r="N59" s="7"/>
      <c r="O59" s="7">
        <v>59952562947</v>
      </c>
      <c r="P59" s="7"/>
      <c r="Q59" s="7">
        <f t="shared" si="1"/>
        <v>48910415015</v>
      </c>
    </row>
    <row r="60" spans="1:17">
      <c r="A60" s="1" t="s">
        <v>95</v>
      </c>
      <c r="C60" s="7">
        <v>8000000</v>
      </c>
      <c r="D60" s="7"/>
      <c r="E60" s="7">
        <v>112128840000</v>
      </c>
      <c r="F60" s="7"/>
      <c r="G60" s="7">
        <v>89225928000</v>
      </c>
      <c r="H60" s="7"/>
      <c r="I60" s="7">
        <f t="shared" si="0"/>
        <v>22902912000</v>
      </c>
      <c r="J60" s="7"/>
      <c r="K60" s="7">
        <v>8000000</v>
      </c>
      <c r="L60" s="7"/>
      <c r="M60" s="7">
        <v>112128840000</v>
      </c>
      <c r="N60" s="7"/>
      <c r="O60" s="7">
        <v>89225928000</v>
      </c>
      <c r="P60" s="7"/>
      <c r="Q60" s="7">
        <f t="shared" si="1"/>
        <v>22902912000</v>
      </c>
    </row>
    <row r="61" spans="1:17">
      <c r="A61" s="1" t="s">
        <v>82</v>
      </c>
      <c r="C61" s="7">
        <v>633607</v>
      </c>
      <c r="D61" s="7"/>
      <c r="E61" s="7">
        <v>4906430528</v>
      </c>
      <c r="F61" s="7"/>
      <c r="G61" s="7">
        <v>3734479994</v>
      </c>
      <c r="H61" s="7"/>
      <c r="I61" s="7">
        <f t="shared" si="0"/>
        <v>1171950534</v>
      </c>
      <c r="J61" s="7"/>
      <c r="K61" s="7">
        <v>633607</v>
      </c>
      <c r="L61" s="7"/>
      <c r="M61" s="7">
        <v>4906430528</v>
      </c>
      <c r="N61" s="7"/>
      <c r="O61" s="7">
        <v>3733975100</v>
      </c>
      <c r="P61" s="7"/>
      <c r="Q61" s="7">
        <f t="shared" si="1"/>
        <v>1172455428</v>
      </c>
    </row>
    <row r="62" spans="1:17">
      <c r="A62" s="1" t="s">
        <v>28</v>
      </c>
      <c r="C62" s="7">
        <v>2804702</v>
      </c>
      <c r="D62" s="7"/>
      <c r="E62" s="7">
        <v>221368313434</v>
      </c>
      <c r="F62" s="7"/>
      <c r="G62" s="7">
        <v>200876410364</v>
      </c>
      <c r="H62" s="7"/>
      <c r="I62" s="7">
        <f t="shared" si="0"/>
        <v>20491903070</v>
      </c>
      <c r="J62" s="7"/>
      <c r="K62" s="7">
        <v>2804702</v>
      </c>
      <c r="L62" s="7"/>
      <c r="M62" s="7">
        <v>221368313434</v>
      </c>
      <c r="N62" s="7"/>
      <c r="O62" s="7">
        <v>198076192485</v>
      </c>
      <c r="P62" s="7"/>
      <c r="Q62" s="7">
        <f t="shared" si="1"/>
        <v>23292120949</v>
      </c>
    </row>
    <row r="63" spans="1:17">
      <c r="A63" s="1" t="s">
        <v>88</v>
      </c>
      <c r="C63" s="7">
        <v>5630095</v>
      </c>
      <c r="D63" s="7"/>
      <c r="E63" s="7">
        <v>52048342193</v>
      </c>
      <c r="F63" s="7"/>
      <c r="G63" s="7">
        <v>43037822738</v>
      </c>
      <c r="H63" s="7"/>
      <c r="I63" s="7">
        <f t="shared" si="0"/>
        <v>9010519455</v>
      </c>
      <c r="J63" s="7"/>
      <c r="K63" s="7">
        <v>5630095</v>
      </c>
      <c r="L63" s="7"/>
      <c r="M63" s="7">
        <v>52048342193</v>
      </c>
      <c r="N63" s="7"/>
      <c r="O63" s="7">
        <v>41806571632</v>
      </c>
      <c r="P63" s="7"/>
      <c r="Q63" s="7">
        <f t="shared" si="1"/>
        <v>10241770561</v>
      </c>
    </row>
    <row r="64" spans="1:17">
      <c r="A64" s="1" t="s">
        <v>96</v>
      </c>
      <c r="C64" s="7">
        <v>14199807</v>
      </c>
      <c r="D64" s="7"/>
      <c r="E64" s="7">
        <v>423318391269</v>
      </c>
      <c r="F64" s="7"/>
      <c r="G64" s="7">
        <v>389761730024</v>
      </c>
      <c r="H64" s="7"/>
      <c r="I64" s="7">
        <f t="shared" si="0"/>
        <v>33556661245</v>
      </c>
      <c r="J64" s="7"/>
      <c r="K64" s="7">
        <v>14199807</v>
      </c>
      <c r="L64" s="7"/>
      <c r="M64" s="7">
        <v>423318391269</v>
      </c>
      <c r="N64" s="7"/>
      <c r="O64" s="7">
        <v>335874279524</v>
      </c>
      <c r="P64" s="7"/>
      <c r="Q64" s="7">
        <f t="shared" si="1"/>
        <v>87444111745</v>
      </c>
    </row>
    <row r="65" spans="1:17">
      <c r="A65" s="1" t="s">
        <v>48</v>
      </c>
      <c r="C65" s="7">
        <v>1315428</v>
      </c>
      <c r="D65" s="7"/>
      <c r="E65" s="7">
        <v>9205512471</v>
      </c>
      <c r="F65" s="7"/>
      <c r="G65" s="7">
        <v>7518706919</v>
      </c>
      <c r="H65" s="7"/>
      <c r="I65" s="7">
        <f t="shared" si="0"/>
        <v>1686805552</v>
      </c>
      <c r="J65" s="7"/>
      <c r="K65" s="7">
        <v>1315428</v>
      </c>
      <c r="L65" s="7"/>
      <c r="M65" s="7">
        <v>9205512471</v>
      </c>
      <c r="N65" s="7"/>
      <c r="O65" s="7">
        <v>6968175298</v>
      </c>
      <c r="P65" s="7"/>
      <c r="Q65" s="7">
        <f t="shared" si="1"/>
        <v>2237337173</v>
      </c>
    </row>
    <row r="66" spans="1:17">
      <c r="A66" s="1" t="s">
        <v>86</v>
      </c>
      <c r="C66" s="7">
        <v>15980119</v>
      </c>
      <c r="D66" s="7"/>
      <c r="E66" s="7">
        <v>297050197359</v>
      </c>
      <c r="F66" s="7"/>
      <c r="G66" s="7">
        <v>279576656338</v>
      </c>
      <c r="H66" s="7"/>
      <c r="I66" s="7">
        <f t="shared" si="0"/>
        <v>17473541021</v>
      </c>
      <c r="J66" s="7"/>
      <c r="K66" s="7">
        <v>15980119</v>
      </c>
      <c r="L66" s="7"/>
      <c r="M66" s="7">
        <v>297050197359</v>
      </c>
      <c r="N66" s="7"/>
      <c r="O66" s="7">
        <v>221204597785</v>
      </c>
      <c r="P66" s="7"/>
      <c r="Q66" s="7">
        <f t="shared" si="1"/>
        <v>75845599574</v>
      </c>
    </row>
    <row r="67" spans="1:17">
      <c r="A67" s="1" t="s">
        <v>106</v>
      </c>
      <c r="C67" s="7">
        <v>867402</v>
      </c>
      <c r="D67" s="7"/>
      <c r="E67" s="7">
        <v>3333423544</v>
      </c>
      <c r="F67" s="7"/>
      <c r="G67" s="7">
        <v>3251988615</v>
      </c>
      <c r="H67" s="7"/>
      <c r="I67" s="7">
        <f t="shared" si="0"/>
        <v>81434929</v>
      </c>
      <c r="J67" s="7"/>
      <c r="K67" s="7">
        <v>867402</v>
      </c>
      <c r="L67" s="7"/>
      <c r="M67" s="7">
        <v>3333423544</v>
      </c>
      <c r="N67" s="7"/>
      <c r="O67" s="7">
        <v>3251988615</v>
      </c>
      <c r="P67" s="7"/>
      <c r="Q67" s="7">
        <f t="shared" si="1"/>
        <v>81434929</v>
      </c>
    </row>
    <row r="68" spans="1:17">
      <c r="A68" s="1" t="s">
        <v>93</v>
      </c>
      <c r="C68" s="7">
        <v>25821452</v>
      </c>
      <c r="D68" s="7"/>
      <c r="E68" s="7">
        <v>61859432609</v>
      </c>
      <c r="F68" s="7"/>
      <c r="G68" s="7">
        <v>49795559859</v>
      </c>
      <c r="H68" s="7"/>
      <c r="I68" s="7">
        <f t="shared" si="0"/>
        <v>12063872750</v>
      </c>
      <c r="J68" s="7"/>
      <c r="K68" s="7">
        <v>25821452</v>
      </c>
      <c r="L68" s="7"/>
      <c r="M68" s="7">
        <v>61859432609</v>
      </c>
      <c r="N68" s="7"/>
      <c r="O68" s="7">
        <v>47280114052</v>
      </c>
      <c r="P68" s="7"/>
      <c r="Q68" s="7">
        <f t="shared" si="1"/>
        <v>14579318557</v>
      </c>
    </row>
    <row r="69" spans="1:17">
      <c r="A69" s="1" t="s">
        <v>107</v>
      </c>
      <c r="C69" s="7">
        <v>402038</v>
      </c>
      <c r="D69" s="7"/>
      <c r="E69" s="7">
        <v>16165675599</v>
      </c>
      <c r="F69" s="7"/>
      <c r="G69" s="7">
        <v>16034190441</v>
      </c>
      <c r="H69" s="7"/>
      <c r="I69" s="7">
        <f t="shared" si="0"/>
        <v>131485158</v>
      </c>
      <c r="J69" s="7"/>
      <c r="K69" s="7">
        <v>402038</v>
      </c>
      <c r="L69" s="7"/>
      <c r="M69" s="7">
        <v>16165675599</v>
      </c>
      <c r="N69" s="7"/>
      <c r="O69" s="7">
        <v>16034190441</v>
      </c>
      <c r="P69" s="7"/>
      <c r="Q69" s="7">
        <f t="shared" si="1"/>
        <v>131485158</v>
      </c>
    </row>
    <row r="70" spans="1:17">
      <c r="A70" s="1" t="s">
        <v>26</v>
      </c>
      <c r="C70" s="7">
        <v>42015988</v>
      </c>
      <c r="D70" s="7"/>
      <c r="E70" s="7">
        <v>144927995263</v>
      </c>
      <c r="F70" s="7"/>
      <c r="G70" s="7">
        <v>151401724158</v>
      </c>
      <c r="H70" s="7"/>
      <c r="I70" s="7">
        <f t="shared" si="0"/>
        <v>-6473728895</v>
      </c>
      <c r="J70" s="7"/>
      <c r="K70" s="7">
        <v>42015988</v>
      </c>
      <c r="L70" s="7"/>
      <c r="M70" s="7">
        <v>144927995263</v>
      </c>
      <c r="N70" s="7"/>
      <c r="O70" s="7">
        <v>123931092268</v>
      </c>
      <c r="P70" s="7"/>
      <c r="Q70" s="7">
        <f t="shared" si="1"/>
        <v>20996902995</v>
      </c>
    </row>
    <row r="71" spans="1:17">
      <c r="A71" s="1" t="s">
        <v>30</v>
      </c>
      <c r="C71" s="7">
        <v>87186162</v>
      </c>
      <c r="D71" s="7"/>
      <c r="E71" s="7">
        <v>198555023334</v>
      </c>
      <c r="F71" s="7"/>
      <c r="G71" s="7">
        <v>195868333799</v>
      </c>
      <c r="H71" s="7"/>
      <c r="I71" s="7">
        <f t="shared" si="0"/>
        <v>2686689535</v>
      </c>
      <c r="J71" s="7"/>
      <c r="K71" s="7">
        <v>87186162</v>
      </c>
      <c r="L71" s="7"/>
      <c r="M71" s="7">
        <v>198555023334</v>
      </c>
      <c r="N71" s="7"/>
      <c r="O71" s="7">
        <v>189331298027</v>
      </c>
      <c r="P71" s="7"/>
      <c r="Q71" s="7">
        <f t="shared" si="1"/>
        <v>9223725307</v>
      </c>
    </row>
    <row r="72" spans="1:17">
      <c r="A72" s="1" t="s">
        <v>41</v>
      </c>
      <c r="C72" s="7">
        <v>9760937</v>
      </c>
      <c r="D72" s="7"/>
      <c r="E72" s="7">
        <v>32582201948</v>
      </c>
      <c r="F72" s="7"/>
      <c r="G72" s="7">
        <v>34736236740</v>
      </c>
      <c r="H72" s="7"/>
      <c r="I72" s="7">
        <f t="shared" si="0"/>
        <v>-2154034792</v>
      </c>
      <c r="J72" s="7"/>
      <c r="K72" s="7">
        <v>9760937</v>
      </c>
      <c r="L72" s="7"/>
      <c r="M72" s="7">
        <v>32582201948</v>
      </c>
      <c r="N72" s="7"/>
      <c r="O72" s="7">
        <v>39437174197</v>
      </c>
      <c r="P72" s="7"/>
      <c r="Q72" s="7">
        <f t="shared" si="1"/>
        <v>-6854972249</v>
      </c>
    </row>
    <row r="73" spans="1:17">
      <c r="A73" s="1" t="s">
        <v>85</v>
      </c>
      <c r="C73" s="7">
        <v>13270998</v>
      </c>
      <c r="D73" s="7"/>
      <c r="E73" s="7">
        <v>42082593442</v>
      </c>
      <c r="F73" s="7"/>
      <c r="G73" s="7">
        <v>36471173883</v>
      </c>
      <c r="H73" s="7"/>
      <c r="I73" s="7">
        <f t="shared" ref="I73:I100" si="2">E73-G73</f>
        <v>5611419559</v>
      </c>
      <c r="J73" s="7"/>
      <c r="K73" s="7">
        <v>13270998</v>
      </c>
      <c r="L73" s="7"/>
      <c r="M73" s="7">
        <v>42082593442</v>
      </c>
      <c r="N73" s="7"/>
      <c r="O73" s="7">
        <v>36075325651</v>
      </c>
      <c r="P73" s="7"/>
      <c r="Q73" s="7">
        <f t="shared" ref="Q73:Q101" si="3">M73-O73</f>
        <v>6007267791</v>
      </c>
    </row>
    <row r="74" spans="1:17">
      <c r="A74" s="1" t="s">
        <v>35</v>
      </c>
      <c r="C74" s="7">
        <v>1821939</v>
      </c>
      <c r="D74" s="7"/>
      <c r="E74" s="7">
        <v>174789112659</v>
      </c>
      <c r="F74" s="7"/>
      <c r="G74" s="7">
        <v>164719405205</v>
      </c>
      <c r="H74" s="7"/>
      <c r="I74" s="7">
        <f t="shared" si="2"/>
        <v>10069707454</v>
      </c>
      <c r="J74" s="7"/>
      <c r="K74" s="7">
        <v>1821939</v>
      </c>
      <c r="L74" s="7"/>
      <c r="M74" s="7">
        <v>174789112659</v>
      </c>
      <c r="N74" s="7"/>
      <c r="O74" s="7">
        <v>161787095351</v>
      </c>
      <c r="P74" s="7"/>
      <c r="Q74" s="7">
        <f t="shared" si="3"/>
        <v>13002017308</v>
      </c>
    </row>
    <row r="75" spans="1:17">
      <c r="A75" s="1" t="s">
        <v>39</v>
      </c>
      <c r="C75" s="7">
        <v>467290</v>
      </c>
      <c r="D75" s="7"/>
      <c r="E75" s="7">
        <v>63173308932</v>
      </c>
      <c r="F75" s="7"/>
      <c r="G75" s="7">
        <v>56201019468</v>
      </c>
      <c r="H75" s="7"/>
      <c r="I75" s="7">
        <f t="shared" si="2"/>
        <v>6972289464</v>
      </c>
      <c r="J75" s="7"/>
      <c r="K75" s="7">
        <v>467290</v>
      </c>
      <c r="L75" s="7"/>
      <c r="M75" s="7">
        <v>63173308932</v>
      </c>
      <c r="N75" s="7"/>
      <c r="O75" s="7">
        <v>47774814879</v>
      </c>
      <c r="P75" s="7"/>
      <c r="Q75" s="7">
        <f t="shared" si="3"/>
        <v>15398494053</v>
      </c>
    </row>
    <row r="76" spans="1:17">
      <c r="A76" s="1" t="s">
        <v>60</v>
      </c>
      <c r="C76" s="7">
        <v>8868106</v>
      </c>
      <c r="D76" s="7"/>
      <c r="E76" s="7">
        <v>37579797699</v>
      </c>
      <c r="F76" s="7"/>
      <c r="G76" s="7">
        <v>38514223821</v>
      </c>
      <c r="H76" s="7"/>
      <c r="I76" s="7">
        <f t="shared" si="2"/>
        <v>-934426122</v>
      </c>
      <c r="J76" s="7"/>
      <c r="K76" s="7">
        <v>8868106</v>
      </c>
      <c r="L76" s="7"/>
      <c r="M76" s="7">
        <v>37579797699</v>
      </c>
      <c r="N76" s="7"/>
      <c r="O76" s="7">
        <v>42965970909</v>
      </c>
      <c r="P76" s="7"/>
      <c r="Q76" s="7">
        <f t="shared" si="3"/>
        <v>-5386173210</v>
      </c>
    </row>
    <row r="77" spans="1:17">
      <c r="A77" s="1" t="s">
        <v>38</v>
      </c>
      <c r="C77" s="7">
        <v>3146248</v>
      </c>
      <c r="D77" s="7"/>
      <c r="E77" s="7">
        <v>87101649909</v>
      </c>
      <c r="F77" s="7"/>
      <c r="G77" s="7">
        <v>65365331529</v>
      </c>
      <c r="H77" s="7"/>
      <c r="I77" s="7">
        <f t="shared" si="2"/>
        <v>21736318380</v>
      </c>
      <c r="J77" s="7"/>
      <c r="K77" s="7">
        <v>3146248</v>
      </c>
      <c r="L77" s="7"/>
      <c r="M77" s="7">
        <v>87101649909</v>
      </c>
      <c r="N77" s="7"/>
      <c r="O77" s="7">
        <v>53047795466</v>
      </c>
      <c r="P77" s="7"/>
      <c r="Q77" s="7">
        <f t="shared" si="3"/>
        <v>34053854443</v>
      </c>
    </row>
    <row r="78" spans="1:17">
      <c r="A78" s="1" t="s">
        <v>84</v>
      </c>
      <c r="C78" s="7">
        <v>328467</v>
      </c>
      <c r="D78" s="7"/>
      <c r="E78" s="7">
        <v>9583145436</v>
      </c>
      <c r="F78" s="7"/>
      <c r="G78" s="7">
        <v>9028073980</v>
      </c>
      <c r="H78" s="7"/>
      <c r="I78" s="7">
        <f t="shared" si="2"/>
        <v>555071456</v>
      </c>
      <c r="J78" s="7"/>
      <c r="K78" s="7">
        <v>328467</v>
      </c>
      <c r="L78" s="7"/>
      <c r="M78" s="7">
        <v>9583145436</v>
      </c>
      <c r="N78" s="7"/>
      <c r="O78" s="7">
        <v>9256632815</v>
      </c>
      <c r="P78" s="7"/>
      <c r="Q78" s="7">
        <f t="shared" si="3"/>
        <v>326512621</v>
      </c>
    </row>
    <row r="79" spans="1:17">
      <c r="A79" s="1" t="s">
        <v>71</v>
      </c>
      <c r="C79" s="7">
        <v>3101511</v>
      </c>
      <c r="D79" s="7"/>
      <c r="E79" s="7">
        <v>199319635667</v>
      </c>
      <c r="F79" s="7"/>
      <c r="G79" s="7">
        <v>185908337675</v>
      </c>
      <c r="H79" s="7"/>
      <c r="I79" s="7">
        <f t="shared" si="2"/>
        <v>13411297992</v>
      </c>
      <c r="J79" s="7"/>
      <c r="K79" s="7">
        <v>3101511</v>
      </c>
      <c r="L79" s="7"/>
      <c r="M79" s="7">
        <v>199319635667</v>
      </c>
      <c r="N79" s="7"/>
      <c r="O79" s="7">
        <v>167587369691</v>
      </c>
      <c r="P79" s="7"/>
      <c r="Q79" s="7">
        <f t="shared" si="3"/>
        <v>31732265976</v>
      </c>
    </row>
    <row r="80" spans="1:17">
      <c r="A80" s="1" t="s">
        <v>32</v>
      </c>
      <c r="C80" s="7">
        <v>18989479</v>
      </c>
      <c r="D80" s="7"/>
      <c r="E80" s="7">
        <v>195560452975</v>
      </c>
      <c r="F80" s="7"/>
      <c r="G80" s="7">
        <v>179515435115</v>
      </c>
      <c r="H80" s="7"/>
      <c r="I80" s="7">
        <f t="shared" si="2"/>
        <v>16045017860</v>
      </c>
      <c r="J80" s="7"/>
      <c r="K80" s="7">
        <v>18989479</v>
      </c>
      <c r="L80" s="7"/>
      <c r="M80" s="7">
        <v>195560452975</v>
      </c>
      <c r="N80" s="7"/>
      <c r="O80" s="7">
        <v>162526592675</v>
      </c>
      <c r="P80" s="7"/>
      <c r="Q80" s="7">
        <f t="shared" si="3"/>
        <v>33033860300</v>
      </c>
    </row>
    <row r="81" spans="1:17">
      <c r="A81" s="1" t="s">
        <v>40</v>
      </c>
      <c r="C81" s="7">
        <v>98651</v>
      </c>
      <c r="D81" s="7"/>
      <c r="E81" s="7">
        <v>7433253212</v>
      </c>
      <c r="F81" s="7"/>
      <c r="G81" s="7">
        <v>7237125159</v>
      </c>
      <c r="H81" s="7"/>
      <c r="I81" s="7">
        <f t="shared" si="2"/>
        <v>196128053</v>
      </c>
      <c r="J81" s="7"/>
      <c r="K81" s="7">
        <v>98651</v>
      </c>
      <c r="L81" s="7"/>
      <c r="M81" s="7">
        <v>7433253212</v>
      </c>
      <c r="N81" s="7"/>
      <c r="O81" s="7">
        <v>6437903353</v>
      </c>
      <c r="P81" s="7"/>
      <c r="Q81" s="7">
        <f t="shared" si="3"/>
        <v>995349859</v>
      </c>
    </row>
    <row r="82" spans="1:17">
      <c r="A82" s="1" t="s">
        <v>64</v>
      </c>
      <c r="C82" s="7">
        <v>23343333</v>
      </c>
      <c r="D82" s="7"/>
      <c r="E82" s="7">
        <v>79428798697</v>
      </c>
      <c r="F82" s="7"/>
      <c r="G82" s="7">
        <v>75692883830</v>
      </c>
      <c r="H82" s="7"/>
      <c r="I82" s="7">
        <f t="shared" si="2"/>
        <v>3735914867</v>
      </c>
      <c r="J82" s="7"/>
      <c r="K82" s="7">
        <v>23343333</v>
      </c>
      <c r="L82" s="7"/>
      <c r="M82" s="7">
        <v>79428798697</v>
      </c>
      <c r="N82" s="7"/>
      <c r="O82" s="7">
        <v>68476302937</v>
      </c>
      <c r="P82" s="7"/>
      <c r="Q82" s="7">
        <f t="shared" si="3"/>
        <v>10952495760</v>
      </c>
    </row>
    <row r="83" spans="1:17">
      <c r="A83" s="1" t="s">
        <v>62</v>
      </c>
      <c r="C83" s="7">
        <v>327456369</v>
      </c>
      <c r="D83" s="7"/>
      <c r="E83" s="7">
        <v>297839823298</v>
      </c>
      <c r="F83" s="7"/>
      <c r="G83" s="7">
        <v>273004563266</v>
      </c>
      <c r="H83" s="7"/>
      <c r="I83" s="7">
        <f t="shared" si="2"/>
        <v>24835260032</v>
      </c>
      <c r="J83" s="7"/>
      <c r="K83" s="7">
        <v>327456369</v>
      </c>
      <c r="L83" s="7"/>
      <c r="M83" s="7">
        <v>297839823298</v>
      </c>
      <c r="N83" s="7"/>
      <c r="O83" s="7">
        <v>282352128805</v>
      </c>
      <c r="P83" s="7"/>
      <c r="Q83" s="7">
        <f t="shared" si="3"/>
        <v>15487694493</v>
      </c>
    </row>
    <row r="84" spans="1:17">
      <c r="A84" s="1" t="s">
        <v>80</v>
      </c>
      <c r="C84" s="7">
        <v>84855799</v>
      </c>
      <c r="D84" s="7"/>
      <c r="E84" s="7">
        <v>36608293636</v>
      </c>
      <c r="F84" s="7"/>
      <c r="G84" s="7">
        <v>36608293636</v>
      </c>
      <c r="H84" s="7"/>
      <c r="I84" s="7">
        <f t="shared" si="2"/>
        <v>0</v>
      </c>
      <c r="J84" s="7"/>
      <c r="K84" s="7">
        <v>84855799</v>
      </c>
      <c r="L84" s="7"/>
      <c r="M84" s="7">
        <v>36608293636</v>
      </c>
      <c r="N84" s="7"/>
      <c r="O84" s="7">
        <v>36608293636</v>
      </c>
      <c r="P84" s="7"/>
      <c r="Q84" s="7">
        <f t="shared" si="3"/>
        <v>0</v>
      </c>
    </row>
    <row r="85" spans="1:17">
      <c r="A85" s="1" t="s">
        <v>29</v>
      </c>
      <c r="C85" s="7">
        <v>4018000</v>
      </c>
      <c r="D85" s="7"/>
      <c r="E85" s="7">
        <v>123417470610</v>
      </c>
      <c r="F85" s="7"/>
      <c r="G85" s="7">
        <v>92039876787</v>
      </c>
      <c r="H85" s="7"/>
      <c r="I85" s="7">
        <f t="shared" si="2"/>
        <v>31377593823</v>
      </c>
      <c r="J85" s="7"/>
      <c r="K85" s="7">
        <v>4018000</v>
      </c>
      <c r="L85" s="7"/>
      <c r="M85" s="7">
        <v>123417470610</v>
      </c>
      <c r="N85" s="7"/>
      <c r="O85" s="7">
        <v>92039876787</v>
      </c>
      <c r="P85" s="7"/>
      <c r="Q85" s="7">
        <f t="shared" si="3"/>
        <v>31377593823</v>
      </c>
    </row>
    <row r="86" spans="1:17">
      <c r="A86" s="1" t="s">
        <v>47</v>
      </c>
      <c r="C86" s="7">
        <v>5600000</v>
      </c>
      <c r="D86" s="7"/>
      <c r="E86" s="7">
        <v>45702442800</v>
      </c>
      <c r="F86" s="7"/>
      <c r="G86" s="7">
        <v>38286545303</v>
      </c>
      <c r="H86" s="7"/>
      <c r="I86" s="7">
        <f t="shared" si="2"/>
        <v>7415897497</v>
      </c>
      <c r="J86" s="7"/>
      <c r="K86" s="7">
        <v>5600000</v>
      </c>
      <c r="L86" s="7"/>
      <c r="M86" s="7">
        <v>45702442800</v>
      </c>
      <c r="N86" s="7"/>
      <c r="O86" s="7">
        <v>38500926838</v>
      </c>
      <c r="P86" s="7"/>
      <c r="Q86" s="7">
        <f t="shared" si="3"/>
        <v>7201515962</v>
      </c>
    </row>
    <row r="87" spans="1:17">
      <c r="A87" s="1" t="s">
        <v>58</v>
      </c>
      <c r="C87" s="7">
        <v>8275563</v>
      </c>
      <c r="D87" s="7"/>
      <c r="E87" s="7">
        <v>150788507924</v>
      </c>
      <c r="F87" s="7"/>
      <c r="G87" s="7">
        <v>133884498387</v>
      </c>
      <c r="H87" s="7"/>
      <c r="I87" s="7">
        <f t="shared" si="2"/>
        <v>16904009537</v>
      </c>
      <c r="J87" s="7"/>
      <c r="K87" s="7">
        <v>8275563</v>
      </c>
      <c r="L87" s="7"/>
      <c r="M87" s="7">
        <v>150788507924</v>
      </c>
      <c r="N87" s="7"/>
      <c r="O87" s="7">
        <v>130102732006</v>
      </c>
      <c r="P87" s="7"/>
      <c r="Q87" s="7">
        <f t="shared" si="3"/>
        <v>20685775918</v>
      </c>
    </row>
    <row r="88" spans="1:17">
      <c r="A88" s="1" t="s">
        <v>53</v>
      </c>
      <c r="C88" s="7">
        <v>9699863</v>
      </c>
      <c r="D88" s="7"/>
      <c r="E88" s="7">
        <v>102785306369</v>
      </c>
      <c r="F88" s="7"/>
      <c r="G88" s="7">
        <v>99699818748</v>
      </c>
      <c r="H88" s="7"/>
      <c r="I88" s="7">
        <f t="shared" si="2"/>
        <v>3085487621</v>
      </c>
      <c r="J88" s="7"/>
      <c r="K88" s="7">
        <v>9699863</v>
      </c>
      <c r="L88" s="7"/>
      <c r="M88" s="7">
        <v>102785306369</v>
      </c>
      <c r="N88" s="7"/>
      <c r="O88" s="7">
        <v>84175959156</v>
      </c>
      <c r="P88" s="7"/>
      <c r="Q88" s="7">
        <f t="shared" si="3"/>
        <v>18609347213</v>
      </c>
    </row>
    <row r="89" spans="1:17">
      <c r="A89" s="1" t="s">
        <v>22</v>
      </c>
      <c r="C89" s="7">
        <v>31830868</v>
      </c>
      <c r="D89" s="7"/>
      <c r="E89" s="7">
        <v>108815030239</v>
      </c>
      <c r="F89" s="7"/>
      <c r="G89" s="7">
        <v>102676584218</v>
      </c>
      <c r="H89" s="7"/>
      <c r="I89" s="7">
        <f t="shared" si="2"/>
        <v>6138446021</v>
      </c>
      <c r="J89" s="7"/>
      <c r="K89" s="7">
        <v>31830868</v>
      </c>
      <c r="L89" s="7"/>
      <c r="M89" s="7">
        <v>108815030239</v>
      </c>
      <c r="N89" s="7"/>
      <c r="O89" s="7">
        <v>101569132616</v>
      </c>
      <c r="P89" s="7"/>
      <c r="Q89" s="7">
        <f t="shared" si="3"/>
        <v>7245897623</v>
      </c>
    </row>
    <row r="90" spans="1:17">
      <c r="A90" s="1" t="s">
        <v>83</v>
      </c>
      <c r="C90" s="7">
        <v>11000000</v>
      </c>
      <c r="D90" s="7"/>
      <c r="E90" s="7">
        <v>57953115000</v>
      </c>
      <c r="F90" s="7"/>
      <c r="G90" s="7">
        <v>57953115000</v>
      </c>
      <c r="H90" s="7"/>
      <c r="I90" s="7">
        <f t="shared" si="2"/>
        <v>0</v>
      </c>
      <c r="J90" s="7"/>
      <c r="K90" s="7">
        <v>11000000</v>
      </c>
      <c r="L90" s="7"/>
      <c r="M90" s="7">
        <v>57953115000</v>
      </c>
      <c r="N90" s="7"/>
      <c r="O90" s="7">
        <v>57953115000</v>
      </c>
      <c r="P90" s="7"/>
      <c r="Q90" s="7">
        <f t="shared" si="3"/>
        <v>0</v>
      </c>
    </row>
    <row r="91" spans="1:17">
      <c r="A91" s="1" t="s">
        <v>51</v>
      </c>
      <c r="C91" s="7">
        <v>10556271</v>
      </c>
      <c r="D91" s="7"/>
      <c r="E91" s="7">
        <v>30074259763</v>
      </c>
      <c r="F91" s="7"/>
      <c r="G91" s="7">
        <v>36950435693</v>
      </c>
      <c r="H91" s="7"/>
      <c r="I91" s="7">
        <f t="shared" si="2"/>
        <v>-6876175930</v>
      </c>
      <c r="J91" s="7"/>
      <c r="K91" s="7">
        <v>10556271</v>
      </c>
      <c r="L91" s="7"/>
      <c r="M91" s="7">
        <v>30074259763</v>
      </c>
      <c r="N91" s="7"/>
      <c r="O91" s="7">
        <v>20189419326</v>
      </c>
      <c r="P91" s="7"/>
      <c r="Q91" s="7">
        <f t="shared" si="3"/>
        <v>9884840437</v>
      </c>
    </row>
    <row r="92" spans="1:17">
      <c r="A92" s="1" t="s">
        <v>57</v>
      </c>
      <c r="C92" s="7">
        <v>8595000</v>
      </c>
      <c r="D92" s="7"/>
      <c r="E92" s="7">
        <v>21564702009</v>
      </c>
      <c r="F92" s="7"/>
      <c r="G92" s="7">
        <v>19975544095</v>
      </c>
      <c r="H92" s="7"/>
      <c r="I92" s="7">
        <f t="shared" si="2"/>
        <v>1589157914</v>
      </c>
      <c r="J92" s="7"/>
      <c r="K92" s="7">
        <v>8595000</v>
      </c>
      <c r="L92" s="7"/>
      <c r="M92" s="7">
        <v>21564702009</v>
      </c>
      <c r="N92" s="7"/>
      <c r="O92" s="7">
        <v>18967368645</v>
      </c>
      <c r="P92" s="7"/>
      <c r="Q92" s="7">
        <f t="shared" si="3"/>
        <v>2597333364</v>
      </c>
    </row>
    <row r="93" spans="1:17">
      <c r="A93" s="1" t="s">
        <v>44</v>
      </c>
      <c r="C93" s="7">
        <v>75000</v>
      </c>
      <c r="D93" s="7"/>
      <c r="E93" s="7">
        <v>140673937500</v>
      </c>
      <c r="F93" s="7"/>
      <c r="G93" s="7">
        <v>123595312500</v>
      </c>
      <c r="H93" s="7"/>
      <c r="I93" s="7">
        <f t="shared" si="2"/>
        <v>17078625000</v>
      </c>
      <c r="J93" s="7"/>
      <c r="K93" s="7">
        <v>75000</v>
      </c>
      <c r="L93" s="7"/>
      <c r="M93" s="7">
        <v>140673937500</v>
      </c>
      <c r="N93" s="7"/>
      <c r="O93" s="7">
        <v>112434281250</v>
      </c>
      <c r="P93" s="7"/>
      <c r="Q93" s="7">
        <f t="shared" si="3"/>
        <v>28239656250</v>
      </c>
    </row>
    <row r="94" spans="1:17">
      <c r="A94" s="1" t="s">
        <v>45</v>
      </c>
      <c r="C94" s="7">
        <v>114900</v>
      </c>
      <c r="D94" s="7"/>
      <c r="E94" s="7">
        <v>214030852692</v>
      </c>
      <c r="F94" s="7"/>
      <c r="G94" s="7">
        <v>189348018750</v>
      </c>
      <c r="H94" s="7"/>
      <c r="I94" s="7">
        <f t="shared" si="2"/>
        <v>24682833942</v>
      </c>
      <c r="J94" s="7"/>
      <c r="K94" s="7">
        <v>114900</v>
      </c>
      <c r="L94" s="7"/>
      <c r="M94" s="7">
        <v>214030852692</v>
      </c>
      <c r="N94" s="7"/>
      <c r="O94" s="7">
        <v>171159133312</v>
      </c>
      <c r="P94" s="7"/>
      <c r="Q94" s="7">
        <f t="shared" si="3"/>
        <v>42871719380</v>
      </c>
    </row>
    <row r="95" spans="1:17">
      <c r="A95" s="1" t="s">
        <v>43</v>
      </c>
      <c r="C95" s="7">
        <v>104300</v>
      </c>
      <c r="D95" s="7"/>
      <c r="E95" s="7">
        <v>194953453187</v>
      </c>
      <c r="F95" s="7"/>
      <c r="G95" s="7">
        <v>172400729375</v>
      </c>
      <c r="H95" s="7"/>
      <c r="I95" s="7">
        <f t="shared" si="2"/>
        <v>22552723812</v>
      </c>
      <c r="J95" s="7"/>
      <c r="K95" s="7">
        <v>104300</v>
      </c>
      <c r="L95" s="7"/>
      <c r="M95" s="7">
        <v>194953453187</v>
      </c>
      <c r="N95" s="7"/>
      <c r="O95" s="7">
        <v>155837759000</v>
      </c>
      <c r="P95" s="7"/>
      <c r="Q95" s="7">
        <f t="shared" si="3"/>
        <v>39115694187</v>
      </c>
    </row>
    <row r="96" spans="1:17">
      <c r="A96" s="1" t="s">
        <v>137</v>
      </c>
      <c r="C96" s="7">
        <v>165000</v>
      </c>
      <c r="D96" s="7"/>
      <c r="E96" s="7">
        <v>164968444049</v>
      </c>
      <c r="F96" s="7"/>
      <c r="G96" s="7">
        <v>163320392812</v>
      </c>
      <c r="H96" s="7"/>
      <c r="I96" s="7">
        <f t="shared" si="2"/>
        <v>1648051237</v>
      </c>
      <c r="J96" s="7"/>
      <c r="K96" s="7">
        <v>165000</v>
      </c>
      <c r="L96" s="7"/>
      <c r="M96" s="7">
        <v>164968444049</v>
      </c>
      <c r="N96" s="7"/>
      <c r="O96" s="7">
        <v>168269495625</v>
      </c>
      <c r="P96" s="7"/>
      <c r="Q96" s="7">
        <f t="shared" si="3"/>
        <v>-3301051576</v>
      </c>
    </row>
    <row r="97" spans="1:17">
      <c r="A97" s="1" t="s">
        <v>148</v>
      </c>
      <c r="C97" s="7">
        <v>150000</v>
      </c>
      <c r="D97" s="7"/>
      <c r="E97" s="7">
        <v>138993302896</v>
      </c>
      <c r="F97" s="7"/>
      <c r="G97" s="7">
        <v>142129234406</v>
      </c>
      <c r="H97" s="7"/>
      <c r="I97" s="7">
        <f t="shared" si="2"/>
        <v>-3135931510</v>
      </c>
      <c r="J97" s="7"/>
      <c r="K97" s="7">
        <v>150000</v>
      </c>
      <c r="L97" s="7"/>
      <c r="M97" s="7">
        <v>138993302896</v>
      </c>
      <c r="N97" s="7"/>
      <c r="O97" s="7">
        <v>147723220312</v>
      </c>
      <c r="P97" s="7"/>
      <c r="Q97" s="7">
        <f t="shared" si="3"/>
        <v>-8729917416</v>
      </c>
    </row>
    <row r="98" spans="1:17">
      <c r="A98" s="1" t="s">
        <v>125</v>
      </c>
      <c r="C98" s="7">
        <v>19957</v>
      </c>
      <c r="D98" s="7"/>
      <c r="E98" s="7">
        <v>19424618149</v>
      </c>
      <c r="F98" s="7"/>
      <c r="G98" s="7">
        <v>19103767754</v>
      </c>
      <c r="H98" s="7"/>
      <c r="I98" s="7">
        <f t="shared" si="2"/>
        <v>320850395</v>
      </c>
      <c r="J98" s="7"/>
      <c r="K98" s="7">
        <v>19957</v>
      </c>
      <c r="L98" s="7"/>
      <c r="M98" s="7">
        <v>19424618149</v>
      </c>
      <c r="N98" s="7"/>
      <c r="O98" s="7">
        <v>18853153266</v>
      </c>
      <c r="P98" s="7"/>
      <c r="Q98" s="7">
        <f t="shared" si="3"/>
        <v>571464883</v>
      </c>
    </row>
    <row r="99" spans="1:17">
      <c r="A99" s="1" t="s">
        <v>134</v>
      </c>
      <c r="C99" s="7">
        <v>26800</v>
      </c>
      <c r="D99" s="7"/>
      <c r="E99" s="7">
        <v>23861074396</v>
      </c>
      <c r="F99" s="7"/>
      <c r="G99" s="7">
        <v>23579725400</v>
      </c>
      <c r="H99" s="7"/>
      <c r="I99" s="7">
        <f t="shared" si="2"/>
        <v>281348996</v>
      </c>
      <c r="J99" s="7"/>
      <c r="K99" s="7">
        <v>26800</v>
      </c>
      <c r="L99" s="7"/>
      <c r="M99" s="7">
        <v>23861074396</v>
      </c>
      <c r="N99" s="7"/>
      <c r="O99" s="7">
        <v>23451644618</v>
      </c>
      <c r="P99" s="7"/>
      <c r="Q99" s="7">
        <f t="shared" si="3"/>
        <v>409429778</v>
      </c>
    </row>
    <row r="100" spans="1:17">
      <c r="A100" s="1" t="s">
        <v>151</v>
      </c>
      <c r="C100" s="7">
        <v>102000</v>
      </c>
      <c r="D100" s="7"/>
      <c r="E100" s="7">
        <v>98922067125</v>
      </c>
      <c r="F100" s="7"/>
      <c r="G100" s="7">
        <v>99431974687</v>
      </c>
      <c r="H100" s="7"/>
      <c r="I100" s="7">
        <f t="shared" si="2"/>
        <v>-509907562</v>
      </c>
      <c r="J100" s="7"/>
      <c r="K100" s="7">
        <v>102000</v>
      </c>
      <c r="L100" s="7"/>
      <c r="M100" s="7">
        <v>98922067125</v>
      </c>
      <c r="N100" s="7"/>
      <c r="O100" s="7">
        <v>99838880922</v>
      </c>
      <c r="P100" s="7"/>
      <c r="Q100" s="7">
        <f t="shared" si="3"/>
        <v>-916813797</v>
      </c>
    </row>
    <row r="101" spans="1:17">
      <c r="A101" s="1" t="s">
        <v>140</v>
      </c>
      <c r="C101" s="7">
        <v>340630</v>
      </c>
      <c r="D101" s="7"/>
      <c r="E101" s="7">
        <v>335173659561</v>
      </c>
      <c r="F101" s="7"/>
      <c r="G101" s="7">
        <v>336384800990</v>
      </c>
      <c r="H101" s="7"/>
      <c r="I101" s="7">
        <f>E101-G101</f>
        <v>-1211141429</v>
      </c>
      <c r="J101" s="7"/>
      <c r="K101" s="7">
        <v>340630</v>
      </c>
      <c r="L101" s="7"/>
      <c r="M101" s="7">
        <v>335173659561</v>
      </c>
      <c r="N101" s="7"/>
      <c r="O101" s="7">
        <v>336384800990</v>
      </c>
      <c r="P101" s="7"/>
      <c r="Q101" s="7">
        <f t="shared" si="3"/>
        <v>-1211141429</v>
      </c>
    </row>
    <row r="102" spans="1:17" ht="24.75" thickBot="1">
      <c r="C102" s="7"/>
      <c r="D102" s="7"/>
      <c r="E102" s="17">
        <f>SUM(E8:E101)</f>
        <v>14169305764316</v>
      </c>
      <c r="F102" s="7"/>
      <c r="G102" s="17">
        <f>SUM(G8:G101)</f>
        <v>13085996637277</v>
      </c>
      <c r="H102" s="7"/>
      <c r="I102" s="17">
        <f>SUM(I8:I101)</f>
        <v>1083309127039</v>
      </c>
      <c r="J102" s="7"/>
      <c r="K102" s="7"/>
      <c r="L102" s="7"/>
      <c r="M102" s="17">
        <f>SUM(M8:M101)</f>
        <v>14169305764316</v>
      </c>
      <c r="N102" s="7"/>
      <c r="O102" s="17">
        <f>SUM(O8:O101)</f>
        <v>12183575380955</v>
      </c>
      <c r="P102" s="7"/>
      <c r="Q102" s="17">
        <f>SUM(Q8:Q101)</f>
        <v>1985730383361</v>
      </c>
    </row>
    <row r="103" spans="1:17" ht="24.75" thickTop="1">
      <c r="C103" s="7"/>
      <c r="D103" s="7">
        <f t="shared" ref="D103:H103" si="4">SUM(D8:D95)</f>
        <v>0</v>
      </c>
      <c r="E103" s="7"/>
      <c r="F103" s="7">
        <f t="shared" si="4"/>
        <v>0</v>
      </c>
      <c r="G103" s="7"/>
      <c r="H103" s="7">
        <f t="shared" si="4"/>
        <v>0</v>
      </c>
      <c r="I103" s="7"/>
      <c r="J103" s="7"/>
      <c r="K103" s="7"/>
      <c r="L103" s="7"/>
      <c r="M103" s="7"/>
      <c r="N103" s="7"/>
      <c r="O103" s="7"/>
      <c r="P103" s="7"/>
      <c r="Q103" s="7"/>
    </row>
    <row r="104" spans="1:17"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</row>
    <row r="105" spans="1:17">
      <c r="G105" s="4"/>
      <c r="H105" s="4"/>
      <c r="I105" s="7"/>
      <c r="J105" s="4"/>
      <c r="K105" s="4"/>
      <c r="L105" s="4"/>
      <c r="M105" s="4"/>
      <c r="N105" s="4"/>
      <c r="O105" s="4"/>
      <c r="P105" s="4"/>
      <c r="Q105" s="4"/>
    </row>
    <row r="106" spans="1:17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>
      <c r="F107" s="7">
        <f t="shared" ref="F107:H107" si="5">SUM(F96:F101)</f>
        <v>0</v>
      </c>
      <c r="G107" s="7"/>
      <c r="H107" s="7">
        <f t="shared" si="5"/>
        <v>0</v>
      </c>
      <c r="I107" s="7"/>
      <c r="J107" s="7"/>
      <c r="K107" s="7"/>
      <c r="L107" s="7"/>
      <c r="M107" s="7"/>
      <c r="N107" s="7"/>
      <c r="O107" s="7"/>
      <c r="P107" s="7"/>
      <c r="Q107" s="7"/>
    </row>
    <row r="108" spans="1:17"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اطلس</vt:lpstr>
      <vt:lpstr>سهام</vt:lpstr>
      <vt:lpstr>اوراق مشارکت</vt:lpstr>
      <vt:lpstr>سپرده</vt:lpstr>
      <vt:lpstr>سایر درآمدها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2022-12-24T05:50:35Z</dcterms:created>
  <dcterms:modified xsi:type="dcterms:W3CDTF">2022-12-31T11:10:44Z</dcterms:modified>
</cp:coreProperties>
</file>