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60932971-A66E-4C48-9FEA-E5BE66A24E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5" l="1"/>
  <c r="E9" i="15" s="1"/>
  <c r="G11" i="15"/>
  <c r="E8" i="15"/>
  <c r="C10" i="15"/>
  <c r="C9" i="15"/>
  <c r="C8" i="15"/>
  <c r="C7" i="15"/>
  <c r="K11" i="13"/>
  <c r="K9" i="13"/>
  <c r="K10" i="13"/>
  <c r="K8" i="13"/>
  <c r="I11" i="13"/>
  <c r="G11" i="13"/>
  <c r="G9" i="13"/>
  <c r="G10" i="13"/>
  <c r="G8" i="13"/>
  <c r="E11" i="13"/>
  <c r="I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C27" i="12"/>
  <c r="E27" i="12"/>
  <c r="G27" i="12"/>
  <c r="K27" i="12"/>
  <c r="M27" i="12"/>
  <c r="O27" i="12"/>
  <c r="Q27" i="12"/>
  <c r="S99" i="11"/>
  <c r="Q9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8" i="11"/>
  <c r="C99" i="11"/>
  <c r="E99" i="11"/>
  <c r="G99" i="11"/>
  <c r="M99" i="11"/>
  <c r="O99" i="11"/>
  <c r="Q37" i="10"/>
  <c r="O37" i="10"/>
  <c r="M37" i="10"/>
  <c r="I37" i="10"/>
  <c r="G37" i="10"/>
  <c r="E37" i="10"/>
  <c r="F112" i="9"/>
  <c r="F116" i="9"/>
  <c r="E111" i="9"/>
  <c r="G111" i="9"/>
  <c r="I111" i="9"/>
  <c r="M111" i="9"/>
  <c r="O111" i="9"/>
  <c r="Q11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8" i="9"/>
  <c r="S9" i="8"/>
  <c r="Q9" i="8"/>
  <c r="O9" i="8"/>
  <c r="M9" i="8"/>
  <c r="K9" i="8"/>
  <c r="I9" i="8"/>
  <c r="E9" i="8"/>
  <c r="N22" i="7"/>
  <c r="N19" i="7"/>
  <c r="Q18" i="7"/>
  <c r="S18" i="7"/>
  <c r="O18" i="7"/>
  <c r="M18" i="7"/>
  <c r="K18" i="7"/>
  <c r="I18" i="7"/>
  <c r="S11" i="6"/>
  <c r="Q11" i="6"/>
  <c r="O11" i="6"/>
  <c r="M11" i="6"/>
  <c r="K11" i="6"/>
  <c r="AI28" i="3"/>
  <c r="AG28" i="3"/>
  <c r="AA28" i="3"/>
  <c r="W28" i="3"/>
  <c r="S28" i="3"/>
  <c r="Q28" i="3"/>
  <c r="Y106" i="1"/>
  <c r="W106" i="1"/>
  <c r="U106" i="1"/>
  <c r="O106" i="1"/>
  <c r="K106" i="1"/>
  <c r="E106" i="1"/>
  <c r="G106" i="1"/>
  <c r="E10" i="15" l="1"/>
  <c r="E7" i="15"/>
  <c r="E11" i="15" s="1"/>
  <c r="I27" i="12"/>
  <c r="U11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8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I99" i="11"/>
  <c r="K9" i="11" s="1"/>
  <c r="K92" i="11"/>
  <c r="K88" i="11"/>
  <c r="K76" i="11"/>
  <c r="K72" i="11"/>
  <c r="K60" i="11"/>
  <c r="K56" i="11"/>
  <c r="K44" i="11"/>
  <c r="K40" i="11"/>
  <c r="K28" i="11"/>
  <c r="K24" i="11"/>
  <c r="K20" i="11"/>
  <c r="K12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AK28" i="3"/>
  <c r="U99" i="11" l="1"/>
  <c r="K16" i="11"/>
  <c r="K32" i="11"/>
  <c r="K48" i="11"/>
  <c r="K64" i="11"/>
  <c r="K80" i="11"/>
  <c r="K96" i="11"/>
  <c r="K36" i="11"/>
  <c r="K52" i="11"/>
  <c r="K68" i="11"/>
  <c r="K84" i="11"/>
  <c r="K8" i="11"/>
  <c r="K99" i="11"/>
</calcChain>
</file>

<file path=xl/sharedStrings.xml><?xml version="1.0" encoding="utf-8"?>
<sst xmlns="http://schemas.openxmlformats.org/spreadsheetml/2006/main" count="853" uniqueCount="235">
  <si>
    <t>صندوق سرمایه‌گذاری توسعه اطلس مفید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</si>
  <si>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</si>
  <si>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</si>
  <si>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</si>
  <si>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</si>
  <si>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</si>
  <si>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</si>
  <si>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</si>
  <si>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</si>
  <si>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</si>
  <si>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</si>
  <si>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</si>
  <si>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</si>
  <si>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</si>
  <si>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</si>
  <si>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</si>
  <si>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</si>
  <si>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</si>
  <si>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</si>
  <si>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</si>
  <si>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</si>
  <si>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</si>
  <si>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</si>
  <si>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</si>
  <si>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</si>
  <si>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</si>
  <si>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</si>
  <si>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</si>
  <si>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</si>
  <si>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</si>
  <si>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</si>
  <si>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</si>
  <si>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</si>
  <si>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</si>
  <si>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</si>
  <si>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</si>
  <si>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</si>
  <si>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</si>
  <si>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</si>
  <si>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</si>
  <si>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</si>
  <si>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</si>
  <si>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</si>
  <si>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</si>
  <si>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</si>
  <si>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</si>
  <si>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تامین سرمایه لوتوس پارسیان</t>
  </si>
  <si>
    <t>ح . داروسازی‌ ابوریحان‌</t>
  </si>
  <si>
    <t>ح . واسپاری ملت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</si>
  <si>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</si>
  <si>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</si>
  <si>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</si>
  <si>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</si>
  <si>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</si>
  <si>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</si>
  <si>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</si>
  <si>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</si>
  <si>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</si>
  <si>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</si>
  <si>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</si>
  <si>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</si>
  <si>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</si>
  <si>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</si>
  <si>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</si>
  <si>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</si>
  <si>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</si>
  <si>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</si>
  <si>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</si>
  <si>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</si>
  <si>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</si>
  <si>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</si>
  <si>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</si>
  <si>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</si>
  <si>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</si>
  <si>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</si>
  <si>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</si>
  <si>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</si>
  <si>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</si>
  <si>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</si>
  <si>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</si>
  <si>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</si>
  <si>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</si>
  <si>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</si>
  <si>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</si>
  <si>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</si>
  <si>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</si>
  <si>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</si>
  <si>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</si>
  <si>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</si>
  <si>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</si>
  <si>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</si>
  <si>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</si>
  <si>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</si>
  <si>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</si>
  <si>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</si>
  <si>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</si>
  <si>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</si>
  <si>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</si>
  <si>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</si>
  <si>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کارخانجات‌داروپخش‌</t>
  </si>
  <si>
    <t>کالسیمین‌</t>
  </si>
  <si>
    <t>تولید و توسعه سرب روی ایرانیان</t>
  </si>
  <si>
    <t>زغال سنگ پروده طبس</t>
  </si>
  <si>
    <t>تولیدی و خدمات صنایع نسوز توکا</t>
  </si>
  <si>
    <t>سرمایه گذاری دارویی تامین</t>
  </si>
  <si>
    <t>نفت سپاهان</t>
  </si>
  <si>
    <t>ح . کارخانجات‌داروپخش</t>
  </si>
  <si>
    <t>شوکو پارس</t>
  </si>
  <si>
    <t>داروپخش‌ (هلدینگ‌</t>
  </si>
  <si>
    <t>اختیارخ شستا-565-1401/09/02</t>
  </si>
  <si>
    <t>اختیارخ شستا-665-1401/09/02</t>
  </si>
  <si>
    <t>اختیارخ شستا-765-1401/09/02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</si>
  <si>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</si>
  <si>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</si>
  <si>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</si>
  <si>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</si>
  <si>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</si>
  <si>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</si>
  <si>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</si>
  <si>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</si>
  <si>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</si>
  <si>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</si>
  <si>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</si>
  <si>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</si>
  <si>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</si>
  <si>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</si>
  <si>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</si>
  <si>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</si>
  <si>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</si>
  <si>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</si>
  <si>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</si>
  <si>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</si>
  <si>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</si>
  <si>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</si>
  <si>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</si>
  <si>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</si>
  <si>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</si>
  <si>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</si>
  <si>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</si>
  <si>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</si>
  <si>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</si>
  <si>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</si>
  <si>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اسنادخزانه-م6بودجه99-020321</t>
  </si>
  <si>
    <t>1399/08/27</t>
  </si>
  <si>
    <t>1402/03/21</t>
  </si>
  <si>
    <t>صکوک اجاره معادن212-6ماهه21%</t>
  </si>
  <si>
    <t>1398/12/14</t>
  </si>
  <si>
    <t>1402/12/14</t>
  </si>
  <si>
    <t>مرابحه عام دولت104-ش.خ020303</t>
  </si>
  <si>
    <t>1401/03/03</t>
  </si>
  <si>
    <t>1402/03/03</t>
  </si>
  <si>
    <t>مرابحه عام دولت105-ش.خ030503</t>
  </si>
  <si>
    <t>1403/05/03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</si>
  <si>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</si>
  <si>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</si>
  <si>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</si>
  <si>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</si>
  <si>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</si>
  <si>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</si>
  <si>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</si>
  <si>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</si>
  <si>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</si>
  <si>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منفعت دولت5-ش.خاص کاردان0108</t>
  </si>
  <si>
    <t>1398/08/18</t>
  </si>
  <si>
    <t>1401/08/18</t>
  </si>
  <si>
    <t>اسنادخزانه-م6بودجه00-030723</t>
  </si>
  <si>
    <t>1400/02/22</t>
  </si>
  <si>
    <t>1403/07/23</t>
  </si>
  <si>
    <t>اسنادخزانه-م1بودجه00-030821</t>
  </si>
  <si>
    <t>1403/08/21</t>
  </si>
  <si>
    <t>اسنادخزانه-م2بودجه00-031024</t>
  </si>
  <si>
    <t>1403/10/24</t>
  </si>
  <si>
    <t>اسنادخزانه-م8بودجه00-030919</t>
  </si>
  <si>
    <t>1400/06/16</t>
  </si>
  <si>
    <t>1403/09/19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</si>
  <si>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</si>
  <si>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</si>
  <si>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</si>
  <si>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</si>
  <si>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</si>
  <si>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</si>
  <si>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</si>
  <si>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</si>
  <si>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</si>
  <si>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</si>
  <si>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</si>
  <si>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</si>
  <si>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</si>
  <si>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</si>
  <si>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</si>
  <si>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</si>
  <si>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</si>
  <si>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</si>
  <si>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</si>
  <si>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</si>
  <si>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</si>
  <si>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</si>
  <si>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</si>
  <si>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</si>
  <si>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</si>
  <si>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</si>
  <si>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</si>
  <si>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</si>
  <si>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</si>
  <si>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</si>
  <si>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</si>
  <si>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</si>
  <si>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</si>
  <si>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</si>
  <si>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</si>
  <si>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</si>
  <si>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</si>
  <si>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</si>
  <si>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</si>
  <si>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</si>
  <si>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</si>
  <si>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</si>
  <si>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</si>
  <si>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</si>
  <si>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</si>
  <si>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</si>
  <si>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</si>
  <si>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</si>
  <si>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</si>
  <si>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</si>
  <si>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</si>
  <si>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</si>
  <si>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</si>
  <si>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</si>
  <si>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1401/08/01</t>
  </si>
  <si>
    <t>-</t>
  </si>
  <si>
    <t xml:space="preserve">از ابتدای سال مالی </t>
  </si>
  <si>
    <t>تا پایان ماه</t>
  </si>
  <si>
    <t>سایر درآمدهای تنزیل سود سهام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</si>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</sst>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8846E36-D0CB-CDA0-7956-4E71FDEBE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BA26-A614-4AE3-A772-A9A149238A4E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118"/>
  <sheetViews>
    <sheetView rightToLeft="1" workbookViewId="0">
      <selection activeCell="S47" sqref="S47"/>
    </sheetView>
  </sheetViews>
  <sheetFormatPr defaultRowHeight="24" x14ac:dyDescent="0.55000000000000004"/>
  <cols>
    <col min="1" max="1" width="40.5703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2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2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2" ht="24.75" x14ac:dyDescent="0.55000000000000004">
      <c r="A6" s="15" t="s">
        <v>3</v>
      </c>
      <c r="C6" s="16" t="s">
        <v>196</v>
      </c>
      <c r="D6" s="16" t="s">
        <v>196</v>
      </c>
      <c r="E6" s="16" t="s">
        <v>196</v>
      </c>
      <c r="F6" s="16" t="s">
        <v>196</v>
      </c>
      <c r="G6" s="16" t="s">
        <v>196</v>
      </c>
      <c r="H6" s="16" t="s">
        <v>196</v>
      </c>
      <c r="I6" s="16" t="s">
        <v>196</v>
      </c>
      <c r="J6" s="16" t="s">
        <v>196</v>
      </c>
      <c r="K6" s="16" t="s">
        <v>196</v>
      </c>
      <c r="M6" s="16" t="s">
        <v>197</v>
      </c>
      <c r="N6" s="16" t="s">
        <v>197</v>
      </c>
      <c r="O6" s="16" t="s">
        <v>197</v>
      </c>
      <c r="P6" s="16" t="s">
        <v>197</v>
      </c>
      <c r="Q6" s="16" t="s">
        <v>197</v>
      </c>
      <c r="R6" s="16" t="s">
        <v>197</v>
      </c>
      <c r="S6" s="16" t="s">
        <v>197</v>
      </c>
      <c r="T6" s="16" t="s">
        <v>197</v>
      </c>
      <c r="U6" s="16" t="s">
        <v>197</v>
      </c>
    </row>
    <row r="7" spans="1:22" ht="24.75" x14ac:dyDescent="0.55000000000000004">
      <c r="A7" s="16" t="s">
        <v>3</v>
      </c>
      <c r="C7" s="16" t="s">
        <v>215</v>
      </c>
      <c r="E7" s="16" t="s">
        <v>216</v>
      </c>
      <c r="G7" s="16" t="s">
        <v>217</v>
      </c>
      <c r="I7" s="16" t="s">
        <v>181</v>
      </c>
      <c r="K7" s="16" t="s">
        <v>218</v>
      </c>
      <c r="M7" s="16" t="s">
        <v>215</v>
      </c>
      <c r="O7" s="16" t="s">
        <v>216</v>
      </c>
      <c r="Q7" s="16" t="s">
        <v>217</v>
      </c>
      <c r="S7" s="16" t="s">
        <v>181</v>
      </c>
      <c r="U7" s="16" t="s">
        <v>218</v>
      </c>
    </row>
    <row r="8" spans="1:22" x14ac:dyDescent="0.55000000000000004">
      <c r="A8" s="1" t="s">
        <v>60</v>
      </c>
      <c r="C8" s="9">
        <v>0</v>
      </c>
      <c r="D8" s="9"/>
      <c r="E8" s="9">
        <v>24815906506</v>
      </c>
      <c r="F8" s="9"/>
      <c r="G8" s="9">
        <v>-310940972</v>
      </c>
      <c r="H8" s="9"/>
      <c r="I8" s="9">
        <f>C8+E8+G8</f>
        <v>24504965534</v>
      </c>
      <c r="J8" s="9"/>
      <c r="K8" s="7">
        <f>I8/$I$99</f>
        <v>2.6085566257040844E-2</v>
      </c>
      <c r="L8" s="9"/>
      <c r="M8" s="9">
        <v>0</v>
      </c>
      <c r="N8" s="9"/>
      <c r="O8" s="9">
        <v>24815906506</v>
      </c>
      <c r="P8" s="9"/>
      <c r="Q8" s="9">
        <v>-310940972</v>
      </c>
      <c r="R8" s="9"/>
      <c r="S8" s="9">
        <f>M8+O8+Q8</f>
        <v>24504965534</v>
      </c>
      <c r="T8" s="9"/>
      <c r="U8" s="7">
        <f>S8/$S$99</f>
        <v>2.6085566257040844E-2</v>
      </c>
      <c r="V8" s="4"/>
    </row>
    <row r="9" spans="1:22" x14ac:dyDescent="0.55000000000000004">
      <c r="A9" s="1" t="s">
        <v>93</v>
      </c>
      <c r="C9" s="9">
        <v>0</v>
      </c>
      <c r="D9" s="9"/>
      <c r="E9" s="9">
        <v>0</v>
      </c>
      <c r="F9" s="9"/>
      <c r="G9" s="9">
        <v>-48299758</v>
      </c>
      <c r="H9" s="9"/>
      <c r="I9" s="9">
        <f t="shared" ref="I9:I72" si="0">C9+E9+G9</f>
        <v>-48299758</v>
      </c>
      <c r="J9" s="9"/>
      <c r="K9" s="7">
        <f t="shared" ref="K9:K72" si="1">I9/$I$99</f>
        <v>-5.141515240084396E-5</v>
      </c>
      <c r="L9" s="9"/>
      <c r="M9" s="9">
        <v>0</v>
      </c>
      <c r="N9" s="9"/>
      <c r="O9" s="9">
        <v>0</v>
      </c>
      <c r="P9" s="9"/>
      <c r="Q9" s="9">
        <v>-48299758</v>
      </c>
      <c r="R9" s="9"/>
      <c r="S9" s="9">
        <f t="shared" ref="S9:S72" si="2">M9+O9+Q9</f>
        <v>-48299758</v>
      </c>
      <c r="T9" s="9"/>
      <c r="U9" s="7">
        <f t="shared" ref="U9:U72" si="3">S9/$S$99</f>
        <v>-5.141515240084396E-5</v>
      </c>
      <c r="V9" s="4"/>
    </row>
    <row r="10" spans="1:22" x14ac:dyDescent="0.55000000000000004">
      <c r="A10" s="1" t="s">
        <v>94</v>
      </c>
      <c r="C10" s="9">
        <v>0</v>
      </c>
      <c r="D10" s="9"/>
      <c r="E10" s="9">
        <v>4521875874</v>
      </c>
      <c r="F10" s="9"/>
      <c r="G10" s="9">
        <v>-386435667</v>
      </c>
      <c r="H10" s="9"/>
      <c r="I10" s="9">
        <f t="shared" si="0"/>
        <v>4135440207</v>
      </c>
      <c r="J10" s="9"/>
      <c r="K10" s="7">
        <f t="shared" si="1"/>
        <v>4.4021812384128856E-3</v>
      </c>
      <c r="L10" s="9"/>
      <c r="M10" s="9">
        <v>0</v>
      </c>
      <c r="N10" s="9"/>
      <c r="O10" s="9">
        <v>4521875874</v>
      </c>
      <c r="P10" s="9"/>
      <c r="Q10" s="9">
        <v>-386435667</v>
      </c>
      <c r="R10" s="9"/>
      <c r="S10" s="9">
        <f t="shared" si="2"/>
        <v>4135440207</v>
      </c>
      <c r="T10" s="9"/>
      <c r="U10" s="7">
        <f t="shared" si="3"/>
        <v>4.4021812384128856E-3</v>
      </c>
      <c r="V10" s="4"/>
    </row>
    <row r="11" spans="1:22" x14ac:dyDescent="0.55000000000000004">
      <c r="A11" s="1" t="s">
        <v>86</v>
      </c>
      <c r="C11" s="9">
        <v>0</v>
      </c>
      <c r="D11" s="9"/>
      <c r="E11" s="9">
        <v>6046767074</v>
      </c>
      <c r="F11" s="9"/>
      <c r="G11" s="9">
        <v>-536791819</v>
      </c>
      <c r="H11" s="9"/>
      <c r="I11" s="9">
        <f t="shared" si="0"/>
        <v>5509975255</v>
      </c>
      <c r="J11" s="9"/>
      <c r="K11" s="7">
        <f t="shared" si="1"/>
        <v>5.8653755047945386E-3</v>
      </c>
      <c r="L11" s="9"/>
      <c r="M11" s="9">
        <v>0</v>
      </c>
      <c r="N11" s="9"/>
      <c r="O11" s="9">
        <v>6046767074</v>
      </c>
      <c r="P11" s="9"/>
      <c r="Q11" s="9">
        <v>-536791819</v>
      </c>
      <c r="R11" s="9"/>
      <c r="S11" s="9">
        <f t="shared" si="2"/>
        <v>5509975255</v>
      </c>
      <c r="T11" s="9"/>
      <c r="U11" s="7">
        <f t="shared" si="3"/>
        <v>5.8653755047945386E-3</v>
      </c>
      <c r="V11" s="4"/>
    </row>
    <row r="12" spans="1:22" x14ac:dyDescent="0.55000000000000004">
      <c r="A12" s="1" t="s">
        <v>84</v>
      </c>
      <c r="C12" s="9">
        <v>0</v>
      </c>
      <c r="D12" s="9"/>
      <c r="E12" s="9">
        <v>15484542233</v>
      </c>
      <c r="F12" s="9"/>
      <c r="G12" s="9">
        <v>-2146</v>
      </c>
      <c r="H12" s="9"/>
      <c r="I12" s="9">
        <f t="shared" si="0"/>
        <v>15484540087</v>
      </c>
      <c r="J12" s="9"/>
      <c r="K12" s="7">
        <f t="shared" si="1"/>
        <v>1.64833121613173E-2</v>
      </c>
      <c r="L12" s="9"/>
      <c r="M12" s="9">
        <v>0</v>
      </c>
      <c r="N12" s="9"/>
      <c r="O12" s="9">
        <v>15484542233</v>
      </c>
      <c r="P12" s="9"/>
      <c r="Q12" s="9">
        <v>-2146</v>
      </c>
      <c r="R12" s="9"/>
      <c r="S12" s="9">
        <f t="shared" si="2"/>
        <v>15484540087</v>
      </c>
      <c r="T12" s="9"/>
      <c r="U12" s="7">
        <f t="shared" si="3"/>
        <v>1.64833121613173E-2</v>
      </c>
      <c r="V12" s="4"/>
    </row>
    <row r="13" spans="1:22" x14ac:dyDescent="0.55000000000000004">
      <c r="A13" s="1" t="s">
        <v>22</v>
      </c>
      <c r="C13" s="9">
        <v>0</v>
      </c>
      <c r="D13" s="9"/>
      <c r="E13" s="9">
        <v>10732689132</v>
      </c>
      <c r="F13" s="9"/>
      <c r="G13" s="9">
        <v>-187985361</v>
      </c>
      <c r="H13" s="9"/>
      <c r="I13" s="9">
        <f t="shared" si="0"/>
        <v>10544703771</v>
      </c>
      <c r="J13" s="9"/>
      <c r="K13" s="7">
        <f t="shared" si="1"/>
        <v>1.1224850265455139E-2</v>
      </c>
      <c r="L13" s="9"/>
      <c r="M13" s="9">
        <v>0</v>
      </c>
      <c r="N13" s="9"/>
      <c r="O13" s="9">
        <v>10732689132</v>
      </c>
      <c r="P13" s="9"/>
      <c r="Q13" s="9">
        <v>-187985361</v>
      </c>
      <c r="R13" s="9"/>
      <c r="S13" s="9">
        <f t="shared" si="2"/>
        <v>10544703771</v>
      </c>
      <c r="T13" s="9"/>
      <c r="U13" s="7">
        <f t="shared" si="3"/>
        <v>1.1224850265455139E-2</v>
      </c>
      <c r="V13" s="4"/>
    </row>
    <row r="14" spans="1:22" x14ac:dyDescent="0.55000000000000004">
      <c r="A14" s="1" t="s">
        <v>73</v>
      </c>
      <c r="C14" s="9">
        <v>0</v>
      </c>
      <c r="D14" s="9"/>
      <c r="E14" s="9">
        <v>-3680715976</v>
      </c>
      <c r="F14" s="9"/>
      <c r="G14" s="9">
        <v>-1796</v>
      </c>
      <c r="H14" s="9"/>
      <c r="I14" s="9">
        <f t="shared" si="0"/>
        <v>-3680717772</v>
      </c>
      <c r="J14" s="9"/>
      <c r="K14" s="7">
        <f t="shared" si="1"/>
        <v>-3.9181286413872887E-3</v>
      </c>
      <c r="L14" s="9"/>
      <c r="M14" s="9">
        <v>0</v>
      </c>
      <c r="N14" s="9"/>
      <c r="O14" s="9">
        <v>-3680715976</v>
      </c>
      <c r="P14" s="9"/>
      <c r="Q14" s="9">
        <v>-1796</v>
      </c>
      <c r="R14" s="9"/>
      <c r="S14" s="9">
        <f t="shared" si="2"/>
        <v>-3680717772</v>
      </c>
      <c r="T14" s="9"/>
      <c r="U14" s="7">
        <f t="shared" si="3"/>
        <v>-3.9181286413872887E-3</v>
      </c>
      <c r="V14" s="4"/>
    </row>
    <row r="15" spans="1:22" x14ac:dyDescent="0.55000000000000004">
      <c r="A15" s="1" t="s">
        <v>72</v>
      </c>
      <c r="C15" s="9">
        <v>0</v>
      </c>
      <c r="D15" s="9"/>
      <c r="E15" s="9">
        <v>3346568731</v>
      </c>
      <c r="F15" s="9"/>
      <c r="G15" s="9">
        <v>-7057</v>
      </c>
      <c r="H15" s="9"/>
      <c r="I15" s="9">
        <f t="shared" si="0"/>
        <v>3346561674</v>
      </c>
      <c r="J15" s="9"/>
      <c r="K15" s="7">
        <f t="shared" si="1"/>
        <v>3.5624190598953615E-3</v>
      </c>
      <c r="L15" s="9"/>
      <c r="M15" s="9">
        <v>0</v>
      </c>
      <c r="N15" s="9"/>
      <c r="O15" s="9">
        <v>3346568731</v>
      </c>
      <c r="P15" s="9"/>
      <c r="Q15" s="9">
        <v>-7057</v>
      </c>
      <c r="R15" s="9"/>
      <c r="S15" s="9">
        <f t="shared" si="2"/>
        <v>3346561674</v>
      </c>
      <c r="T15" s="9"/>
      <c r="U15" s="7">
        <f t="shared" si="3"/>
        <v>3.5624190598953615E-3</v>
      </c>
      <c r="V15" s="4"/>
    </row>
    <row r="16" spans="1:22" x14ac:dyDescent="0.55000000000000004">
      <c r="A16" s="1" t="s">
        <v>37</v>
      </c>
      <c r="C16" s="9">
        <v>0</v>
      </c>
      <c r="D16" s="9"/>
      <c r="E16" s="9">
        <v>799221806</v>
      </c>
      <c r="F16" s="9"/>
      <c r="G16" s="9">
        <v>146473122</v>
      </c>
      <c r="H16" s="9"/>
      <c r="I16" s="9">
        <f t="shared" si="0"/>
        <v>945694928</v>
      </c>
      <c r="J16" s="9"/>
      <c r="K16" s="7">
        <f t="shared" si="1"/>
        <v>1.006693425830936E-3</v>
      </c>
      <c r="L16" s="9"/>
      <c r="M16" s="9">
        <v>0</v>
      </c>
      <c r="N16" s="9"/>
      <c r="O16" s="9">
        <v>799221806</v>
      </c>
      <c r="P16" s="9"/>
      <c r="Q16" s="9">
        <v>146473122</v>
      </c>
      <c r="R16" s="9"/>
      <c r="S16" s="9">
        <f t="shared" si="2"/>
        <v>945694928</v>
      </c>
      <c r="T16" s="9"/>
      <c r="U16" s="7">
        <f t="shared" si="3"/>
        <v>1.006693425830936E-3</v>
      </c>
      <c r="V16" s="4"/>
    </row>
    <row r="17" spans="1:22" x14ac:dyDescent="0.55000000000000004">
      <c r="A17" s="1" t="s">
        <v>76</v>
      </c>
      <c r="C17" s="9">
        <v>0</v>
      </c>
      <c r="D17" s="9"/>
      <c r="E17" s="9">
        <v>0</v>
      </c>
      <c r="F17" s="9"/>
      <c r="G17" s="9">
        <v>-180917063</v>
      </c>
      <c r="H17" s="9"/>
      <c r="I17" s="9">
        <f t="shared" si="0"/>
        <v>-180917063</v>
      </c>
      <c r="J17" s="9"/>
      <c r="K17" s="7">
        <f t="shared" si="1"/>
        <v>-1.9258643834319187E-4</v>
      </c>
      <c r="L17" s="9"/>
      <c r="M17" s="9">
        <v>0</v>
      </c>
      <c r="N17" s="9"/>
      <c r="O17" s="9">
        <v>0</v>
      </c>
      <c r="P17" s="9"/>
      <c r="Q17" s="9">
        <v>-180917063</v>
      </c>
      <c r="R17" s="9"/>
      <c r="S17" s="9">
        <f t="shared" si="2"/>
        <v>-180917063</v>
      </c>
      <c r="T17" s="9"/>
      <c r="U17" s="7">
        <f t="shared" si="3"/>
        <v>-1.9258643834319187E-4</v>
      </c>
      <c r="V17" s="4"/>
    </row>
    <row r="18" spans="1:22" x14ac:dyDescent="0.55000000000000004">
      <c r="A18" s="1" t="s">
        <v>31</v>
      </c>
      <c r="C18" s="9">
        <v>0</v>
      </c>
      <c r="D18" s="9"/>
      <c r="E18" s="9">
        <v>1255723744</v>
      </c>
      <c r="F18" s="9"/>
      <c r="G18" s="9">
        <v>139483610</v>
      </c>
      <c r="H18" s="9"/>
      <c r="I18" s="9">
        <f t="shared" si="0"/>
        <v>1395207354</v>
      </c>
      <c r="J18" s="9"/>
      <c r="K18" s="7">
        <f t="shared" si="1"/>
        <v>1.485199961802878E-3</v>
      </c>
      <c r="L18" s="9"/>
      <c r="M18" s="9">
        <v>0</v>
      </c>
      <c r="N18" s="9"/>
      <c r="O18" s="9">
        <v>1255723744</v>
      </c>
      <c r="P18" s="9"/>
      <c r="Q18" s="9">
        <v>139483610</v>
      </c>
      <c r="R18" s="9"/>
      <c r="S18" s="9">
        <f t="shared" si="2"/>
        <v>1395207354</v>
      </c>
      <c r="T18" s="9"/>
      <c r="U18" s="7">
        <f t="shared" si="3"/>
        <v>1.485199961802878E-3</v>
      </c>
      <c r="V18" s="4"/>
    </row>
    <row r="19" spans="1:22" x14ac:dyDescent="0.55000000000000004">
      <c r="A19" s="1" t="s">
        <v>27</v>
      </c>
      <c r="C19" s="9">
        <v>0</v>
      </c>
      <c r="D19" s="9"/>
      <c r="E19" s="9">
        <v>6537035772</v>
      </c>
      <c r="F19" s="9"/>
      <c r="G19" s="9">
        <v>-36876542</v>
      </c>
      <c r="H19" s="9"/>
      <c r="I19" s="9">
        <f t="shared" si="0"/>
        <v>6500159230</v>
      </c>
      <c r="J19" s="9"/>
      <c r="K19" s="7">
        <f t="shared" si="1"/>
        <v>6.9194275764322159E-3</v>
      </c>
      <c r="L19" s="9"/>
      <c r="M19" s="9">
        <v>0</v>
      </c>
      <c r="N19" s="9"/>
      <c r="O19" s="9">
        <v>6537035772</v>
      </c>
      <c r="P19" s="9"/>
      <c r="Q19" s="9">
        <v>-36876542</v>
      </c>
      <c r="R19" s="9"/>
      <c r="S19" s="9">
        <f t="shared" si="2"/>
        <v>6500159230</v>
      </c>
      <c r="T19" s="9"/>
      <c r="U19" s="7">
        <f t="shared" si="3"/>
        <v>6.9194275764322159E-3</v>
      </c>
      <c r="V19" s="4"/>
    </row>
    <row r="20" spans="1:22" x14ac:dyDescent="0.55000000000000004">
      <c r="A20" s="1" t="s">
        <v>88</v>
      </c>
      <c r="C20" s="9">
        <v>0</v>
      </c>
      <c r="D20" s="9"/>
      <c r="E20" s="9">
        <v>0</v>
      </c>
      <c r="F20" s="9"/>
      <c r="G20" s="9">
        <v>953920346</v>
      </c>
      <c r="H20" s="9"/>
      <c r="I20" s="9">
        <f t="shared" si="0"/>
        <v>953920346</v>
      </c>
      <c r="J20" s="9"/>
      <c r="K20" s="7">
        <f t="shared" si="1"/>
        <v>1.0154493935115741E-3</v>
      </c>
      <c r="L20" s="9"/>
      <c r="M20" s="9">
        <v>0</v>
      </c>
      <c r="N20" s="9"/>
      <c r="O20" s="9">
        <v>0</v>
      </c>
      <c r="P20" s="9"/>
      <c r="Q20" s="9">
        <v>953920346</v>
      </c>
      <c r="R20" s="9"/>
      <c r="S20" s="9">
        <f t="shared" si="2"/>
        <v>953920346</v>
      </c>
      <c r="T20" s="9"/>
      <c r="U20" s="7">
        <f t="shared" si="3"/>
        <v>1.0154493935115741E-3</v>
      </c>
      <c r="V20" s="4"/>
    </row>
    <row r="21" spans="1:22" x14ac:dyDescent="0.55000000000000004">
      <c r="A21" s="1" t="s">
        <v>64</v>
      </c>
      <c r="C21" s="9">
        <v>0</v>
      </c>
      <c r="D21" s="9"/>
      <c r="E21" s="9">
        <v>111507743524</v>
      </c>
      <c r="F21" s="9"/>
      <c r="G21" s="9">
        <v>513078313</v>
      </c>
      <c r="H21" s="9"/>
      <c r="I21" s="9">
        <f t="shared" si="0"/>
        <v>112020821837</v>
      </c>
      <c r="J21" s="9"/>
      <c r="K21" s="7">
        <f t="shared" si="1"/>
        <v>0.11924630402531507</v>
      </c>
      <c r="L21" s="9"/>
      <c r="M21" s="9">
        <v>0</v>
      </c>
      <c r="N21" s="9"/>
      <c r="O21" s="9">
        <v>111507743524</v>
      </c>
      <c r="P21" s="9"/>
      <c r="Q21" s="9">
        <v>513078313</v>
      </c>
      <c r="R21" s="9"/>
      <c r="S21" s="9">
        <f t="shared" si="2"/>
        <v>112020821837</v>
      </c>
      <c r="T21" s="9"/>
      <c r="U21" s="7">
        <f t="shared" si="3"/>
        <v>0.11924630402531507</v>
      </c>
      <c r="V21" s="4"/>
    </row>
    <row r="22" spans="1:22" x14ac:dyDescent="0.55000000000000004">
      <c r="A22" s="1" t="s">
        <v>81</v>
      </c>
      <c r="C22" s="9">
        <v>0</v>
      </c>
      <c r="D22" s="9"/>
      <c r="E22" s="9">
        <v>9892268586</v>
      </c>
      <c r="F22" s="9"/>
      <c r="G22" s="9">
        <v>-3486</v>
      </c>
      <c r="H22" s="9"/>
      <c r="I22" s="9">
        <f t="shared" si="0"/>
        <v>9892265100</v>
      </c>
      <c r="J22" s="9"/>
      <c r="K22" s="7">
        <f t="shared" si="1"/>
        <v>1.0530328489555783E-2</v>
      </c>
      <c r="L22" s="9"/>
      <c r="M22" s="9">
        <v>0</v>
      </c>
      <c r="N22" s="9"/>
      <c r="O22" s="9">
        <v>9892268586</v>
      </c>
      <c r="P22" s="9"/>
      <c r="Q22" s="9">
        <v>-3486</v>
      </c>
      <c r="R22" s="9"/>
      <c r="S22" s="9">
        <f t="shared" si="2"/>
        <v>9892265100</v>
      </c>
      <c r="T22" s="9"/>
      <c r="U22" s="7">
        <f t="shared" si="3"/>
        <v>1.0530328489555783E-2</v>
      </c>
      <c r="V22" s="4"/>
    </row>
    <row r="23" spans="1:22" x14ac:dyDescent="0.55000000000000004">
      <c r="A23" s="1" t="s">
        <v>39</v>
      </c>
      <c r="C23" s="9">
        <v>0</v>
      </c>
      <c r="D23" s="9"/>
      <c r="E23" s="9">
        <v>-4700937456</v>
      </c>
      <c r="F23" s="9"/>
      <c r="G23" s="9">
        <v>-1265156562</v>
      </c>
      <c r="H23" s="9"/>
      <c r="I23" s="9">
        <f t="shared" si="0"/>
        <v>-5966094018</v>
      </c>
      <c r="J23" s="9"/>
      <c r="K23" s="7">
        <f t="shared" si="1"/>
        <v>-6.3509144947109979E-3</v>
      </c>
      <c r="L23" s="9"/>
      <c r="M23" s="9">
        <v>0</v>
      </c>
      <c r="N23" s="9"/>
      <c r="O23" s="9">
        <v>-4700937456</v>
      </c>
      <c r="P23" s="9"/>
      <c r="Q23" s="9">
        <v>-1265156562</v>
      </c>
      <c r="R23" s="9"/>
      <c r="S23" s="9">
        <f t="shared" si="2"/>
        <v>-5966094018</v>
      </c>
      <c r="T23" s="9"/>
      <c r="U23" s="7">
        <f t="shared" si="3"/>
        <v>-6.3509144947109979E-3</v>
      </c>
      <c r="V23" s="4"/>
    </row>
    <row r="24" spans="1:22" x14ac:dyDescent="0.55000000000000004">
      <c r="A24" s="1" t="s">
        <v>46</v>
      </c>
      <c r="C24" s="9">
        <v>0</v>
      </c>
      <c r="D24" s="9"/>
      <c r="E24" s="9">
        <v>0</v>
      </c>
      <c r="F24" s="9"/>
      <c r="G24" s="9">
        <v>-155101515</v>
      </c>
      <c r="H24" s="9"/>
      <c r="I24" s="9">
        <f t="shared" si="0"/>
        <v>-155101515</v>
      </c>
      <c r="J24" s="9"/>
      <c r="K24" s="7">
        <f t="shared" si="1"/>
        <v>-1.6510575542276601E-4</v>
      </c>
      <c r="L24" s="9"/>
      <c r="M24" s="9">
        <v>0</v>
      </c>
      <c r="N24" s="9"/>
      <c r="O24" s="9">
        <v>0</v>
      </c>
      <c r="P24" s="9"/>
      <c r="Q24" s="9">
        <v>-155101515</v>
      </c>
      <c r="R24" s="9"/>
      <c r="S24" s="9">
        <f t="shared" si="2"/>
        <v>-155101515</v>
      </c>
      <c r="T24" s="9"/>
      <c r="U24" s="7">
        <f t="shared" si="3"/>
        <v>-1.6510575542276601E-4</v>
      </c>
      <c r="V24" s="4"/>
    </row>
    <row r="25" spans="1:22" x14ac:dyDescent="0.55000000000000004">
      <c r="A25" s="1" t="s">
        <v>38</v>
      </c>
      <c r="C25" s="9">
        <v>0</v>
      </c>
      <c r="D25" s="9"/>
      <c r="E25" s="9">
        <v>0</v>
      </c>
      <c r="F25" s="9"/>
      <c r="G25" s="9">
        <v>-420901705</v>
      </c>
      <c r="H25" s="9"/>
      <c r="I25" s="9">
        <f t="shared" si="0"/>
        <v>-420901705</v>
      </c>
      <c r="J25" s="9"/>
      <c r="K25" s="7">
        <f t="shared" si="1"/>
        <v>-4.4805038792016444E-4</v>
      </c>
      <c r="L25" s="9"/>
      <c r="M25" s="9">
        <v>0</v>
      </c>
      <c r="N25" s="9"/>
      <c r="O25" s="9">
        <v>0</v>
      </c>
      <c r="P25" s="9"/>
      <c r="Q25" s="9">
        <v>-420901705</v>
      </c>
      <c r="R25" s="9"/>
      <c r="S25" s="9">
        <f t="shared" si="2"/>
        <v>-420901705</v>
      </c>
      <c r="T25" s="9"/>
      <c r="U25" s="7">
        <f t="shared" si="3"/>
        <v>-4.4805038792016444E-4</v>
      </c>
      <c r="V25" s="4"/>
    </row>
    <row r="26" spans="1:22" x14ac:dyDescent="0.55000000000000004">
      <c r="A26" s="1" t="s">
        <v>57</v>
      </c>
      <c r="C26" s="9">
        <v>27196968105</v>
      </c>
      <c r="D26" s="9"/>
      <c r="E26" s="9">
        <v>-9347565538</v>
      </c>
      <c r="F26" s="9"/>
      <c r="G26" s="9">
        <v>0</v>
      </c>
      <c r="H26" s="9"/>
      <c r="I26" s="9">
        <f t="shared" si="0"/>
        <v>17849402567</v>
      </c>
      <c r="J26" s="9"/>
      <c r="K26" s="7">
        <f t="shared" si="1"/>
        <v>1.9000711209491369E-2</v>
      </c>
      <c r="L26" s="9"/>
      <c r="M26" s="9">
        <v>27196968105</v>
      </c>
      <c r="N26" s="9"/>
      <c r="O26" s="9">
        <v>-9347565538</v>
      </c>
      <c r="P26" s="9"/>
      <c r="Q26" s="9">
        <v>0</v>
      </c>
      <c r="R26" s="9"/>
      <c r="S26" s="9">
        <f t="shared" si="2"/>
        <v>17849402567</v>
      </c>
      <c r="T26" s="9"/>
      <c r="U26" s="7">
        <f t="shared" si="3"/>
        <v>1.9000711209491369E-2</v>
      </c>
      <c r="V26" s="4"/>
    </row>
    <row r="27" spans="1:22" x14ac:dyDescent="0.55000000000000004">
      <c r="A27" s="1" t="s">
        <v>62</v>
      </c>
      <c r="C27" s="9">
        <v>0</v>
      </c>
      <c r="D27" s="9"/>
      <c r="E27" s="9">
        <v>4940428500</v>
      </c>
      <c r="F27" s="9"/>
      <c r="G27" s="9">
        <v>0</v>
      </c>
      <c r="H27" s="9"/>
      <c r="I27" s="9">
        <f t="shared" si="0"/>
        <v>4940428500</v>
      </c>
      <c r="J27" s="9"/>
      <c r="K27" s="7">
        <f t="shared" si="1"/>
        <v>5.2590922764659178E-3</v>
      </c>
      <c r="L27" s="9"/>
      <c r="M27" s="9">
        <v>0</v>
      </c>
      <c r="N27" s="9"/>
      <c r="O27" s="9">
        <v>4940428500</v>
      </c>
      <c r="P27" s="9"/>
      <c r="Q27" s="9">
        <v>0</v>
      </c>
      <c r="R27" s="9"/>
      <c r="S27" s="9">
        <f t="shared" si="2"/>
        <v>4940428500</v>
      </c>
      <c r="T27" s="9"/>
      <c r="U27" s="7">
        <f t="shared" si="3"/>
        <v>5.2590922764659178E-3</v>
      </c>
      <c r="V27" s="4"/>
    </row>
    <row r="28" spans="1:22" x14ac:dyDescent="0.55000000000000004">
      <c r="A28" s="1" t="s">
        <v>48</v>
      </c>
      <c r="C28" s="9">
        <v>0</v>
      </c>
      <c r="D28" s="9"/>
      <c r="E28" s="9">
        <v>16761016367</v>
      </c>
      <c r="F28" s="9"/>
      <c r="G28" s="9">
        <v>0</v>
      </c>
      <c r="H28" s="9"/>
      <c r="I28" s="9">
        <f t="shared" si="0"/>
        <v>16761016367</v>
      </c>
      <c r="J28" s="9"/>
      <c r="K28" s="7">
        <f t="shared" si="1"/>
        <v>1.7842122747330224E-2</v>
      </c>
      <c r="L28" s="9"/>
      <c r="M28" s="9">
        <v>0</v>
      </c>
      <c r="N28" s="9"/>
      <c r="O28" s="9">
        <v>16761016367</v>
      </c>
      <c r="P28" s="9"/>
      <c r="Q28" s="9">
        <v>0</v>
      </c>
      <c r="R28" s="9"/>
      <c r="S28" s="9">
        <f t="shared" si="2"/>
        <v>16761016367</v>
      </c>
      <c r="T28" s="9"/>
      <c r="U28" s="7">
        <f t="shared" si="3"/>
        <v>1.7842122747330224E-2</v>
      </c>
      <c r="V28" s="4"/>
    </row>
    <row r="29" spans="1:22" x14ac:dyDescent="0.55000000000000004">
      <c r="A29" s="1" t="s">
        <v>50</v>
      </c>
      <c r="C29" s="9">
        <v>0</v>
      </c>
      <c r="D29" s="9"/>
      <c r="E29" s="9">
        <v>15523859592</v>
      </c>
      <c r="F29" s="9"/>
      <c r="G29" s="9">
        <v>0</v>
      </c>
      <c r="H29" s="9"/>
      <c r="I29" s="9">
        <f t="shared" si="0"/>
        <v>15523859592</v>
      </c>
      <c r="J29" s="9"/>
      <c r="K29" s="7">
        <f t="shared" si="1"/>
        <v>1.6525167823242166E-2</v>
      </c>
      <c r="L29" s="9"/>
      <c r="M29" s="9">
        <v>0</v>
      </c>
      <c r="N29" s="9"/>
      <c r="O29" s="9">
        <v>15523859592</v>
      </c>
      <c r="P29" s="9"/>
      <c r="Q29" s="9">
        <v>0</v>
      </c>
      <c r="R29" s="9"/>
      <c r="S29" s="9">
        <f t="shared" si="2"/>
        <v>15523859592</v>
      </c>
      <c r="T29" s="9"/>
      <c r="U29" s="7">
        <f t="shared" si="3"/>
        <v>1.6525167823242166E-2</v>
      </c>
      <c r="V29" s="4"/>
    </row>
    <row r="30" spans="1:22" x14ac:dyDescent="0.55000000000000004">
      <c r="A30" s="1" t="s">
        <v>107</v>
      </c>
      <c r="C30" s="9">
        <v>0</v>
      </c>
      <c r="D30" s="9"/>
      <c r="E30" s="9">
        <v>504894</v>
      </c>
      <c r="F30" s="9"/>
      <c r="G30" s="9">
        <v>0</v>
      </c>
      <c r="H30" s="9"/>
      <c r="I30" s="9">
        <f t="shared" si="0"/>
        <v>504894</v>
      </c>
      <c r="J30" s="9"/>
      <c r="K30" s="7">
        <f t="shared" si="1"/>
        <v>5.3746029030356029E-7</v>
      </c>
      <c r="L30" s="9"/>
      <c r="M30" s="9">
        <v>0</v>
      </c>
      <c r="N30" s="9"/>
      <c r="O30" s="9">
        <v>504894</v>
      </c>
      <c r="P30" s="9"/>
      <c r="Q30" s="9">
        <v>0</v>
      </c>
      <c r="R30" s="9"/>
      <c r="S30" s="9">
        <f t="shared" si="2"/>
        <v>504894</v>
      </c>
      <c r="T30" s="9"/>
      <c r="U30" s="7">
        <f t="shared" si="3"/>
        <v>5.3746029030356029E-7</v>
      </c>
      <c r="V30" s="4"/>
    </row>
    <row r="31" spans="1:22" x14ac:dyDescent="0.55000000000000004">
      <c r="A31" s="1" t="s">
        <v>28</v>
      </c>
      <c r="C31" s="9">
        <v>0</v>
      </c>
      <c r="D31" s="9"/>
      <c r="E31" s="9">
        <v>25887700130</v>
      </c>
      <c r="F31" s="9"/>
      <c r="G31" s="9">
        <v>0</v>
      </c>
      <c r="H31" s="9"/>
      <c r="I31" s="9">
        <f t="shared" si="0"/>
        <v>25887700130</v>
      </c>
      <c r="J31" s="9"/>
      <c r="K31" s="7">
        <f t="shared" si="1"/>
        <v>2.7557488952455994E-2</v>
      </c>
      <c r="L31" s="9"/>
      <c r="M31" s="9">
        <v>0</v>
      </c>
      <c r="N31" s="9"/>
      <c r="O31" s="9">
        <v>25887700130</v>
      </c>
      <c r="P31" s="9"/>
      <c r="Q31" s="9">
        <v>0</v>
      </c>
      <c r="R31" s="9"/>
      <c r="S31" s="9">
        <f t="shared" si="2"/>
        <v>25887700130</v>
      </c>
      <c r="T31" s="9"/>
      <c r="U31" s="7">
        <f t="shared" si="3"/>
        <v>2.7557488952455994E-2</v>
      </c>
      <c r="V31" s="4"/>
    </row>
    <row r="32" spans="1:22" x14ac:dyDescent="0.55000000000000004">
      <c r="A32" s="1" t="s">
        <v>80</v>
      </c>
      <c r="C32" s="9">
        <v>0</v>
      </c>
      <c r="D32" s="9"/>
      <c r="E32" s="9">
        <v>58372058553</v>
      </c>
      <c r="F32" s="9"/>
      <c r="G32" s="9">
        <v>0</v>
      </c>
      <c r="H32" s="9"/>
      <c r="I32" s="9">
        <f t="shared" si="0"/>
        <v>58372058553</v>
      </c>
      <c r="J32" s="9"/>
      <c r="K32" s="7">
        <f t="shared" si="1"/>
        <v>6.2137128853802584E-2</v>
      </c>
      <c r="L32" s="9"/>
      <c r="M32" s="9">
        <v>0</v>
      </c>
      <c r="N32" s="9"/>
      <c r="O32" s="9">
        <v>58372058553</v>
      </c>
      <c r="P32" s="9"/>
      <c r="Q32" s="9">
        <v>0</v>
      </c>
      <c r="R32" s="9"/>
      <c r="S32" s="9">
        <f t="shared" si="2"/>
        <v>58372058553</v>
      </c>
      <c r="T32" s="9"/>
      <c r="U32" s="7">
        <f t="shared" si="3"/>
        <v>6.2137128853802584E-2</v>
      </c>
      <c r="V32" s="4"/>
    </row>
    <row r="33" spans="1:22" x14ac:dyDescent="0.55000000000000004">
      <c r="A33" s="1" t="s">
        <v>66</v>
      </c>
      <c r="C33" s="9">
        <v>0</v>
      </c>
      <c r="D33" s="9"/>
      <c r="E33" s="9">
        <v>81900396</v>
      </c>
      <c r="F33" s="9"/>
      <c r="G33" s="9">
        <v>0</v>
      </c>
      <c r="H33" s="9"/>
      <c r="I33" s="9">
        <f t="shared" si="0"/>
        <v>81900396</v>
      </c>
      <c r="J33" s="9"/>
      <c r="K33" s="7">
        <f t="shared" si="1"/>
        <v>8.7183073298824213E-5</v>
      </c>
      <c r="L33" s="9"/>
      <c r="M33" s="9">
        <v>0</v>
      </c>
      <c r="N33" s="9"/>
      <c r="O33" s="9">
        <v>81900396</v>
      </c>
      <c r="P33" s="9"/>
      <c r="Q33" s="9">
        <v>0</v>
      </c>
      <c r="R33" s="9"/>
      <c r="S33" s="9">
        <f t="shared" si="2"/>
        <v>81900396</v>
      </c>
      <c r="T33" s="9"/>
      <c r="U33" s="7">
        <f t="shared" si="3"/>
        <v>8.7183073298824213E-5</v>
      </c>
      <c r="V33" s="4"/>
    </row>
    <row r="34" spans="1:22" x14ac:dyDescent="0.55000000000000004">
      <c r="A34" s="1" t="s">
        <v>20</v>
      </c>
      <c r="C34" s="9">
        <v>0</v>
      </c>
      <c r="D34" s="9"/>
      <c r="E34" s="9">
        <v>51942994397</v>
      </c>
      <c r="F34" s="9"/>
      <c r="G34" s="9">
        <v>0</v>
      </c>
      <c r="H34" s="9"/>
      <c r="I34" s="9">
        <f t="shared" si="0"/>
        <v>51942994397</v>
      </c>
      <c r="J34" s="9"/>
      <c r="K34" s="7">
        <f t="shared" si="1"/>
        <v>5.5293382071975157E-2</v>
      </c>
      <c r="L34" s="9"/>
      <c r="M34" s="9">
        <v>0</v>
      </c>
      <c r="N34" s="9"/>
      <c r="O34" s="9">
        <v>51942994397</v>
      </c>
      <c r="P34" s="9"/>
      <c r="Q34" s="9">
        <v>0</v>
      </c>
      <c r="R34" s="9"/>
      <c r="S34" s="9">
        <f t="shared" si="2"/>
        <v>51942994397</v>
      </c>
      <c r="T34" s="9"/>
      <c r="U34" s="7">
        <f t="shared" si="3"/>
        <v>5.5293382071975157E-2</v>
      </c>
      <c r="V34" s="4"/>
    </row>
    <row r="35" spans="1:22" x14ac:dyDescent="0.55000000000000004">
      <c r="A35" s="1" t="s">
        <v>41</v>
      </c>
      <c r="C35" s="9">
        <v>0</v>
      </c>
      <c r="D35" s="9"/>
      <c r="E35" s="9">
        <v>16562970375</v>
      </c>
      <c r="F35" s="9"/>
      <c r="G35" s="9">
        <v>0</v>
      </c>
      <c r="H35" s="9"/>
      <c r="I35" s="9">
        <f t="shared" si="0"/>
        <v>16562970375</v>
      </c>
      <c r="J35" s="9"/>
      <c r="K35" s="7">
        <f t="shared" si="1"/>
        <v>1.763130254278476E-2</v>
      </c>
      <c r="L35" s="9"/>
      <c r="M35" s="9">
        <v>0</v>
      </c>
      <c r="N35" s="9"/>
      <c r="O35" s="9">
        <v>16562970375</v>
      </c>
      <c r="P35" s="9"/>
      <c r="Q35" s="9">
        <v>0</v>
      </c>
      <c r="R35" s="9"/>
      <c r="S35" s="9">
        <f t="shared" si="2"/>
        <v>16562970375</v>
      </c>
      <c r="T35" s="9"/>
      <c r="U35" s="7">
        <f t="shared" si="3"/>
        <v>1.763130254278476E-2</v>
      </c>
      <c r="V35" s="4"/>
    </row>
    <row r="36" spans="1:22" x14ac:dyDescent="0.55000000000000004">
      <c r="A36" s="1" t="s">
        <v>95</v>
      </c>
      <c r="C36" s="9">
        <v>0</v>
      </c>
      <c r="D36" s="9"/>
      <c r="E36" s="9">
        <v>19181466694</v>
      </c>
      <c r="F36" s="9"/>
      <c r="G36" s="9">
        <v>0</v>
      </c>
      <c r="H36" s="9"/>
      <c r="I36" s="9">
        <f t="shared" si="0"/>
        <v>19181466694</v>
      </c>
      <c r="J36" s="9"/>
      <c r="K36" s="7">
        <f t="shared" si="1"/>
        <v>2.0418695127700691E-2</v>
      </c>
      <c r="L36" s="9"/>
      <c r="M36" s="9">
        <v>0</v>
      </c>
      <c r="N36" s="9"/>
      <c r="O36" s="9">
        <v>19181466694</v>
      </c>
      <c r="P36" s="9"/>
      <c r="Q36" s="9">
        <v>0</v>
      </c>
      <c r="R36" s="9"/>
      <c r="S36" s="9">
        <f t="shared" si="2"/>
        <v>19181466694</v>
      </c>
      <c r="T36" s="9"/>
      <c r="U36" s="7">
        <f t="shared" si="3"/>
        <v>2.0418695127700691E-2</v>
      </c>
      <c r="V36" s="4"/>
    </row>
    <row r="37" spans="1:22" x14ac:dyDescent="0.55000000000000004">
      <c r="A37" s="1" t="s">
        <v>68</v>
      </c>
      <c r="C37" s="9">
        <v>0</v>
      </c>
      <c r="D37" s="9"/>
      <c r="E37" s="9">
        <v>3091244164</v>
      </c>
      <c r="F37" s="9"/>
      <c r="G37" s="9">
        <v>0</v>
      </c>
      <c r="H37" s="9"/>
      <c r="I37" s="9">
        <f t="shared" si="0"/>
        <v>3091244164</v>
      </c>
      <c r="J37" s="9"/>
      <c r="K37" s="7">
        <f t="shared" si="1"/>
        <v>3.2906332532821277E-3</v>
      </c>
      <c r="L37" s="9"/>
      <c r="M37" s="9">
        <v>0</v>
      </c>
      <c r="N37" s="9"/>
      <c r="O37" s="9">
        <v>3091244164</v>
      </c>
      <c r="P37" s="9"/>
      <c r="Q37" s="9">
        <v>0</v>
      </c>
      <c r="R37" s="9"/>
      <c r="S37" s="9">
        <f t="shared" si="2"/>
        <v>3091244164</v>
      </c>
      <c r="T37" s="9"/>
      <c r="U37" s="7">
        <f t="shared" si="3"/>
        <v>3.2906332532821277E-3</v>
      </c>
      <c r="V37" s="4"/>
    </row>
    <row r="38" spans="1:22" x14ac:dyDescent="0.55000000000000004">
      <c r="A38" s="1" t="s">
        <v>24</v>
      </c>
      <c r="C38" s="9">
        <v>0</v>
      </c>
      <c r="D38" s="9"/>
      <c r="E38" s="9">
        <v>-6461392520</v>
      </c>
      <c r="F38" s="9"/>
      <c r="G38" s="9">
        <v>0</v>
      </c>
      <c r="H38" s="9"/>
      <c r="I38" s="9">
        <f t="shared" si="0"/>
        <v>-6461392520</v>
      </c>
      <c r="J38" s="9"/>
      <c r="K38" s="7">
        <f t="shared" si="1"/>
        <v>-6.8781603654716698E-3</v>
      </c>
      <c r="L38" s="9"/>
      <c r="M38" s="9">
        <v>0</v>
      </c>
      <c r="N38" s="9"/>
      <c r="O38" s="9">
        <v>-6461392520</v>
      </c>
      <c r="P38" s="9"/>
      <c r="Q38" s="9">
        <v>0</v>
      </c>
      <c r="R38" s="9"/>
      <c r="S38" s="9">
        <f t="shared" si="2"/>
        <v>-6461392520</v>
      </c>
      <c r="T38" s="9"/>
      <c r="U38" s="7">
        <f t="shared" si="3"/>
        <v>-6.8781603654716698E-3</v>
      </c>
      <c r="V38" s="4"/>
    </row>
    <row r="39" spans="1:22" x14ac:dyDescent="0.55000000000000004">
      <c r="A39" s="1" t="s">
        <v>19</v>
      </c>
      <c r="C39" s="9">
        <v>0</v>
      </c>
      <c r="D39" s="9"/>
      <c r="E39" s="9">
        <v>1107451602</v>
      </c>
      <c r="F39" s="9"/>
      <c r="G39" s="9">
        <v>0</v>
      </c>
      <c r="H39" s="9"/>
      <c r="I39" s="9">
        <f t="shared" si="0"/>
        <v>1107451602</v>
      </c>
      <c r="J39" s="9"/>
      <c r="K39" s="7">
        <f t="shared" si="1"/>
        <v>1.1788836062778781E-3</v>
      </c>
      <c r="L39" s="9"/>
      <c r="M39" s="9">
        <v>0</v>
      </c>
      <c r="N39" s="9"/>
      <c r="O39" s="9">
        <v>1107451602</v>
      </c>
      <c r="P39" s="9"/>
      <c r="Q39" s="9">
        <v>0</v>
      </c>
      <c r="R39" s="9"/>
      <c r="S39" s="9">
        <f t="shared" si="2"/>
        <v>1107451602</v>
      </c>
      <c r="T39" s="9"/>
      <c r="U39" s="7">
        <f t="shared" si="3"/>
        <v>1.1788836062778781E-3</v>
      </c>
      <c r="V39" s="4"/>
    </row>
    <row r="40" spans="1:22" x14ac:dyDescent="0.55000000000000004">
      <c r="A40" s="1" t="s">
        <v>18</v>
      </c>
      <c r="C40" s="9">
        <v>0</v>
      </c>
      <c r="D40" s="9"/>
      <c r="E40" s="9">
        <v>-5432271590</v>
      </c>
      <c r="F40" s="9"/>
      <c r="G40" s="9">
        <v>0</v>
      </c>
      <c r="H40" s="9"/>
      <c r="I40" s="9">
        <f t="shared" si="0"/>
        <v>-5432271590</v>
      </c>
      <c r="J40" s="9"/>
      <c r="K40" s="7">
        <f t="shared" si="1"/>
        <v>-5.7826598568594262E-3</v>
      </c>
      <c r="L40" s="9"/>
      <c r="M40" s="9">
        <v>0</v>
      </c>
      <c r="N40" s="9"/>
      <c r="O40" s="9">
        <v>-5432271590</v>
      </c>
      <c r="P40" s="9"/>
      <c r="Q40" s="9">
        <v>0</v>
      </c>
      <c r="R40" s="9"/>
      <c r="S40" s="9">
        <f t="shared" si="2"/>
        <v>-5432271590</v>
      </c>
      <c r="T40" s="9"/>
      <c r="U40" s="7">
        <f t="shared" si="3"/>
        <v>-5.7826598568594262E-3</v>
      </c>
      <c r="V40" s="4"/>
    </row>
    <row r="41" spans="1:22" x14ac:dyDescent="0.55000000000000004">
      <c r="A41" s="1" t="s">
        <v>63</v>
      </c>
      <c r="C41" s="9">
        <v>0</v>
      </c>
      <c r="D41" s="9"/>
      <c r="E41" s="9">
        <v>16780301983</v>
      </c>
      <c r="F41" s="9"/>
      <c r="G41" s="9">
        <v>0</v>
      </c>
      <c r="H41" s="9"/>
      <c r="I41" s="9">
        <f t="shared" si="0"/>
        <v>16780301983</v>
      </c>
      <c r="J41" s="9"/>
      <c r="K41" s="7">
        <f t="shared" si="1"/>
        <v>1.7862652309523559E-2</v>
      </c>
      <c r="L41" s="9"/>
      <c r="M41" s="9">
        <v>0</v>
      </c>
      <c r="N41" s="9"/>
      <c r="O41" s="9">
        <v>16780301983</v>
      </c>
      <c r="P41" s="9"/>
      <c r="Q41" s="9">
        <v>0</v>
      </c>
      <c r="R41" s="9"/>
      <c r="S41" s="9">
        <f t="shared" si="2"/>
        <v>16780301983</v>
      </c>
      <c r="T41" s="9"/>
      <c r="U41" s="7">
        <f t="shared" si="3"/>
        <v>1.7862652309523559E-2</v>
      </c>
      <c r="V41" s="4"/>
    </row>
    <row r="42" spans="1:22" x14ac:dyDescent="0.55000000000000004">
      <c r="A42" s="1" t="s">
        <v>108</v>
      </c>
      <c r="C42" s="9">
        <v>0</v>
      </c>
      <c r="D42" s="9"/>
      <c r="E42" s="9">
        <v>-4668175410</v>
      </c>
      <c r="F42" s="9"/>
      <c r="G42" s="9">
        <v>0</v>
      </c>
      <c r="H42" s="9"/>
      <c r="I42" s="9">
        <f t="shared" si="0"/>
        <v>-4668175410</v>
      </c>
      <c r="J42" s="9"/>
      <c r="K42" s="7">
        <f t="shared" si="1"/>
        <v>-4.9692785239011392E-3</v>
      </c>
      <c r="L42" s="9"/>
      <c r="M42" s="9">
        <v>0</v>
      </c>
      <c r="N42" s="9"/>
      <c r="O42" s="9">
        <v>-4668175410</v>
      </c>
      <c r="P42" s="9"/>
      <c r="Q42" s="9">
        <v>0</v>
      </c>
      <c r="R42" s="9"/>
      <c r="S42" s="9">
        <f t="shared" si="2"/>
        <v>-4668175410</v>
      </c>
      <c r="T42" s="9"/>
      <c r="U42" s="7">
        <f t="shared" si="3"/>
        <v>-4.9692785239011392E-3</v>
      </c>
      <c r="V42" s="4"/>
    </row>
    <row r="43" spans="1:22" x14ac:dyDescent="0.55000000000000004">
      <c r="A43" s="1" t="s">
        <v>25</v>
      </c>
      <c r="C43" s="9">
        <v>0</v>
      </c>
      <c r="D43" s="9"/>
      <c r="E43" s="9">
        <v>2800217879</v>
      </c>
      <c r="F43" s="9"/>
      <c r="G43" s="9">
        <v>0</v>
      </c>
      <c r="H43" s="9"/>
      <c r="I43" s="9">
        <f t="shared" si="0"/>
        <v>2800217879</v>
      </c>
      <c r="J43" s="9"/>
      <c r="K43" s="7">
        <f t="shared" si="1"/>
        <v>2.9808354113151671E-3</v>
      </c>
      <c r="L43" s="9"/>
      <c r="M43" s="9">
        <v>0</v>
      </c>
      <c r="N43" s="9"/>
      <c r="O43" s="9">
        <v>2800217879</v>
      </c>
      <c r="P43" s="9"/>
      <c r="Q43" s="9">
        <v>0</v>
      </c>
      <c r="R43" s="9"/>
      <c r="S43" s="9">
        <f t="shared" si="2"/>
        <v>2800217879</v>
      </c>
      <c r="T43" s="9"/>
      <c r="U43" s="7">
        <f t="shared" si="3"/>
        <v>2.9808354113151671E-3</v>
      </c>
      <c r="V43" s="4"/>
    </row>
    <row r="44" spans="1:22" x14ac:dyDescent="0.55000000000000004">
      <c r="A44" s="1" t="s">
        <v>82</v>
      </c>
      <c r="C44" s="9">
        <v>0</v>
      </c>
      <c r="D44" s="9"/>
      <c r="E44" s="9">
        <v>1231251106</v>
      </c>
      <c r="F44" s="9"/>
      <c r="G44" s="9">
        <v>0</v>
      </c>
      <c r="H44" s="9"/>
      <c r="I44" s="9">
        <f t="shared" si="0"/>
        <v>1231251106</v>
      </c>
      <c r="J44" s="9"/>
      <c r="K44" s="7">
        <f t="shared" si="1"/>
        <v>1.3106683321000838E-3</v>
      </c>
      <c r="L44" s="9"/>
      <c r="M44" s="9">
        <v>0</v>
      </c>
      <c r="N44" s="9"/>
      <c r="O44" s="9">
        <v>1231251106</v>
      </c>
      <c r="P44" s="9"/>
      <c r="Q44" s="9">
        <v>0</v>
      </c>
      <c r="R44" s="9"/>
      <c r="S44" s="9">
        <f t="shared" si="2"/>
        <v>1231251106</v>
      </c>
      <c r="T44" s="9"/>
      <c r="U44" s="7">
        <f t="shared" si="3"/>
        <v>1.3106683321000838E-3</v>
      </c>
      <c r="V44" s="4"/>
    </row>
    <row r="45" spans="1:22" x14ac:dyDescent="0.55000000000000004">
      <c r="A45" s="1" t="s">
        <v>85</v>
      </c>
      <c r="C45" s="9">
        <v>0</v>
      </c>
      <c r="D45" s="9"/>
      <c r="E45" s="9">
        <v>-2113453459</v>
      </c>
      <c r="F45" s="9"/>
      <c r="G45" s="9">
        <v>0</v>
      </c>
      <c r="H45" s="9"/>
      <c r="I45" s="9">
        <f t="shared" si="0"/>
        <v>-2113453459</v>
      </c>
      <c r="J45" s="9"/>
      <c r="K45" s="7">
        <f t="shared" si="1"/>
        <v>-2.2497738329574201E-3</v>
      </c>
      <c r="L45" s="9"/>
      <c r="M45" s="9">
        <v>0</v>
      </c>
      <c r="N45" s="9"/>
      <c r="O45" s="9">
        <v>-2113453459</v>
      </c>
      <c r="P45" s="9"/>
      <c r="Q45" s="9">
        <v>0</v>
      </c>
      <c r="R45" s="9"/>
      <c r="S45" s="9">
        <f t="shared" si="2"/>
        <v>-2113453459</v>
      </c>
      <c r="T45" s="9"/>
      <c r="U45" s="7">
        <f t="shared" si="3"/>
        <v>-2.2497738329574201E-3</v>
      </c>
      <c r="V45" s="4"/>
    </row>
    <row r="46" spans="1:22" x14ac:dyDescent="0.55000000000000004">
      <c r="A46" s="1" t="s">
        <v>47</v>
      </c>
      <c r="C46" s="9">
        <v>0</v>
      </c>
      <c r="D46" s="9"/>
      <c r="E46" s="9">
        <v>9737746606</v>
      </c>
      <c r="F46" s="9"/>
      <c r="G46" s="9">
        <v>0</v>
      </c>
      <c r="H46" s="9"/>
      <c r="I46" s="9">
        <f t="shared" si="0"/>
        <v>9737746606</v>
      </c>
      <c r="J46" s="9"/>
      <c r="K46" s="7">
        <f t="shared" si="1"/>
        <v>1.036584336071189E-2</v>
      </c>
      <c r="L46" s="9"/>
      <c r="M46" s="9">
        <v>0</v>
      </c>
      <c r="N46" s="9"/>
      <c r="O46" s="9">
        <v>9737746606</v>
      </c>
      <c r="P46" s="9"/>
      <c r="Q46" s="9">
        <v>0</v>
      </c>
      <c r="R46" s="9"/>
      <c r="S46" s="9">
        <f t="shared" si="2"/>
        <v>9737746606</v>
      </c>
      <c r="T46" s="9"/>
      <c r="U46" s="7">
        <f t="shared" si="3"/>
        <v>1.036584336071189E-2</v>
      </c>
      <c r="V46" s="4"/>
    </row>
    <row r="47" spans="1:22" x14ac:dyDescent="0.55000000000000004">
      <c r="A47" s="1" t="s">
        <v>49</v>
      </c>
      <c r="C47" s="9">
        <v>0</v>
      </c>
      <c r="D47" s="9"/>
      <c r="E47" s="9">
        <v>8938558520</v>
      </c>
      <c r="F47" s="9"/>
      <c r="G47" s="9">
        <v>0</v>
      </c>
      <c r="H47" s="9"/>
      <c r="I47" s="9">
        <f t="shared" si="0"/>
        <v>8938558520</v>
      </c>
      <c r="J47" s="9"/>
      <c r="K47" s="7">
        <f t="shared" si="1"/>
        <v>9.5151066502168029E-3</v>
      </c>
      <c r="L47" s="9"/>
      <c r="M47" s="9">
        <v>0</v>
      </c>
      <c r="N47" s="9"/>
      <c r="O47" s="9">
        <v>8938558520</v>
      </c>
      <c r="P47" s="9"/>
      <c r="Q47" s="9">
        <v>0</v>
      </c>
      <c r="R47" s="9"/>
      <c r="S47" s="9">
        <f t="shared" si="2"/>
        <v>8938558520</v>
      </c>
      <c r="T47" s="9"/>
      <c r="U47" s="7">
        <f t="shared" si="3"/>
        <v>9.5151066502168029E-3</v>
      </c>
      <c r="V47" s="4"/>
    </row>
    <row r="48" spans="1:22" x14ac:dyDescent="0.55000000000000004">
      <c r="A48" s="1" t="s">
        <v>59</v>
      </c>
      <c r="C48" s="9">
        <v>0</v>
      </c>
      <c r="D48" s="9"/>
      <c r="E48" s="9">
        <v>6969313271</v>
      </c>
      <c r="F48" s="9"/>
      <c r="G48" s="9">
        <v>0</v>
      </c>
      <c r="H48" s="9"/>
      <c r="I48" s="9">
        <f t="shared" si="0"/>
        <v>6969313271</v>
      </c>
      <c r="J48" s="9"/>
      <c r="K48" s="7">
        <f t="shared" si="1"/>
        <v>7.4188426359753047E-3</v>
      </c>
      <c r="L48" s="9"/>
      <c r="M48" s="9">
        <v>0</v>
      </c>
      <c r="N48" s="9"/>
      <c r="O48" s="9">
        <v>6969313271</v>
      </c>
      <c r="P48" s="9"/>
      <c r="Q48" s="9">
        <v>0</v>
      </c>
      <c r="R48" s="9"/>
      <c r="S48" s="9">
        <f t="shared" si="2"/>
        <v>6969313271</v>
      </c>
      <c r="T48" s="9"/>
      <c r="U48" s="7">
        <f t="shared" si="3"/>
        <v>7.4188426359753047E-3</v>
      </c>
      <c r="V48" s="4"/>
    </row>
    <row r="49" spans="1:22" x14ac:dyDescent="0.55000000000000004">
      <c r="A49" s="1" t="s">
        <v>100</v>
      </c>
      <c r="C49" s="9">
        <v>0</v>
      </c>
      <c r="D49" s="9"/>
      <c r="E49" s="9">
        <v>6741182340</v>
      </c>
      <c r="F49" s="9"/>
      <c r="G49" s="9">
        <v>0</v>
      </c>
      <c r="H49" s="9"/>
      <c r="I49" s="9">
        <f t="shared" si="0"/>
        <v>6741182340</v>
      </c>
      <c r="J49" s="9"/>
      <c r="K49" s="7">
        <f t="shared" si="1"/>
        <v>7.1759969764854286E-3</v>
      </c>
      <c r="L49" s="9"/>
      <c r="M49" s="9">
        <v>0</v>
      </c>
      <c r="N49" s="9"/>
      <c r="O49" s="9">
        <v>6741182340</v>
      </c>
      <c r="P49" s="9"/>
      <c r="Q49" s="9">
        <v>0</v>
      </c>
      <c r="R49" s="9"/>
      <c r="S49" s="9">
        <f t="shared" si="2"/>
        <v>6741182340</v>
      </c>
      <c r="T49" s="9"/>
      <c r="U49" s="7">
        <f t="shared" si="3"/>
        <v>7.1759969764854286E-3</v>
      </c>
      <c r="V49" s="4"/>
    </row>
    <row r="50" spans="1:22" x14ac:dyDescent="0.55000000000000004">
      <c r="A50" s="1" t="s">
        <v>40</v>
      </c>
      <c r="C50" s="9">
        <v>0</v>
      </c>
      <c r="D50" s="9"/>
      <c r="E50" s="9">
        <v>6012014400</v>
      </c>
      <c r="F50" s="9"/>
      <c r="G50" s="9">
        <v>0</v>
      </c>
      <c r="H50" s="9"/>
      <c r="I50" s="9">
        <f t="shared" si="0"/>
        <v>6012014400</v>
      </c>
      <c r="J50" s="9"/>
      <c r="K50" s="7">
        <f t="shared" si="1"/>
        <v>6.3997967984035951E-3</v>
      </c>
      <c r="L50" s="9"/>
      <c r="M50" s="9">
        <v>0</v>
      </c>
      <c r="N50" s="9"/>
      <c r="O50" s="9">
        <v>6012014400</v>
      </c>
      <c r="P50" s="9"/>
      <c r="Q50" s="9">
        <v>0</v>
      </c>
      <c r="R50" s="9"/>
      <c r="S50" s="9">
        <f t="shared" si="2"/>
        <v>6012014400</v>
      </c>
      <c r="T50" s="9"/>
      <c r="U50" s="7">
        <f t="shared" si="3"/>
        <v>6.3997967984035951E-3</v>
      </c>
      <c r="V50" s="4"/>
    </row>
    <row r="51" spans="1:22" x14ac:dyDescent="0.55000000000000004">
      <c r="A51" s="1" t="s">
        <v>110</v>
      </c>
      <c r="C51" s="9">
        <v>0</v>
      </c>
      <c r="D51" s="9"/>
      <c r="E51" s="9">
        <v>-99604733</v>
      </c>
      <c r="F51" s="9"/>
      <c r="G51" s="9">
        <v>0</v>
      </c>
      <c r="H51" s="9"/>
      <c r="I51" s="9">
        <f t="shared" si="0"/>
        <v>-99604733</v>
      </c>
      <c r="J51" s="9"/>
      <c r="K51" s="7">
        <f t="shared" si="1"/>
        <v>-1.0602936203200794E-4</v>
      </c>
      <c r="L51" s="9"/>
      <c r="M51" s="9">
        <v>0</v>
      </c>
      <c r="N51" s="9"/>
      <c r="O51" s="9">
        <v>-99604733</v>
      </c>
      <c r="P51" s="9"/>
      <c r="Q51" s="9">
        <v>0</v>
      </c>
      <c r="R51" s="9"/>
      <c r="S51" s="9">
        <f t="shared" si="2"/>
        <v>-99604733</v>
      </c>
      <c r="T51" s="9"/>
      <c r="U51" s="7">
        <f t="shared" si="3"/>
        <v>-1.0602936203200794E-4</v>
      </c>
      <c r="V51" s="4"/>
    </row>
    <row r="52" spans="1:22" x14ac:dyDescent="0.55000000000000004">
      <c r="A52" s="1" t="s">
        <v>55</v>
      </c>
      <c r="C52" s="9">
        <v>0</v>
      </c>
      <c r="D52" s="9"/>
      <c r="E52" s="9">
        <v>-4451747087</v>
      </c>
      <c r="F52" s="9"/>
      <c r="G52" s="9">
        <v>0</v>
      </c>
      <c r="H52" s="9"/>
      <c r="I52" s="9">
        <f t="shared" si="0"/>
        <v>-4451747087</v>
      </c>
      <c r="J52" s="9"/>
      <c r="K52" s="7">
        <f t="shared" si="1"/>
        <v>-4.7388903051671224E-3</v>
      </c>
      <c r="L52" s="9"/>
      <c r="M52" s="9">
        <v>0</v>
      </c>
      <c r="N52" s="9"/>
      <c r="O52" s="9">
        <v>-4451747087</v>
      </c>
      <c r="P52" s="9"/>
      <c r="Q52" s="9">
        <v>0</v>
      </c>
      <c r="R52" s="9"/>
      <c r="S52" s="9">
        <f t="shared" si="2"/>
        <v>-4451747087</v>
      </c>
      <c r="T52" s="9"/>
      <c r="U52" s="7">
        <f t="shared" si="3"/>
        <v>-4.7388903051671224E-3</v>
      </c>
      <c r="V52" s="4"/>
    </row>
    <row r="53" spans="1:22" x14ac:dyDescent="0.55000000000000004">
      <c r="A53" s="1" t="s">
        <v>101</v>
      </c>
      <c r="C53" s="9">
        <v>0</v>
      </c>
      <c r="D53" s="9"/>
      <c r="E53" s="9">
        <v>-214381535</v>
      </c>
      <c r="F53" s="9"/>
      <c r="G53" s="9">
        <v>0</v>
      </c>
      <c r="H53" s="9"/>
      <c r="I53" s="9">
        <f t="shared" si="0"/>
        <v>-214381535</v>
      </c>
      <c r="J53" s="9"/>
      <c r="K53" s="7">
        <f t="shared" si="1"/>
        <v>-2.282094103649932E-4</v>
      </c>
      <c r="L53" s="9"/>
      <c r="M53" s="9">
        <v>0</v>
      </c>
      <c r="N53" s="9"/>
      <c r="O53" s="9">
        <v>-214381535</v>
      </c>
      <c r="P53" s="9"/>
      <c r="Q53" s="9">
        <v>0</v>
      </c>
      <c r="R53" s="9"/>
      <c r="S53" s="9">
        <f t="shared" si="2"/>
        <v>-214381535</v>
      </c>
      <c r="T53" s="9"/>
      <c r="U53" s="7">
        <f t="shared" si="3"/>
        <v>-2.282094103649932E-4</v>
      </c>
      <c r="V53" s="4"/>
    </row>
    <row r="54" spans="1:22" x14ac:dyDescent="0.55000000000000004">
      <c r="A54" s="1" t="s">
        <v>61</v>
      </c>
      <c r="C54" s="9">
        <v>0</v>
      </c>
      <c r="D54" s="9"/>
      <c r="E54" s="9">
        <v>13212117360</v>
      </c>
      <c r="F54" s="9"/>
      <c r="G54" s="9">
        <v>0</v>
      </c>
      <c r="H54" s="9"/>
      <c r="I54" s="9">
        <f t="shared" si="0"/>
        <v>13212117360</v>
      </c>
      <c r="J54" s="9"/>
      <c r="K54" s="7">
        <f t="shared" si="1"/>
        <v>1.406431534506314E-2</v>
      </c>
      <c r="L54" s="9"/>
      <c r="M54" s="9">
        <v>0</v>
      </c>
      <c r="N54" s="9"/>
      <c r="O54" s="9">
        <v>13212117360</v>
      </c>
      <c r="P54" s="9"/>
      <c r="Q54" s="9">
        <v>0</v>
      </c>
      <c r="R54" s="9"/>
      <c r="S54" s="9">
        <f t="shared" si="2"/>
        <v>13212117360</v>
      </c>
      <c r="T54" s="9"/>
      <c r="U54" s="7">
        <f t="shared" si="3"/>
        <v>1.406431534506314E-2</v>
      </c>
      <c r="V54" s="4"/>
    </row>
    <row r="55" spans="1:22" x14ac:dyDescent="0.55000000000000004">
      <c r="A55" s="1" t="s">
        <v>96</v>
      </c>
      <c r="C55" s="9">
        <v>0</v>
      </c>
      <c r="D55" s="9"/>
      <c r="E55" s="9">
        <v>15863972627</v>
      </c>
      <c r="F55" s="9"/>
      <c r="G55" s="9">
        <v>0</v>
      </c>
      <c r="H55" s="9"/>
      <c r="I55" s="9">
        <f t="shared" si="0"/>
        <v>15863972627</v>
      </c>
      <c r="J55" s="9"/>
      <c r="K55" s="7">
        <f t="shared" si="1"/>
        <v>1.6887218571571765E-2</v>
      </c>
      <c r="L55" s="9"/>
      <c r="M55" s="9">
        <v>0</v>
      </c>
      <c r="N55" s="9"/>
      <c r="O55" s="9">
        <v>15863972627</v>
      </c>
      <c r="P55" s="9"/>
      <c r="Q55" s="9">
        <v>0</v>
      </c>
      <c r="R55" s="9"/>
      <c r="S55" s="9">
        <f t="shared" si="2"/>
        <v>15863972627</v>
      </c>
      <c r="T55" s="9"/>
      <c r="U55" s="7">
        <f t="shared" si="3"/>
        <v>1.6887218571571765E-2</v>
      </c>
      <c r="V55" s="4"/>
    </row>
    <row r="56" spans="1:22" x14ac:dyDescent="0.55000000000000004">
      <c r="A56" s="1" t="s">
        <v>15</v>
      </c>
      <c r="C56" s="9">
        <v>0</v>
      </c>
      <c r="D56" s="9"/>
      <c r="E56" s="9">
        <v>4055724000</v>
      </c>
      <c r="F56" s="9"/>
      <c r="G56" s="9">
        <v>0</v>
      </c>
      <c r="H56" s="9"/>
      <c r="I56" s="9">
        <f t="shared" si="0"/>
        <v>4055724000</v>
      </c>
      <c r="J56" s="9"/>
      <c r="K56" s="7">
        <f t="shared" si="1"/>
        <v>4.3173232370182987E-3</v>
      </c>
      <c r="L56" s="9"/>
      <c r="M56" s="9">
        <v>0</v>
      </c>
      <c r="N56" s="9"/>
      <c r="O56" s="9">
        <v>4055724000</v>
      </c>
      <c r="P56" s="9"/>
      <c r="Q56" s="9">
        <v>0</v>
      </c>
      <c r="R56" s="9"/>
      <c r="S56" s="9">
        <f t="shared" si="2"/>
        <v>4055724000</v>
      </c>
      <c r="T56" s="9"/>
      <c r="U56" s="7">
        <f t="shared" si="3"/>
        <v>4.3173232370182987E-3</v>
      </c>
      <c r="V56" s="4"/>
    </row>
    <row r="57" spans="1:22" x14ac:dyDescent="0.55000000000000004">
      <c r="A57" s="1" t="s">
        <v>23</v>
      </c>
      <c r="C57" s="9">
        <v>0</v>
      </c>
      <c r="D57" s="9"/>
      <c r="E57" s="9">
        <v>27470631890</v>
      </c>
      <c r="F57" s="9"/>
      <c r="G57" s="9">
        <v>0</v>
      </c>
      <c r="H57" s="9"/>
      <c r="I57" s="9">
        <f t="shared" si="0"/>
        <v>27470631890</v>
      </c>
      <c r="J57" s="9"/>
      <c r="K57" s="7">
        <f t="shared" si="1"/>
        <v>2.9242521777683318E-2</v>
      </c>
      <c r="L57" s="9"/>
      <c r="M57" s="9">
        <v>0</v>
      </c>
      <c r="N57" s="9"/>
      <c r="O57" s="9">
        <v>27470631890</v>
      </c>
      <c r="P57" s="9"/>
      <c r="Q57" s="9">
        <v>0</v>
      </c>
      <c r="R57" s="9"/>
      <c r="S57" s="9">
        <f t="shared" si="2"/>
        <v>27470631890</v>
      </c>
      <c r="T57" s="9"/>
      <c r="U57" s="7">
        <f t="shared" si="3"/>
        <v>2.9242521777683318E-2</v>
      </c>
      <c r="V57" s="4"/>
    </row>
    <row r="58" spans="1:22" x14ac:dyDescent="0.55000000000000004">
      <c r="A58" s="1" t="s">
        <v>79</v>
      </c>
      <c r="C58" s="9">
        <v>0</v>
      </c>
      <c r="D58" s="9"/>
      <c r="E58" s="9">
        <v>395848232</v>
      </c>
      <c r="F58" s="9"/>
      <c r="G58" s="9">
        <v>0</v>
      </c>
      <c r="H58" s="9"/>
      <c r="I58" s="9">
        <f t="shared" si="0"/>
        <v>395848232</v>
      </c>
      <c r="J58" s="9"/>
      <c r="K58" s="7">
        <f t="shared" si="1"/>
        <v>4.2138093478407567E-4</v>
      </c>
      <c r="L58" s="9"/>
      <c r="M58" s="9">
        <v>0</v>
      </c>
      <c r="N58" s="9"/>
      <c r="O58" s="9">
        <v>395848232</v>
      </c>
      <c r="P58" s="9"/>
      <c r="Q58" s="9">
        <v>0</v>
      </c>
      <c r="R58" s="9"/>
      <c r="S58" s="9">
        <f t="shared" si="2"/>
        <v>395848232</v>
      </c>
      <c r="T58" s="9"/>
      <c r="U58" s="7">
        <f t="shared" si="3"/>
        <v>4.2138093478407567E-4</v>
      </c>
      <c r="V58" s="4"/>
    </row>
    <row r="59" spans="1:22" x14ac:dyDescent="0.55000000000000004">
      <c r="A59" s="1" t="s">
        <v>36</v>
      </c>
      <c r="C59" s="9">
        <v>0</v>
      </c>
      <c r="D59" s="9"/>
      <c r="E59" s="9">
        <v>8426204589</v>
      </c>
      <c r="F59" s="9"/>
      <c r="G59" s="9">
        <v>0</v>
      </c>
      <c r="H59" s="9"/>
      <c r="I59" s="9">
        <f t="shared" si="0"/>
        <v>8426204589</v>
      </c>
      <c r="J59" s="9"/>
      <c r="K59" s="7">
        <f t="shared" si="1"/>
        <v>8.9697052540951804E-3</v>
      </c>
      <c r="L59" s="9"/>
      <c r="M59" s="9">
        <v>0</v>
      </c>
      <c r="N59" s="9"/>
      <c r="O59" s="9">
        <v>8426204589</v>
      </c>
      <c r="P59" s="9"/>
      <c r="Q59" s="9">
        <v>0</v>
      </c>
      <c r="R59" s="9"/>
      <c r="S59" s="9">
        <f t="shared" si="2"/>
        <v>8426204589</v>
      </c>
      <c r="T59" s="9"/>
      <c r="U59" s="7">
        <f t="shared" si="3"/>
        <v>8.9697052540951804E-3</v>
      </c>
      <c r="V59" s="4"/>
    </row>
    <row r="60" spans="1:22" x14ac:dyDescent="0.55000000000000004">
      <c r="A60" s="1" t="s">
        <v>98</v>
      </c>
      <c r="C60" s="9">
        <v>0</v>
      </c>
      <c r="D60" s="9"/>
      <c r="E60" s="9">
        <v>19079351909</v>
      </c>
      <c r="F60" s="9"/>
      <c r="G60" s="9">
        <v>0</v>
      </c>
      <c r="H60" s="9"/>
      <c r="I60" s="9">
        <f t="shared" si="0"/>
        <v>19079351909</v>
      </c>
      <c r="J60" s="9"/>
      <c r="K60" s="7">
        <f t="shared" si="1"/>
        <v>2.030999381219608E-2</v>
      </c>
      <c r="L60" s="9"/>
      <c r="M60" s="9">
        <v>0</v>
      </c>
      <c r="N60" s="9"/>
      <c r="O60" s="9">
        <v>19079351909</v>
      </c>
      <c r="P60" s="9"/>
      <c r="Q60" s="9">
        <v>0</v>
      </c>
      <c r="R60" s="9"/>
      <c r="S60" s="9">
        <f t="shared" si="2"/>
        <v>19079351909</v>
      </c>
      <c r="T60" s="9"/>
      <c r="U60" s="7">
        <f t="shared" si="3"/>
        <v>2.030999381219608E-2</v>
      </c>
      <c r="V60" s="4"/>
    </row>
    <row r="61" spans="1:22" x14ac:dyDescent="0.55000000000000004">
      <c r="A61" s="1" t="s">
        <v>51</v>
      </c>
      <c r="C61" s="9">
        <v>0</v>
      </c>
      <c r="D61" s="9"/>
      <c r="E61" s="9">
        <v>9704452648</v>
      </c>
      <c r="F61" s="9"/>
      <c r="G61" s="9">
        <v>0</v>
      </c>
      <c r="H61" s="9"/>
      <c r="I61" s="9">
        <f t="shared" si="0"/>
        <v>9704452648</v>
      </c>
      <c r="J61" s="9"/>
      <c r="K61" s="7">
        <f t="shared" si="1"/>
        <v>1.0330401901054944E-2</v>
      </c>
      <c r="L61" s="9"/>
      <c r="M61" s="9">
        <v>0</v>
      </c>
      <c r="N61" s="9"/>
      <c r="O61" s="9">
        <v>9704452648</v>
      </c>
      <c r="P61" s="9"/>
      <c r="Q61" s="9">
        <v>0</v>
      </c>
      <c r="R61" s="9"/>
      <c r="S61" s="9">
        <f t="shared" si="2"/>
        <v>9704452648</v>
      </c>
      <c r="T61" s="9"/>
      <c r="U61" s="7">
        <f t="shared" si="3"/>
        <v>1.0330401901054944E-2</v>
      </c>
      <c r="V61" s="4"/>
    </row>
    <row r="62" spans="1:22" x14ac:dyDescent="0.55000000000000004">
      <c r="A62" s="1" t="s">
        <v>43</v>
      </c>
      <c r="C62" s="9">
        <v>0</v>
      </c>
      <c r="D62" s="9"/>
      <c r="E62" s="9">
        <v>18188885438</v>
      </c>
      <c r="F62" s="9"/>
      <c r="G62" s="9">
        <v>0</v>
      </c>
      <c r="H62" s="9"/>
      <c r="I62" s="9">
        <f t="shared" si="0"/>
        <v>18188885438</v>
      </c>
      <c r="J62" s="9"/>
      <c r="K62" s="7">
        <f t="shared" si="1"/>
        <v>1.9362091147460021E-2</v>
      </c>
      <c r="L62" s="9"/>
      <c r="M62" s="9">
        <v>0</v>
      </c>
      <c r="N62" s="9"/>
      <c r="O62" s="9">
        <v>18188885438</v>
      </c>
      <c r="P62" s="9"/>
      <c r="Q62" s="9">
        <v>0</v>
      </c>
      <c r="R62" s="9"/>
      <c r="S62" s="9">
        <f t="shared" si="2"/>
        <v>18188885438</v>
      </c>
      <c r="T62" s="9"/>
      <c r="U62" s="7">
        <f t="shared" si="3"/>
        <v>1.9362091147460021E-2</v>
      </c>
      <c r="V62" s="4"/>
    </row>
    <row r="63" spans="1:22" x14ac:dyDescent="0.55000000000000004">
      <c r="A63" s="1" t="s">
        <v>53</v>
      </c>
      <c r="C63" s="9">
        <v>0</v>
      </c>
      <c r="D63" s="9"/>
      <c r="E63" s="9">
        <v>1008175450</v>
      </c>
      <c r="F63" s="9"/>
      <c r="G63" s="9">
        <v>0</v>
      </c>
      <c r="H63" s="9"/>
      <c r="I63" s="9">
        <f t="shared" si="0"/>
        <v>1008175450</v>
      </c>
      <c r="J63" s="9"/>
      <c r="K63" s="7">
        <f t="shared" si="1"/>
        <v>1.0732040191286142E-3</v>
      </c>
      <c r="L63" s="9"/>
      <c r="M63" s="9">
        <v>0</v>
      </c>
      <c r="N63" s="9"/>
      <c r="O63" s="9">
        <v>1008175450</v>
      </c>
      <c r="P63" s="9"/>
      <c r="Q63" s="9">
        <v>0</v>
      </c>
      <c r="R63" s="9"/>
      <c r="S63" s="9">
        <f t="shared" si="2"/>
        <v>1008175450</v>
      </c>
      <c r="T63" s="9"/>
      <c r="U63" s="7">
        <f t="shared" si="3"/>
        <v>1.0732040191286142E-3</v>
      </c>
      <c r="V63" s="4"/>
    </row>
    <row r="64" spans="1:22" x14ac:dyDescent="0.55000000000000004">
      <c r="A64" s="1" t="s">
        <v>44</v>
      </c>
      <c r="C64" s="9">
        <v>0</v>
      </c>
      <c r="D64" s="9"/>
      <c r="E64" s="9">
        <v>546232028</v>
      </c>
      <c r="F64" s="9"/>
      <c r="G64" s="9">
        <v>0</v>
      </c>
      <c r="H64" s="9"/>
      <c r="I64" s="9">
        <f t="shared" si="0"/>
        <v>546232028</v>
      </c>
      <c r="J64" s="9"/>
      <c r="K64" s="7">
        <f t="shared" si="1"/>
        <v>5.8146467246983022E-4</v>
      </c>
      <c r="L64" s="9"/>
      <c r="M64" s="9">
        <v>0</v>
      </c>
      <c r="N64" s="9"/>
      <c r="O64" s="9">
        <v>546232028</v>
      </c>
      <c r="P64" s="9"/>
      <c r="Q64" s="9">
        <v>0</v>
      </c>
      <c r="R64" s="9"/>
      <c r="S64" s="9">
        <f t="shared" si="2"/>
        <v>546232028</v>
      </c>
      <c r="T64" s="9"/>
      <c r="U64" s="7">
        <f t="shared" si="3"/>
        <v>5.8146467246983022E-4</v>
      </c>
      <c r="V64" s="4"/>
    </row>
    <row r="65" spans="1:22" x14ac:dyDescent="0.55000000000000004">
      <c r="A65" s="1" t="s">
        <v>89</v>
      </c>
      <c r="C65" s="9">
        <v>0</v>
      </c>
      <c r="D65" s="9"/>
      <c r="E65" s="9">
        <v>76768321700</v>
      </c>
      <c r="F65" s="9"/>
      <c r="G65" s="9">
        <v>0</v>
      </c>
      <c r="H65" s="9"/>
      <c r="I65" s="9">
        <f t="shared" si="0"/>
        <v>76768321700</v>
      </c>
      <c r="J65" s="9"/>
      <c r="K65" s="7">
        <f t="shared" si="1"/>
        <v>8.1719973830148715E-2</v>
      </c>
      <c r="L65" s="9"/>
      <c r="M65" s="9">
        <v>0</v>
      </c>
      <c r="N65" s="9"/>
      <c r="O65" s="9">
        <v>76768321700</v>
      </c>
      <c r="P65" s="9"/>
      <c r="Q65" s="9">
        <v>0</v>
      </c>
      <c r="R65" s="9"/>
      <c r="S65" s="9">
        <f t="shared" si="2"/>
        <v>76768321700</v>
      </c>
      <c r="T65" s="9"/>
      <c r="U65" s="7">
        <f t="shared" si="3"/>
        <v>8.1719973830148715E-2</v>
      </c>
      <c r="V65" s="4"/>
    </row>
    <row r="66" spans="1:22" x14ac:dyDescent="0.55000000000000004">
      <c r="A66" s="1" t="s">
        <v>54</v>
      </c>
      <c r="C66" s="9">
        <v>0</v>
      </c>
      <c r="D66" s="9"/>
      <c r="E66" s="9">
        <v>-6637114491</v>
      </c>
      <c r="F66" s="9"/>
      <c r="G66" s="9">
        <v>0</v>
      </c>
      <c r="H66" s="9"/>
      <c r="I66" s="9">
        <f t="shared" si="0"/>
        <v>-6637114491</v>
      </c>
      <c r="J66" s="9"/>
      <c r="K66" s="7">
        <f t="shared" si="1"/>
        <v>-7.0652166219262397E-3</v>
      </c>
      <c r="L66" s="9"/>
      <c r="M66" s="9">
        <v>0</v>
      </c>
      <c r="N66" s="9"/>
      <c r="O66" s="9">
        <v>-6637114491</v>
      </c>
      <c r="P66" s="9"/>
      <c r="Q66" s="9">
        <v>0</v>
      </c>
      <c r="R66" s="9"/>
      <c r="S66" s="9">
        <f t="shared" si="2"/>
        <v>-6637114491</v>
      </c>
      <c r="T66" s="9"/>
      <c r="U66" s="7">
        <f t="shared" si="3"/>
        <v>-7.0652166219262397E-3</v>
      </c>
      <c r="V66" s="4"/>
    </row>
    <row r="67" spans="1:22" x14ac:dyDescent="0.55000000000000004">
      <c r="A67" s="1" t="s">
        <v>75</v>
      </c>
      <c r="C67" s="9">
        <v>0</v>
      </c>
      <c r="D67" s="9"/>
      <c r="E67" s="9">
        <v>1880090891</v>
      </c>
      <c r="F67" s="9"/>
      <c r="G67" s="9">
        <v>0</v>
      </c>
      <c r="H67" s="9"/>
      <c r="I67" s="9">
        <f t="shared" si="0"/>
        <v>1880090891</v>
      </c>
      <c r="J67" s="9"/>
      <c r="K67" s="7">
        <f t="shared" si="1"/>
        <v>2.0013590893810172E-3</v>
      </c>
      <c r="L67" s="9"/>
      <c r="M67" s="9">
        <v>0</v>
      </c>
      <c r="N67" s="9"/>
      <c r="O67" s="9">
        <v>1880090891</v>
      </c>
      <c r="P67" s="9"/>
      <c r="Q67" s="9">
        <v>0</v>
      </c>
      <c r="R67" s="9"/>
      <c r="S67" s="9">
        <f t="shared" si="2"/>
        <v>1880090891</v>
      </c>
      <c r="T67" s="9"/>
      <c r="U67" s="7">
        <f t="shared" si="3"/>
        <v>2.0013590893810172E-3</v>
      </c>
      <c r="V67" s="4"/>
    </row>
    <row r="68" spans="1:22" x14ac:dyDescent="0.55000000000000004">
      <c r="A68" s="1" t="s">
        <v>17</v>
      </c>
      <c r="C68" s="9">
        <v>0</v>
      </c>
      <c r="D68" s="9"/>
      <c r="E68" s="9">
        <v>1877787348</v>
      </c>
      <c r="F68" s="9"/>
      <c r="G68" s="9">
        <v>0</v>
      </c>
      <c r="H68" s="9"/>
      <c r="I68" s="9">
        <f t="shared" si="0"/>
        <v>1877787348</v>
      </c>
      <c r="J68" s="9"/>
      <c r="K68" s="7">
        <f t="shared" si="1"/>
        <v>1.9989069649954893E-3</v>
      </c>
      <c r="L68" s="9"/>
      <c r="M68" s="9">
        <v>0</v>
      </c>
      <c r="N68" s="9"/>
      <c r="O68" s="9">
        <v>1877787348</v>
      </c>
      <c r="P68" s="9"/>
      <c r="Q68" s="9">
        <v>0</v>
      </c>
      <c r="R68" s="9"/>
      <c r="S68" s="9">
        <f t="shared" si="2"/>
        <v>1877787348</v>
      </c>
      <c r="T68" s="9"/>
      <c r="U68" s="7">
        <f t="shared" si="3"/>
        <v>1.9989069649954893E-3</v>
      </c>
      <c r="V68" s="4"/>
    </row>
    <row r="69" spans="1:22" x14ac:dyDescent="0.55000000000000004">
      <c r="A69" s="1" t="s">
        <v>42</v>
      </c>
      <c r="C69" s="9">
        <v>0</v>
      </c>
      <c r="D69" s="9"/>
      <c r="E69" s="9">
        <v>11161031250</v>
      </c>
      <c r="F69" s="9"/>
      <c r="G69" s="9">
        <v>0</v>
      </c>
      <c r="H69" s="9"/>
      <c r="I69" s="9">
        <f t="shared" si="0"/>
        <v>11161031250</v>
      </c>
      <c r="J69" s="9"/>
      <c r="K69" s="7">
        <f t="shared" si="1"/>
        <v>1.1880931632604286E-2</v>
      </c>
      <c r="L69" s="9"/>
      <c r="M69" s="9">
        <v>0</v>
      </c>
      <c r="N69" s="9"/>
      <c r="O69" s="9">
        <v>11161031250</v>
      </c>
      <c r="P69" s="9"/>
      <c r="Q69" s="9">
        <v>0</v>
      </c>
      <c r="R69" s="9"/>
      <c r="S69" s="9">
        <f t="shared" si="2"/>
        <v>11161031250</v>
      </c>
      <c r="T69" s="9"/>
      <c r="U69" s="7">
        <f t="shared" si="3"/>
        <v>1.1880931632604286E-2</v>
      </c>
      <c r="V69" s="4"/>
    </row>
    <row r="70" spans="1:22" x14ac:dyDescent="0.55000000000000004">
      <c r="A70" s="1" t="s">
        <v>52</v>
      </c>
      <c r="C70" s="9">
        <v>0</v>
      </c>
      <c r="D70" s="9"/>
      <c r="E70" s="9">
        <v>1419035833</v>
      </c>
      <c r="F70" s="9"/>
      <c r="G70" s="9">
        <v>0</v>
      </c>
      <c r="H70" s="9"/>
      <c r="I70" s="9">
        <f t="shared" si="0"/>
        <v>1419035833</v>
      </c>
      <c r="J70" s="9"/>
      <c r="K70" s="7">
        <f t="shared" si="1"/>
        <v>1.5105654073039776E-3</v>
      </c>
      <c r="L70" s="9"/>
      <c r="M70" s="9">
        <v>0</v>
      </c>
      <c r="N70" s="9"/>
      <c r="O70" s="9">
        <v>1419035833</v>
      </c>
      <c r="P70" s="9"/>
      <c r="Q70" s="9">
        <v>0</v>
      </c>
      <c r="R70" s="9"/>
      <c r="S70" s="9">
        <f t="shared" si="2"/>
        <v>1419035833</v>
      </c>
      <c r="T70" s="9"/>
      <c r="U70" s="7">
        <f t="shared" si="3"/>
        <v>1.5105654073039776E-3</v>
      </c>
      <c r="V70" s="4"/>
    </row>
    <row r="71" spans="1:22" x14ac:dyDescent="0.55000000000000004">
      <c r="A71" s="1" t="s">
        <v>16</v>
      </c>
      <c r="C71" s="9">
        <v>0</v>
      </c>
      <c r="D71" s="9"/>
      <c r="E71" s="9">
        <v>2805698486</v>
      </c>
      <c r="F71" s="9"/>
      <c r="G71" s="9">
        <v>0</v>
      </c>
      <c r="H71" s="9"/>
      <c r="I71" s="9">
        <f t="shared" si="0"/>
        <v>2805698486</v>
      </c>
      <c r="J71" s="9"/>
      <c r="K71" s="7">
        <f t="shared" si="1"/>
        <v>2.9866695242760253E-3</v>
      </c>
      <c r="L71" s="9"/>
      <c r="M71" s="9">
        <v>0</v>
      </c>
      <c r="N71" s="9"/>
      <c r="O71" s="9">
        <v>2805698486</v>
      </c>
      <c r="P71" s="9"/>
      <c r="Q71" s="9">
        <v>0</v>
      </c>
      <c r="R71" s="9"/>
      <c r="S71" s="9">
        <f t="shared" si="2"/>
        <v>2805698486</v>
      </c>
      <c r="T71" s="9"/>
      <c r="U71" s="7">
        <f t="shared" si="3"/>
        <v>2.9866695242760253E-3</v>
      </c>
      <c r="V71" s="4"/>
    </row>
    <row r="72" spans="1:22" x14ac:dyDescent="0.55000000000000004">
      <c r="A72" s="1" t="s">
        <v>111</v>
      </c>
      <c r="C72" s="9">
        <v>0</v>
      </c>
      <c r="D72" s="9"/>
      <c r="E72" s="9">
        <v>-188547817</v>
      </c>
      <c r="F72" s="9"/>
      <c r="G72" s="9">
        <v>0</v>
      </c>
      <c r="H72" s="9"/>
      <c r="I72" s="9">
        <f t="shared" si="0"/>
        <v>-188547817</v>
      </c>
      <c r="J72" s="9"/>
      <c r="K72" s="7">
        <f t="shared" si="1"/>
        <v>-2.007093854569921E-4</v>
      </c>
      <c r="L72" s="9"/>
      <c r="M72" s="9">
        <v>0</v>
      </c>
      <c r="N72" s="9"/>
      <c r="O72" s="9">
        <v>-188547817</v>
      </c>
      <c r="P72" s="9"/>
      <c r="Q72" s="9">
        <v>0</v>
      </c>
      <c r="R72" s="9"/>
      <c r="S72" s="9">
        <f t="shared" si="2"/>
        <v>-188547817</v>
      </c>
      <c r="T72" s="9"/>
      <c r="U72" s="7">
        <f t="shared" si="3"/>
        <v>-2.007093854569921E-4</v>
      </c>
      <c r="V72" s="4"/>
    </row>
    <row r="73" spans="1:22" x14ac:dyDescent="0.55000000000000004">
      <c r="A73" s="1" t="s">
        <v>65</v>
      </c>
      <c r="C73" s="9">
        <v>0</v>
      </c>
      <c r="D73" s="9"/>
      <c r="E73" s="9">
        <v>18320967984</v>
      </c>
      <c r="F73" s="9"/>
      <c r="G73" s="9">
        <v>0</v>
      </c>
      <c r="H73" s="9"/>
      <c r="I73" s="9">
        <f t="shared" ref="I73:I98" si="4">C73+E73+G73</f>
        <v>18320967984</v>
      </c>
      <c r="J73" s="9"/>
      <c r="K73" s="7">
        <f t="shared" ref="K73:K98" si="5">I73/$I$99</f>
        <v>1.9502693181782462E-2</v>
      </c>
      <c r="L73" s="9"/>
      <c r="M73" s="9">
        <v>0</v>
      </c>
      <c r="N73" s="9"/>
      <c r="O73" s="9">
        <v>18320967984</v>
      </c>
      <c r="P73" s="9"/>
      <c r="Q73" s="9">
        <v>0</v>
      </c>
      <c r="R73" s="9"/>
      <c r="S73" s="9">
        <f t="shared" ref="S73:S98" si="6">M73+O73+Q73</f>
        <v>18320967984</v>
      </c>
      <c r="T73" s="9"/>
      <c r="U73" s="7">
        <f t="shared" ref="U73:U98" si="7">S73/$S$99</f>
        <v>1.9502693181782462E-2</v>
      </c>
      <c r="V73" s="4"/>
    </row>
    <row r="74" spans="1:22" x14ac:dyDescent="0.55000000000000004">
      <c r="A74" s="1" t="s">
        <v>30</v>
      </c>
      <c r="C74" s="9">
        <v>0</v>
      </c>
      <c r="D74" s="9"/>
      <c r="E74" s="9">
        <v>7823206581</v>
      </c>
      <c r="F74" s="9"/>
      <c r="G74" s="9">
        <v>0</v>
      </c>
      <c r="H74" s="9"/>
      <c r="I74" s="9">
        <f t="shared" si="4"/>
        <v>7823206581</v>
      </c>
      <c r="J74" s="9"/>
      <c r="K74" s="7">
        <f t="shared" si="5"/>
        <v>8.3278131253866818E-3</v>
      </c>
      <c r="L74" s="9"/>
      <c r="M74" s="9">
        <v>0</v>
      </c>
      <c r="N74" s="9"/>
      <c r="O74" s="9">
        <v>7823206581</v>
      </c>
      <c r="P74" s="9"/>
      <c r="Q74" s="9">
        <v>0</v>
      </c>
      <c r="R74" s="9"/>
      <c r="S74" s="9">
        <f t="shared" si="6"/>
        <v>7823206581</v>
      </c>
      <c r="T74" s="9"/>
      <c r="U74" s="7">
        <f t="shared" si="7"/>
        <v>8.3278131253866818E-3</v>
      </c>
      <c r="V74" s="4"/>
    </row>
    <row r="75" spans="1:22" x14ac:dyDescent="0.55000000000000004">
      <c r="A75" s="1" t="s">
        <v>105</v>
      </c>
      <c r="C75" s="9">
        <v>0</v>
      </c>
      <c r="D75" s="9"/>
      <c r="E75" s="9">
        <v>2108400771</v>
      </c>
      <c r="F75" s="9"/>
      <c r="G75" s="9">
        <v>0</v>
      </c>
      <c r="H75" s="9"/>
      <c r="I75" s="9">
        <f t="shared" si="4"/>
        <v>2108400771</v>
      </c>
      <c r="J75" s="9"/>
      <c r="K75" s="7">
        <f t="shared" si="5"/>
        <v>2.244395240303728E-3</v>
      </c>
      <c r="L75" s="9"/>
      <c r="M75" s="9">
        <v>0</v>
      </c>
      <c r="N75" s="9"/>
      <c r="O75" s="9">
        <v>2108400771</v>
      </c>
      <c r="P75" s="9"/>
      <c r="Q75" s="9">
        <v>0</v>
      </c>
      <c r="R75" s="9"/>
      <c r="S75" s="9">
        <f t="shared" si="6"/>
        <v>2108400771</v>
      </c>
      <c r="T75" s="9"/>
      <c r="U75" s="7">
        <f t="shared" si="7"/>
        <v>2.244395240303728E-3</v>
      </c>
      <c r="V75" s="4"/>
    </row>
    <row r="76" spans="1:22" x14ac:dyDescent="0.55000000000000004">
      <c r="A76" s="1" t="s">
        <v>78</v>
      </c>
      <c r="C76" s="9">
        <v>0</v>
      </c>
      <c r="D76" s="9"/>
      <c r="E76" s="9">
        <v>-228558834</v>
      </c>
      <c r="F76" s="9"/>
      <c r="G76" s="9">
        <v>0</v>
      </c>
      <c r="H76" s="9"/>
      <c r="I76" s="9">
        <f t="shared" si="4"/>
        <v>-228558834</v>
      </c>
      <c r="J76" s="9"/>
      <c r="K76" s="7">
        <f t="shared" si="5"/>
        <v>-2.4330116276502246E-4</v>
      </c>
      <c r="L76" s="9"/>
      <c r="M76" s="9">
        <v>0</v>
      </c>
      <c r="N76" s="9"/>
      <c r="O76" s="9">
        <v>-228558834</v>
      </c>
      <c r="P76" s="9"/>
      <c r="Q76" s="9">
        <v>0</v>
      </c>
      <c r="R76" s="9"/>
      <c r="S76" s="9">
        <f t="shared" si="6"/>
        <v>-228558834</v>
      </c>
      <c r="T76" s="9"/>
      <c r="U76" s="7">
        <f t="shared" si="7"/>
        <v>-2.4330116276502246E-4</v>
      </c>
      <c r="V76" s="4"/>
    </row>
    <row r="77" spans="1:22" x14ac:dyDescent="0.55000000000000004">
      <c r="A77" s="1" t="s">
        <v>69</v>
      </c>
      <c r="C77" s="9">
        <v>0</v>
      </c>
      <c r="D77" s="9"/>
      <c r="E77" s="9">
        <v>355312278</v>
      </c>
      <c r="F77" s="9"/>
      <c r="G77" s="9">
        <v>0</v>
      </c>
      <c r="H77" s="9"/>
      <c r="I77" s="9">
        <f t="shared" si="4"/>
        <v>355312278</v>
      </c>
      <c r="J77" s="9"/>
      <c r="K77" s="7">
        <f t="shared" si="5"/>
        <v>3.7823036138733939E-4</v>
      </c>
      <c r="L77" s="9"/>
      <c r="M77" s="9">
        <v>0</v>
      </c>
      <c r="N77" s="9"/>
      <c r="O77" s="9">
        <v>355312278</v>
      </c>
      <c r="P77" s="9"/>
      <c r="Q77" s="9">
        <v>0</v>
      </c>
      <c r="R77" s="9"/>
      <c r="S77" s="9">
        <f t="shared" si="6"/>
        <v>355312278</v>
      </c>
      <c r="T77" s="9"/>
      <c r="U77" s="7">
        <f t="shared" si="7"/>
        <v>3.7823036138733939E-4</v>
      </c>
      <c r="V77" s="4"/>
    </row>
    <row r="78" spans="1:22" x14ac:dyDescent="0.55000000000000004">
      <c r="A78" s="1" t="s">
        <v>35</v>
      </c>
      <c r="C78" s="9">
        <v>0</v>
      </c>
      <c r="D78" s="9"/>
      <c r="E78" s="9">
        <v>12317536063</v>
      </c>
      <c r="F78" s="9"/>
      <c r="G78" s="9">
        <v>0</v>
      </c>
      <c r="H78" s="9"/>
      <c r="I78" s="9">
        <f t="shared" si="4"/>
        <v>12317536063</v>
      </c>
      <c r="J78" s="9"/>
      <c r="K78" s="7">
        <f t="shared" si="5"/>
        <v>1.3112032442937634E-2</v>
      </c>
      <c r="L78" s="9"/>
      <c r="M78" s="9">
        <v>0</v>
      </c>
      <c r="N78" s="9"/>
      <c r="O78" s="9">
        <v>12317536063</v>
      </c>
      <c r="P78" s="9"/>
      <c r="Q78" s="9">
        <v>0</v>
      </c>
      <c r="R78" s="9"/>
      <c r="S78" s="9">
        <f t="shared" si="6"/>
        <v>12317536063</v>
      </c>
      <c r="T78" s="9"/>
      <c r="U78" s="7">
        <f t="shared" si="7"/>
        <v>1.3112032442937634E-2</v>
      </c>
      <c r="V78" s="4"/>
    </row>
    <row r="79" spans="1:22" x14ac:dyDescent="0.55000000000000004">
      <c r="A79" s="1" t="s">
        <v>83</v>
      </c>
      <c r="C79" s="9">
        <v>0</v>
      </c>
      <c r="D79" s="9"/>
      <c r="E79" s="9">
        <v>16272625760</v>
      </c>
      <c r="F79" s="9"/>
      <c r="G79" s="9">
        <v>0</v>
      </c>
      <c r="H79" s="9"/>
      <c r="I79" s="9">
        <f t="shared" si="4"/>
        <v>16272625760</v>
      </c>
      <c r="J79" s="9"/>
      <c r="K79" s="7">
        <f t="shared" si="5"/>
        <v>1.7322230339379737E-2</v>
      </c>
      <c r="L79" s="9"/>
      <c r="M79" s="9">
        <v>0</v>
      </c>
      <c r="N79" s="9"/>
      <c r="O79" s="9">
        <v>16272625760</v>
      </c>
      <c r="P79" s="9"/>
      <c r="Q79" s="9">
        <v>0</v>
      </c>
      <c r="R79" s="9"/>
      <c r="S79" s="9">
        <f t="shared" si="6"/>
        <v>16272625760</v>
      </c>
      <c r="T79" s="9"/>
      <c r="U79" s="7">
        <f t="shared" si="7"/>
        <v>1.7322230339379737E-2</v>
      </c>
      <c r="V79" s="4"/>
    </row>
    <row r="80" spans="1:22" x14ac:dyDescent="0.55000000000000004">
      <c r="A80" s="1" t="s">
        <v>99</v>
      </c>
      <c r="C80" s="9">
        <v>0</v>
      </c>
      <c r="D80" s="9"/>
      <c r="E80" s="9">
        <v>10863640628</v>
      </c>
      <c r="F80" s="9"/>
      <c r="G80" s="9">
        <v>0</v>
      </c>
      <c r="H80" s="9"/>
      <c r="I80" s="9">
        <f t="shared" si="4"/>
        <v>10863640628</v>
      </c>
      <c r="J80" s="9"/>
      <c r="K80" s="7">
        <f t="shared" si="5"/>
        <v>1.156435894599348E-2</v>
      </c>
      <c r="L80" s="9"/>
      <c r="M80" s="9">
        <v>0</v>
      </c>
      <c r="N80" s="9"/>
      <c r="O80" s="9">
        <v>10863640628</v>
      </c>
      <c r="P80" s="9"/>
      <c r="Q80" s="9">
        <v>0</v>
      </c>
      <c r="R80" s="9"/>
      <c r="S80" s="9">
        <f t="shared" si="6"/>
        <v>10863640628</v>
      </c>
      <c r="T80" s="9"/>
      <c r="U80" s="7">
        <f t="shared" si="7"/>
        <v>1.156435894599348E-2</v>
      </c>
      <c r="V80" s="4"/>
    </row>
    <row r="81" spans="1:22" x14ac:dyDescent="0.55000000000000004">
      <c r="A81" s="1" t="s">
        <v>104</v>
      </c>
      <c r="C81" s="9">
        <v>0</v>
      </c>
      <c r="D81" s="9"/>
      <c r="E81" s="9">
        <v>5740665728</v>
      </c>
      <c r="F81" s="9"/>
      <c r="G81" s="9">
        <v>0</v>
      </c>
      <c r="H81" s="9"/>
      <c r="I81" s="9">
        <f t="shared" si="4"/>
        <v>5740665728</v>
      </c>
      <c r="J81" s="9"/>
      <c r="K81" s="7">
        <f t="shared" si="5"/>
        <v>6.1109457999235072E-3</v>
      </c>
      <c r="L81" s="9"/>
      <c r="M81" s="9">
        <v>0</v>
      </c>
      <c r="N81" s="9"/>
      <c r="O81" s="9">
        <v>5740665728</v>
      </c>
      <c r="P81" s="9"/>
      <c r="Q81" s="9">
        <v>0</v>
      </c>
      <c r="R81" s="9"/>
      <c r="S81" s="9">
        <f t="shared" si="6"/>
        <v>5740665728</v>
      </c>
      <c r="T81" s="9"/>
      <c r="U81" s="7">
        <f t="shared" si="7"/>
        <v>6.1109457999235072E-3</v>
      </c>
      <c r="V81" s="4"/>
    </row>
    <row r="82" spans="1:22" x14ac:dyDescent="0.55000000000000004">
      <c r="A82" s="1" t="s">
        <v>45</v>
      </c>
      <c r="C82" s="9">
        <v>0</v>
      </c>
      <c r="D82" s="9"/>
      <c r="E82" s="9">
        <v>4261672112</v>
      </c>
      <c r="F82" s="9"/>
      <c r="G82" s="9">
        <v>0</v>
      </c>
      <c r="H82" s="9"/>
      <c r="I82" s="9">
        <f t="shared" si="4"/>
        <v>4261672112</v>
      </c>
      <c r="J82" s="9"/>
      <c r="K82" s="7">
        <f t="shared" si="5"/>
        <v>4.5365552581217187E-3</v>
      </c>
      <c r="L82" s="9"/>
      <c r="M82" s="9">
        <v>0</v>
      </c>
      <c r="N82" s="9"/>
      <c r="O82" s="9">
        <v>4261672112</v>
      </c>
      <c r="P82" s="9"/>
      <c r="Q82" s="9">
        <v>0</v>
      </c>
      <c r="R82" s="9"/>
      <c r="S82" s="9">
        <f t="shared" si="6"/>
        <v>4261672112</v>
      </c>
      <c r="T82" s="9"/>
      <c r="U82" s="7">
        <f t="shared" si="7"/>
        <v>4.5365552581217187E-3</v>
      </c>
      <c r="V82" s="4"/>
    </row>
    <row r="83" spans="1:22" x14ac:dyDescent="0.55000000000000004">
      <c r="A83" s="1" t="s">
        <v>97</v>
      </c>
      <c r="C83" s="9">
        <v>0</v>
      </c>
      <c r="D83" s="9"/>
      <c r="E83" s="9">
        <v>9212956605</v>
      </c>
      <c r="F83" s="9"/>
      <c r="G83" s="9">
        <v>0</v>
      </c>
      <c r="H83" s="9"/>
      <c r="I83" s="9">
        <f t="shared" si="4"/>
        <v>9212956605</v>
      </c>
      <c r="J83" s="9"/>
      <c r="K83" s="7">
        <f t="shared" si="5"/>
        <v>9.8072037526241215E-3</v>
      </c>
      <c r="L83" s="9"/>
      <c r="M83" s="9">
        <v>0</v>
      </c>
      <c r="N83" s="9"/>
      <c r="O83" s="9">
        <v>9212956605</v>
      </c>
      <c r="P83" s="9"/>
      <c r="Q83" s="9">
        <v>0</v>
      </c>
      <c r="R83" s="9"/>
      <c r="S83" s="9">
        <f t="shared" si="6"/>
        <v>9212956605</v>
      </c>
      <c r="T83" s="9"/>
      <c r="U83" s="7">
        <f t="shared" si="7"/>
        <v>9.8072037526241215E-3</v>
      </c>
      <c r="V83" s="4"/>
    </row>
    <row r="84" spans="1:22" x14ac:dyDescent="0.55000000000000004">
      <c r="A84" s="1" t="s">
        <v>87</v>
      </c>
      <c r="C84" s="9">
        <v>0</v>
      </c>
      <c r="D84" s="9"/>
      <c r="E84" s="9">
        <v>2515445807</v>
      </c>
      <c r="F84" s="9"/>
      <c r="G84" s="9">
        <v>0</v>
      </c>
      <c r="H84" s="9"/>
      <c r="I84" s="9">
        <f t="shared" si="4"/>
        <v>2515445807</v>
      </c>
      <c r="J84" s="9"/>
      <c r="K84" s="7">
        <f t="shared" si="5"/>
        <v>2.6776951868572284E-3</v>
      </c>
      <c r="L84" s="9"/>
      <c r="M84" s="9">
        <v>0</v>
      </c>
      <c r="N84" s="9"/>
      <c r="O84" s="9">
        <v>2515445807</v>
      </c>
      <c r="P84" s="9"/>
      <c r="Q84" s="9">
        <v>0</v>
      </c>
      <c r="R84" s="9"/>
      <c r="S84" s="9">
        <f t="shared" si="6"/>
        <v>2515445807</v>
      </c>
      <c r="T84" s="9"/>
      <c r="U84" s="7">
        <f t="shared" si="7"/>
        <v>2.6776951868572284E-3</v>
      </c>
      <c r="V84" s="4"/>
    </row>
    <row r="85" spans="1:22" x14ac:dyDescent="0.55000000000000004">
      <c r="A85" s="1" t="s">
        <v>29</v>
      </c>
      <c r="C85" s="9">
        <v>0</v>
      </c>
      <c r="D85" s="9"/>
      <c r="E85" s="9">
        <v>16988842440</v>
      </c>
      <c r="F85" s="9"/>
      <c r="G85" s="9">
        <v>0</v>
      </c>
      <c r="H85" s="9"/>
      <c r="I85" s="9">
        <f t="shared" si="4"/>
        <v>16988842440</v>
      </c>
      <c r="J85" s="9"/>
      <c r="K85" s="7">
        <f t="shared" si="5"/>
        <v>1.8084643885100331E-2</v>
      </c>
      <c r="L85" s="9"/>
      <c r="M85" s="9">
        <v>0</v>
      </c>
      <c r="N85" s="9"/>
      <c r="O85" s="9">
        <v>16988842440</v>
      </c>
      <c r="P85" s="9"/>
      <c r="Q85" s="9">
        <v>0</v>
      </c>
      <c r="R85" s="9"/>
      <c r="S85" s="9">
        <f t="shared" si="6"/>
        <v>16988842440</v>
      </c>
      <c r="T85" s="9"/>
      <c r="U85" s="7">
        <f t="shared" si="7"/>
        <v>1.8084643885100331E-2</v>
      </c>
      <c r="V85" s="4"/>
    </row>
    <row r="86" spans="1:22" x14ac:dyDescent="0.55000000000000004">
      <c r="A86" s="1" t="s">
        <v>56</v>
      </c>
      <c r="C86" s="9">
        <v>0</v>
      </c>
      <c r="D86" s="9"/>
      <c r="E86" s="9">
        <v>-516906000</v>
      </c>
      <c r="F86" s="9"/>
      <c r="G86" s="9">
        <v>0</v>
      </c>
      <c r="H86" s="9"/>
      <c r="I86" s="9">
        <f t="shared" si="4"/>
        <v>-516906000</v>
      </c>
      <c r="J86" s="9"/>
      <c r="K86" s="7">
        <f t="shared" si="5"/>
        <v>-5.5024707922782235E-4</v>
      </c>
      <c r="L86" s="9"/>
      <c r="M86" s="9">
        <v>0</v>
      </c>
      <c r="N86" s="9"/>
      <c r="O86" s="9">
        <v>-516906000</v>
      </c>
      <c r="P86" s="9"/>
      <c r="Q86" s="9">
        <v>0</v>
      </c>
      <c r="R86" s="9"/>
      <c r="S86" s="9">
        <f t="shared" si="6"/>
        <v>-516906000</v>
      </c>
      <c r="T86" s="9"/>
      <c r="U86" s="7">
        <f t="shared" si="7"/>
        <v>-5.5024707922782235E-4</v>
      </c>
      <c r="V86" s="4"/>
    </row>
    <row r="87" spans="1:22" x14ac:dyDescent="0.55000000000000004">
      <c r="A87" s="1" t="s">
        <v>58</v>
      </c>
      <c r="C87" s="9">
        <v>0</v>
      </c>
      <c r="D87" s="9"/>
      <c r="E87" s="9">
        <v>7216580893</v>
      </c>
      <c r="F87" s="9"/>
      <c r="G87" s="9">
        <v>0</v>
      </c>
      <c r="H87" s="9"/>
      <c r="I87" s="9">
        <f t="shared" si="4"/>
        <v>7216580893</v>
      </c>
      <c r="J87" s="9"/>
      <c r="K87" s="7">
        <f t="shared" si="5"/>
        <v>7.6820593268109869E-3</v>
      </c>
      <c r="L87" s="9"/>
      <c r="M87" s="9">
        <v>0</v>
      </c>
      <c r="N87" s="9"/>
      <c r="O87" s="9">
        <v>7216580893</v>
      </c>
      <c r="P87" s="9"/>
      <c r="Q87" s="9">
        <v>0</v>
      </c>
      <c r="R87" s="9"/>
      <c r="S87" s="9">
        <f t="shared" si="6"/>
        <v>7216580893</v>
      </c>
      <c r="T87" s="9"/>
      <c r="U87" s="7">
        <f t="shared" si="7"/>
        <v>7.6820593268109869E-3</v>
      </c>
      <c r="V87" s="4"/>
    </row>
    <row r="88" spans="1:22" x14ac:dyDescent="0.55000000000000004">
      <c r="A88" s="1" t="s">
        <v>33</v>
      </c>
      <c r="C88" s="9">
        <v>0</v>
      </c>
      <c r="D88" s="9"/>
      <c r="E88" s="9">
        <v>2403612900</v>
      </c>
      <c r="F88" s="9"/>
      <c r="G88" s="9">
        <v>0</v>
      </c>
      <c r="H88" s="9"/>
      <c r="I88" s="9">
        <f t="shared" si="4"/>
        <v>2403612900</v>
      </c>
      <c r="J88" s="9"/>
      <c r="K88" s="7">
        <f t="shared" si="5"/>
        <v>2.5586489184093739E-3</v>
      </c>
      <c r="L88" s="9"/>
      <c r="M88" s="9">
        <v>0</v>
      </c>
      <c r="N88" s="9"/>
      <c r="O88" s="9">
        <v>2403612900</v>
      </c>
      <c r="P88" s="9"/>
      <c r="Q88" s="9">
        <v>0</v>
      </c>
      <c r="R88" s="9"/>
      <c r="S88" s="9">
        <f t="shared" si="6"/>
        <v>2403612900</v>
      </c>
      <c r="T88" s="9"/>
      <c r="U88" s="7">
        <f t="shared" si="7"/>
        <v>2.5586489184093739E-3</v>
      </c>
      <c r="V88" s="4"/>
    </row>
    <row r="89" spans="1:22" x14ac:dyDescent="0.55000000000000004">
      <c r="A89" s="1" t="s">
        <v>67</v>
      </c>
      <c r="C89" s="9">
        <v>0</v>
      </c>
      <c r="D89" s="9"/>
      <c r="E89" s="9">
        <v>13686996357</v>
      </c>
      <c r="F89" s="9"/>
      <c r="G89" s="9">
        <v>0</v>
      </c>
      <c r="H89" s="9"/>
      <c r="I89" s="9">
        <f t="shared" si="4"/>
        <v>13686996357</v>
      </c>
      <c r="J89" s="9"/>
      <c r="K89" s="7">
        <f t="shared" si="5"/>
        <v>1.4569824627381179E-2</v>
      </c>
      <c r="L89" s="9"/>
      <c r="M89" s="9">
        <v>0</v>
      </c>
      <c r="N89" s="9"/>
      <c r="O89" s="9">
        <v>13686996357</v>
      </c>
      <c r="P89" s="9"/>
      <c r="Q89" s="9">
        <v>0</v>
      </c>
      <c r="R89" s="9"/>
      <c r="S89" s="9">
        <f t="shared" si="6"/>
        <v>13686996357</v>
      </c>
      <c r="T89" s="9"/>
      <c r="U89" s="7">
        <f t="shared" si="7"/>
        <v>1.4569824627381179E-2</v>
      </c>
      <c r="V89" s="4"/>
    </row>
    <row r="90" spans="1:22" x14ac:dyDescent="0.55000000000000004">
      <c r="A90" s="1" t="s">
        <v>70</v>
      </c>
      <c r="C90" s="9">
        <v>0</v>
      </c>
      <c r="D90" s="9"/>
      <c r="E90" s="9">
        <v>35632831273</v>
      </c>
      <c r="F90" s="9"/>
      <c r="G90" s="9">
        <v>0</v>
      </c>
      <c r="H90" s="9"/>
      <c r="I90" s="9">
        <f t="shared" si="4"/>
        <v>35632831273</v>
      </c>
      <c r="J90" s="9"/>
      <c r="K90" s="7">
        <f t="shared" si="5"/>
        <v>3.7931193161979272E-2</v>
      </c>
      <c r="L90" s="9"/>
      <c r="M90" s="9">
        <v>0</v>
      </c>
      <c r="N90" s="9"/>
      <c r="O90" s="9">
        <v>35632831273</v>
      </c>
      <c r="P90" s="9"/>
      <c r="Q90" s="9">
        <v>0</v>
      </c>
      <c r="R90" s="9"/>
      <c r="S90" s="9">
        <f t="shared" si="6"/>
        <v>35632831273</v>
      </c>
      <c r="T90" s="9"/>
      <c r="U90" s="7">
        <f t="shared" si="7"/>
        <v>3.7931193161979272E-2</v>
      </c>
      <c r="V90" s="4"/>
    </row>
    <row r="91" spans="1:22" x14ac:dyDescent="0.55000000000000004">
      <c r="A91" s="1" t="s">
        <v>71</v>
      </c>
      <c r="C91" s="9">
        <v>0</v>
      </c>
      <c r="D91" s="9"/>
      <c r="E91" s="9">
        <v>29615388265</v>
      </c>
      <c r="F91" s="9"/>
      <c r="G91" s="9">
        <v>0</v>
      </c>
      <c r="H91" s="9"/>
      <c r="I91" s="9">
        <f t="shared" si="4"/>
        <v>29615388265</v>
      </c>
      <c r="J91" s="9"/>
      <c r="K91" s="7">
        <f t="shared" si="5"/>
        <v>3.1525617603614921E-2</v>
      </c>
      <c r="L91" s="9"/>
      <c r="M91" s="9">
        <v>0</v>
      </c>
      <c r="N91" s="9"/>
      <c r="O91" s="9">
        <v>29615388265</v>
      </c>
      <c r="P91" s="9"/>
      <c r="Q91" s="9">
        <v>0</v>
      </c>
      <c r="R91" s="9"/>
      <c r="S91" s="9">
        <f t="shared" si="6"/>
        <v>29615388265</v>
      </c>
      <c r="T91" s="9"/>
      <c r="U91" s="7">
        <f t="shared" si="7"/>
        <v>3.1525617603614921E-2</v>
      </c>
      <c r="V91" s="4"/>
    </row>
    <row r="92" spans="1:22" x14ac:dyDescent="0.55000000000000004">
      <c r="A92" s="1" t="s">
        <v>109</v>
      </c>
      <c r="C92" s="9">
        <v>0</v>
      </c>
      <c r="D92" s="9"/>
      <c r="E92" s="9">
        <v>-55453267</v>
      </c>
      <c r="F92" s="9"/>
      <c r="G92" s="9">
        <v>0</v>
      </c>
      <c r="H92" s="9"/>
      <c r="I92" s="9">
        <f t="shared" si="4"/>
        <v>-55453267</v>
      </c>
      <c r="J92" s="9"/>
      <c r="K92" s="7">
        <f t="shared" si="5"/>
        <v>-5.9030071619193021E-5</v>
      </c>
      <c r="L92" s="9"/>
      <c r="M92" s="9">
        <v>0</v>
      </c>
      <c r="N92" s="9"/>
      <c r="O92" s="9">
        <v>-55453267</v>
      </c>
      <c r="P92" s="9"/>
      <c r="Q92" s="9">
        <v>0</v>
      </c>
      <c r="R92" s="9"/>
      <c r="S92" s="9">
        <f t="shared" si="6"/>
        <v>-55453267</v>
      </c>
      <c r="T92" s="9"/>
      <c r="U92" s="7">
        <f t="shared" si="7"/>
        <v>-5.9030071619193021E-5</v>
      </c>
      <c r="V92" s="4"/>
    </row>
    <row r="93" spans="1:22" x14ac:dyDescent="0.55000000000000004">
      <c r="A93" s="1" t="s">
        <v>32</v>
      </c>
      <c r="C93" s="9">
        <v>0</v>
      </c>
      <c r="D93" s="9"/>
      <c r="E93" s="9">
        <v>2932309854</v>
      </c>
      <c r="F93" s="9"/>
      <c r="G93" s="9">
        <v>0</v>
      </c>
      <c r="H93" s="9"/>
      <c r="I93" s="9">
        <f t="shared" si="4"/>
        <v>2932309854</v>
      </c>
      <c r="J93" s="9"/>
      <c r="K93" s="7">
        <f t="shared" si="5"/>
        <v>3.1214474828198209E-3</v>
      </c>
      <c r="L93" s="9"/>
      <c r="M93" s="9">
        <v>0</v>
      </c>
      <c r="N93" s="9"/>
      <c r="O93" s="9">
        <v>2932309854</v>
      </c>
      <c r="P93" s="9"/>
      <c r="Q93" s="9">
        <v>0</v>
      </c>
      <c r="R93" s="9"/>
      <c r="S93" s="9">
        <f t="shared" si="6"/>
        <v>2932309854</v>
      </c>
      <c r="T93" s="9"/>
      <c r="U93" s="7">
        <f t="shared" si="7"/>
        <v>3.1214474828198209E-3</v>
      </c>
      <c r="V93" s="4"/>
    </row>
    <row r="94" spans="1:22" x14ac:dyDescent="0.55000000000000004">
      <c r="A94" s="1" t="s">
        <v>34</v>
      </c>
      <c r="C94" s="9">
        <v>0</v>
      </c>
      <c r="D94" s="9"/>
      <c r="E94" s="9">
        <v>16163261193</v>
      </c>
      <c r="F94" s="9"/>
      <c r="G94" s="9">
        <v>0</v>
      </c>
      <c r="H94" s="9"/>
      <c r="I94" s="9">
        <f t="shared" si="4"/>
        <v>16163261193</v>
      </c>
      <c r="J94" s="9"/>
      <c r="K94" s="7">
        <f t="shared" si="5"/>
        <v>1.7205811621928663E-2</v>
      </c>
      <c r="L94" s="9"/>
      <c r="M94" s="9">
        <v>0</v>
      </c>
      <c r="N94" s="9"/>
      <c r="O94" s="9">
        <v>16163261193</v>
      </c>
      <c r="P94" s="9"/>
      <c r="Q94" s="9">
        <v>0</v>
      </c>
      <c r="R94" s="9"/>
      <c r="S94" s="9">
        <f t="shared" si="6"/>
        <v>16163261193</v>
      </c>
      <c r="T94" s="9"/>
      <c r="U94" s="7">
        <f t="shared" si="7"/>
        <v>1.7205811621928663E-2</v>
      </c>
      <c r="V94" s="4"/>
    </row>
    <row r="95" spans="1:22" x14ac:dyDescent="0.55000000000000004">
      <c r="A95" s="1" t="s">
        <v>91</v>
      </c>
      <c r="C95" s="9">
        <v>0</v>
      </c>
      <c r="D95" s="9"/>
      <c r="E95" s="9">
        <v>53887450524</v>
      </c>
      <c r="F95" s="9"/>
      <c r="G95" s="9">
        <v>0</v>
      </c>
      <c r="H95" s="9"/>
      <c r="I95" s="9">
        <f t="shared" si="4"/>
        <v>53887450524</v>
      </c>
      <c r="J95" s="9"/>
      <c r="K95" s="7">
        <f t="shared" si="5"/>
        <v>5.7363258035048513E-2</v>
      </c>
      <c r="L95" s="9"/>
      <c r="M95" s="9">
        <v>0</v>
      </c>
      <c r="N95" s="9"/>
      <c r="O95" s="9">
        <v>53887450524</v>
      </c>
      <c r="P95" s="9"/>
      <c r="Q95" s="9">
        <v>0</v>
      </c>
      <c r="R95" s="9"/>
      <c r="S95" s="9">
        <f t="shared" si="6"/>
        <v>53887450524</v>
      </c>
      <c r="T95" s="9"/>
      <c r="U95" s="7">
        <f t="shared" si="7"/>
        <v>5.7363258035048513E-2</v>
      </c>
      <c r="V95" s="4"/>
    </row>
    <row r="96" spans="1:22" x14ac:dyDescent="0.55000000000000004">
      <c r="A96" s="1" t="s">
        <v>102</v>
      </c>
      <c r="C96" s="9">
        <v>0</v>
      </c>
      <c r="D96" s="9"/>
      <c r="E96" s="9">
        <v>3781766381</v>
      </c>
      <c r="F96" s="9"/>
      <c r="G96" s="9">
        <v>0</v>
      </c>
      <c r="H96" s="9"/>
      <c r="I96" s="9">
        <f t="shared" si="4"/>
        <v>3781766381</v>
      </c>
      <c r="J96" s="9"/>
      <c r="K96" s="7">
        <f t="shared" si="5"/>
        <v>4.0256950112152346E-3</v>
      </c>
      <c r="L96" s="9"/>
      <c r="M96" s="9">
        <v>0</v>
      </c>
      <c r="N96" s="9"/>
      <c r="O96" s="9">
        <v>3781766381</v>
      </c>
      <c r="P96" s="9"/>
      <c r="Q96" s="9">
        <v>0</v>
      </c>
      <c r="R96" s="9"/>
      <c r="S96" s="9">
        <f t="shared" si="6"/>
        <v>3781766381</v>
      </c>
      <c r="T96" s="9"/>
      <c r="U96" s="7">
        <f t="shared" si="7"/>
        <v>4.0256950112152346E-3</v>
      </c>
      <c r="V96" s="4"/>
    </row>
    <row r="97" spans="1:22" x14ac:dyDescent="0.55000000000000004">
      <c r="A97" s="1" t="s">
        <v>103</v>
      </c>
      <c r="C97" s="9">
        <v>0</v>
      </c>
      <c r="D97" s="9"/>
      <c r="E97" s="9">
        <v>550531621</v>
      </c>
      <c r="F97" s="9"/>
      <c r="G97" s="9">
        <v>0</v>
      </c>
      <c r="H97" s="9"/>
      <c r="I97" s="9">
        <f t="shared" si="4"/>
        <v>550531621</v>
      </c>
      <c r="J97" s="9"/>
      <c r="K97" s="7">
        <f t="shared" si="5"/>
        <v>5.8604159456034262E-4</v>
      </c>
      <c r="L97" s="9"/>
      <c r="M97" s="9">
        <v>0</v>
      </c>
      <c r="N97" s="9"/>
      <c r="O97" s="9">
        <v>550531621</v>
      </c>
      <c r="P97" s="9"/>
      <c r="Q97" s="9">
        <v>0</v>
      </c>
      <c r="R97" s="9"/>
      <c r="S97" s="9">
        <f t="shared" si="6"/>
        <v>550531621</v>
      </c>
      <c r="T97" s="9"/>
      <c r="U97" s="7">
        <f t="shared" si="7"/>
        <v>5.8604159456034262E-4</v>
      </c>
      <c r="V97" s="4"/>
    </row>
    <row r="98" spans="1:22" x14ac:dyDescent="0.55000000000000004">
      <c r="A98" s="1" t="s">
        <v>21</v>
      </c>
      <c r="C98" s="9">
        <v>0</v>
      </c>
      <c r="D98" s="9"/>
      <c r="E98" s="9">
        <v>8663311627</v>
      </c>
      <c r="F98" s="9"/>
      <c r="G98" s="9">
        <v>0</v>
      </c>
      <c r="H98" s="9"/>
      <c r="I98" s="9">
        <f t="shared" si="4"/>
        <v>8663311627</v>
      </c>
      <c r="J98" s="9"/>
      <c r="K98" s="7">
        <f t="shared" si="5"/>
        <v>9.2221059906388847E-3</v>
      </c>
      <c r="L98" s="9"/>
      <c r="M98" s="9">
        <v>0</v>
      </c>
      <c r="N98" s="9"/>
      <c r="O98" s="9">
        <v>8663311627</v>
      </c>
      <c r="P98" s="9"/>
      <c r="Q98" s="9">
        <v>0</v>
      </c>
      <c r="R98" s="9"/>
      <c r="S98" s="9">
        <f t="shared" si="6"/>
        <v>8663311627</v>
      </c>
      <c r="T98" s="9"/>
      <c r="U98" s="7">
        <f t="shared" si="7"/>
        <v>9.2221059906388847E-3</v>
      </c>
      <c r="V98" s="4"/>
    </row>
    <row r="99" spans="1:22" ht="25.5" thickBot="1" x14ac:dyDescent="0.65">
      <c r="A99" s="2"/>
      <c r="C99" s="11">
        <f>SUM(C8:C98)</f>
        <v>27196968105</v>
      </c>
      <c r="D99" s="9"/>
      <c r="E99" s="11">
        <f>SUM(E8:E98)</f>
        <v>913986574362</v>
      </c>
      <c r="F99" s="9"/>
      <c r="G99" s="11">
        <f>SUM(G8:G98)</f>
        <v>-1776466058</v>
      </c>
      <c r="H99" s="9"/>
      <c r="I99" s="11">
        <f>SUM(I8:I98)</f>
        <v>939407076409</v>
      </c>
      <c r="J99" s="9"/>
      <c r="K99" s="8">
        <f>SUM(K8:K98)</f>
        <v>0.99999999999999956</v>
      </c>
      <c r="L99" s="9"/>
      <c r="M99" s="11">
        <f>SUM(M8:M98)</f>
        <v>27196968105</v>
      </c>
      <c r="N99" s="9"/>
      <c r="O99" s="11">
        <f>SUM(O8:O98)</f>
        <v>913986574362</v>
      </c>
      <c r="P99" s="9"/>
      <c r="Q99" s="11">
        <f>SUM(Q8:Q98)</f>
        <v>-1776466058</v>
      </c>
      <c r="R99" s="9"/>
      <c r="S99" s="11">
        <f>SUM(S8:S98)</f>
        <v>939407076409</v>
      </c>
      <c r="T99" s="9"/>
      <c r="U99" s="8">
        <f>SUM(U8:U98)</f>
        <v>0.99999999999999956</v>
      </c>
      <c r="V99" s="4"/>
    </row>
    <row r="100" spans="1:22" ht="25.5" thickTop="1" x14ac:dyDescent="0.6">
      <c r="A100" s="2"/>
      <c r="C100" s="9"/>
      <c r="D100" s="4"/>
      <c r="E100" s="9"/>
      <c r="F100" s="4"/>
      <c r="G100" s="9"/>
      <c r="H100" s="4"/>
      <c r="I100" s="4"/>
      <c r="J100" s="4"/>
      <c r="K100" s="4"/>
      <c r="L100" s="4"/>
      <c r="M100" s="9"/>
      <c r="N100" s="4"/>
      <c r="O100" s="9"/>
      <c r="P100" s="4"/>
      <c r="Q100" s="9"/>
      <c r="R100" s="4"/>
      <c r="S100" s="4"/>
      <c r="T100" s="4"/>
      <c r="U100" s="4"/>
      <c r="V100" s="4"/>
    </row>
    <row r="101" spans="1:22" ht="24.75" x14ac:dyDescent="0.6">
      <c r="A101" s="2"/>
    </row>
    <row r="102" spans="1:22" ht="24.75" x14ac:dyDescent="0.6">
      <c r="A102" s="2"/>
    </row>
    <row r="103" spans="1:22" ht="24.75" x14ac:dyDescent="0.6">
      <c r="A103" s="2"/>
    </row>
    <row r="104" spans="1:22" ht="24.75" x14ac:dyDescent="0.6">
      <c r="A104" s="2"/>
    </row>
    <row r="105" spans="1:22" ht="24.75" x14ac:dyDescent="0.6">
      <c r="A105" s="2"/>
    </row>
    <row r="106" spans="1:22" ht="24.75" x14ac:dyDescent="0.6">
      <c r="A106" s="2"/>
    </row>
    <row r="107" spans="1:22" ht="24.75" x14ac:dyDescent="0.6">
      <c r="A107" s="2"/>
    </row>
    <row r="108" spans="1:22" ht="24.75" x14ac:dyDescent="0.6">
      <c r="A108" s="2"/>
    </row>
    <row r="109" spans="1:22" ht="24.75" x14ac:dyDescent="0.6">
      <c r="A109" s="2"/>
    </row>
    <row r="110" spans="1:22" ht="24.75" x14ac:dyDescent="0.6">
      <c r="A110" s="2"/>
    </row>
    <row r="111" spans="1:22" ht="24.75" x14ac:dyDescent="0.6">
      <c r="A111" s="2"/>
    </row>
    <row r="112" spans="1:22" ht="24.75" x14ac:dyDescent="0.6">
      <c r="A112" s="2"/>
    </row>
    <row r="113" spans="1:1" ht="24.75" x14ac:dyDescent="0.6">
      <c r="A113" s="2"/>
    </row>
    <row r="114" spans="1:1" ht="24.75" x14ac:dyDescent="0.6">
      <c r="A114" s="2"/>
    </row>
    <row r="115" spans="1:1" ht="24.75" x14ac:dyDescent="0.6">
      <c r="A115" s="2"/>
    </row>
    <row r="116" spans="1:1" ht="24.75" x14ac:dyDescent="0.6">
      <c r="A116" s="2"/>
    </row>
    <row r="117" spans="1:1" ht="24.75" x14ac:dyDescent="0.6">
      <c r="A117" s="2"/>
    </row>
    <row r="118" spans="1:1" ht="24.75" x14ac:dyDescent="0.6">
      <c r="A118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30"/>
  <sheetViews>
    <sheetView rightToLeft="1" workbookViewId="0">
      <selection activeCell="E24" sqref="E24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0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0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20" ht="24.75" x14ac:dyDescent="0.55000000000000004">
      <c r="A6" s="15" t="s">
        <v>198</v>
      </c>
      <c r="C6" s="16" t="s">
        <v>196</v>
      </c>
      <c r="D6" s="16" t="s">
        <v>196</v>
      </c>
      <c r="E6" s="16" t="s">
        <v>196</v>
      </c>
      <c r="F6" s="16" t="s">
        <v>196</v>
      </c>
      <c r="G6" s="16" t="s">
        <v>196</v>
      </c>
      <c r="H6" s="16" t="s">
        <v>196</v>
      </c>
      <c r="I6" s="16" t="s">
        <v>196</v>
      </c>
      <c r="K6" s="16" t="s">
        <v>197</v>
      </c>
      <c r="L6" s="16" t="s">
        <v>197</v>
      </c>
      <c r="M6" s="16" t="s">
        <v>197</v>
      </c>
      <c r="N6" s="16" t="s">
        <v>197</v>
      </c>
      <c r="O6" s="16" t="s">
        <v>197</v>
      </c>
      <c r="P6" s="16" t="s">
        <v>197</v>
      </c>
      <c r="Q6" s="16" t="s">
        <v>197</v>
      </c>
    </row>
    <row r="7" spans="1:20" ht="24.75" x14ac:dyDescent="0.55000000000000004">
      <c r="A7" s="16" t="s">
        <v>198</v>
      </c>
      <c r="C7" s="16" t="s">
        <v>219</v>
      </c>
      <c r="E7" s="16" t="s">
        <v>216</v>
      </c>
      <c r="G7" s="16" t="s">
        <v>217</v>
      </c>
      <c r="I7" s="16" t="s">
        <v>220</v>
      </c>
      <c r="K7" s="16" t="s">
        <v>219</v>
      </c>
      <c r="M7" s="16" t="s">
        <v>216</v>
      </c>
      <c r="O7" s="16" t="s">
        <v>217</v>
      </c>
      <c r="Q7" s="16" t="s">
        <v>220</v>
      </c>
    </row>
    <row r="8" spans="1:20" x14ac:dyDescent="0.55000000000000004">
      <c r="A8" s="1" t="s">
        <v>162</v>
      </c>
      <c r="C8" s="9">
        <v>90101527</v>
      </c>
      <c r="D8" s="9"/>
      <c r="E8" s="9">
        <v>0</v>
      </c>
      <c r="F8" s="9"/>
      <c r="G8" s="9">
        <v>1822499</v>
      </c>
      <c r="H8" s="9"/>
      <c r="I8" s="9">
        <f>C8+E8+G8</f>
        <v>91924026</v>
      </c>
      <c r="J8" s="9"/>
      <c r="K8" s="9">
        <v>90101527</v>
      </c>
      <c r="L8" s="9"/>
      <c r="M8" s="9">
        <v>0</v>
      </c>
      <c r="N8" s="9"/>
      <c r="O8" s="9">
        <v>1822499</v>
      </c>
      <c r="P8" s="9"/>
      <c r="Q8" s="9">
        <v>91924026</v>
      </c>
      <c r="R8" s="9"/>
      <c r="S8" s="9"/>
      <c r="T8" s="9"/>
    </row>
    <row r="9" spans="1:20" x14ac:dyDescent="0.55000000000000004">
      <c r="A9" s="1" t="s">
        <v>139</v>
      </c>
      <c r="C9" s="9">
        <v>0</v>
      </c>
      <c r="D9" s="9"/>
      <c r="E9" s="9">
        <v>981812013</v>
      </c>
      <c r="F9" s="9"/>
      <c r="G9" s="9">
        <v>871680914</v>
      </c>
      <c r="H9" s="9"/>
      <c r="I9" s="9">
        <f t="shared" ref="I9:I25" si="0">C9+E9+G9</f>
        <v>1853492927</v>
      </c>
      <c r="J9" s="9"/>
      <c r="K9" s="9">
        <v>0</v>
      </c>
      <c r="L9" s="9"/>
      <c r="M9" s="9">
        <v>981812013</v>
      </c>
      <c r="N9" s="9"/>
      <c r="O9" s="9">
        <v>871680914</v>
      </c>
      <c r="P9" s="9"/>
      <c r="Q9" s="9">
        <v>1853492927</v>
      </c>
      <c r="R9" s="9"/>
      <c r="S9" s="9"/>
      <c r="T9" s="9"/>
    </row>
    <row r="10" spans="1:20" x14ac:dyDescent="0.55000000000000004">
      <c r="A10" s="1" t="s">
        <v>128</v>
      </c>
      <c r="C10" s="9">
        <v>0</v>
      </c>
      <c r="D10" s="9"/>
      <c r="E10" s="9">
        <v>0</v>
      </c>
      <c r="F10" s="9"/>
      <c r="G10" s="9">
        <v>-12135797</v>
      </c>
      <c r="H10" s="9"/>
      <c r="I10" s="9">
        <f t="shared" si="0"/>
        <v>-12135797</v>
      </c>
      <c r="J10" s="9"/>
      <c r="K10" s="9">
        <v>0</v>
      </c>
      <c r="L10" s="9"/>
      <c r="M10" s="9">
        <v>0</v>
      </c>
      <c r="N10" s="9"/>
      <c r="O10" s="9">
        <v>-12135797</v>
      </c>
      <c r="P10" s="9"/>
      <c r="Q10" s="9">
        <v>-12135797</v>
      </c>
      <c r="R10" s="9"/>
      <c r="S10" s="9"/>
      <c r="T10" s="9"/>
    </row>
    <row r="11" spans="1:20" x14ac:dyDescent="0.55000000000000004">
      <c r="A11" s="1" t="s">
        <v>168</v>
      </c>
      <c r="C11" s="9">
        <v>0</v>
      </c>
      <c r="D11" s="9"/>
      <c r="E11" s="9">
        <v>0</v>
      </c>
      <c r="F11" s="9"/>
      <c r="G11" s="9">
        <v>140228926</v>
      </c>
      <c r="H11" s="9"/>
      <c r="I11" s="9">
        <f t="shared" si="0"/>
        <v>140228926</v>
      </c>
      <c r="J11" s="9"/>
      <c r="K11" s="9">
        <v>0</v>
      </c>
      <c r="L11" s="9"/>
      <c r="M11" s="9">
        <v>0</v>
      </c>
      <c r="N11" s="9"/>
      <c r="O11" s="9">
        <v>140228926</v>
      </c>
      <c r="P11" s="9"/>
      <c r="Q11" s="9">
        <v>140228926</v>
      </c>
      <c r="R11" s="9"/>
      <c r="S11" s="9"/>
      <c r="T11" s="9"/>
    </row>
    <row r="12" spans="1:20" x14ac:dyDescent="0.55000000000000004">
      <c r="A12" s="1" t="s">
        <v>130</v>
      </c>
      <c r="C12" s="9">
        <v>0</v>
      </c>
      <c r="D12" s="9"/>
      <c r="E12" s="9">
        <v>3307791906</v>
      </c>
      <c r="F12" s="9"/>
      <c r="G12" s="9">
        <v>1384575308</v>
      </c>
      <c r="H12" s="9"/>
      <c r="I12" s="9">
        <f t="shared" si="0"/>
        <v>4692367214</v>
      </c>
      <c r="J12" s="9"/>
      <c r="K12" s="9">
        <v>0</v>
      </c>
      <c r="L12" s="9"/>
      <c r="M12" s="9">
        <v>3307791906</v>
      </c>
      <c r="N12" s="9"/>
      <c r="O12" s="9">
        <v>1384575308</v>
      </c>
      <c r="P12" s="9"/>
      <c r="Q12" s="9">
        <v>4692367214</v>
      </c>
      <c r="R12" s="9"/>
      <c r="S12" s="9"/>
      <c r="T12" s="9"/>
    </row>
    <row r="13" spans="1:20" x14ac:dyDescent="0.55000000000000004">
      <c r="A13" s="1" t="s">
        <v>121</v>
      </c>
      <c r="C13" s="9">
        <v>0</v>
      </c>
      <c r="D13" s="9"/>
      <c r="E13" s="9">
        <v>0</v>
      </c>
      <c r="F13" s="9"/>
      <c r="G13" s="9">
        <v>353975429</v>
      </c>
      <c r="H13" s="9"/>
      <c r="I13" s="9">
        <f t="shared" si="0"/>
        <v>353975429</v>
      </c>
      <c r="J13" s="9"/>
      <c r="K13" s="9">
        <v>0</v>
      </c>
      <c r="L13" s="9"/>
      <c r="M13" s="9">
        <v>0</v>
      </c>
      <c r="N13" s="9"/>
      <c r="O13" s="9">
        <v>353975429</v>
      </c>
      <c r="P13" s="9"/>
      <c r="Q13" s="9">
        <v>353975429</v>
      </c>
      <c r="R13" s="9"/>
      <c r="S13" s="9"/>
      <c r="T13" s="9"/>
    </row>
    <row r="14" spans="1:20" x14ac:dyDescent="0.55000000000000004">
      <c r="A14" s="1" t="s">
        <v>172</v>
      </c>
      <c r="C14" s="9">
        <v>0</v>
      </c>
      <c r="D14" s="9"/>
      <c r="E14" s="9">
        <v>0</v>
      </c>
      <c r="F14" s="9"/>
      <c r="G14" s="9">
        <v>823318</v>
      </c>
      <c r="H14" s="9"/>
      <c r="I14" s="9">
        <f t="shared" si="0"/>
        <v>823318</v>
      </c>
      <c r="J14" s="9"/>
      <c r="K14" s="9">
        <v>0</v>
      </c>
      <c r="L14" s="9"/>
      <c r="M14" s="9">
        <v>0</v>
      </c>
      <c r="N14" s="9"/>
      <c r="O14" s="9">
        <v>823318</v>
      </c>
      <c r="P14" s="9"/>
      <c r="Q14" s="9">
        <v>823318</v>
      </c>
      <c r="R14" s="9"/>
      <c r="S14" s="9"/>
      <c r="T14" s="9"/>
    </row>
    <row r="15" spans="1:20" x14ac:dyDescent="0.55000000000000004">
      <c r="A15" s="1" t="s">
        <v>136</v>
      </c>
      <c r="C15" s="9">
        <v>0</v>
      </c>
      <c r="D15" s="9"/>
      <c r="E15" s="9">
        <v>1205632439</v>
      </c>
      <c r="F15" s="9"/>
      <c r="G15" s="9">
        <v>969374750</v>
      </c>
      <c r="H15" s="9"/>
      <c r="I15" s="9">
        <f t="shared" si="0"/>
        <v>2175007189</v>
      </c>
      <c r="J15" s="9"/>
      <c r="K15" s="9">
        <v>0</v>
      </c>
      <c r="L15" s="9"/>
      <c r="M15" s="9">
        <v>1205632439</v>
      </c>
      <c r="N15" s="9"/>
      <c r="O15" s="9">
        <v>969374750</v>
      </c>
      <c r="P15" s="9"/>
      <c r="Q15" s="9">
        <v>2175007189</v>
      </c>
      <c r="R15" s="9"/>
      <c r="S15" s="9"/>
      <c r="T15" s="9"/>
    </row>
    <row r="16" spans="1:20" x14ac:dyDescent="0.55000000000000004">
      <c r="A16" s="1" t="s">
        <v>165</v>
      </c>
      <c r="C16" s="9">
        <v>0</v>
      </c>
      <c r="D16" s="9"/>
      <c r="E16" s="9">
        <v>0</v>
      </c>
      <c r="F16" s="9"/>
      <c r="G16" s="9">
        <v>398741444</v>
      </c>
      <c r="H16" s="9"/>
      <c r="I16" s="9">
        <f t="shared" si="0"/>
        <v>398741444</v>
      </c>
      <c r="J16" s="9"/>
      <c r="K16" s="9">
        <v>0</v>
      </c>
      <c r="L16" s="9"/>
      <c r="M16" s="9">
        <v>0</v>
      </c>
      <c r="N16" s="9"/>
      <c r="O16" s="9">
        <v>398741444</v>
      </c>
      <c r="P16" s="9"/>
      <c r="Q16" s="9">
        <v>398741444</v>
      </c>
      <c r="R16" s="9"/>
      <c r="S16" s="9"/>
      <c r="T16" s="9"/>
    </row>
    <row r="17" spans="1:20" x14ac:dyDescent="0.55000000000000004">
      <c r="A17" s="1" t="s">
        <v>170</v>
      </c>
      <c r="C17" s="9">
        <v>0</v>
      </c>
      <c r="D17" s="9"/>
      <c r="E17" s="9">
        <v>0</v>
      </c>
      <c r="F17" s="9"/>
      <c r="G17" s="9">
        <v>97123344</v>
      </c>
      <c r="H17" s="9"/>
      <c r="I17" s="9">
        <f t="shared" si="0"/>
        <v>97123344</v>
      </c>
      <c r="J17" s="9"/>
      <c r="K17" s="9">
        <v>0</v>
      </c>
      <c r="L17" s="9"/>
      <c r="M17" s="9">
        <v>0</v>
      </c>
      <c r="N17" s="9"/>
      <c r="O17" s="9">
        <v>97123344</v>
      </c>
      <c r="P17" s="9"/>
      <c r="Q17" s="9">
        <v>97123344</v>
      </c>
      <c r="R17" s="9"/>
      <c r="S17" s="9"/>
      <c r="T17" s="9"/>
    </row>
    <row r="18" spans="1:20" x14ac:dyDescent="0.55000000000000004">
      <c r="A18" s="1" t="s">
        <v>153</v>
      </c>
      <c r="C18" s="9">
        <v>778288795</v>
      </c>
      <c r="D18" s="9"/>
      <c r="E18" s="9">
        <v>-1299764375</v>
      </c>
      <c r="F18" s="9"/>
      <c r="G18" s="9">
        <v>0</v>
      </c>
      <c r="H18" s="9"/>
      <c r="I18" s="9">
        <f t="shared" si="0"/>
        <v>-521475580</v>
      </c>
      <c r="J18" s="9"/>
      <c r="K18" s="9">
        <v>778288795</v>
      </c>
      <c r="L18" s="9"/>
      <c r="M18" s="9">
        <v>-1299764375</v>
      </c>
      <c r="N18" s="9"/>
      <c r="O18" s="9">
        <v>0</v>
      </c>
      <c r="P18" s="9"/>
      <c r="Q18" s="9">
        <v>-521475580</v>
      </c>
      <c r="R18" s="9"/>
      <c r="S18" s="9"/>
      <c r="T18" s="9"/>
    </row>
    <row r="19" spans="1:20" x14ac:dyDescent="0.55000000000000004">
      <c r="A19" s="1" t="s">
        <v>151</v>
      </c>
      <c r="C19" s="9">
        <v>31742736</v>
      </c>
      <c r="D19" s="9"/>
      <c r="E19" s="9">
        <v>56989669</v>
      </c>
      <c r="F19" s="9"/>
      <c r="G19" s="9">
        <v>0</v>
      </c>
      <c r="H19" s="9"/>
      <c r="I19" s="9">
        <f t="shared" si="0"/>
        <v>88732405</v>
      </c>
      <c r="J19" s="9"/>
      <c r="K19" s="9">
        <v>31742736</v>
      </c>
      <c r="L19" s="9"/>
      <c r="M19" s="9">
        <v>56989669</v>
      </c>
      <c r="N19" s="9"/>
      <c r="O19" s="9">
        <v>0</v>
      </c>
      <c r="P19" s="9"/>
      <c r="Q19" s="9">
        <v>88732405</v>
      </c>
      <c r="R19" s="9"/>
      <c r="S19" s="9"/>
      <c r="T19" s="9"/>
    </row>
    <row r="20" spans="1:20" x14ac:dyDescent="0.55000000000000004">
      <c r="A20" s="1" t="s">
        <v>148</v>
      </c>
      <c r="C20" s="9">
        <v>5162955886</v>
      </c>
      <c r="D20" s="9"/>
      <c r="E20" s="9">
        <v>0</v>
      </c>
      <c r="F20" s="9"/>
      <c r="G20" s="9">
        <v>0</v>
      </c>
      <c r="H20" s="9"/>
      <c r="I20" s="9">
        <f t="shared" si="0"/>
        <v>5162955886</v>
      </c>
      <c r="J20" s="9"/>
      <c r="K20" s="9">
        <v>5162955886</v>
      </c>
      <c r="L20" s="9"/>
      <c r="M20" s="9">
        <v>0</v>
      </c>
      <c r="N20" s="9"/>
      <c r="O20" s="9">
        <v>0</v>
      </c>
      <c r="P20" s="9"/>
      <c r="Q20" s="9">
        <v>5162955886</v>
      </c>
      <c r="R20" s="9"/>
      <c r="S20" s="9"/>
      <c r="T20" s="9"/>
    </row>
    <row r="21" spans="1:20" x14ac:dyDescent="0.55000000000000004">
      <c r="A21" s="1" t="s">
        <v>156</v>
      </c>
      <c r="C21" s="9">
        <v>1946328318</v>
      </c>
      <c r="D21" s="9"/>
      <c r="E21" s="9">
        <v>-5593985905</v>
      </c>
      <c r="F21" s="9"/>
      <c r="G21" s="9">
        <v>0</v>
      </c>
      <c r="H21" s="9"/>
      <c r="I21" s="9">
        <f t="shared" si="0"/>
        <v>-3647657587</v>
      </c>
      <c r="J21" s="9"/>
      <c r="K21" s="9">
        <v>1946328318</v>
      </c>
      <c r="L21" s="9"/>
      <c r="M21" s="9">
        <v>-5593985905</v>
      </c>
      <c r="N21" s="9"/>
      <c r="O21" s="9">
        <v>0</v>
      </c>
      <c r="P21" s="9"/>
      <c r="Q21" s="9">
        <v>-3647657587</v>
      </c>
      <c r="R21" s="9"/>
      <c r="S21" s="9"/>
      <c r="T21" s="9"/>
    </row>
    <row r="22" spans="1:20" x14ac:dyDescent="0.55000000000000004">
      <c r="A22" s="1" t="s">
        <v>159</v>
      </c>
      <c r="C22" s="9">
        <v>1426982977</v>
      </c>
      <c r="D22" s="9"/>
      <c r="E22" s="9">
        <v>-406906234</v>
      </c>
      <c r="F22" s="9"/>
      <c r="G22" s="9">
        <v>0</v>
      </c>
      <c r="H22" s="9"/>
      <c r="I22" s="9">
        <f t="shared" si="0"/>
        <v>1020076743</v>
      </c>
      <c r="J22" s="9"/>
      <c r="K22" s="9">
        <v>1426982977</v>
      </c>
      <c r="L22" s="9"/>
      <c r="M22" s="9">
        <v>-406906234</v>
      </c>
      <c r="N22" s="9"/>
      <c r="O22" s="9">
        <v>0</v>
      </c>
      <c r="P22" s="9"/>
      <c r="Q22" s="9">
        <v>1020076743</v>
      </c>
      <c r="R22" s="9"/>
      <c r="S22" s="9"/>
      <c r="T22" s="9"/>
    </row>
    <row r="23" spans="1:20" x14ac:dyDescent="0.55000000000000004">
      <c r="A23" s="1" t="s">
        <v>145</v>
      </c>
      <c r="C23" s="9">
        <v>2753251028</v>
      </c>
      <c r="D23" s="9"/>
      <c r="E23" s="9">
        <v>-4949102812</v>
      </c>
      <c r="F23" s="9"/>
      <c r="G23" s="9">
        <v>0</v>
      </c>
      <c r="H23" s="9"/>
      <c r="I23" s="9">
        <f t="shared" si="0"/>
        <v>-2195851784</v>
      </c>
      <c r="J23" s="9"/>
      <c r="K23" s="9">
        <v>2753251028</v>
      </c>
      <c r="L23" s="9"/>
      <c r="M23" s="9">
        <v>-4949102812</v>
      </c>
      <c r="N23" s="9"/>
      <c r="O23" s="9">
        <v>0</v>
      </c>
      <c r="P23" s="9"/>
      <c r="Q23" s="9">
        <v>-2195851784</v>
      </c>
      <c r="R23" s="9"/>
      <c r="S23" s="9"/>
      <c r="T23" s="9"/>
    </row>
    <row r="24" spans="1:20" x14ac:dyDescent="0.55000000000000004">
      <c r="A24" s="1" t="s">
        <v>125</v>
      </c>
      <c r="C24" s="9">
        <v>0</v>
      </c>
      <c r="D24" s="9"/>
      <c r="E24" s="9">
        <v>9418289</v>
      </c>
      <c r="F24" s="9"/>
      <c r="G24" s="9">
        <v>0</v>
      </c>
      <c r="H24" s="9"/>
      <c r="I24" s="9">
        <f t="shared" si="0"/>
        <v>9418289</v>
      </c>
      <c r="J24" s="9"/>
      <c r="K24" s="9">
        <v>0</v>
      </c>
      <c r="L24" s="9"/>
      <c r="M24" s="9">
        <v>9418292</v>
      </c>
      <c r="N24" s="9"/>
      <c r="O24" s="9">
        <v>0</v>
      </c>
      <c r="P24" s="9"/>
      <c r="Q24" s="9">
        <v>9418292</v>
      </c>
      <c r="R24" s="9"/>
      <c r="S24" s="9"/>
      <c r="T24" s="9"/>
    </row>
    <row r="25" spans="1:20" x14ac:dyDescent="0.55000000000000004">
      <c r="A25" s="1" t="s">
        <v>133</v>
      </c>
      <c r="C25" s="9">
        <v>0</v>
      </c>
      <c r="D25" s="9"/>
      <c r="E25" s="9">
        <v>250614488</v>
      </c>
      <c r="F25" s="9"/>
      <c r="G25" s="9">
        <v>0</v>
      </c>
      <c r="H25" s="9"/>
      <c r="I25" s="9">
        <f t="shared" si="0"/>
        <v>250614488</v>
      </c>
      <c r="J25" s="9"/>
      <c r="K25" s="9">
        <v>0</v>
      </c>
      <c r="L25" s="9"/>
      <c r="M25" s="9">
        <v>250614485</v>
      </c>
      <c r="N25" s="9"/>
      <c r="O25" s="9">
        <v>0</v>
      </c>
      <c r="P25" s="9"/>
      <c r="Q25" s="9">
        <v>250614488</v>
      </c>
      <c r="R25" s="9"/>
      <c r="S25" s="9"/>
      <c r="T25" s="9"/>
    </row>
    <row r="26" spans="1:20" x14ac:dyDescent="0.55000000000000004">
      <c r="A26" s="1" t="s">
        <v>142</v>
      </c>
      <c r="C26" s="9">
        <v>0</v>
      </c>
      <c r="D26" s="9"/>
      <c r="E26" s="9">
        <v>128080782</v>
      </c>
      <c r="F26" s="9"/>
      <c r="G26" s="9">
        <v>0</v>
      </c>
      <c r="H26" s="9"/>
      <c r="I26" s="9">
        <f>C26+E26+G26</f>
        <v>128080782</v>
      </c>
      <c r="J26" s="9"/>
      <c r="K26" s="9">
        <v>0</v>
      </c>
      <c r="L26" s="9"/>
      <c r="M26" s="9">
        <v>128080782</v>
      </c>
      <c r="N26" s="9"/>
      <c r="O26" s="9">
        <v>0</v>
      </c>
      <c r="P26" s="9"/>
      <c r="Q26" s="9">
        <v>128080782</v>
      </c>
      <c r="R26" s="9"/>
      <c r="S26" s="9"/>
      <c r="T26" s="9"/>
    </row>
    <row r="27" spans="1:20" ht="24.75" thickBot="1" x14ac:dyDescent="0.6">
      <c r="C27" s="11">
        <f>SUM(C8:C26)</f>
        <v>12189651267</v>
      </c>
      <c r="D27" s="9"/>
      <c r="E27" s="11">
        <f>SUM(E8:E26)</f>
        <v>-6309419740</v>
      </c>
      <c r="F27" s="9"/>
      <c r="G27" s="11">
        <f>SUM(G8:G26)</f>
        <v>4206210135</v>
      </c>
      <c r="H27" s="9"/>
      <c r="I27" s="11">
        <f>SUM(I8:I26)</f>
        <v>10086441662</v>
      </c>
      <c r="J27" s="9"/>
      <c r="K27" s="11">
        <f>SUM(K8:K26)</f>
        <v>12189651267</v>
      </c>
      <c r="L27" s="9"/>
      <c r="M27" s="11">
        <f>SUM(M8:M26)</f>
        <v>-6309419740</v>
      </c>
      <c r="N27" s="9"/>
      <c r="O27" s="11">
        <f>SUM(O8:O26)</f>
        <v>4206210135</v>
      </c>
      <c r="P27" s="9"/>
      <c r="Q27" s="11">
        <f>SUM(Q8:Q26)</f>
        <v>10086441665</v>
      </c>
      <c r="R27" s="9"/>
      <c r="S27" s="9"/>
      <c r="T27" s="9"/>
    </row>
    <row r="28" spans="1:20" ht="24.75" thickTop="1" x14ac:dyDescent="0.55000000000000004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55000000000000004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55000000000000004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G23" sqref="G23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 x14ac:dyDescent="0.55000000000000004">
      <c r="A6" s="17" t="s">
        <v>221</v>
      </c>
      <c r="B6" s="17" t="s">
        <v>221</v>
      </c>
      <c r="C6" s="17" t="s">
        <v>221</v>
      </c>
      <c r="E6" s="17" t="s">
        <v>196</v>
      </c>
      <c r="F6" s="17" t="s">
        <v>196</v>
      </c>
      <c r="G6" s="17" t="s">
        <v>196</v>
      </c>
      <c r="I6" s="17" t="s">
        <v>197</v>
      </c>
      <c r="J6" s="17" t="s">
        <v>197</v>
      </c>
      <c r="K6" s="17" t="s">
        <v>197</v>
      </c>
    </row>
    <row r="7" spans="1:11" ht="24.75" x14ac:dyDescent="0.55000000000000004">
      <c r="A7" s="17" t="s">
        <v>222</v>
      </c>
      <c r="C7" s="17" t="s">
        <v>178</v>
      </c>
      <c r="E7" s="17" t="s">
        <v>223</v>
      </c>
      <c r="G7" s="17" t="s">
        <v>224</v>
      </c>
      <c r="I7" s="17" t="s">
        <v>223</v>
      </c>
      <c r="K7" s="17" t="s">
        <v>224</v>
      </c>
    </row>
    <row r="8" spans="1:11" x14ac:dyDescent="0.55000000000000004">
      <c r="A8" s="1" t="s">
        <v>184</v>
      </c>
      <c r="C8" s="4" t="s">
        <v>185</v>
      </c>
      <c r="D8" s="4"/>
      <c r="E8" s="5">
        <v>604968590</v>
      </c>
      <c r="F8" s="4"/>
      <c r="G8" s="7">
        <f>E8/$E$11</f>
        <v>0.98140240301765402</v>
      </c>
      <c r="H8" s="4"/>
      <c r="I8" s="5">
        <v>604968590</v>
      </c>
      <c r="J8" s="4"/>
      <c r="K8" s="7">
        <f>I8/$I$11</f>
        <v>0.98140240301765402</v>
      </c>
    </row>
    <row r="9" spans="1:11" x14ac:dyDescent="0.55000000000000004">
      <c r="A9" s="1" t="s">
        <v>188</v>
      </c>
      <c r="C9" s="4" t="s">
        <v>189</v>
      </c>
      <c r="D9" s="4"/>
      <c r="E9" s="5">
        <v>7229215</v>
      </c>
      <c r="F9" s="4"/>
      <c r="G9" s="7">
        <f t="shared" ref="G9:G10" si="0">E9/$E$11</f>
        <v>1.172749972512006E-2</v>
      </c>
      <c r="H9" s="4"/>
      <c r="I9" s="5">
        <v>7229215</v>
      </c>
      <c r="J9" s="4"/>
      <c r="K9" s="7">
        <f t="shared" ref="K9:K10" si="1">I9/$I$11</f>
        <v>1.172749972512006E-2</v>
      </c>
    </row>
    <row r="10" spans="1:11" x14ac:dyDescent="0.55000000000000004">
      <c r="A10" s="1" t="s">
        <v>191</v>
      </c>
      <c r="C10" s="4" t="s">
        <v>192</v>
      </c>
      <c r="D10" s="4"/>
      <c r="E10" s="5">
        <v>4234953</v>
      </c>
      <c r="F10" s="4"/>
      <c r="G10" s="7">
        <f t="shared" si="0"/>
        <v>6.870097257225905E-3</v>
      </c>
      <c r="H10" s="4"/>
      <c r="I10" s="5">
        <v>4234953</v>
      </c>
      <c r="J10" s="4"/>
      <c r="K10" s="7">
        <f t="shared" si="1"/>
        <v>6.870097257225905E-3</v>
      </c>
    </row>
    <row r="11" spans="1:11" ht="24.75" thickBot="1" x14ac:dyDescent="0.6">
      <c r="C11" s="4"/>
      <c r="D11" s="4"/>
      <c r="E11" s="10">
        <f>SUM(E8:E10)</f>
        <v>616432758</v>
      </c>
      <c r="F11" s="4"/>
      <c r="G11" s="14">
        <f>SUM(G8:G10)</f>
        <v>1</v>
      </c>
      <c r="H11" s="4"/>
      <c r="I11" s="10">
        <f>SUM(I8:I10)</f>
        <v>616432758</v>
      </c>
      <c r="J11" s="4"/>
      <c r="K11" s="8">
        <f>SUM(K8:K10)</f>
        <v>1</v>
      </c>
    </row>
    <row r="12" spans="1:11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55000000000000004"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55000000000000004"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55000000000000004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5" t="s">
        <v>0</v>
      </c>
      <c r="B2" s="15"/>
      <c r="C2" s="15"/>
      <c r="D2" s="15"/>
      <c r="E2" s="15"/>
    </row>
    <row r="3" spans="1:5" ht="24.75" x14ac:dyDescent="0.55000000000000004">
      <c r="A3" s="15" t="s">
        <v>194</v>
      </c>
      <c r="B3" s="15"/>
      <c r="C3" s="15"/>
      <c r="D3" s="15"/>
      <c r="E3" s="15"/>
    </row>
    <row r="4" spans="1:5" ht="24.75" x14ac:dyDescent="0.55000000000000004">
      <c r="A4" s="15" t="s">
        <v>2</v>
      </c>
      <c r="B4" s="15"/>
      <c r="C4" s="15"/>
      <c r="D4" s="15"/>
      <c r="E4" s="15"/>
    </row>
    <row r="5" spans="1:5" ht="24.75" x14ac:dyDescent="0.6">
      <c r="C5" s="15" t="s">
        <v>196</v>
      </c>
      <c r="E5" s="2" t="s">
        <v>231</v>
      </c>
    </row>
    <row r="6" spans="1:5" ht="24.75" x14ac:dyDescent="0.55000000000000004">
      <c r="A6" s="15" t="s">
        <v>225</v>
      </c>
      <c r="C6" s="16"/>
      <c r="E6" s="16" t="s">
        <v>232</v>
      </c>
    </row>
    <row r="7" spans="1:5" ht="24.75" x14ac:dyDescent="0.55000000000000004">
      <c r="A7" s="16" t="s">
        <v>225</v>
      </c>
      <c r="C7" s="16" t="s">
        <v>181</v>
      </c>
      <c r="E7" s="16" t="s">
        <v>181</v>
      </c>
    </row>
    <row r="8" spans="1:5" x14ac:dyDescent="0.55000000000000004">
      <c r="A8" s="1" t="s">
        <v>233</v>
      </c>
      <c r="C8" s="5">
        <v>4454053344</v>
      </c>
      <c r="D8" s="4"/>
      <c r="E8" s="5">
        <v>4454053344</v>
      </c>
    </row>
    <row r="9" spans="1:5" ht="24.75" thickBot="1" x14ac:dyDescent="0.6">
      <c r="A9" s="1" t="s">
        <v>203</v>
      </c>
      <c r="C9" s="10">
        <v>4454053344</v>
      </c>
      <c r="D9" s="4"/>
      <c r="E9" s="10">
        <v>4454053344</v>
      </c>
    </row>
    <row r="10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9"/>
  <sheetViews>
    <sheetView rightToLeft="1" workbookViewId="0">
      <selection activeCell="C16" sqref="C16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7109375" style="1" bestFit="1" customWidth="1"/>
    <col min="16" max="16" width="1.285156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 x14ac:dyDescent="0.55000000000000004">
      <c r="A6" s="15" t="s">
        <v>3</v>
      </c>
      <c r="C6" s="16" t="s">
        <v>229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 x14ac:dyDescent="0.5500000000000000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55000000000000004">
      <c r="A9" s="1" t="s">
        <v>15</v>
      </c>
      <c r="C9" s="9">
        <v>60000000</v>
      </c>
      <c r="D9" s="9"/>
      <c r="E9" s="9">
        <v>75474681828</v>
      </c>
      <c r="F9" s="9"/>
      <c r="G9" s="9">
        <v>79384833000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60000000</v>
      </c>
      <c r="R9" s="9"/>
      <c r="S9" s="9">
        <v>1399</v>
      </c>
      <c r="T9" s="9"/>
      <c r="U9" s="9">
        <v>75474681828</v>
      </c>
      <c r="V9" s="9"/>
      <c r="W9" s="9">
        <v>83440557000</v>
      </c>
      <c r="X9" s="4"/>
      <c r="Y9" s="7">
        <v>5.9923312362384663E-3</v>
      </c>
    </row>
    <row r="10" spans="1:25" x14ac:dyDescent="0.55000000000000004">
      <c r="A10" s="1" t="s">
        <v>16</v>
      </c>
      <c r="C10" s="9">
        <v>49006658</v>
      </c>
      <c r="D10" s="9"/>
      <c r="E10" s="9">
        <v>133517657826</v>
      </c>
      <c r="F10" s="9"/>
      <c r="G10" s="9">
        <v>99232594300.041306</v>
      </c>
      <c r="H10" s="9"/>
      <c r="I10" s="9">
        <v>4010000</v>
      </c>
      <c r="J10" s="9"/>
      <c r="K10" s="9">
        <v>8054532574</v>
      </c>
      <c r="L10" s="9"/>
      <c r="M10" s="9">
        <v>0</v>
      </c>
      <c r="N10" s="9"/>
      <c r="O10" s="9">
        <v>0</v>
      </c>
      <c r="P10" s="9"/>
      <c r="Q10" s="9">
        <v>53016658</v>
      </c>
      <c r="R10" s="9"/>
      <c r="S10" s="9">
        <v>2089</v>
      </c>
      <c r="T10" s="9"/>
      <c r="U10" s="9">
        <v>141572190400</v>
      </c>
      <c r="V10" s="9"/>
      <c r="W10" s="9">
        <v>110092825360.556</v>
      </c>
      <c r="X10" s="4"/>
      <c r="Y10" s="7">
        <v>7.9063791040345777E-3</v>
      </c>
    </row>
    <row r="11" spans="1:25" x14ac:dyDescent="0.55000000000000004">
      <c r="A11" s="1" t="s">
        <v>17</v>
      </c>
      <c r="C11" s="9">
        <v>25877083</v>
      </c>
      <c r="D11" s="9"/>
      <c r="E11" s="9">
        <v>31642181692</v>
      </c>
      <c r="F11" s="9"/>
      <c r="G11" s="9">
        <v>34083126521.8988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25877083</v>
      </c>
      <c r="R11" s="9"/>
      <c r="S11" s="9">
        <v>1398</v>
      </c>
      <c r="T11" s="9"/>
      <c r="U11" s="9">
        <v>31642181692</v>
      </c>
      <c r="V11" s="9"/>
      <c r="W11" s="9">
        <v>35960913869.897697</v>
      </c>
      <c r="X11" s="4"/>
      <c r="Y11" s="7">
        <v>2.5825535592513974E-3</v>
      </c>
    </row>
    <row r="12" spans="1:25" x14ac:dyDescent="0.55000000000000004">
      <c r="A12" s="1" t="s">
        <v>18</v>
      </c>
      <c r="C12" s="9">
        <v>27150422</v>
      </c>
      <c r="D12" s="9"/>
      <c r="E12" s="9">
        <v>108043764114</v>
      </c>
      <c r="F12" s="9"/>
      <c r="G12" s="9">
        <v>83881429682.122803</v>
      </c>
      <c r="H12" s="9"/>
      <c r="I12" s="9">
        <v>2000000</v>
      </c>
      <c r="J12" s="9"/>
      <c r="K12" s="9">
        <v>6105660763</v>
      </c>
      <c r="L12" s="9"/>
      <c r="M12" s="9">
        <v>0</v>
      </c>
      <c r="N12" s="9"/>
      <c r="O12" s="9">
        <v>0</v>
      </c>
      <c r="P12" s="9"/>
      <c r="Q12" s="9">
        <v>29150422</v>
      </c>
      <c r="R12" s="9"/>
      <c r="S12" s="9">
        <v>2918</v>
      </c>
      <c r="T12" s="9"/>
      <c r="U12" s="9">
        <v>114149424877</v>
      </c>
      <c r="V12" s="9"/>
      <c r="W12" s="9">
        <v>84554818854.193802</v>
      </c>
      <c r="X12" s="4"/>
      <c r="Y12" s="7">
        <v>6.0723525874170608E-3</v>
      </c>
    </row>
    <row r="13" spans="1:25" x14ac:dyDescent="0.55000000000000004">
      <c r="A13" s="1" t="s">
        <v>19</v>
      </c>
      <c r="C13" s="9">
        <v>31830868</v>
      </c>
      <c r="D13" s="9"/>
      <c r="E13" s="9">
        <v>91065111778</v>
      </c>
      <c r="F13" s="9"/>
      <c r="G13" s="9">
        <v>101569132616.634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31830868</v>
      </c>
      <c r="R13" s="9"/>
      <c r="S13" s="9">
        <v>3245</v>
      </c>
      <c r="T13" s="9"/>
      <c r="U13" s="9">
        <v>91065111778</v>
      </c>
      <c r="V13" s="9"/>
      <c r="W13" s="9">
        <v>102676584218.373</v>
      </c>
      <c r="X13" s="4"/>
      <c r="Y13" s="7">
        <v>7.3737775125593437E-3</v>
      </c>
    </row>
    <row r="14" spans="1:25" x14ac:dyDescent="0.55000000000000004">
      <c r="A14" s="1" t="s">
        <v>20</v>
      </c>
      <c r="C14" s="9">
        <v>58785301</v>
      </c>
      <c r="D14" s="9"/>
      <c r="E14" s="9">
        <v>317300867399</v>
      </c>
      <c r="F14" s="9"/>
      <c r="G14" s="9">
        <v>362884631730.70099</v>
      </c>
      <c r="H14" s="9"/>
      <c r="I14" s="9">
        <v>6182370</v>
      </c>
      <c r="J14" s="9"/>
      <c r="K14" s="9">
        <v>43052467578</v>
      </c>
      <c r="L14" s="9"/>
      <c r="M14" s="9">
        <v>0</v>
      </c>
      <c r="N14" s="9"/>
      <c r="O14" s="9">
        <v>0</v>
      </c>
      <c r="P14" s="9"/>
      <c r="Q14" s="9">
        <v>64967671</v>
      </c>
      <c r="R14" s="9"/>
      <c r="S14" s="9">
        <v>7090</v>
      </c>
      <c r="T14" s="9"/>
      <c r="U14" s="9">
        <v>360353334977</v>
      </c>
      <c r="V14" s="9"/>
      <c r="W14" s="9">
        <v>457880093705.02899</v>
      </c>
      <c r="X14" s="4"/>
      <c r="Y14" s="7">
        <v>3.2882920328065897E-2</v>
      </c>
    </row>
    <row r="15" spans="1:25" x14ac:dyDescent="0.55000000000000004">
      <c r="A15" s="1" t="s">
        <v>21</v>
      </c>
      <c r="C15" s="9">
        <v>4372737</v>
      </c>
      <c r="D15" s="9"/>
      <c r="E15" s="9">
        <v>30164842327</v>
      </c>
      <c r="F15" s="9"/>
      <c r="G15" s="9">
        <v>31296378346.919998</v>
      </c>
      <c r="H15" s="9"/>
      <c r="I15" s="9">
        <v>965609</v>
      </c>
      <c r="J15" s="9"/>
      <c r="K15" s="9">
        <v>8011818912</v>
      </c>
      <c r="L15" s="9"/>
      <c r="M15" s="9">
        <v>0</v>
      </c>
      <c r="N15" s="9"/>
      <c r="O15" s="9">
        <v>0</v>
      </c>
      <c r="P15" s="9"/>
      <c r="Q15" s="9">
        <v>5338346</v>
      </c>
      <c r="R15" s="9"/>
      <c r="S15" s="9">
        <v>9040</v>
      </c>
      <c r="T15" s="9"/>
      <c r="U15" s="9">
        <v>38176661239</v>
      </c>
      <c r="V15" s="9"/>
      <c r="W15" s="9">
        <v>47971508885.351997</v>
      </c>
      <c r="X15" s="4"/>
      <c r="Y15" s="7">
        <v>3.4451012970010005E-3</v>
      </c>
    </row>
    <row r="16" spans="1:25" x14ac:dyDescent="0.55000000000000004">
      <c r="A16" s="1" t="s">
        <v>22</v>
      </c>
      <c r="C16" s="9">
        <v>5298636</v>
      </c>
      <c r="D16" s="9"/>
      <c r="E16" s="9">
        <v>62177955001</v>
      </c>
      <c r="F16" s="9"/>
      <c r="G16" s="9">
        <v>74529593988.570007</v>
      </c>
      <c r="H16" s="9"/>
      <c r="I16" s="9">
        <v>0</v>
      </c>
      <c r="J16" s="9"/>
      <c r="K16" s="9">
        <v>0</v>
      </c>
      <c r="L16" s="9"/>
      <c r="M16" s="9">
        <v>-500000</v>
      </c>
      <c r="N16" s="9"/>
      <c r="O16" s="9">
        <v>6844918260</v>
      </c>
      <c r="P16" s="9"/>
      <c r="Q16" s="9">
        <v>4798636</v>
      </c>
      <c r="R16" s="9"/>
      <c r="S16" s="9">
        <v>16400</v>
      </c>
      <c r="T16" s="9"/>
      <c r="U16" s="9">
        <v>56310600171</v>
      </c>
      <c r="V16" s="9"/>
      <c r="W16" s="9">
        <v>78229379499.119995</v>
      </c>
      <c r="X16" s="4"/>
      <c r="Y16" s="7">
        <v>5.6180875490096484E-3</v>
      </c>
    </row>
    <row r="17" spans="1:25" x14ac:dyDescent="0.55000000000000004">
      <c r="A17" s="1" t="s">
        <v>23</v>
      </c>
      <c r="C17" s="9">
        <v>25973520</v>
      </c>
      <c r="D17" s="9"/>
      <c r="E17" s="9">
        <v>110389459462</v>
      </c>
      <c r="F17" s="9"/>
      <c r="G17" s="9">
        <v>123931092268.8</v>
      </c>
      <c r="H17" s="9"/>
      <c r="I17" s="9">
        <v>16042468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42015988</v>
      </c>
      <c r="R17" s="9"/>
      <c r="S17" s="9">
        <v>3625</v>
      </c>
      <c r="T17" s="9"/>
      <c r="U17" s="9">
        <v>110389459462</v>
      </c>
      <c r="V17" s="9"/>
      <c r="W17" s="9">
        <v>151401724158.82501</v>
      </c>
      <c r="X17" s="4"/>
      <c r="Y17" s="7">
        <v>1.0873001254021917E-2</v>
      </c>
    </row>
    <row r="18" spans="1:25" x14ac:dyDescent="0.55000000000000004">
      <c r="A18" s="1" t="s">
        <v>24</v>
      </c>
      <c r="C18" s="9">
        <v>14773018</v>
      </c>
      <c r="D18" s="9"/>
      <c r="E18" s="9">
        <v>105749074218</v>
      </c>
      <c r="F18" s="9"/>
      <c r="G18" s="9">
        <v>182682874673.67599</v>
      </c>
      <c r="H18" s="9"/>
      <c r="I18" s="9">
        <v>5</v>
      </c>
      <c r="J18" s="9"/>
      <c r="K18" s="9">
        <v>5</v>
      </c>
      <c r="L18" s="9"/>
      <c r="M18" s="9">
        <v>0</v>
      </c>
      <c r="N18" s="9"/>
      <c r="O18" s="9">
        <v>0</v>
      </c>
      <c r="P18" s="9"/>
      <c r="Q18" s="9">
        <v>14773023</v>
      </c>
      <c r="R18" s="9"/>
      <c r="S18" s="9">
        <v>12000</v>
      </c>
      <c r="T18" s="9"/>
      <c r="U18" s="9">
        <v>105749074223</v>
      </c>
      <c r="V18" s="9"/>
      <c r="W18" s="9">
        <v>176221482157.79999</v>
      </c>
      <c r="X18" s="4"/>
      <c r="Y18" s="7">
        <v>1.2655446344041357E-2</v>
      </c>
    </row>
    <row r="19" spans="1:25" x14ac:dyDescent="0.55000000000000004">
      <c r="A19" s="1" t="s">
        <v>25</v>
      </c>
      <c r="C19" s="9">
        <v>1800000</v>
      </c>
      <c r="D19" s="9"/>
      <c r="E19" s="9">
        <v>153074304824</v>
      </c>
      <c r="F19" s="9"/>
      <c r="G19" s="9">
        <v>125876551500</v>
      </c>
      <c r="H19" s="9"/>
      <c r="I19" s="9">
        <v>1004702</v>
      </c>
      <c r="J19" s="9"/>
      <c r="K19" s="9">
        <v>72199640985</v>
      </c>
      <c r="L19" s="9"/>
      <c r="M19" s="9">
        <v>0</v>
      </c>
      <c r="N19" s="9"/>
      <c r="O19" s="9">
        <v>0</v>
      </c>
      <c r="P19" s="9"/>
      <c r="Q19" s="9">
        <v>2804702</v>
      </c>
      <c r="R19" s="9"/>
      <c r="S19" s="9">
        <v>72050</v>
      </c>
      <c r="T19" s="9"/>
      <c r="U19" s="9">
        <v>225273945809</v>
      </c>
      <c r="V19" s="9"/>
      <c r="W19" s="9">
        <v>200876410364.35501</v>
      </c>
      <c r="X19" s="4"/>
      <c r="Y19" s="7">
        <v>1.4426054088418669E-2</v>
      </c>
    </row>
    <row r="20" spans="1:25" x14ac:dyDescent="0.55000000000000004">
      <c r="A20" s="1" t="s">
        <v>26</v>
      </c>
      <c r="C20" s="9">
        <v>4018000</v>
      </c>
      <c r="D20" s="9"/>
      <c r="E20" s="9">
        <v>40822932325</v>
      </c>
      <c r="F20" s="9"/>
      <c r="G20" s="9">
        <v>92039876787.600006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4018000</v>
      </c>
      <c r="R20" s="9"/>
      <c r="S20" s="9">
        <v>23044</v>
      </c>
      <c r="T20" s="9"/>
      <c r="U20" s="9">
        <v>40822932325</v>
      </c>
      <c r="V20" s="9"/>
      <c r="W20" s="9">
        <v>92039876787.600006</v>
      </c>
      <c r="X20" s="4"/>
      <c r="Y20" s="7">
        <v>6.6098962960407289E-3</v>
      </c>
    </row>
    <row r="21" spans="1:25" x14ac:dyDescent="0.55000000000000004">
      <c r="A21" s="1" t="s">
        <v>27</v>
      </c>
      <c r="C21" s="9">
        <v>79023120</v>
      </c>
      <c r="D21" s="9"/>
      <c r="E21" s="9">
        <v>120100244591</v>
      </c>
      <c r="F21" s="9"/>
      <c r="G21" s="9">
        <v>170774075115.86401</v>
      </c>
      <c r="H21" s="9"/>
      <c r="I21" s="9">
        <v>10563042</v>
      </c>
      <c r="J21" s="9"/>
      <c r="K21" s="9">
        <v>23743778176</v>
      </c>
      <c r="L21" s="9"/>
      <c r="M21" s="9">
        <v>-2400000</v>
      </c>
      <c r="N21" s="9"/>
      <c r="O21" s="9">
        <v>5149678722</v>
      </c>
      <c r="P21" s="9"/>
      <c r="Q21" s="9">
        <v>87186162</v>
      </c>
      <c r="R21" s="9"/>
      <c r="S21" s="9">
        <v>2260</v>
      </c>
      <c r="T21" s="9"/>
      <c r="U21" s="9">
        <v>140196475226</v>
      </c>
      <c r="V21" s="9"/>
      <c r="W21" s="9">
        <v>195868333799.586</v>
      </c>
      <c r="X21" s="4"/>
      <c r="Y21" s="7">
        <v>1.4066396210864722E-2</v>
      </c>
    </row>
    <row r="22" spans="1:25" x14ac:dyDescent="0.55000000000000004">
      <c r="A22" s="1" t="s">
        <v>28</v>
      </c>
      <c r="C22" s="9">
        <v>3692289</v>
      </c>
      <c r="D22" s="9"/>
      <c r="E22" s="9">
        <v>309296815062</v>
      </c>
      <c r="F22" s="9"/>
      <c r="G22" s="9">
        <v>682422575372.06799</v>
      </c>
      <c r="H22" s="9"/>
      <c r="I22" s="9">
        <v>531000</v>
      </c>
      <c r="J22" s="9"/>
      <c r="K22" s="9">
        <v>106006903192</v>
      </c>
      <c r="L22" s="9"/>
      <c r="M22" s="9">
        <v>0</v>
      </c>
      <c r="N22" s="9"/>
      <c r="O22" s="9">
        <v>0</v>
      </c>
      <c r="P22" s="9"/>
      <c r="Q22" s="9">
        <v>4223289</v>
      </c>
      <c r="R22" s="9"/>
      <c r="S22" s="9">
        <v>193970</v>
      </c>
      <c r="T22" s="9"/>
      <c r="U22" s="9">
        <v>415303718254</v>
      </c>
      <c r="V22" s="9"/>
      <c r="W22" s="9">
        <v>814317178694.38599</v>
      </c>
      <c r="X22" s="4"/>
      <c r="Y22" s="7">
        <v>5.8480653072533424E-2</v>
      </c>
    </row>
    <row r="23" spans="1:25" x14ac:dyDescent="0.55000000000000004">
      <c r="A23" s="1" t="s">
        <v>29</v>
      </c>
      <c r="C23" s="9">
        <v>18989479</v>
      </c>
      <c r="D23" s="9"/>
      <c r="E23" s="9">
        <v>188070412753</v>
      </c>
      <c r="F23" s="9"/>
      <c r="G23" s="9">
        <v>162526592675.569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18989479</v>
      </c>
      <c r="R23" s="9"/>
      <c r="S23" s="9">
        <v>9510</v>
      </c>
      <c r="T23" s="9"/>
      <c r="U23" s="9">
        <v>188070412753</v>
      </c>
      <c r="V23" s="9"/>
      <c r="W23" s="9">
        <v>179515435115.52499</v>
      </c>
      <c r="X23" s="4"/>
      <c r="Y23" s="7">
        <v>1.2892003456181389E-2</v>
      </c>
    </row>
    <row r="24" spans="1:25" x14ac:dyDescent="0.55000000000000004">
      <c r="A24" s="1" t="s">
        <v>30</v>
      </c>
      <c r="C24" s="9">
        <v>372866</v>
      </c>
      <c r="D24" s="9"/>
      <c r="E24" s="9">
        <v>60855793914</v>
      </c>
      <c r="F24" s="9"/>
      <c r="G24" s="9">
        <v>38176687071.900002</v>
      </c>
      <c r="H24" s="9"/>
      <c r="I24" s="9">
        <v>205250</v>
      </c>
      <c r="J24" s="9"/>
      <c r="K24" s="9">
        <v>21696963862</v>
      </c>
      <c r="L24" s="9"/>
      <c r="M24" s="9">
        <v>0</v>
      </c>
      <c r="N24" s="9"/>
      <c r="O24" s="9">
        <v>0</v>
      </c>
      <c r="P24" s="9"/>
      <c r="Q24" s="9">
        <v>578116</v>
      </c>
      <c r="R24" s="9"/>
      <c r="S24" s="9">
        <v>117800</v>
      </c>
      <c r="T24" s="9"/>
      <c r="U24" s="9">
        <v>82552757776</v>
      </c>
      <c r="V24" s="9"/>
      <c r="W24" s="9">
        <v>67696857514.440002</v>
      </c>
      <c r="X24" s="4"/>
      <c r="Y24" s="7">
        <v>4.8616884697805117E-3</v>
      </c>
    </row>
    <row r="25" spans="1:25" x14ac:dyDescent="0.55000000000000004">
      <c r="A25" s="1" t="s">
        <v>31</v>
      </c>
      <c r="C25" s="9">
        <v>600000</v>
      </c>
      <c r="D25" s="9"/>
      <c r="E25" s="9">
        <v>41350200000</v>
      </c>
      <c r="F25" s="9"/>
      <c r="G25" s="9">
        <v>33877224000</v>
      </c>
      <c r="H25" s="9"/>
      <c r="I25" s="9">
        <v>0</v>
      </c>
      <c r="J25" s="9"/>
      <c r="K25" s="9">
        <v>0</v>
      </c>
      <c r="L25" s="9"/>
      <c r="M25" s="9">
        <v>-55500</v>
      </c>
      <c r="N25" s="9"/>
      <c r="O25" s="9">
        <v>3273126852</v>
      </c>
      <c r="P25" s="9"/>
      <c r="Q25" s="9">
        <v>544500</v>
      </c>
      <c r="R25" s="9"/>
      <c r="S25" s="9">
        <v>59120</v>
      </c>
      <c r="T25" s="9"/>
      <c r="U25" s="9">
        <v>37525306500</v>
      </c>
      <c r="V25" s="9"/>
      <c r="W25" s="9">
        <v>31999304502</v>
      </c>
      <c r="X25" s="4"/>
      <c r="Y25" s="7">
        <v>2.2980483208572158E-3</v>
      </c>
    </row>
    <row r="26" spans="1:25" x14ac:dyDescent="0.55000000000000004">
      <c r="A26" s="1" t="s">
        <v>32</v>
      </c>
      <c r="C26" s="9">
        <v>1721589</v>
      </c>
      <c r="D26" s="9"/>
      <c r="E26" s="9">
        <v>45584668246</v>
      </c>
      <c r="F26" s="9"/>
      <c r="G26" s="9">
        <v>152412434277.77701</v>
      </c>
      <c r="H26" s="9"/>
      <c r="I26" s="9">
        <v>100350</v>
      </c>
      <c r="J26" s="9"/>
      <c r="K26" s="9">
        <v>9374661074</v>
      </c>
      <c r="L26" s="9"/>
      <c r="M26" s="9">
        <v>0</v>
      </c>
      <c r="N26" s="9"/>
      <c r="O26" s="9">
        <v>0</v>
      </c>
      <c r="P26" s="9"/>
      <c r="Q26" s="9">
        <v>1821939</v>
      </c>
      <c r="R26" s="9"/>
      <c r="S26" s="9">
        <v>90950</v>
      </c>
      <c r="T26" s="9"/>
      <c r="U26" s="9">
        <v>54959329320</v>
      </c>
      <c r="V26" s="9"/>
      <c r="W26" s="9">
        <v>164719405205.302</v>
      </c>
      <c r="X26" s="4"/>
      <c r="Y26" s="7">
        <v>1.1829418121290253E-2</v>
      </c>
    </row>
    <row r="27" spans="1:25" x14ac:dyDescent="0.55000000000000004">
      <c r="A27" s="1" t="s">
        <v>33</v>
      </c>
      <c r="C27" s="9">
        <v>1300000</v>
      </c>
      <c r="D27" s="9"/>
      <c r="E27" s="9">
        <v>62673593805</v>
      </c>
      <c r="F27" s="9"/>
      <c r="G27" s="9">
        <v>46495694700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1300000</v>
      </c>
      <c r="R27" s="9"/>
      <c r="S27" s="9">
        <v>37840</v>
      </c>
      <c r="T27" s="9"/>
      <c r="U27" s="9">
        <v>62673593805</v>
      </c>
      <c r="V27" s="9"/>
      <c r="W27" s="9">
        <v>48899307600</v>
      </c>
      <c r="X27" s="4"/>
      <c r="Y27" s="7">
        <v>3.5117316913633864E-3</v>
      </c>
    </row>
    <row r="28" spans="1:25" x14ac:dyDescent="0.55000000000000004">
      <c r="A28" s="1" t="s">
        <v>34</v>
      </c>
      <c r="C28" s="9">
        <v>1922195</v>
      </c>
      <c r="D28" s="9"/>
      <c r="E28" s="9">
        <v>44583518064</v>
      </c>
      <c r="F28" s="9"/>
      <c r="G28" s="9">
        <v>129931539903</v>
      </c>
      <c r="H28" s="9"/>
      <c r="I28" s="9">
        <v>47080</v>
      </c>
      <c r="J28" s="9"/>
      <c r="K28" s="9">
        <v>3345162405</v>
      </c>
      <c r="L28" s="9"/>
      <c r="M28" s="9">
        <v>0</v>
      </c>
      <c r="N28" s="9"/>
      <c r="O28" s="9">
        <v>0</v>
      </c>
      <c r="P28" s="9"/>
      <c r="Q28" s="9">
        <v>1969275</v>
      </c>
      <c r="R28" s="9"/>
      <c r="S28" s="9">
        <v>76340</v>
      </c>
      <c r="T28" s="9"/>
      <c r="U28" s="9">
        <v>47928680469</v>
      </c>
      <c r="V28" s="9"/>
      <c r="W28" s="9">
        <v>149439963501.67499</v>
      </c>
      <c r="X28" s="4"/>
      <c r="Y28" s="7">
        <v>1.0732116292481405E-2</v>
      </c>
    </row>
    <row r="29" spans="1:25" x14ac:dyDescent="0.55000000000000004">
      <c r="A29" s="1" t="s">
        <v>35</v>
      </c>
      <c r="C29" s="9">
        <v>2941548</v>
      </c>
      <c r="D29" s="9"/>
      <c r="E29" s="9">
        <v>43406214916</v>
      </c>
      <c r="F29" s="9"/>
      <c r="G29" s="9">
        <v>49123969261.919998</v>
      </c>
      <c r="H29" s="9"/>
      <c r="I29" s="9">
        <v>204700</v>
      </c>
      <c r="J29" s="9"/>
      <c r="K29" s="9">
        <v>3923826205</v>
      </c>
      <c r="L29" s="9"/>
      <c r="M29" s="9">
        <v>0</v>
      </c>
      <c r="N29" s="9"/>
      <c r="O29" s="9">
        <v>0</v>
      </c>
      <c r="P29" s="9"/>
      <c r="Q29" s="9">
        <v>3146248</v>
      </c>
      <c r="R29" s="9"/>
      <c r="S29" s="9">
        <v>20900</v>
      </c>
      <c r="T29" s="9"/>
      <c r="U29" s="9">
        <v>47330041121</v>
      </c>
      <c r="V29" s="9"/>
      <c r="W29" s="9">
        <v>65365331529.959999</v>
      </c>
      <c r="X29" s="4"/>
      <c r="Y29" s="7">
        <v>4.6942486001628966E-3</v>
      </c>
    </row>
    <row r="30" spans="1:25" x14ac:dyDescent="0.55000000000000004">
      <c r="A30" s="1" t="s">
        <v>36</v>
      </c>
      <c r="C30" s="9">
        <v>467290</v>
      </c>
      <c r="D30" s="9"/>
      <c r="E30" s="9">
        <v>34026873291</v>
      </c>
      <c r="F30" s="9"/>
      <c r="G30" s="9">
        <v>47774814879.824997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467290</v>
      </c>
      <c r="R30" s="9"/>
      <c r="S30" s="9">
        <v>120990</v>
      </c>
      <c r="T30" s="9"/>
      <c r="U30" s="9">
        <v>34026873291</v>
      </c>
      <c r="V30" s="9"/>
      <c r="W30" s="9">
        <v>56201019468.254997</v>
      </c>
      <c r="X30" s="4"/>
      <c r="Y30" s="7">
        <v>4.0361082976479966E-3</v>
      </c>
    </row>
    <row r="31" spans="1:25" x14ac:dyDescent="0.55000000000000004">
      <c r="A31" s="1" t="s">
        <v>37</v>
      </c>
      <c r="C31" s="9">
        <v>168651</v>
      </c>
      <c r="D31" s="9"/>
      <c r="E31" s="9">
        <v>4357121602</v>
      </c>
      <c r="F31" s="9"/>
      <c r="G31" s="9">
        <v>11006060118.0075</v>
      </c>
      <c r="H31" s="9"/>
      <c r="I31" s="9">
        <v>0</v>
      </c>
      <c r="J31" s="9"/>
      <c r="K31" s="9">
        <v>0</v>
      </c>
      <c r="L31" s="9"/>
      <c r="M31" s="9">
        <v>-70000</v>
      </c>
      <c r="N31" s="9"/>
      <c r="O31" s="9">
        <v>4714629887</v>
      </c>
      <c r="P31" s="9"/>
      <c r="Q31" s="9">
        <v>98651</v>
      </c>
      <c r="R31" s="9"/>
      <c r="S31" s="9">
        <v>73800</v>
      </c>
      <c r="T31" s="9"/>
      <c r="U31" s="9">
        <v>2548662050</v>
      </c>
      <c r="V31" s="9"/>
      <c r="W31" s="9">
        <v>7237125159.3900003</v>
      </c>
      <c r="X31" s="4"/>
      <c r="Y31" s="7">
        <v>5.1973827491563838E-4</v>
      </c>
    </row>
    <row r="32" spans="1:25" x14ac:dyDescent="0.55000000000000004">
      <c r="A32" s="1" t="s">
        <v>38</v>
      </c>
      <c r="C32" s="9">
        <v>3899999</v>
      </c>
      <c r="D32" s="9"/>
      <c r="E32" s="9">
        <v>5734559207</v>
      </c>
      <c r="F32" s="9"/>
      <c r="G32" s="9">
        <v>17949556247.5485</v>
      </c>
      <c r="H32" s="9"/>
      <c r="I32" s="9">
        <v>0</v>
      </c>
      <c r="J32" s="9"/>
      <c r="K32" s="9">
        <v>0</v>
      </c>
      <c r="L32" s="9"/>
      <c r="M32" s="9">
        <v>-3899999</v>
      </c>
      <c r="N32" s="9"/>
      <c r="O32" s="9">
        <v>17528654542</v>
      </c>
      <c r="P32" s="9"/>
      <c r="Q32" s="9">
        <v>0</v>
      </c>
      <c r="R32" s="9"/>
      <c r="S32" s="9">
        <v>0</v>
      </c>
      <c r="T32" s="9"/>
      <c r="U32" s="9">
        <v>0</v>
      </c>
      <c r="V32" s="9"/>
      <c r="W32" s="9">
        <v>0</v>
      </c>
      <c r="X32" s="4"/>
      <c r="Y32" s="7">
        <v>0</v>
      </c>
    </row>
    <row r="33" spans="1:25" x14ac:dyDescent="0.55000000000000004">
      <c r="A33" s="1" t="s">
        <v>39</v>
      </c>
      <c r="C33" s="9">
        <v>11907787</v>
      </c>
      <c r="D33" s="9"/>
      <c r="E33" s="9">
        <v>43187202972</v>
      </c>
      <c r="F33" s="9"/>
      <c r="G33" s="9">
        <v>58936102687.735603</v>
      </c>
      <c r="H33" s="9"/>
      <c r="I33" s="9">
        <v>1792825</v>
      </c>
      <c r="J33" s="9"/>
      <c r="K33" s="9">
        <v>0</v>
      </c>
      <c r="L33" s="9"/>
      <c r="M33" s="9">
        <v>-3939675</v>
      </c>
      <c r="N33" s="9"/>
      <c r="O33" s="9">
        <v>18233771928</v>
      </c>
      <c r="P33" s="9"/>
      <c r="Q33" s="9">
        <v>9760937</v>
      </c>
      <c r="R33" s="9"/>
      <c r="S33" s="9">
        <v>3580</v>
      </c>
      <c r="T33" s="9"/>
      <c r="U33" s="9">
        <v>28898776103</v>
      </c>
      <c r="V33" s="9"/>
      <c r="W33" s="9">
        <v>34736236740.962997</v>
      </c>
      <c r="X33" s="4"/>
      <c r="Y33" s="7">
        <v>2.4946026720824364E-3</v>
      </c>
    </row>
    <row r="34" spans="1:25" x14ac:dyDescent="0.55000000000000004">
      <c r="A34" s="1" t="s">
        <v>40</v>
      </c>
      <c r="C34" s="9">
        <v>4200000</v>
      </c>
      <c r="D34" s="9"/>
      <c r="E34" s="9">
        <v>38993150244</v>
      </c>
      <c r="F34" s="9"/>
      <c r="G34" s="9">
        <v>75818181600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4200000</v>
      </c>
      <c r="R34" s="9"/>
      <c r="S34" s="9">
        <v>19600</v>
      </c>
      <c r="T34" s="9"/>
      <c r="U34" s="9">
        <v>38993150244</v>
      </c>
      <c r="V34" s="9"/>
      <c r="W34" s="9">
        <v>81830196000</v>
      </c>
      <c r="X34" s="4"/>
      <c r="Y34" s="7">
        <v>5.8766822416863301E-3</v>
      </c>
    </row>
    <row r="35" spans="1:25" x14ac:dyDescent="0.55000000000000004">
      <c r="A35" s="1" t="s">
        <v>41</v>
      </c>
      <c r="C35" s="9">
        <v>104300</v>
      </c>
      <c r="D35" s="9"/>
      <c r="E35" s="9">
        <v>128853321519</v>
      </c>
      <c r="F35" s="9"/>
      <c r="G35" s="9">
        <v>155837759000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104300</v>
      </c>
      <c r="R35" s="9"/>
      <c r="S35" s="9">
        <v>1655000</v>
      </c>
      <c r="T35" s="9"/>
      <c r="U35" s="9">
        <v>128853321519</v>
      </c>
      <c r="V35" s="9"/>
      <c r="W35" s="9">
        <v>172400729375</v>
      </c>
      <c r="X35" s="4"/>
      <c r="Y35" s="7">
        <v>1.2381056801719421E-2</v>
      </c>
    </row>
    <row r="36" spans="1:25" x14ac:dyDescent="0.55000000000000004">
      <c r="A36" s="1" t="s">
        <v>42</v>
      </c>
      <c r="C36" s="9">
        <v>75000</v>
      </c>
      <c r="D36" s="9"/>
      <c r="E36" s="9">
        <v>101752031250</v>
      </c>
      <c r="F36" s="9"/>
      <c r="G36" s="9">
        <v>112434281250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75000</v>
      </c>
      <c r="R36" s="9"/>
      <c r="S36" s="9">
        <v>1650000</v>
      </c>
      <c r="T36" s="9"/>
      <c r="U36" s="9">
        <v>101752031250</v>
      </c>
      <c r="V36" s="9"/>
      <c r="W36" s="9">
        <v>123595312500</v>
      </c>
      <c r="X36" s="4"/>
      <c r="Y36" s="7">
        <v>8.8760679263730786E-3</v>
      </c>
    </row>
    <row r="37" spans="1:25" x14ac:dyDescent="0.55000000000000004">
      <c r="A37" s="1" t="s">
        <v>43</v>
      </c>
      <c r="C37" s="9">
        <v>114900</v>
      </c>
      <c r="D37" s="9"/>
      <c r="E37" s="9">
        <v>146401433417</v>
      </c>
      <c r="F37" s="9"/>
      <c r="G37" s="9">
        <v>171159133312.5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114900</v>
      </c>
      <c r="R37" s="9"/>
      <c r="S37" s="9">
        <v>1650000</v>
      </c>
      <c r="T37" s="9"/>
      <c r="U37" s="9">
        <v>146401433417</v>
      </c>
      <c r="V37" s="9"/>
      <c r="W37" s="9">
        <v>189348018750</v>
      </c>
      <c r="X37" s="4"/>
      <c r="Y37" s="7">
        <v>1.3598136063203555E-2</v>
      </c>
    </row>
    <row r="38" spans="1:25" x14ac:dyDescent="0.55000000000000004">
      <c r="A38" s="1" t="s">
        <v>44</v>
      </c>
      <c r="C38" s="9">
        <v>10367954</v>
      </c>
      <c r="D38" s="9"/>
      <c r="E38" s="9">
        <v>40910032734</v>
      </c>
      <c r="F38" s="9"/>
      <c r="G38" s="9">
        <v>43121411394.760803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10367954</v>
      </c>
      <c r="R38" s="9"/>
      <c r="S38" s="9">
        <v>4237</v>
      </c>
      <c r="T38" s="9"/>
      <c r="U38" s="9">
        <v>40910032734</v>
      </c>
      <c r="V38" s="9"/>
      <c r="W38" s="9">
        <v>43667643422.466904</v>
      </c>
      <c r="X38" s="4"/>
      <c r="Y38" s="7">
        <v>3.1360167417551115E-3</v>
      </c>
    </row>
    <row r="39" spans="1:25" x14ac:dyDescent="0.55000000000000004">
      <c r="A39" s="1" t="s">
        <v>45</v>
      </c>
      <c r="C39" s="9">
        <v>4000000</v>
      </c>
      <c r="D39" s="9"/>
      <c r="E39" s="9">
        <v>34361936402</v>
      </c>
      <c r="F39" s="9"/>
      <c r="G39" s="9">
        <v>39642714000</v>
      </c>
      <c r="H39" s="9"/>
      <c r="I39" s="9">
        <v>234432</v>
      </c>
      <c r="J39" s="9"/>
      <c r="K39" s="9">
        <v>2397222313</v>
      </c>
      <c r="L39" s="9"/>
      <c r="M39" s="9">
        <v>0</v>
      </c>
      <c r="N39" s="9"/>
      <c r="O39" s="9">
        <v>0</v>
      </c>
      <c r="P39" s="9"/>
      <c r="Q39" s="9">
        <v>4234432</v>
      </c>
      <c r="R39" s="9"/>
      <c r="S39" s="9">
        <v>11000</v>
      </c>
      <c r="T39" s="9"/>
      <c r="U39" s="9">
        <v>36759158715</v>
      </c>
      <c r="V39" s="9"/>
      <c r="W39" s="9">
        <v>46301608425.599998</v>
      </c>
      <c r="X39" s="4"/>
      <c r="Y39" s="7">
        <v>3.325176442156361E-3</v>
      </c>
    </row>
    <row r="40" spans="1:25" x14ac:dyDescent="0.55000000000000004">
      <c r="A40" s="1" t="s">
        <v>46</v>
      </c>
      <c r="C40" s="9">
        <v>2339999</v>
      </c>
      <c r="D40" s="9"/>
      <c r="E40" s="9">
        <v>1097459531</v>
      </c>
      <c r="F40" s="9"/>
      <c r="G40" s="9">
        <v>7492290815.1649504</v>
      </c>
      <c r="H40" s="9"/>
      <c r="I40" s="9">
        <v>0</v>
      </c>
      <c r="J40" s="9"/>
      <c r="K40" s="9">
        <v>0</v>
      </c>
      <c r="L40" s="9"/>
      <c r="M40" s="9">
        <v>-2339999</v>
      </c>
      <c r="N40" s="9"/>
      <c r="O40" s="9">
        <v>7337189300</v>
      </c>
      <c r="P40" s="9"/>
      <c r="Q40" s="9">
        <v>0</v>
      </c>
      <c r="R40" s="9"/>
      <c r="S40" s="9">
        <v>0</v>
      </c>
      <c r="T40" s="9"/>
      <c r="U40" s="9">
        <v>0</v>
      </c>
      <c r="V40" s="9"/>
      <c r="W40" s="9">
        <v>0</v>
      </c>
      <c r="X40" s="4"/>
      <c r="Y40" s="7">
        <v>0</v>
      </c>
    </row>
    <row r="41" spans="1:25" x14ac:dyDescent="0.55000000000000004">
      <c r="A41" s="1" t="s">
        <v>47</v>
      </c>
      <c r="C41" s="9">
        <v>2291676</v>
      </c>
      <c r="D41" s="9"/>
      <c r="E41" s="9">
        <v>27853030104</v>
      </c>
      <c r="F41" s="9"/>
      <c r="G41" s="9">
        <v>24807861347.742001</v>
      </c>
      <c r="H41" s="9"/>
      <c r="I41" s="9">
        <v>997790</v>
      </c>
      <c r="J41" s="9"/>
      <c r="K41" s="9">
        <v>10480827983</v>
      </c>
      <c r="L41" s="9"/>
      <c r="M41" s="9">
        <v>0</v>
      </c>
      <c r="N41" s="9"/>
      <c r="O41" s="9">
        <v>0</v>
      </c>
      <c r="P41" s="9"/>
      <c r="Q41" s="9">
        <v>3289466</v>
      </c>
      <c r="R41" s="9"/>
      <c r="S41" s="9">
        <v>13770</v>
      </c>
      <c r="T41" s="9"/>
      <c r="U41" s="9">
        <v>38333858087</v>
      </c>
      <c r="V41" s="9"/>
      <c r="W41" s="9">
        <v>45026435936.420998</v>
      </c>
      <c r="X41" s="4"/>
      <c r="Y41" s="7">
        <v>3.2335992018642178E-3</v>
      </c>
    </row>
    <row r="42" spans="1:25" x14ac:dyDescent="0.55000000000000004">
      <c r="A42" s="1" t="s">
        <v>48</v>
      </c>
      <c r="C42" s="9">
        <v>11423673</v>
      </c>
      <c r="D42" s="9"/>
      <c r="E42" s="9">
        <v>31404974554</v>
      </c>
      <c r="F42" s="9"/>
      <c r="G42" s="9">
        <v>21848370928.230598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11423673</v>
      </c>
      <c r="R42" s="9"/>
      <c r="S42" s="9">
        <v>3400</v>
      </c>
      <c r="T42" s="9"/>
      <c r="U42" s="9">
        <v>31404974554</v>
      </c>
      <c r="V42" s="9"/>
      <c r="W42" s="9">
        <v>38609387295.209999</v>
      </c>
      <c r="X42" s="4"/>
      <c r="Y42" s="7">
        <v>2.7727551902741432E-3</v>
      </c>
    </row>
    <row r="43" spans="1:25" x14ac:dyDescent="0.55000000000000004">
      <c r="A43" s="1" t="s">
        <v>49</v>
      </c>
      <c r="C43" s="9">
        <v>28983278</v>
      </c>
      <c r="D43" s="9"/>
      <c r="E43" s="9">
        <v>171098815716</v>
      </c>
      <c r="F43" s="9"/>
      <c r="G43" s="9">
        <v>99397354860.854996</v>
      </c>
      <c r="H43" s="9"/>
      <c r="I43" s="9">
        <v>695116</v>
      </c>
      <c r="J43" s="9"/>
      <c r="K43" s="9">
        <v>2590883029</v>
      </c>
      <c r="L43" s="9"/>
      <c r="M43" s="9">
        <v>0</v>
      </c>
      <c r="N43" s="9"/>
      <c r="O43" s="9">
        <v>0</v>
      </c>
      <c r="P43" s="9"/>
      <c r="Q43" s="9">
        <v>29678394</v>
      </c>
      <c r="R43" s="9"/>
      <c r="S43" s="9">
        <v>3760</v>
      </c>
      <c r="T43" s="9"/>
      <c r="U43" s="9">
        <v>173689698745</v>
      </c>
      <c r="V43" s="9"/>
      <c r="W43" s="9">
        <v>110926796409.43201</v>
      </c>
      <c r="X43" s="4"/>
      <c r="Y43" s="7">
        <v>7.96627121101438E-3</v>
      </c>
    </row>
    <row r="44" spans="1:25" x14ac:dyDescent="0.55000000000000004">
      <c r="A44" s="1" t="s">
        <v>50</v>
      </c>
      <c r="C44" s="9">
        <v>9699863</v>
      </c>
      <c r="D44" s="9"/>
      <c r="E44" s="9">
        <v>56310288774</v>
      </c>
      <c r="F44" s="9"/>
      <c r="G44" s="9">
        <v>84175959156.259506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9699863</v>
      </c>
      <c r="R44" s="9"/>
      <c r="S44" s="9">
        <v>10340</v>
      </c>
      <c r="T44" s="9"/>
      <c r="U44" s="9">
        <v>56310288774</v>
      </c>
      <c r="V44" s="9"/>
      <c r="W44" s="9">
        <v>99699818748.651001</v>
      </c>
      <c r="X44" s="4"/>
      <c r="Y44" s="7">
        <v>7.1599994009490485E-3</v>
      </c>
    </row>
    <row r="45" spans="1:25" x14ac:dyDescent="0.55000000000000004">
      <c r="A45" s="1" t="s">
        <v>51</v>
      </c>
      <c r="C45" s="9">
        <v>2291676</v>
      </c>
      <c r="D45" s="9"/>
      <c r="E45" s="9">
        <v>30148282845</v>
      </c>
      <c r="F45" s="9"/>
      <c r="G45" s="9">
        <v>27085901875.542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2291676</v>
      </c>
      <c r="R45" s="9"/>
      <c r="S45" s="9">
        <v>16150</v>
      </c>
      <c r="T45" s="9"/>
      <c r="U45" s="9">
        <v>30148282845</v>
      </c>
      <c r="V45" s="9"/>
      <c r="W45" s="9">
        <v>36790354523.970001</v>
      </c>
      <c r="X45" s="4"/>
      <c r="Y45" s="7">
        <v>2.6421203133420194E-3</v>
      </c>
    </row>
    <row r="46" spans="1:25" x14ac:dyDescent="0.55000000000000004">
      <c r="A46" s="1" t="s">
        <v>52</v>
      </c>
      <c r="C46" s="9">
        <v>4697591</v>
      </c>
      <c r="D46" s="9"/>
      <c r="E46" s="9">
        <v>40914857419</v>
      </c>
      <c r="F46" s="9"/>
      <c r="G46" s="9">
        <v>49591580342.301003</v>
      </c>
      <c r="H46" s="9"/>
      <c r="I46" s="9">
        <v>585000</v>
      </c>
      <c r="J46" s="9"/>
      <c r="K46" s="9">
        <v>6227023285</v>
      </c>
      <c r="L46" s="9"/>
      <c r="M46" s="9">
        <v>0</v>
      </c>
      <c r="N46" s="9"/>
      <c r="O46" s="9">
        <v>0</v>
      </c>
      <c r="P46" s="9"/>
      <c r="Q46" s="9">
        <v>5282591</v>
      </c>
      <c r="R46" s="9"/>
      <c r="S46" s="9">
        <v>10900</v>
      </c>
      <c r="T46" s="9"/>
      <c r="U46" s="9">
        <v>47141880704</v>
      </c>
      <c r="V46" s="9"/>
      <c r="W46" s="9">
        <v>57237639460.695</v>
      </c>
      <c r="X46" s="4"/>
      <c r="Y46" s="7">
        <v>4.1105537541998687E-3</v>
      </c>
    </row>
    <row r="47" spans="1:25" x14ac:dyDescent="0.55000000000000004">
      <c r="A47" s="1" t="s">
        <v>53</v>
      </c>
      <c r="C47" s="9">
        <v>8595000</v>
      </c>
      <c r="D47" s="9"/>
      <c r="E47" s="9">
        <v>22461797733</v>
      </c>
      <c r="F47" s="9"/>
      <c r="G47" s="9">
        <v>18967368645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8595000</v>
      </c>
      <c r="R47" s="9"/>
      <c r="S47" s="9">
        <v>2338</v>
      </c>
      <c r="T47" s="9"/>
      <c r="U47" s="9">
        <v>22461797733</v>
      </c>
      <c r="V47" s="9"/>
      <c r="W47" s="9">
        <v>19975544095.5</v>
      </c>
      <c r="X47" s="4"/>
      <c r="Y47" s="7">
        <v>1.4345551030336904E-3</v>
      </c>
    </row>
    <row r="48" spans="1:25" x14ac:dyDescent="0.55000000000000004">
      <c r="A48" s="1" t="s">
        <v>54</v>
      </c>
      <c r="C48" s="9">
        <v>97245</v>
      </c>
      <c r="D48" s="9"/>
      <c r="E48" s="9">
        <v>36028060448</v>
      </c>
      <c r="F48" s="9"/>
      <c r="G48" s="9">
        <v>54390312263.385002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97245</v>
      </c>
      <c r="R48" s="9"/>
      <c r="S48" s="9">
        <v>494000</v>
      </c>
      <c r="T48" s="9"/>
      <c r="U48" s="9">
        <v>36028060448</v>
      </c>
      <c r="V48" s="9"/>
      <c r="W48" s="9">
        <v>47753197771.5</v>
      </c>
      <c r="X48" s="4"/>
      <c r="Y48" s="7">
        <v>3.4294231597283391E-3</v>
      </c>
    </row>
    <row r="49" spans="1:25" x14ac:dyDescent="0.55000000000000004">
      <c r="A49" s="1" t="s">
        <v>55</v>
      </c>
      <c r="C49" s="9">
        <v>8868106</v>
      </c>
      <c r="D49" s="9"/>
      <c r="E49" s="9">
        <v>65854388596</v>
      </c>
      <c r="F49" s="9"/>
      <c r="G49" s="9">
        <v>42965970909.568199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8868106</v>
      </c>
      <c r="R49" s="9"/>
      <c r="S49" s="9">
        <v>4369</v>
      </c>
      <c r="T49" s="9"/>
      <c r="U49" s="9">
        <v>65854388596</v>
      </c>
      <c r="V49" s="9"/>
      <c r="W49" s="9">
        <v>38514223821.071701</v>
      </c>
      <c r="X49" s="4"/>
      <c r="Y49" s="7">
        <v>2.7659209710511352E-3</v>
      </c>
    </row>
    <row r="50" spans="1:25" x14ac:dyDescent="0.55000000000000004">
      <c r="A50" s="1" t="s">
        <v>56</v>
      </c>
      <c r="C50" s="9">
        <v>1300000</v>
      </c>
      <c r="D50" s="9"/>
      <c r="E50" s="9">
        <v>30415774032</v>
      </c>
      <c r="F50" s="9"/>
      <c r="G50" s="9">
        <v>28946736000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1300000</v>
      </c>
      <c r="R50" s="9"/>
      <c r="S50" s="9">
        <v>22000</v>
      </c>
      <c r="T50" s="9"/>
      <c r="U50" s="9">
        <v>30415774032</v>
      </c>
      <c r="V50" s="9"/>
      <c r="W50" s="9">
        <v>28429830000</v>
      </c>
      <c r="X50" s="4"/>
      <c r="Y50" s="7">
        <v>2.0417044717228991E-3</v>
      </c>
    </row>
    <row r="51" spans="1:25" x14ac:dyDescent="0.55000000000000004">
      <c r="A51" s="1" t="s">
        <v>57</v>
      </c>
      <c r="C51" s="9">
        <v>201459023</v>
      </c>
      <c r="D51" s="9"/>
      <c r="E51" s="9">
        <v>203511083000</v>
      </c>
      <c r="F51" s="9"/>
      <c r="G51" s="9">
        <v>176028840453.759</v>
      </c>
      <c r="H51" s="9"/>
      <c r="I51" s="9">
        <v>82386705</v>
      </c>
      <c r="J51" s="9"/>
      <c r="K51" s="9">
        <v>69201848273</v>
      </c>
      <c r="L51" s="9"/>
      <c r="M51" s="9">
        <v>0</v>
      </c>
      <c r="N51" s="9"/>
      <c r="O51" s="9">
        <v>0</v>
      </c>
      <c r="P51" s="9"/>
      <c r="Q51" s="9">
        <v>283845728</v>
      </c>
      <c r="R51" s="9"/>
      <c r="S51" s="9">
        <v>836</v>
      </c>
      <c r="T51" s="9"/>
      <c r="U51" s="9">
        <v>272712931273</v>
      </c>
      <c r="V51" s="9"/>
      <c r="W51" s="9">
        <v>235883123187.78201</v>
      </c>
      <c r="X51" s="4"/>
      <c r="Y51" s="7">
        <v>1.6940081154775036E-2</v>
      </c>
    </row>
    <row r="52" spans="1:25" x14ac:dyDescent="0.55000000000000004">
      <c r="A52" s="1" t="s">
        <v>58</v>
      </c>
      <c r="C52" s="9">
        <v>23343333</v>
      </c>
      <c r="D52" s="9"/>
      <c r="E52" s="9">
        <v>74871462774</v>
      </c>
      <c r="F52" s="9"/>
      <c r="G52" s="9">
        <v>68476302937.686096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23343333</v>
      </c>
      <c r="R52" s="9"/>
      <c r="S52" s="9">
        <v>3262</v>
      </c>
      <c r="T52" s="9"/>
      <c r="U52" s="9">
        <v>74871462774</v>
      </c>
      <c r="V52" s="9"/>
      <c r="W52" s="9">
        <v>75692883830.136307</v>
      </c>
      <c r="X52" s="4"/>
      <c r="Y52" s="7">
        <v>5.4359276644844945E-3</v>
      </c>
    </row>
    <row r="53" spans="1:25" x14ac:dyDescent="0.55000000000000004">
      <c r="A53" s="1" t="s">
        <v>59</v>
      </c>
      <c r="C53" s="9">
        <v>43839672</v>
      </c>
      <c r="D53" s="9"/>
      <c r="E53" s="9">
        <v>241843903260</v>
      </c>
      <c r="F53" s="9"/>
      <c r="G53" s="9">
        <v>217894129758</v>
      </c>
      <c r="H53" s="9"/>
      <c r="I53" s="9">
        <v>50000</v>
      </c>
      <c r="J53" s="9"/>
      <c r="K53" s="9">
        <v>259763781</v>
      </c>
      <c r="L53" s="9"/>
      <c r="M53" s="9">
        <v>0</v>
      </c>
      <c r="N53" s="9"/>
      <c r="O53" s="9">
        <v>0</v>
      </c>
      <c r="P53" s="9"/>
      <c r="Q53" s="9">
        <v>43889672</v>
      </c>
      <c r="R53" s="9"/>
      <c r="S53" s="9">
        <v>5160</v>
      </c>
      <c r="T53" s="9"/>
      <c r="U53" s="9">
        <v>242103667041</v>
      </c>
      <c r="V53" s="9"/>
      <c r="W53" s="9">
        <v>225123206810.25601</v>
      </c>
      <c r="X53" s="4"/>
      <c r="Y53" s="7">
        <v>1.616735161740674E-2</v>
      </c>
    </row>
    <row r="54" spans="1:25" x14ac:dyDescent="0.55000000000000004">
      <c r="A54" s="1" t="s">
        <v>60</v>
      </c>
      <c r="C54" s="9">
        <v>72951576</v>
      </c>
      <c r="D54" s="9"/>
      <c r="E54" s="9">
        <v>266295583774</v>
      </c>
      <c r="F54" s="9"/>
      <c r="G54" s="9">
        <v>270780397734.535</v>
      </c>
      <c r="H54" s="9"/>
      <c r="I54" s="9">
        <v>0</v>
      </c>
      <c r="J54" s="9"/>
      <c r="K54" s="9">
        <v>0</v>
      </c>
      <c r="L54" s="9"/>
      <c r="M54" s="9">
        <v>-800001</v>
      </c>
      <c r="N54" s="9"/>
      <c r="O54" s="9">
        <v>2658488903</v>
      </c>
      <c r="P54" s="9"/>
      <c r="Q54" s="9">
        <v>72151575</v>
      </c>
      <c r="R54" s="9"/>
      <c r="S54" s="9">
        <v>4080</v>
      </c>
      <c r="T54" s="9"/>
      <c r="U54" s="9">
        <v>263375335235</v>
      </c>
      <c r="V54" s="9"/>
      <c r="W54" s="9">
        <v>292626874365.29999</v>
      </c>
      <c r="X54" s="4"/>
      <c r="Y54" s="7">
        <v>2.1015166039963236E-2</v>
      </c>
    </row>
    <row r="55" spans="1:25" x14ac:dyDescent="0.55000000000000004">
      <c r="A55" s="1" t="s">
        <v>61</v>
      </c>
      <c r="C55" s="9">
        <v>42600000</v>
      </c>
      <c r="D55" s="9"/>
      <c r="E55" s="9">
        <v>276252327232</v>
      </c>
      <c r="F55" s="9"/>
      <c r="G55" s="9">
        <v>125980926750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42600000</v>
      </c>
      <c r="R55" s="9"/>
      <c r="S55" s="9">
        <v>3287</v>
      </c>
      <c r="T55" s="9"/>
      <c r="U55" s="9">
        <v>276252327232</v>
      </c>
      <c r="V55" s="9"/>
      <c r="W55" s="9">
        <v>139193044110</v>
      </c>
      <c r="X55" s="4"/>
      <c r="Y55" s="7">
        <v>9.9962279265162594E-3</v>
      </c>
    </row>
    <row r="56" spans="1:25" x14ac:dyDescent="0.55000000000000004">
      <c r="A56" s="1" t="s">
        <v>62</v>
      </c>
      <c r="C56" s="9">
        <v>7100000</v>
      </c>
      <c r="D56" s="9"/>
      <c r="E56" s="9">
        <v>64621936831</v>
      </c>
      <c r="F56" s="9"/>
      <c r="G56" s="9">
        <v>49545440100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7100000</v>
      </c>
      <c r="R56" s="9"/>
      <c r="S56" s="9">
        <v>7720</v>
      </c>
      <c r="T56" s="9"/>
      <c r="U56" s="9">
        <v>64621936831</v>
      </c>
      <c r="V56" s="9"/>
      <c r="W56" s="9">
        <v>54485868600</v>
      </c>
      <c r="X56" s="4"/>
      <c r="Y56" s="7">
        <v>3.91293375888376E-3</v>
      </c>
    </row>
    <row r="57" spans="1:25" x14ac:dyDescent="0.55000000000000004">
      <c r="A57" s="1" t="s">
        <v>63</v>
      </c>
      <c r="C57" s="9">
        <v>13188080</v>
      </c>
      <c r="D57" s="9"/>
      <c r="E57" s="9">
        <v>110351379557</v>
      </c>
      <c r="F57" s="9"/>
      <c r="G57" s="9">
        <v>140535029105.28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13188080</v>
      </c>
      <c r="R57" s="9"/>
      <c r="S57" s="9">
        <v>12000</v>
      </c>
      <c r="T57" s="9"/>
      <c r="U57" s="9">
        <v>110351379557</v>
      </c>
      <c r="V57" s="9"/>
      <c r="W57" s="9">
        <v>157315331088</v>
      </c>
      <c r="X57" s="4"/>
      <c r="Y57" s="7">
        <v>1.1297690311652866E-2</v>
      </c>
    </row>
    <row r="58" spans="1:25" x14ac:dyDescent="0.55000000000000004">
      <c r="A58" s="1" t="s">
        <v>64</v>
      </c>
      <c r="C58" s="9">
        <v>45794945</v>
      </c>
      <c r="D58" s="9"/>
      <c r="E58" s="9">
        <v>575853191616</v>
      </c>
      <c r="F58" s="9"/>
      <c r="G58" s="9">
        <v>614098053892.10303</v>
      </c>
      <c r="H58" s="9"/>
      <c r="I58" s="9">
        <v>8353000</v>
      </c>
      <c r="J58" s="9"/>
      <c r="K58" s="9">
        <v>132414066145</v>
      </c>
      <c r="L58" s="9"/>
      <c r="M58" s="9">
        <v>-241325</v>
      </c>
      <c r="N58" s="9"/>
      <c r="O58" s="9">
        <v>3838225879</v>
      </c>
      <c r="P58" s="9"/>
      <c r="Q58" s="9">
        <v>53906620</v>
      </c>
      <c r="R58" s="9"/>
      <c r="S58" s="9">
        <v>15950</v>
      </c>
      <c r="T58" s="9"/>
      <c r="U58" s="9">
        <v>705113190696</v>
      </c>
      <c r="V58" s="9"/>
      <c r="W58" s="9">
        <v>854694715995.44995</v>
      </c>
      <c r="X58" s="4"/>
      <c r="Y58" s="7">
        <v>6.1380388964895088E-2</v>
      </c>
    </row>
    <row r="59" spans="1:25" x14ac:dyDescent="0.55000000000000004">
      <c r="A59" s="1" t="s">
        <v>65</v>
      </c>
      <c r="C59" s="9">
        <v>3063095</v>
      </c>
      <c r="D59" s="9"/>
      <c r="E59" s="9">
        <v>151315887995</v>
      </c>
      <c r="F59" s="9"/>
      <c r="G59" s="9">
        <v>165336418451.92499</v>
      </c>
      <c r="H59" s="9"/>
      <c r="I59" s="9">
        <v>38416</v>
      </c>
      <c r="J59" s="9"/>
      <c r="K59" s="9">
        <v>2250951240</v>
      </c>
      <c r="L59" s="9"/>
      <c r="M59" s="9">
        <v>0</v>
      </c>
      <c r="N59" s="9"/>
      <c r="O59" s="9">
        <v>0</v>
      </c>
      <c r="P59" s="9"/>
      <c r="Q59" s="9">
        <v>3101511</v>
      </c>
      <c r="R59" s="9"/>
      <c r="S59" s="9">
        <v>60300</v>
      </c>
      <c r="T59" s="9"/>
      <c r="U59" s="9">
        <v>153566839235</v>
      </c>
      <c r="V59" s="9"/>
      <c r="W59" s="9">
        <v>185908337675.86499</v>
      </c>
      <c r="X59" s="4"/>
      <c r="Y59" s="7">
        <v>1.3351113403188983E-2</v>
      </c>
    </row>
    <row r="60" spans="1:25" x14ac:dyDescent="0.55000000000000004">
      <c r="A60" s="1" t="s">
        <v>66</v>
      </c>
      <c r="C60" s="9">
        <v>105629</v>
      </c>
      <c r="D60" s="9"/>
      <c r="E60" s="9">
        <v>1442143995</v>
      </c>
      <c r="F60" s="9"/>
      <c r="G60" s="9">
        <v>1516207327.5780001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105629</v>
      </c>
      <c r="R60" s="9"/>
      <c r="S60" s="9">
        <v>15220</v>
      </c>
      <c r="T60" s="9"/>
      <c r="U60" s="9">
        <v>1442143995</v>
      </c>
      <c r="V60" s="9"/>
      <c r="W60" s="9">
        <v>1598107723.3889999</v>
      </c>
      <c r="X60" s="4"/>
      <c r="Y60" s="7">
        <v>1.1476901849705829E-4</v>
      </c>
    </row>
    <row r="61" spans="1:25" x14ac:dyDescent="0.55000000000000004">
      <c r="A61" s="1" t="s">
        <v>67</v>
      </c>
      <c r="C61" s="9">
        <v>9561751</v>
      </c>
      <c r="D61" s="9"/>
      <c r="E61" s="9">
        <v>238333480017</v>
      </c>
      <c r="F61" s="9"/>
      <c r="G61" s="9">
        <v>242373893829.52499</v>
      </c>
      <c r="H61" s="9"/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9561751</v>
      </c>
      <c r="R61" s="9"/>
      <c r="S61" s="9">
        <v>26940</v>
      </c>
      <c r="T61" s="9"/>
      <c r="U61" s="9">
        <v>238333480017</v>
      </c>
      <c r="V61" s="9"/>
      <c r="W61" s="9">
        <v>256060890186.957</v>
      </c>
      <c r="X61" s="4"/>
      <c r="Y61" s="7">
        <v>1.8389159011082946E-2</v>
      </c>
    </row>
    <row r="62" spans="1:25" x14ac:dyDescent="0.55000000000000004">
      <c r="A62" s="1" t="s">
        <v>68</v>
      </c>
      <c r="C62" s="9">
        <v>5980283</v>
      </c>
      <c r="D62" s="9"/>
      <c r="E62" s="9">
        <v>131046585106</v>
      </c>
      <c r="F62" s="9"/>
      <c r="G62" s="9">
        <v>111938706953.104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5980283</v>
      </c>
      <c r="R62" s="9"/>
      <c r="S62" s="9">
        <v>19350</v>
      </c>
      <c r="T62" s="9"/>
      <c r="U62" s="9">
        <v>131046585106</v>
      </c>
      <c r="V62" s="9"/>
      <c r="W62" s="9">
        <v>115029951117.50301</v>
      </c>
      <c r="X62" s="4"/>
      <c r="Y62" s="7">
        <v>8.2609416088197628E-3</v>
      </c>
    </row>
    <row r="63" spans="1:25" x14ac:dyDescent="0.55000000000000004">
      <c r="A63" s="1" t="s">
        <v>69</v>
      </c>
      <c r="C63" s="9">
        <v>638284</v>
      </c>
      <c r="D63" s="9"/>
      <c r="E63" s="9">
        <v>6518164924</v>
      </c>
      <c r="F63" s="9"/>
      <c r="G63" s="9">
        <v>7988181386.4180002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638284</v>
      </c>
      <c r="R63" s="9"/>
      <c r="S63" s="9">
        <v>13150</v>
      </c>
      <c r="T63" s="9"/>
      <c r="U63" s="9">
        <v>6518164924</v>
      </c>
      <c r="V63" s="9"/>
      <c r="W63" s="9">
        <v>8343493664.1300001</v>
      </c>
      <c r="X63" s="4"/>
      <c r="Y63" s="7">
        <v>5.9919276069698264E-4</v>
      </c>
    </row>
    <row r="64" spans="1:25" x14ac:dyDescent="0.55000000000000004">
      <c r="A64" s="1" t="s">
        <v>70</v>
      </c>
      <c r="C64" s="9">
        <v>7327080</v>
      </c>
      <c r="D64" s="9"/>
      <c r="E64" s="9">
        <v>194003526371</v>
      </c>
      <c r="F64" s="9"/>
      <c r="G64" s="9">
        <v>212896233637.01999</v>
      </c>
      <c r="H64" s="9"/>
      <c r="I64" s="9">
        <v>211594</v>
      </c>
      <c r="J64" s="9"/>
      <c r="K64" s="9">
        <v>6335715528</v>
      </c>
      <c r="L64" s="9"/>
      <c r="M64" s="9">
        <v>0</v>
      </c>
      <c r="N64" s="9"/>
      <c r="O64" s="9">
        <v>0</v>
      </c>
      <c r="P64" s="9"/>
      <c r="Q64" s="9">
        <v>7538674</v>
      </c>
      <c r="R64" s="9"/>
      <c r="S64" s="9">
        <v>34010</v>
      </c>
      <c r="T64" s="9"/>
      <c r="U64" s="9">
        <v>200339241899</v>
      </c>
      <c r="V64" s="9"/>
      <c r="W64" s="9">
        <v>254864780438.69699</v>
      </c>
      <c r="X64" s="4"/>
      <c r="Y64" s="7">
        <v>1.830325970666594E-2</v>
      </c>
    </row>
    <row r="65" spans="1:25" x14ac:dyDescent="0.55000000000000004">
      <c r="A65" s="1" t="s">
        <v>71</v>
      </c>
      <c r="C65" s="9">
        <v>10065086</v>
      </c>
      <c r="D65" s="9"/>
      <c r="E65" s="9">
        <v>69582526696</v>
      </c>
      <c r="F65" s="9"/>
      <c r="G65" s="9">
        <v>108756510285.321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10065086</v>
      </c>
      <c r="R65" s="9"/>
      <c r="S65" s="9">
        <v>13830</v>
      </c>
      <c r="T65" s="9"/>
      <c r="U65" s="9">
        <v>69582526696</v>
      </c>
      <c r="V65" s="9"/>
      <c r="W65" s="9">
        <v>138371898550.689</v>
      </c>
      <c r="X65" s="4"/>
      <c r="Y65" s="7">
        <v>9.9372568893914964E-3</v>
      </c>
    </row>
    <row r="66" spans="1:25" x14ac:dyDescent="0.55000000000000004">
      <c r="A66" s="1" t="s">
        <v>72</v>
      </c>
      <c r="C66" s="9">
        <v>10860001</v>
      </c>
      <c r="D66" s="9"/>
      <c r="E66" s="9">
        <v>100852434096</v>
      </c>
      <c r="F66" s="9"/>
      <c r="G66" s="9">
        <v>76647226357.755005</v>
      </c>
      <c r="H66" s="9"/>
      <c r="I66" s="9">
        <v>0</v>
      </c>
      <c r="J66" s="9"/>
      <c r="K66" s="9">
        <v>0</v>
      </c>
      <c r="L66" s="9"/>
      <c r="M66" s="9">
        <v>-1</v>
      </c>
      <c r="N66" s="9"/>
      <c r="O66" s="9">
        <v>1</v>
      </c>
      <c r="P66" s="9"/>
      <c r="Q66" s="9">
        <v>10860000</v>
      </c>
      <c r="R66" s="9"/>
      <c r="S66" s="9">
        <v>7410</v>
      </c>
      <c r="T66" s="9"/>
      <c r="U66" s="9">
        <v>100852424809</v>
      </c>
      <c r="V66" s="9"/>
      <c r="W66" s="9">
        <v>79993788030</v>
      </c>
      <c r="X66" s="4"/>
      <c r="Y66" s="7">
        <v>5.7447995549359497E-3</v>
      </c>
    </row>
    <row r="67" spans="1:25" x14ac:dyDescent="0.55000000000000004">
      <c r="A67" s="1" t="s">
        <v>73</v>
      </c>
      <c r="C67" s="9">
        <v>33358085</v>
      </c>
      <c r="D67" s="9"/>
      <c r="E67" s="9">
        <v>63010871395</v>
      </c>
      <c r="F67" s="9"/>
      <c r="G67" s="9">
        <v>59952564744.804001</v>
      </c>
      <c r="H67" s="9"/>
      <c r="I67" s="9">
        <v>0</v>
      </c>
      <c r="J67" s="9"/>
      <c r="K67" s="9">
        <v>0</v>
      </c>
      <c r="L67" s="9"/>
      <c r="M67" s="9">
        <v>-1</v>
      </c>
      <c r="N67" s="9"/>
      <c r="O67" s="9">
        <v>1</v>
      </c>
      <c r="P67" s="9"/>
      <c r="Q67" s="9">
        <v>33358084</v>
      </c>
      <c r="R67" s="9"/>
      <c r="S67" s="9">
        <v>1697</v>
      </c>
      <c r="T67" s="9"/>
      <c r="U67" s="9">
        <v>63010869506</v>
      </c>
      <c r="V67" s="9"/>
      <c r="W67" s="9">
        <v>56271846970.139397</v>
      </c>
      <c r="X67" s="4"/>
      <c r="Y67" s="7">
        <v>4.041194815130455E-3</v>
      </c>
    </row>
    <row r="68" spans="1:25" x14ac:dyDescent="0.55000000000000004">
      <c r="A68" s="1" t="s">
        <v>74</v>
      </c>
      <c r="C68" s="9">
        <v>84855799</v>
      </c>
      <c r="D68" s="9"/>
      <c r="E68" s="9">
        <v>36876847481</v>
      </c>
      <c r="F68" s="9"/>
      <c r="G68" s="9">
        <v>36608293636.242302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84855799</v>
      </c>
      <c r="R68" s="9"/>
      <c r="S68" s="9">
        <v>434</v>
      </c>
      <c r="T68" s="9"/>
      <c r="U68" s="9">
        <v>36876847481</v>
      </c>
      <c r="V68" s="9"/>
      <c r="W68" s="9">
        <v>36608293636.242302</v>
      </c>
      <c r="X68" s="4"/>
      <c r="Y68" s="7">
        <v>2.6290455067533242E-3</v>
      </c>
    </row>
    <row r="69" spans="1:25" x14ac:dyDescent="0.55000000000000004">
      <c r="A69" s="1" t="s">
        <v>75</v>
      </c>
      <c r="C69" s="9">
        <v>4024137</v>
      </c>
      <c r="D69" s="9"/>
      <c r="E69" s="9">
        <v>73857587557</v>
      </c>
      <c r="F69" s="9"/>
      <c r="G69" s="9">
        <v>32321562549.588001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4024137</v>
      </c>
      <c r="R69" s="9"/>
      <c r="S69" s="9">
        <v>8550</v>
      </c>
      <c r="T69" s="9"/>
      <c r="U69" s="9">
        <v>73857587557</v>
      </c>
      <c r="V69" s="9"/>
      <c r="W69" s="9">
        <v>34201653440.467499</v>
      </c>
      <c r="X69" s="4"/>
      <c r="Y69" s="7">
        <v>2.4562112671697076E-3</v>
      </c>
    </row>
    <row r="70" spans="1:25" x14ac:dyDescent="0.55000000000000004">
      <c r="A70" s="1" t="s">
        <v>76</v>
      </c>
      <c r="C70" s="9">
        <v>600000</v>
      </c>
      <c r="D70" s="9"/>
      <c r="E70" s="9">
        <v>4104054161</v>
      </c>
      <c r="F70" s="9"/>
      <c r="G70" s="9">
        <v>3876795000</v>
      </c>
      <c r="H70" s="9"/>
      <c r="I70" s="9">
        <v>0</v>
      </c>
      <c r="J70" s="9"/>
      <c r="K70" s="9">
        <v>0</v>
      </c>
      <c r="L70" s="9"/>
      <c r="M70" s="9">
        <v>-600000</v>
      </c>
      <c r="N70" s="9"/>
      <c r="O70" s="9">
        <v>3695877937</v>
      </c>
      <c r="P70" s="9"/>
      <c r="Q70" s="9">
        <v>0</v>
      </c>
      <c r="R70" s="9"/>
      <c r="S70" s="9">
        <v>0</v>
      </c>
      <c r="T70" s="9"/>
      <c r="U70" s="9">
        <v>0</v>
      </c>
      <c r="V70" s="9"/>
      <c r="W70" s="9">
        <v>0</v>
      </c>
      <c r="X70" s="4"/>
      <c r="Y70" s="7">
        <v>0</v>
      </c>
    </row>
    <row r="71" spans="1:25" x14ac:dyDescent="0.55000000000000004">
      <c r="A71" s="1" t="s">
        <v>77</v>
      </c>
      <c r="C71" s="9">
        <v>11000000</v>
      </c>
      <c r="D71" s="9"/>
      <c r="E71" s="9">
        <v>72665920800</v>
      </c>
      <c r="F71" s="9"/>
      <c r="G71" s="9">
        <v>57953115000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11000000</v>
      </c>
      <c r="R71" s="9"/>
      <c r="S71" s="9">
        <v>5300</v>
      </c>
      <c r="T71" s="9"/>
      <c r="U71" s="9">
        <v>72665920800</v>
      </c>
      <c r="V71" s="9"/>
      <c r="W71" s="9">
        <v>57953115000</v>
      </c>
      <c r="X71" s="4"/>
      <c r="Y71" s="7">
        <v>4.1619360385120631E-3</v>
      </c>
    </row>
    <row r="72" spans="1:25" x14ac:dyDescent="0.55000000000000004">
      <c r="A72" s="1" t="s">
        <v>78</v>
      </c>
      <c r="C72" s="9">
        <v>328467</v>
      </c>
      <c r="D72" s="9"/>
      <c r="E72" s="9">
        <v>2110669503</v>
      </c>
      <c r="F72" s="9"/>
      <c r="G72" s="9">
        <v>9256632815.2724991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328467</v>
      </c>
      <c r="R72" s="9"/>
      <c r="S72" s="9">
        <v>27650</v>
      </c>
      <c r="T72" s="9"/>
      <c r="U72" s="9">
        <v>2110669503</v>
      </c>
      <c r="V72" s="9"/>
      <c r="W72" s="9">
        <v>9028073980.3274994</v>
      </c>
      <c r="X72" s="4"/>
      <c r="Y72" s="7">
        <v>6.4835628692397416E-4</v>
      </c>
    </row>
    <row r="73" spans="1:25" x14ac:dyDescent="0.55000000000000004">
      <c r="A73" s="1" t="s">
        <v>79</v>
      </c>
      <c r="C73" s="9">
        <v>9533759</v>
      </c>
      <c r="D73" s="9"/>
      <c r="E73" s="9">
        <v>47352709547</v>
      </c>
      <c r="F73" s="9"/>
      <c r="G73" s="9">
        <v>26014455952.692699</v>
      </c>
      <c r="H73" s="9"/>
      <c r="I73" s="9">
        <v>3337239</v>
      </c>
      <c r="J73" s="9"/>
      <c r="K73" s="9">
        <v>8966254844</v>
      </c>
      <c r="L73" s="9"/>
      <c r="M73" s="9">
        <v>0</v>
      </c>
      <c r="N73" s="9"/>
      <c r="O73" s="9">
        <v>0</v>
      </c>
      <c r="P73" s="9"/>
      <c r="Q73" s="9">
        <v>12870998</v>
      </c>
      <c r="R73" s="9"/>
      <c r="S73" s="9">
        <v>2765</v>
      </c>
      <c r="T73" s="9"/>
      <c r="U73" s="9">
        <v>56318964391</v>
      </c>
      <c r="V73" s="9"/>
      <c r="W73" s="9">
        <v>35376559028.653503</v>
      </c>
      <c r="X73" s="4"/>
      <c r="Y73" s="7">
        <v>2.5405877827257835E-3</v>
      </c>
    </row>
    <row r="74" spans="1:25" x14ac:dyDescent="0.55000000000000004">
      <c r="A74" s="1" t="s">
        <v>80</v>
      </c>
      <c r="C74" s="9">
        <v>15580119</v>
      </c>
      <c r="D74" s="9"/>
      <c r="E74" s="9">
        <v>145367728119</v>
      </c>
      <c r="F74" s="9"/>
      <c r="G74" s="9">
        <v>215275100358.10501</v>
      </c>
      <c r="H74" s="9"/>
      <c r="I74" s="9">
        <v>400000</v>
      </c>
      <c r="J74" s="9"/>
      <c r="K74" s="9">
        <v>5929497427</v>
      </c>
      <c r="L74" s="9"/>
      <c r="M74" s="9">
        <v>0</v>
      </c>
      <c r="N74" s="9"/>
      <c r="O74" s="9">
        <v>0</v>
      </c>
      <c r="P74" s="9"/>
      <c r="Q74" s="9">
        <v>15980119</v>
      </c>
      <c r="R74" s="9"/>
      <c r="S74" s="9">
        <v>17600</v>
      </c>
      <c r="T74" s="9"/>
      <c r="U74" s="9">
        <v>151297225546</v>
      </c>
      <c r="V74" s="9"/>
      <c r="W74" s="9">
        <v>279576656338.32001</v>
      </c>
      <c r="X74" s="4"/>
      <c r="Y74" s="7">
        <v>2.007795718213173E-2</v>
      </c>
    </row>
    <row r="75" spans="1:25" x14ac:dyDescent="0.55000000000000004">
      <c r="A75" s="1" t="s">
        <v>81</v>
      </c>
      <c r="C75" s="9">
        <v>22413244</v>
      </c>
      <c r="D75" s="9"/>
      <c r="E75" s="9">
        <v>111892665388</v>
      </c>
      <c r="F75" s="9"/>
      <c r="G75" s="9">
        <v>78157837275.285599</v>
      </c>
      <c r="H75" s="9"/>
      <c r="I75" s="9">
        <v>0</v>
      </c>
      <c r="J75" s="9"/>
      <c r="K75" s="9">
        <v>0</v>
      </c>
      <c r="L75" s="9"/>
      <c r="M75" s="9">
        <v>-1</v>
      </c>
      <c r="N75" s="9"/>
      <c r="O75" s="9">
        <v>1</v>
      </c>
      <c r="P75" s="9"/>
      <c r="Q75" s="9">
        <v>22413243</v>
      </c>
      <c r="R75" s="9"/>
      <c r="S75" s="9">
        <v>3952</v>
      </c>
      <c r="T75" s="9"/>
      <c r="U75" s="9">
        <v>111892660396</v>
      </c>
      <c r="V75" s="9"/>
      <c r="W75" s="9">
        <v>88050102374.800797</v>
      </c>
      <c r="X75" s="4"/>
      <c r="Y75" s="7">
        <v>6.3233683688678349E-3</v>
      </c>
    </row>
    <row r="76" spans="1:25" x14ac:dyDescent="0.55000000000000004">
      <c r="A76" s="1" t="s">
        <v>82</v>
      </c>
      <c r="C76" s="9">
        <v>5630095</v>
      </c>
      <c r="D76" s="9"/>
      <c r="E76" s="9">
        <v>54647050805</v>
      </c>
      <c r="F76" s="9"/>
      <c r="G76" s="9">
        <v>41806571632.582497</v>
      </c>
      <c r="H76" s="9"/>
      <c r="I76" s="9">
        <v>0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5630095</v>
      </c>
      <c r="R76" s="9"/>
      <c r="S76" s="9">
        <v>7690</v>
      </c>
      <c r="T76" s="9"/>
      <c r="U76" s="9">
        <v>54647050805</v>
      </c>
      <c r="V76" s="9"/>
      <c r="W76" s="9">
        <v>43037822738.227501</v>
      </c>
      <c r="X76" s="4"/>
      <c r="Y76" s="7">
        <v>3.0907858097588537E-3</v>
      </c>
    </row>
    <row r="77" spans="1:25" x14ac:dyDescent="0.55000000000000004">
      <c r="A77" s="1" t="s">
        <v>83</v>
      </c>
      <c r="C77" s="9">
        <v>18303161</v>
      </c>
      <c r="D77" s="9"/>
      <c r="E77" s="9">
        <v>122860150172</v>
      </c>
      <c r="F77" s="9"/>
      <c r="G77" s="9">
        <v>90243515672.567993</v>
      </c>
      <c r="H77" s="9"/>
      <c r="I77" s="9">
        <v>402190</v>
      </c>
      <c r="J77" s="9"/>
      <c r="K77" s="9">
        <v>2073134871</v>
      </c>
      <c r="L77" s="9"/>
      <c r="M77" s="9">
        <v>0</v>
      </c>
      <c r="N77" s="9"/>
      <c r="O77" s="9">
        <v>0</v>
      </c>
      <c r="P77" s="9"/>
      <c r="Q77" s="9">
        <v>18705351</v>
      </c>
      <c r="R77" s="9"/>
      <c r="S77" s="9">
        <v>5840</v>
      </c>
      <c r="T77" s="9"/>
      <c r="U77" s="9">
        <v>124933285043</v>
      </c>
      <c r="V77" s="9"/>
      <c r="W77" s="9">
        <v>108589276303.452</v>
      </c>
      <c r="X77" s="4"/>
      <c r="Y77" s="7">
        <v>7.7984008701392649E-3</v>
      </c>
    </row>
    <row r="78" spans="1:25" x14ac:dyDescent="0.55000000000000004">
      <c r="A78" s="1" t="s">
        <v>84</v>
      </c>
      <c r="C78" s="9">
        <v>142910338</v>
      </c>
      <c r="D78" s="9"/>
      <c r="E78" s="9">
        <v>345881487476</v>
      </c>
      <c r="F78" s="9"/>
      <c r="G78" s="9">
        <v>306849646416.02399</v>
      </c>
      <c r="H78" s="9"/>
      <c r="I78" s="9">
        <v>0</v>
      </c>
      <c r="J78" s="9"/>
      <c r="K78" s="9">
        <v>0</v>
      </c>
      <c r="L78" s="9"/>
      <c r="M78" s="9">
        <v>-1</v>
      </c>
      <c r="N78" s="9"/>
      <c r="O78" s="9">
        <v>1</v>
      </c>
      <c r="P78" s="9"/>
      <c r="Q78" s="9">
        <v>142910337</v>
      </c>
      <c r="R78" s="9"/>
      <c r="S78" s="9">
        <v>2269</v>
      </c>
      <c r="T78" s="9"/>
      <c r="U78" s="9">
        <v>345881485056</v>
      </c>
      <c r="V78" s="9"/>
      <c r="W78" s="9">
        <v>322334186502.815</v>
      </c>
      <c r="X78" s="4"/>
      <c r="Y78" s="7">
        <v>2.314861362069208E-2</v>
      </c>
    </row>
    <row r="79" spans="1:25" x14ac:dyDescent="0.55000000000000004">
      <c r="A79" s="1" t="s">
        <v>85</v>
      </c>
      <c r="C79" s="9">
        <v>11758516</v>
      </c>
      <c r="D79" s="9"/>
      <c r="E79" s="9">
        <v>161984639545</v>
      </c>
      <c r="F79" s="9"/>
      <c r="G79" s="9">
        <v>115015359845.23199</v>
      </c>
      <c r="H79" s="9"/>
      <c r="I79" s="9">
        <v>863190</v>
      </c>
      <c r="J79" s="9"/>
      <c r="K79" s="9">
        <v>8172849710</v>
      </c>
      <c r="L79" s="9"/>
      <c r="M79" s="9">
        <v>0</v>
      </c>
      <c r="N79" s="9"/>
      <c r="O79" s="9">
        <v>0</v>
      </c>
      <c r="P79" s="9"/>
      <c r="Q79" s="9">
        <v>12621706</v>
      </c>
      <c r="R79" s="9"/>
      <c r="S79" s="9">
        <v>9650</v>
      </c>
      <c r="T79" s="9"/>
      <c r="U79" s="9">
        <v>170157489255</v>
      </c>
      <c r="V79" s="9"/>
      <c r="W79" s="9">
        <v>121074756095.745</v>
      </c>
      <c r="X79" s="4"/>
      <c r="Y79" s="7">
        <v>8.6950527292439621E-3</v>
      </c>
    </row>
    <row r="80" spans="1:25" x14ac:dyDescent="0.55000000000000004">
      <c r="A80" s="1" t="s">
        <v>86</v>
      </c>
      <c r="C80" s="9">
        <v>91388915</v>
      </c>
      <c r="D80" s="9"/>
      <c r="E80" s="9">
        <v>354132664326</v>
      </c>
      <c r="F80" s="9"/>
      <c r="G80" s="9">
        <v>442779265758.32599</v>
      </c>
      <c r="H80" s="9"/>
      <c r="I80" s="9">
        <v>4960550</v>
      </c>
      <c r="J80" s="9"/>
      <c r="K80" s="9">
        <v>25175428857</v>
      </c>
      <c r="L80" s="9"/>
      <c r="M80" s="9">
        <v>-1200001</v>
      </c>
      <c r="N80" s="9"/>
      <c r="O80" s="9">
        <v>5277212659</v>
      </c>
      <c r="P80" s="9"/>
      <c r="Q80" s="9">
        <v>95149464</v>
      </c>
      <c r="R80" s="9"/>
      <c r="S80" s="9">
        <v>4950</v>
      </c>
      <c r="T80" s="9"/>
      <c r="U80" s="9">
        <v>374658081184</v>
      </c>
      <c r="V80" s="9"/>
      <c r="W80" s="9">
        <v>468187457211.53998</v>
      </c>
      <c r="X80" s="4"/>
      <c r="Y80" s="7">
        <v>3.3623149522644863E-2</v>
      </c>
    </row>
    <row r="81" spans="1:25" x14ac:dyDescent="0.55000000000000004">
      <c r="A81" s="1" t="s">
        <v>87</v>
      </c>
      <c r="C81" s="9">
        <v>25821452</v>
      </c>
      <c r="D81" s="9"/>
      <c r="E81" s="9">
        <v>46065636556</v>
      </c>
      <c r="F81" s="9"/>
      <c r="G81" s="9">
        <v>47280114052.225197</v>
      </c>
      <c r="H81" s="9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25821452</v>
      </c>
      <c r="R81" s="9"/>
      <c r="S81" s="9">
        <v>1940</v>
      </c>
      <c r="T81" s="9"/>
      <c r="U81" s="9">
        <v>46065636556</v>
      </c>
      <c r="V81" s="9"/>
      <c r="W81" s="9">
        <v>49795559859.564003</v>
      </c>
      <c r="X81" s="4"/>
      <c r="Y81" s="7">
        <v>3.5760965590443954E-3</v>
      </c>
    </row>
    <row r="82" spans="1:25" x14ac:dyDescent="0.55000000000000004">
      <c r="A82" s="1" t="s">
        <v>88</v>
      </c>
      <c r="C82" s="9">
        <v>1950000</v>
      </c>
      <c r="D82" s="9"/>
      <c r="E82" s="9">
        <v>24471110829</v>
      </c>
      <c r="F82" s="9"/>
      <c r="G82" s="9">
        <v>21438676350</v>
      </c>
      <c r="H82" s="9"/>
      <c r="I82" s="9">
        <v>0</v>
      </c>
      <c r="J82" s="9"/>
      <c r="K82" s="9">
        <v>0</v>
      </c>
      <c r="L82" s="9"/>
      <c r="M82" s="9">
        <v>-1950000</v>
      </c>
      <c r="N82" s="9"/>
      <c r="O82" s="9">
        <v>22392596696</v>
      </c>
      <c r="P82" s="9"/>
      <c r="Q82" s="9">
        <v>0</v>
      </c>
      <c r="R82" s="9"/>
      <c r="S82" s="9">
        <v>0</v>
      </c>
      <c r="T82" s="9"/>
      <c r="U82" s="9">
        <v>0</v>
      </c>
      <c r="V82" s="9"/>
      <c r="W82" s="9">
        <v>0</v>
      </c>
      <c r="X82" s="4"/>
      <c r="Y82" s="7">
        <v>0</v>
      </c>
    </row>
    <row r="83" spans="1:25" x14ac:dyDescent="0.55000000000000004">
      <c r="A83" s="1" t="s">
        <v>89</v>
      </c>
      <c r="C83" s="9">
        <v>13329090</v>
      </c>
      <c r="D83" s="9"/>
      <c r="E83" s="9">
        <v>340727622041</v>
      </c>
      <c r="F83" s="9"/>
      <c r="G83" s="9">
        <v>409683256796.34003</v>
      </c>
      <c r="H83" s="9"/>
      <c r="I83" s="9">
        <v>4940370</v>
      </c>
      <c r="J83" s="9"/>
      <c r="K83" s="9">
        <v>180411408005</v>
      </c>
      <c r="L83" s="9"/>
      <c r="M83" s="9">
        <v>0</v>
      </c>
      <c r="N83" s="9"/>
      <c r="O83" s="9">
        <v>0</v>
      </c>
      <c r="P83" s="9"/>
      <c r="Q83" s="9">
        <v>18269460</v>
      </c>
      <c r="R83" s="9"/>
      <c r="S83" s="9">
        <v>36720</v>
      </c>
      <c r="T83" s="9"/>
      <c r="U83" s="9">
        <v>521139030046</v>
      </c>
      <c r="V83" s="9"/>
      <c r="W83" s="9">
        <v>666862986501.35999</v>
      </c>
      <c r="X83" s="4"/>
      <c r="Y83" s="7">
        <v>4.789114608023734E-2</v>
      </c>
    </row>
    <row r="84" spans="1:25" x14ac:dyDescent="0.55000000000000004">
      <c r="A84" s="1" t="s">
        <v>90</v>
      </c>
      <c r="C84" s="9">
        <v>8000000</v>
      </c>
      <c r="D84" s="9"/>
      <c r="E84" s="9">
        <v>164748884910</v>
      </c>
      <c r="F84" s="9"/>
      <c r="G84" s="9">
        <v>89225928000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8000000</v>
      </c>
      <c r="R84" s="9"/>
      <c r="S84" s="9">
        <v>11220</v>
      </c>
      <c r="T84" s="9"/>
      <c r="U84" s="9">
        <v>164748884910</v>
      </c>
      <c r="V84" s="9"/>
      <c r="W84" s="9">
        <v>89225928000</v>
      </c>
      <c r="X84" s="4"/>
      <c r="Y84" s="7">
        <v>6.4078109574072523E-3</v>
      </c>
    </row>
    <row r="85" spans="1:25" x14ac:dyDescent="0.55000000000000004">
      <c r="A85" s="1" t="s">
        <v>91</v>
      </c>
      <c r="C85" s="9">
        <v>13900000</v>
      </c>
      <c r="D85" s="9"/>
      <c r="E85" s="9">
        <v>215256552037</v>
      </c>
      <c r="F85" s="9"/>
      <c r="G85" s="9">
        <v>327469891500</v>
      </c>
      <c r="H85" s="9"/>
      <c r="I85" s="9">
        <v>0</v>
      </c>
      <c r="J85" s="9"/>
      <c r="K85" s="9">
        <v>0</v>
      </c>
      <c r="L85" s="9"/>
      <c r="M85" s="9">
        <v>0</v>
      </c>
      <c r="N85" s="9"/>
      <c r="O85" s="9">
        <v>0</v>
      </c>
      <c r="P85" s="9"/>
      <c r="Q85" s="9">
        <v>13900000</v>
      </c>
      <c r="R85" s="9"/>
      <c r="S85" s="9">
        <v>27600</v>
      </c>
      <c r="T85" s="9"/>
      <c r="U85" s="9">
        <v>215256552037</v>
      </c>
      <c r="V85" s="9"/>
      <c r="W85" s="9">
        <v>381357342000</v>
      </c>
      <c r="X85" s="4"/>
      <c r="Y85" s="7">
        <v>2.7387395228383671E-2</v>
      </c>
    </row>
    <row r="86" spans="1:25" x14ac:dyDescent="0.55000000000000004">
      <c r="A86" s="1" t="s">
        <v>92</v>
      </c>
      <c r="C86" s="9">
        <v>18890378</v>
      </c>
      <c r="D86" s="9"/>
      <c r="E86" s="9">
        <v>184860815281</v>
      </c>
      <c r="F86" s="9"/>
      <c r="G86" s="9">
        <v>107034487430.13</v>
      </c>
      <c r="H86" s="9"/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18890378</v>
      </c>
      <c r="R86" s="9"/>
      <c r="S86" s="9">
        <v>5700</v>
      </c>
      <c r="T86" s="9"/>
      <c r="U86" s="9">
        <v>184860815281</v>
      </c>
      <c r="V86" s="9"/>
      <c r="W86" s="9">
        <v>107034487430.13</v>
      </c>
      <c r="X86" s="4"/>
      <c r="Y86" s="7">
        <v>7.6867428195900173E-3</v>
      </c>
    </row>
    <row r="87" spans="1:25" x14ac:dyDescent="0.55000000000000004">
      <c r="A87" s="1" t="s">
        <v>93</v>
      </c>
      <c r="C87" s="9">
        <v>420129</v>
      </c>
      <c r="D87" s="9"/>
      <c r="E87" s="9">
        <v>1062926370</v>
      </c>
      <c r="F87" s="9"/>
      <c r="G87" s="9">
        <v>3407854536.7919998</v>
      </c>
      <c r="H87" s="9"/>
      <c r="I87" s="9">
        <v>0</v>
      </c>
      <c r="J87" s="9"/>
      <c r="K87" s="9">
        <v>0</v>
      </c>
      <c r="L87" s="9"/>
      <c r="M87" s="9">
        <v>-420129</v>
      </c>
      <c r="N87" s="9"/>
      <c r="O87" s="9">
        <v>3359554778</v>
      </c>
      <c r="P87" s="9"/>
      <c r="Q87" s="9">
        <v>0</v>
      </c>
      <c r="R87" s="9"/>
      <c r="S87" s="9">
        <v>0</v>
      </c>
      <c r="T87" s="9"/>
      <c r="U87" s="9">
        <v>0</v>
      </c>
      <c r="V87" s="9"/>
      <c r="W87" s="9">
        <v>0</v>
      </c>
      <c r="X87" s="4"/>
      <c r="Y87" s="7">
        <v>0</v>
      </c>
    </row>
    <row r="88" spans="1:25" x14ac:dyDescent="0.55000000000000004">
      <c r="A88" s="1" t="s">
        <v>94</v>
      </c>
      <c r="C88" s="9">
        <v>5298146</v>
      </c>
      <c r="D88" s="9"/>
      <c r="E88" s="9">
        <v>63693477109</v>
      </c>
      <c r="F88" s="9"/>
      <c r="G88" s="9">
        <v>47399598281.699997</v>
      </c>
      <c r="H88" s="9"/>
      <c r="I88" s="9">
        <v>0</v>
      </c>
      <c r="J88" s="9"/>
      <c r="K88" s="9">
        <v>0</v>
      </c>
      <c r="L88" s="9"/>
      <c r="M88" s="9">
        <v>-1200000</v>
      </c>
      <c r="N88" s="9"/>
      <c r="O88" s="9">
        <v>10349304352</v>
      </c>
      <c r="P88" s="9"/>
      <c r="Q88" s="9">
        <v>4098146</v>
      </c>
      <c r="R88" s="9"/>
      <c r="S88" s="9">
        <v>10110</v>
      </c>
      <c r="T88" s="9"/>
      <c r="U88" s="9">
        <v>49267266017</v>
      </c>
      <c r="V88" s="9"/>
      <c r="W88" s="9">
        <v>41185734136.443001</v>
      </c>
      <c r="X88" s="4"/>
      <c r="Y88" s="7">
        <v>2.9577770094849714E-3</v>
      </c>
    </row>
    <row r="89" spans="1:25" x14ac:dyDescent="0.55000000000000004">
      <c r="A89" s="1" t="s">
        <v>95</v>
      </c>
      <c r="C89" s="9">
        <v>17387146</v>
      </c>
      <c r="D89" s="9"/>
      <c r="E89" s="9">
        <v>119424091361</v>
      </c>
      <c r="F89" s="9"/>
      <c r="G89" s="9">
        <v>83756773764.379807</v>
      </c>
      <c r="H89" s="9"/>
      <c r="I89" s="9">
        <v>30373850</v>
      </c>
      <c r="J89" s="9"/>
      <c r="K89" s="9">
        <v>180973131623</v>
      </c>
      <c r="L89" s="9"/>
      <c r="M89" s="9">
        <v>0</v>
      </c>
      <c r="N89" s="9"/>
      <c r="O89" s="9">
        <v>0</v>
      </c>
      <c r="P89" s="9"/>
      <c r="Q89" s="9">
        <v>47760996</v>
      </c>
      <c r="R89" s="9"/>
      <c r="S89" s="9">
        <v>5980</v>
      </c>
      <c r="T89" s="9"/>
      <c r="U89" s="9">
        <v>300397222984</v>
      </c>
      <c r="V89" s="9"/>
      <c r="W89" s="9">
        <v>283911372081.32397</v>
      </c>
      <c r="X89" s="4"/>
      <c r="Y89" s="7">
        <v>2.0389257267856439E-2</v>
      </c>
    </row>
    <row r="90" spans="1:25" x14ac:dyDescent="0.55000000000000004">
      <c r="A90" s="1" t="s">
        <v>96</v>
      </c>
      <c r="C90" s="9">
        <v>4040235</v>
      </c>
      <c r="D90" s="9"/>
      <c r="E90" s="9">
        <v>143504307021</v>
      </c>
      <c r="F90" s="9"/>
      <c r="G90" s="9">
        <v>184945807460.58701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4040235</v>
      </c>
      <c r="R90" s="9"/>
      <c r="S90" s="9">
        <v>50000</v>
      </c>
      <c r="T90" s="9"/>
      <c r="U90" s="9">
        <v>143504307021</v>
      </c>
      <c r="V90" s="9"/>
      <c r="W90" s="9">
        <v>200809780087.5</v>
      </c>
      <c r="X90" s="4"/>
      <c r="Y90" s="7">
        <v>1.4421268997047845E-2</v>
      </c>
    </row>
    <row r="91" spans="1:25" x14ac:dyDescent="0.55000000000000004">
      <c r="A91" s="1" t="s">
        <v>97</v>
      </c>
      <c r="C91" s="9">
        <v>3900180</v>
      </c>
      <c r="D91" s="9"/>
      <c r="E91" s="9">
        <v>68062315074</v>
      </c>
      <c r="F91" s="9"/>
      <c r="G91" s="9">
        <v>51253595341.379997</v>
      </c>
      <c r="H91" s="9"/>
      <c r="I91" s="9">
        <v>1600000</v>
      </c>
      <c r="J91" s="9"/>
      <c r="K91" s="9">
        <v>20998511596</v>
      </c>
      <c r="L91" s="9"/>
      <c r="M91" s="9">
        <v>0</v>
      </c>
      <c r="N91" s="9"/>
      <c r="O91" s="9">
        <v>0</v>
      </c>
      <c r="P91" s="9"/>
      <c r="Q91" s="9">
        <v>5500180</v>
      </c>
      <c r="R91" s="9"/>
      <c r="S91" s="9">
        <v>14900</v>
      </c>
      <c r="T91" s="9"/>
      <c r="U91" s="9">
        <v>89060826670</v>
      </c>
      <c r="V91" s="9"/>
      <c r="W91" s="9">
        <v>81465063542.100006</v>
      </c>
      <c r="X91" s="4"/>
      <c r="Y91" s="7">
        <v>5.8504600457721942E-3</v>
      </c>
    </row>
    <row r="92" spans="1:25" x14ac:dyDescent="0.55000000000000004">
      <c r="A92" s="1" t="s">
        <v>98</v>
      </c>
      <c r="C92" s="9">
        <v>13207359</v>
      </c>
      <c r="D92" s="9"/>
      <c r="E92" s="9">
        <v>150147696628</v>
      </c>
      <c r="F92" s="9"/>
      <c r="G92" s="9">
        <v>190367240602.27499</v>
      </c>
      <c r="H92" s="9"/>
      <c r="I92" s="9">
        <v>537652</v>
      </c>
      <c r="J92" s="9"/>
      <c r="K92" s="9">
        <v>7935367905</v>
      </c>
      <c r="L92" s="9"/>
      <c r="M92" s="9">
        <v>0</v>
      </c>
      <c r="N92" s="9"/>
      <c r="O92" s="9">
        <v>0</v>
      </c>
      <c r="P92" s="9"/>
      <c r="Q92" s="9">
        <v>13745011</v>
      </c>
      <c r="R92" s="9"/>
      <c r="S92" s="9">
        <v>15910</v>
      </c>
      <c r="T92" s="9"/>
      <c r="U92" s="9">
        <v>158083064533</v>
      </c>
      <c r="V92" s="9"/>
      <c r="W92" s="9">
        <v>217381960416.19</v>
      </c>
      <c r="X92" s="4"/>
      <c r="Y92" s="7">
        <v>1.5611409588225654E-2</v>
      </c>
    </row>
    <row r="93" spans="1:25" x14ac:dyDescent="0.55000000000000004">
      <c r="A93" s="1" t="s">
        <v>99</v>
      </c>
      <c r="C93" s="9">
        <v>1616864</v>
      </c>
      <c r="D93" s="9"/>
      <c r="E93" s="9">
        <v>18226780065</v>
      </c>
      <c r="F93" s="9"/>
      <c r="G93" s="9">
        <v>21119181681.888</v>
      </c>
      <c r="H93" s="9"/>
      <c r="I93" s="9">
        <v>4343500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5960364</v>
      </c>
      <c r="R93" s="9"/>
      <c r="S93" s="9">
        <v>15180</v>
      </c>
      <c r="T93" s="9"/>
      <c r="U93" s="9">
        <v>76183937239</v>
      </c>
      <c r="V93" s="9"/>
      <c r="W93" s="9">
        <v>89939979483.156006</v>
      </c>
      <c r="X93" s="4"/>
      <c r="Y93" s="7">
        <v>6.4590909723141292E-3</v>
      </c>
    </row>
    <row r="94" spans="1:25" x14ac:dyDescent="0.55000000000000004">
      <c r="A94" s="1" t="s">
        <v>100</v>
      </c>
      <c r="C94" s="9">
        <v>6000000</v>
      </c>
      <c r="D94" s="9"/>
      <c r="E94" s="9">
        <v>97945821309</v>
      </c>
      <c r="F94" s="9"/>
      <c r="G94" s="9">
        <v>95846301000</v>
      </c>
      <c r="H94" s="9"/>
      <c r="I94" s="9">
        <v>499214</v>
      </c>
      <c r="J94" s="9"/>
      <c r="K94" s="9">
        <v>8792289646</v>
      </c>
      <c r="L94" s="9"/>
      <c r="M94" s="9">
        <v>0</v>
      </c>
      <c r="N94" s="9"/>
      <c r="O94" s="9">
        <v>0</v>
      </c>
      <c r="P94" s="9"/>
      <c r="Q94" s="9">
        <v>6499214</v>
      </c>
      <c r="R94" s="9"/>
      <c r="S94" s="9">
        <v>17240</v>
      </c>
      <c r="T94" s="9"/>
      <c r="U94" s="9">
        <v>106738110955</v>
      </c>
      <c r="V94" s="9"/>
      <c r="W94" s="9">
        <v>111379772986.308</v>
      </c>
      <c r="X94" s="4"/>
      <c r="Y94" s="7">
        <v>7.9988019824820053E-3</v>
      </c>
    </row>
    <row r="95" spans="1:25" x14ac:dyDescent="0.55000000000000004">
      <c r="A95" s="1" t="s">
        <v>101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v>5400000</v>
      </c>
      <c r="J95" s="9"/>
      <c r="K95" s="9">
        <v>37091648435</v>
      </c>
      <c r="L95" s="9"/>
      <c r="M95" s="9">
        <v>0</v>
      </c>
      <c r="N95" s="9"/>
      <c r="O95" s="9">
        <v>0</v>
      </c>
      <c r="P95" s="9"/>
      <c r="Q95" s="9">
        <v>5400000</v>
      </c>
      <c r="R95" s="9"/>
      <c r="S95" s="9">
        <v>6870</v>
      </c>
      <c r="T95" s="9"/>
      <c r="U95" s="9">
        <v>37091648435</v>
      </c>
      <c r="V95" s="9"/>
      <c r="W95" s="9">
        <v>36877266900</v>
      </c>
      <c r="X95" s="4"/>
      <c r="Y95" s="7">
        <v>2.64836197524392E-3</v>
      </c>
    </row>
    <row r="96" spans="1:25" x14ac:dyDescent="0.55000000000000004">
      <c r="A96" s="1" t="s">
        <v>102</v>
      </c>
      <c r="C96" s="9">
        <v>0</v>
      </c>
      <c r="D96" s="9"/>
      <c r="E96" s="9">
        <v>0</v>
      </c>
      <c r="F96" s="9"/>
      <c r="G96" s="9">
        <v>0</v>
      </c>
      <c r="H96" s="9"/>
      <c r="I96" s="9">
        <v>7081473</v>
      </c>
      <c r="J96" s="9"/>
      <c r="K96" s="9">
        <v>110537086565</v>
      </c>
      <c r="L96" s="9"/>
      <c r="M96" s="9">
        <v>0</v>
      </c>
      <c r="N96" s="9"/>
      <c r="O96" s="9">
        <v>0</v>
      </c>
      <c r="P96" s="9"/>
      <c r="Q96" s="9">
        <v>7081473</v>
      </c>
      <c r="R96" s="9"/>
      <c r="S96" s="9">
        <v>16240</v>
      </c>
      <c r="T96" s="9"/>
      <c r="U96" s="9">
        <v>110537086565</v>
      </c>
      <c r="V96" s="9"/>
      <c r="W96" s="9">
        <v>114318852946.95599</v>
      </c>
      <c r="X96" s="4"/>
      <c r="Y96" s="7">
        <v>8.2098736877439151E-3</v>
      </c>
    </row>
    <row r="97" spans="1:25" x14ac:dyDescent="0.55000000000000004">
      <c r="A97" s="1" t="s">
        <v>103</v>
      </c>
      <c r="C97" s="9">
        <v>0</v>
      </c>
      <c r="D97" s="9"/>
      <c r="E97" s="9">
        <v>0</v>
      </c>
      <c r="F97" s="9"/>
      <c r="G97" s="9">
        <v>0</v>
      </c>
      <c r="H97" s="9"/>
      <c r="I97" s="9">
        <v>1315428</v>
      </c>
      <c r="J97" s="9"/>
      <c r="K97" s="9">
        <v>6968175298</v>
      </c>
      <c r="L97" s="9"/>
      <c r="M97" s="9">
        <v>0</v>
      </c>
      <c r="N97" s="9"/>
      <c r="O97" s="9">
        <v>0</v>
      </c>
      <c r="P97" s="9"/>
      <c r="Q97" s="9">
        <v>1315428</v>
      </c>
      <c r="R97" s="9"/>
      <c r="S97" s="9">
        <v>5750</v>
      </c>
      <c r="T97" s="9"/>
      <c r="U97" s="9">
        <v>6968175298</v>
      </c>
      <c r="V97" s="9"/>
      <c r="W97" s="9">
        <v>7518706919.5500002</v>
      </c>
      <c r="X97" s="4"/>
      <c r="Y97" s="7">
        <v>5.3996022977341538E-4</v>
      </c>
    </row>
    <row r="98" spans="1:25" x14ac:dyDescent="0.55000000000000004">
      <c r="A98" s="1" t="s">
        <v>104</v>
      </c>
      <c r="C98" s="9">
        <v>0</v>
      </c>
      <c r="D98" s="9"/>
      <c r="E98" s="9">
        <v>0</v>
      </c>
      <c r="F98" s="9"/>
      <c r="G98" s="9">
        <v>0</v>
      </c>
      <c r="H98" s="9"/>
      <c r="I98" s="9">
        <v>6530702</v>
      </c>
      <c r="J98" s="9"/>
      <c r="K98" s="9">
        <v>116695518205</v>
      </c>
      <c r="L98" s="9"/>
      <c r="M98" s="9">
        <v>0</v>
      </c>
      <c r="N98" s="9"/>
      <c r="O98" s="9">
        <v>0</v>
      </c>
      <c r="P98" s="9"/>
      <c r="Q98" s="9">
        <v>6530702</v>
      </c>
      <c r="R98" s="9"/>
      <c r="S98" s="9">
        <v>18860</v>
      </c>
      <c r="T98" s="9"/>
      <c r="U98" s="9">
        <v>116695518205</v>
      </c>
      <c r="V98" s="9"/>
      <c r="W98" s="9">
        <v>122436183933.666</v>
      </c>
      <c r="X98" s="4"/>
      <c r="Y98" s="7">
        <v>8.79282444664823E-3</v>
      </c>
    </row>
    <row r="99" spans="1:25" x14ac:dyDescent="0.55000000000000004">
      <c r="A99" s="1" t="s">
        <v>105</v>
      </c>
      <c r="C99" s="9">
        <v>0</v>
      </c>
      <c r="D99" s="9"/>
      <c r="E99" s="9">
        <v>0</v>
      </c>
      <c r="F99" s="9"/>
      <c r="G99" s="9">
        <v>0</v>
      </c>
      <c r="H99" s="9"/>
      <c r="I99" s="9">
        <v>50872921</v>
      </c>
      <c r="J99" s="9"/>
      <c r="K99" s="9">
        <v>173875989606</v>
      </c>
      <c r="L99" s="9"/>
      <c r="M99" s="9">
        <v>0</v>
      </c>
      <c r="N99" s="9"/>
      <c r="O99" s="9">
        <v>0</v>
      </c>
      <c r="P99" s="9"/>
      <c r="Q99" s="9">
        <v>50872921</v>
      </c>
      <c r="R99" s="9"/>
      <c r="S99" s="9">
        <v>3480</v>
      </c>
      <c r="T99" s="9"/>
      <c r="U99" s="9">
        <v>173875989606</v>
      </c>
      <c r="V99" s="9"/>
      <c r="W99" s="9">
        <v>175984390377.77399</v>
      </c>
      <c r="X99" s="4"/>
      <c r="Y99" s="7">
        <v>1.2638419462505737E-2</v>
      </c>
    </row>
    <row r="100" spans="1:25" x14ac:dyDescent="0.55000000000000004">
      <c r="A100" s="1" t="s">
        <v>106</v>
      </c>
      <c r="C100" s="9">
        <v>0</v>
      </c>
      <c r="D100" s="9"/>
      <c r="E100" s="9">
        <v>0</v>
      </c>
      <c r="F100" s="9"/>
      <c r="G100" s="9">
        <v>0</v>
      </c>
      <c r="H100" s="9"/>
      <c r="I100" s="9">
        <v>4343500</v>
      </c>
      <c r="J100" s="9"/>
      <c r="K100" s="9">
        <v>53613657174</v>
      </c>
      <c r="L100" s="9"/>
      <c r="M100" s="9">
        <v>-4343500</v>
      </c>
      <c r="N100" s="9"/>
      <c r="O100" s="9">
        <v>0</v>
      </c>
      <c r="P100" s="9"/>
      <c r="Q100" s="9">
        <v>0</v>
      </c>
      <c r="R100" s="9"/>
      <c r="S100" s="9">
        <v>0</v>
      </c>
      <c r="T100" s="9"/>
      <c r="U100" s="9">
        <v>0</v>
      </c>
      <c r="V100" s="9"/>
      <c r="W100" s="9">
        <v>0</v>
      </c>
      <c r="X100" s="4"/>
      <c r="Y100" s="7">
        <v>0</v>
      </c>
    </row>
    <row r="101" spans="1:25" x14ac:dyDescent="0.55000000000000004">
      <c r="A101" s="1" t="s">
        <v>107</v>
      </c>
      <c r="C101" s="9">
        <v>0</v>
      </c>
      <c r="D101" s="9"/>
      <c r="E101" s="9">
        <v>0</v>
      </c>
      <c r="F101" s="9"/>
      <c r="G101" s="9">
        <v>0</v>
      </c>
      <c r="H101" s="9"/>
      <c r="I101" s="9">
        <v>3607</v>
      </c>
      <c r="J101" s="9"/>
      <c r="K101" s="9">
        <v>20506360</v>
      </c>
      <c r="L101" s="9"/>
      <c r="M101" s="9">
        <v>0</v>
      </c>
      <c r="N101" s="9"/>
      <c r="O101" s="9">
        <v>0</v>
      </c>
      <c r="P101" s="9"/>
      <c r="Q101" s="9">
        <v>3607</v>
      </c>
      <c r="R101" s="9"/>
      <c r="S101" s="9">
        <v>5860</v>
      </c>
      <c r="T101" s="9"/>
      <c r="U101" s="9">
        <v>20506360</v>
      </c>
      <c r="V101" s="9"/>
      <c r="W101" s="9">
        <v>21011254.730999999</v>
      </c>
      <c r="X101" s="4"/>
      <c r="Y101" s="7">
        <v>1.5089352535977699E-6</v>
      </c>
    </row>
    <row r="102" spans="1:25" x14ac:dyDescent="0.55000000000000004">
      <c r="A102" s="1" t="s">
        <v>108</v>
      </c>
      <c r="C102" s="9">
        <v>0</v>
      </c>
      <c r="D102" s="9"/>
      <c r="E102" s="9">
        <v>0</v>
      </c>
      <c r="F102" s="9"/>
      <c r="G102" s="9">
        <v>0</v>
      </c>
      <c r="H102" s="9"/>
      <c r="I102" s="9">
        <v>3380000</v>
      </c>
      <c r="J102" s="9"/>
      <c r="K102" s="9">
        <v>120080362560</v>
      </c>
      <c r="L102" s="9"/>
      <c r="M102" s="9">
        <v>0</v>
      </c>
      <c r="N102" s="9"/>
      <c r="O102" s="9">
        <v>0</v>
      </c>
      <c r="P102" s="9"/>
      <c r="Q102" s="9">
        <v>3380000</v>
      </c>
      <c r="R102" s="9"/>
      <c r="S102" s="9">
        <v>34350</v>
      </c>
      <c r="T102" s="9"/>
      <c r="U102" s="9">
        <v>120080362560</v>
      </c>
      <c r="V102" s="9"/>
      <c r="W102" s="9">
        <v>115412187150</v>
      </c>
      <c r="X102" s="4"/>
      <c r="Y102" s="7">
        <v>8.2883921077078239E-3</v>
      </c>
    </row>
    <row r="103" spans="1:25" x14ac:dyDescent="0.55000000000000004">
      <c r="A103" s="1" t="s">
        <v>109</v>
      </c>
      <c r="C103" s="9">
        <v>0</v>
      </c>
      <c r="D103" s="9"/>
      <c r="E103" s="9">
        <v>0</v>
      </c>
      <c r="F103" s="9"/>
      <c r="G103" s="9">
        <v>0</v>
      </c>
      <c r="H103" s="9"/>
      <c r="I103" s="9">
        <v>21342000</v>
      </c>
      <c r="J103" s="9"/>
      <c r="K103" s="9">
        <v>6243039554</v>
      </c>
      <c r="L103" s="9"/>
      <c r="M103" s="9">
        <v>0</v>
      </c>
      <c r="N103" s="9"/>
      <c r="O103" s="9">
        <v>0</v>
      </c>
      <c r="P103" s="9"/>
      <c r="Q103" s="9">
        <v>21342000</v>
      </c>
      <c r="R103" s="9"/>
      <c r="S103" s="9">
        <v>290</v>
      </c>
      <c r="T103" s="9"/>
      <c r="U103" s="9">
        <v>6243039554</v>
      </c>
      <c r="V103" s="9"/>
      <c r="W103" s="9">
        <v>6187586286.1499996</v>
      </c>
      <c r="X103" s="4"/>
      <c r="Y103" s="7">
        <v>4.4436504156386938E-4</v>
      </c>
    </row>
    <row r="104" spans="1:25" x14ac:dyDescent="0.55000000000000004">
      <c r="A104" s="1" t="s">
        <v>110</v>
      </c>
      <c r="C104" s="9">
        <v>0</v>
      </c>
      <c r="D104" s="9"/>
      <c r="E104" s="9">
        <v>0</v>
      </c>
      <c r="F104" s="9"/>
      <c r="G104" s="9">
        <v>0</v>
      </c>
      <c r="H104" s="9"/>
      <c r="I104" s="9">
        <v>3075000</v>
      </c>
      <c r="J104" s="9"/>
      <c r="K104" s="9">
        <v>582255419</v>
      </c>
      <c r="L104" s="9"/>
      <c r="M104" s="9">
        <v>0</v>
      </c>
      <c r="N104" s="9"/>
      <c r="O104" s="9">
        <v>0</v>
      </c>
      <c r="P104" s="9"/>
      <c r="Q104" s="9">
        <v>3075000</v>
      </c>
      <c r="R104" s="9"/>
      <c r="S104" s="9">
        <v>157</v>
      </c>
      <c r="T104" s="9"/>
      <c r="U104" s="9">
        <v>582255419</v>
      </c>
      <c r="V104" s="9"/>
      <c r="W104" s="9">
        <v>482650685.4375</v>
      </c>
      <c r="X104" s="4"/>
      <c r="Y104" s="7">
        <v>3.4661834514587884E-5</v>
      </c>
    </row>
    <row r="105" spans="1:25" x14ac:dyDescent="0.55000000000000004">
      <c r="A105" s="1" t="s">
        <v>111</v>
      </c>
      <c r="C105" s="9">
        <v>0</v>
      </c>
      <c r="D105" s="9"/>
      <c r="E105" s="9">
        <v>0</v>
      </c>
      <c r="F105" s="9"/>
      <c r="G105" s="9">
        <v>0</v>
      </c>
      <c r="H105" s="9"/>
      <c r="I105" s="9">
        <v>8004000</v>
      </c>
      <c r="J105" s="9"/>
      <c r="K105" s="9">
        <v>724677728</v>
      </c>
      <c r="L105" s="9"/>
      <c r="M105" s="9">
        <v>0</v>
      </c>
      <c r="N105" s="9"/>
      <c r="O105" s="9">
        <v>0</v>
      </c>
      <c r="P105" s="9"/>
      <c r="Q105" s="9">
        <v>8004000</v>
      </c>
      <c r="R105" s="9"/>
      <c r="S105" s="9">
        <v>67</v>
      </c>
      <c r="T105" s="9"/>
      <c r="U105" s="9">
        <v>724677728</v>
      </c>
      <c r="V105" s="9"/>
      <c r="W105" s="9">
        <v>536129910.99000001</v>
      </c>
      <c r="X105" s="4"/>
      <c r="Y105" s="7">
        <v>3.850247562833414E-5</v>
      </c>
    </row>
    <row r="106" spans="1:25" ht="24.75" thickBot="1" x14ac:dyDescent="0.6">
      <c r="E106" s="6">
        <f>SUM(E9:E105)</f>
        <v>9209148386645</v>
      </c>
      <c r="G106" s="6">
        <f>SUM(G9:G105)</f>
        <v>9837614551843.9199</v>
      </c>
      <c r="K106" s="6">
        <f>SUM(SUM(K9:K105))</f>
        <v>1613534508696</v>
      </c>
      <c r="O106" s="6">
        <f>SUM(O9:O105)</f>
        <v>114653230699</v>
      </c>
      <c r="U106" s="6">
        <f>SUM(U9:U105)</f>
        <v>10735969045668</v>
      </c>
      <c r="W106" s="6">
        <f>SUM(W9:W105)</f>
        <v>12253049438112.316</v>
      </c>
      <c r="Y106" s="8">
        <f>SUM(Y9:Y105)</f>
        <v>0.87995974052731474</v>
      </c>
    </row>
    <row r="107" spans="1:25" ht="24.75" thickTop="1" x14ac:dyDescent="0.55000000000000004"/>
    <row r="108" spans="1:25" x14ac:dyDescent="0.55000000000000004">
      <c r="Y108" s="3"/>
    </row>
    <row r="109" spans="1:25" x14ac:dyDescent="0.55000000000000004">
      <c r="Y109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30"/>
  <sheetViews>
    <sheetView rightToLeft="1" topLeftCell="H1" zoomScaleNormal="100" workbookViewId="0">
      <selection activeCell="AC15" sqref="AC1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8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8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8" ht="24.75" x14ac:dyDescent="0.55000000000000004">
      <c r="A6" s="16" t="s">
        <v>113</v>
      </c>
      <c r="B6" s="16" t="s">
        <v>113</v>
      </c>
      <c r="C6" s="16" t="s">
        <v>113</v>
      </c>
      <c r="D6" s="16" t="s">
        <v>113</v>
      </c>
      <c r="E6" s="16" t="s">
        <v>113</v>
      </c>
      <c r="F6" s="16" t="s">
        <v>113</v>
      </c>
      <c r="G6" s="16" t="s">
        <v>113</v>
      </c>
      <c r="H6" s="16" t="s">
        <v>113</v>
      </c>
      <c r="I6" s="16" t="s">
        <v>113</v>
      </c>
      <c r="J6" s="16" t="s">
        <v>113</v>
      </c>
      <c r="K6" s="16" t="s">
        <v>113</v>
      </c>
      <c r="L6" s="16" t="s">
        <v>113</v>
      </c>
      <c r="M6" s="16" t="s">
        <v>113</v>
      </c>
      <c r="O6" s="16" t="s">
        <v>229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8" ht="24.75" x14ac:dyDescent="0.55000000000000004">
      <c r="A7" s="15" t="s">
        <v>114</v>
      </c>
      <c r="C7" s="15" t="s">
        <v>115</v>
      </c>
      <c r="E7" s="15" t="s">
        <v>116</v>
      </c>
      <c r="G7" s="15" t="s">
        <v>117</v>
      </c>
      <c r="I7" s="15" t="s">
        <v>118</v>
      </c>
      <c r="K7" s="15" t="s">
        <v>119</v>
      </c>
      <c r="M7" s="15" t="s">
        <v>112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120</v>
      </c>
      <c r="AG7" s="15" t="s">
        <v>8</v>
      </c>
      <c r="AI7" s="15" t="s">
        <v>9</v>
      </c>
      <c r="AK7" s="15" t="s">
        <v>13</v>
      </c>
    </row>
    <row r="8" spans="1:38" ht="24.75" x14ac:dyDescent="0.55000000000000004">
      <c r="A8" s="16" t="s">
        <v>114</v>
      </c>
      <c r="C8" s="16" t="s">
        <v>115</v>
      </c>
      <c r="E8" s="16" t="s">
        <v>116</v>
      </c>
      <c r="G8" s="16" t="s">
        <v>117</v>
      </c>
      <c r="I8" s="16" t="s">
        <v>118</v>
      </c>
      <c r="K8" s="16" t="s">
        <v>119</v>
      </c>
      <c r="M8" s="16" t="s">
        <v>112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120</v>
      </c>
      <c r="AG8" s="16" t="s">
        <v>8</v>
      </c>
      <c r="AI8" s="16" t="s">
        <v>9</v>
      </c>
      <c r="AK8" s="16" t="s">
        <v>13</v>
      </c>
    </row>
    <row r="9" spans="1:38" x14ac:dyDescent="0.55000000000000004">
      <c r="A9" s="1" t="s">
        <v>121</v>
      </c>
      <c r="C9" s="4" t="s">
        <v>122</v>
      </c>
      <c r="D9" s="4"/>
      <c r="E9" s="4" t="s">
        <v>122</v>
      </c>
      <c r="F9" s="4"/>
      <c r="G9" s="4" t="s">
        <v>123</v>
      </c>
      <c r="H9" s="4"/>
      <c r="I9" s="4" t="s">
        <v>124</v>
      </c>
      <c r="J9" s="4"/>
      <c r="K9" s="5">
        <v>0</v>
      </c>
      <c r="L9" s="4"/>
      <c r="M9" s="5">
        <v>0</v>
      </c>
      <c r="N9" s="4"/>
      <c r="O9" s="5">
        <v>123766</v>
      </c>
      <c r="P9" s="4"/>
      <c r="Q9" s="5">
        <v>100016077693</v>
      </c>
      <c r="R9" s="4"/>
      <c r="S9" s="5">
        <v>99921693249</v>
      </c>
      <c r="T9" s="4"/>
      <c r="U9" s="5">
        <v>0</v>
      </c>
      <c r="V9" s="4"/>
      <c r="W9" s="5">
        <v>0</v>
      </c>
      <c r="X9" s="4"/>
      <c r="Y9" s="5">
        <v>123766</v>
      </c>
      <c r="Z9" s="4"/>
      <c r="AA9" s="5">
        <v>100275668678</v>
      </c>
      <c r="AB9" s="4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7">
        <v>0</v>
      </c>
      <c r="AL9" s="4"/>
    </row>
    <row r="10" spans="1:38" x14ac:dyDescent="0.55000000000000004">
      <c r="A10" s="1" t="s">
        <v>125</v>
      </c>
      <c r="C10" s="4" t="s">
        <v>122</v>
      </c>
      <c r="D10" s="4"/>
      <c r="E10" s="4" t="s">
        <v>122</v>
      </c>
      <c r="F10" s="4"/>
      <c r="G10" s="4" t="s">
        <v>126</v>
      </c>
      <c r="H10" s="4"/>
      <c r="I10" s="4" t="s">
        <v>127</v>
      </c>
      <c r="J10" s="4"/>
      <c r="K10" s="5">
        <v>0</v>
      </c>
      <c r="L10" s="4"/>
      <c r="M10" s="5">
        <v>0</v>
      </c>
      <c r="N10" s="4"/>
      <c r="O10" s="5">
        <v>31400</v>
      </c>
      <c r="P10" s="4"/>
      <c r="Q10" s="5">
        <v>24979144647</v>
      </c>
      <c r="R10" s="4"/>
      <c r="S10" s="5">
        <v>24958475456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31400</v>
      </c>
      <c r="AD10" s="4"/>
      <c r="AE10" s="5">
        <v>795300</v>
      </c>
      <c r="AF10" s="4"/>
      <c r="AG10" s="5">
        <v>24979144647</v>
      </c>
      <c r="AH10" s="4"/>
      <c r="AI10" s="5">
        <v>24967893748</v>
      </c>
      <c r="AJ10" s="4"/>
      <c r="AK10" s="7">
        <v>1.7930835434047201E-3</v>
      </c>
      <c r="AL10" s="4"/>
    </row>
    <row r="11" spans="1:38" x14ac:dyDescent="0.55000000000000004">
      <c r="A11" s="1" t="s">
        <v>128</v>
      </c>
      <c r="C11" s="4" t="s">
        <v>122</v>
      </c>
      <c r="D11" s="4"/>
      <c r="E11" s="4" t="s">
        <v>122</v>
      </c>
      <c r="F11" s="4"/>
      <c r="G11" s="4" t="s">
        <v>129</v>
      </c>
      <c r="H11" s="4"/>
      <c r="I11" s="4" t="s">
        <v>127</v>
      </c>
      <c r="J11" s="4"/>
      <c r="K11" s="5">
        <v>0</v>
      </c>
      <c r="L11" s="4"/>
      <c r="M11" s="5">
        <v>0</v>
      </c>
      <c r="N11" s="4"/>
      <c r="O11" s="5">
        <v>23800</v>
      </c>
      <c r="P11" s="4"/>
      <c r="Q11" s="5">
        <v>18972038058</v>
      </c>
      <c r="R11" s="4"/>
      <c r="S11" s="5">
        <v>18955881623</v>
      </c>
      <c r="T11" s="4"/>
      <c r="U11" s="5">
        <v>0</v>
      </c>
      <c r="V11" s="4"/>
      <c r="W11" s="5">
        <v>0</v>
      </c>
      <c r="X11" s="4"/>
      <c r="Y11" s="5">
        <v>23800</v>
      </c>
      <c r="Z11" s="4"/>
      <c r="AA11" s="5">
        <v>18943745826</v>
      </c>
      <c r="AB11" s="4"/>
      <c r="AC11" s="5">
        <v>0</v>
      </c>
      <c r="AD11" s="4"/>
      <c r="AE11" s="5">
        <v>0</v>
      </c>
      <c r="AF11" s="4"/>
      <c r="AG11" s="5">
        <v>0</v>
      </c>
      <c r="AH11" s="4"/>
      <c r="AI11" s="5">
        <v>0</v>
      </c>
      <c r="AJ11" s="4"/>
      <c r="AK11" s="7">
        <v>0</v>
      </c>
      <c r="AL11" s="4"/>
    </row>
    <row r="12" spans="1:38" x14ac:dyDescent="0.55000000000000004">
      <c r="A12" s="1" t="s">
        <v>130</v>
      </c>
      <c r="C12" s="4" t="s">
        <v>122</v>
      </c>
      <c r="D12" s="4"/>
      <c r="E12" s="4" t="s">
        <v>122</v>
      </c>
      <c r="F12" s="4"/>
      <c r="G12" s="4" t="s">
        <v>131</v>
      </c>
      <c r="H12" s="4"/>
      <c r="I12" s="4" t="s">
        <v>132</v>
      </c>
      <c r="J12" s="4"/>
      <c r="K12" s="5">
        <v>0</v>
      </c>
      <c r="L12" s="4"/>
      <c r="M12" s="5">
        <v>0</v>
      </c>
      <c r="N12" s="4"/>
      <c r="O12" s="5">
        <v>185900</v>
      </c>
      <c r="P12" s="4"/>
      <c r="Q12" s="5">
        <v>154686016568</v>
      </c>
      <c r="R12" s="4"/>
      <c r="S12" s="5">
        <v>177335042196</v>
      </c>
      <c r="T12" s="4"/>
      <c r="U12" s="5">
        <v>140116</v>
      </c>
      <c r="V12" s="4"/>
      <c r="W12" s="5">
        <v>134107702343</v>
      </c>
      <c r="X12" s="4"/>
      <c r="Y12" s="5">
        <v>100000</v>
      </c>
      <c r="Z12" s="4"/>
      <c r="AA12" s="5">
        <v>96914470938</v>
      </c>
      <c r="AB12" s="4"/>
      <c r="AC12" s="5">
        <v>226016</v>
      </c>
      <c r="AD12" s="4"/>
      <c r="AE12" s="5">
        <v>970110</v>
      </c>
      <c r="AF12" s="4"/>
      <c r="AG12" s="5">
        <v>200211036187</v>
      </c>
      <c r="AH12" s="4"/>
      <c r="AI12" s="5">
        <v>219220640815</v>
      </c>
      <c r="AJ12" s="4"/>
      <c r="AK12" s="7">
        <v>1.5743455470748329E-2</v>
      </c>
      <c r="AL12" s="4"/>
    </row>
    <row r="13" spans="1:38" x14ac:dyDescent="0.55000000000000004">
      <c r="A13" s="1" t="s">
        <v>133</v>
      </c>
      <c r="C13" s="4" t="s">
        <v>122</v>
      </c>
      <c r="D13" s="4"/>
      <c r="E13" s="4" t="s">
        <v>122</v>
      </c>
      <c r="F13" s="4"/>
      <c r="G13" s="4" t="s">
        <v>134</v>
      </c>
      <c r="H13" s="4"/>
      <c r="I13" s="4" t="s">
        <v>135</v>
      </c>
      <c r="J13" s="4"/>
      <c r="K13" s="5">
        <v>0</v>
      </c>
      <c r="L13" s="4"/>
      <c r="M13" s="5">
        <v>0</v>
      </c>
      <c r="N13" s="4"/>
      <c r="O13" s="5">
        <v>19957</v>
      </c>
      <c r="P13" s="4"/>
      <c r="Q13" s="5">
        <v>16464958039</v>
      </c>
      <c r="R13" s="4"/>
      <c r="S13" s="5">
        <v>18853153266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19957</v>
      </c>
      <c r="AD13" s="4"/>
      <c r="AE13" s="5">
        <v>957420</v>
      </c>
      <c r="AF13" s="4"/>
      <c r="AG13" s="5">
        <v>16464958039</v>
      </c>
      <c r="AH13" s="4"/>
      <c r="AI13" s="5">
        <v>19103767754</v>
      </c>
      <c r="AJ13" s="4"/>
      <c r="AK13" s="7">
        <v>1.3719479873814766E-3</v>
      </c>
      <c r="AL13" s="4"/>
    </row>
    <row r="14" spans="1:38" x14ac:dyDescent="0.55000000000000004">
      <c r="A14" s="1" t="s">
        <v>136</v>
      </c>
      <c r="C14" s="4" t="s">
        <v>122</v>
      </c>
      <c r="D14" s="4"/>
      <c r="E14" s="4" t="s">
        <v>122</v>
      </c>
      <c r="F14" s="4"/>
      <c r="G14" s="4" t="s">
        <v>137</v>
      </c>
      <c r="H14" s="4"/>
      <c r="I14" s="4" t="s">
        <v>138</v>
      </c>
      <c r="J14" s="4"/>
      <c r="K14" s="5">
        <v>0</v>
      </c>
      <c r="L14" s="4"/>
      <c r="M14" s="5">
        <v>0</v>
      </c>
      <c r="N14" s="4"/>
      <c r="O14" s="5">
        <v>217644</v>
      </c>
      <c r="P14" s="4"/>
      <c r="Q14" s="5">
        <v>189153996917</v>
      </c>
      <c r="R14" s="4"/>
      <c r="S14" s="5">
        <v>201719419727</v>
      </c>
      <c r="T14" s="4"/>
      <c r="U14" s="5">
        <v>0</v>
      </c>
      <c r="V14" s="4"/>
      <c r="W14" s="5">
        <v>0</v>
      </c>
      <c r="X14" s="4"/>
      <c r="Y14" s="5">
        <v>100000</v>
      </c>
      <c r="Z14" s="4"/>
      <c r="AA14" s="5">
        <v>93652572875</v>
      </c>
      <c r="AB14" s="4"/>
      <c r="AC14" s="5">
        <v>117644</v>
      </c>
      <c r="AD14" s="4"/>
      <c r="AE14" s="5">
        <v>937250</v>
      </c>
      <c r="AF14" s="4"/>
      <c r="AG14" s="5">
        <v>102244182304</v>
      </c>
      <c r="AH14" s="4"/>
      <c r="AI14" s="5">
        <v>110241854041</v>
      </c>
      <c r="AJ14" s="4"/>
      <c r="AK14" s="7">
        <v>7.9170816837994765E-3</v>
      </c>
      <c r="AL14" s="4"/>
    </row>
    <row r="15" spans="1:38" x14ac:dyDescent="0.55000000000000004">
      <c r="A15" s="1" t="s">
        <v>139</v>
      </c>
      <c r="C15" s="4" t="s">
        <v>122</v>
      </c>
      <c r="D15" s="4"/>
      <c r="E15" s="4" t="s">
        <v>122</v>
      </c>
      <c r="F15" s="4"/>
      <c r="G15" s="4" t="s">
        <v>140</v>
      </c>
      <c r="H15" s="4"/>
      <c r="I15" s="4" t="s">
        <v>141</v>
      </c>
      <c r="J15" s="4"/>
      <c r="K15" s="5">
        <v>0</v>
      </c>
      <c r="L15" s="4"/>
      <c r="M15" s="5">
        <v>0</v>
      </c>
      <c r="N15" s="4"/>
      <c r="O15" s="5">
        <v>274550</v>
      </c>
      <c r="P15" s="4"/>
      <c r="Q15" s="5">
        <v>237122776158</v>
      </c>
      <c r="R15" s="4"/>
      <c r="S15" s="5">
        <v>245403212604</v>
      </c>
      <c r="T15" s="4"/>
      <c r="U15" s="5">
        <v>0</v>
      </c>
      <c r="V15" s="4"/>
      <c r="W15" s="5">
        <v>0</v>
      </c>
      <c r="X15" s="4"/>
      <c r="Y15" s="5">
        <v>110885</v>
      </c>
      <c r="Z15" s="4"/>
      <c r="AA15" s="5">
        <v>99984903385</v>
      </c>
      <c r="AB15" s="4"/>
      <c r="AC15" s="5">
        <v>163665</v>
      </c>
      <c r="AD15" s="4"/>
      <c r="AE15" s="5">
        <v>900000</v>
      </c>
      <c r="AF15" s="4"/>
      <c r="AG15" s="5">
        <v>141353848698</v>
      </c>
      <c r="AH15" s="4"/>
      <c r="AI15" s="5">
        <v>147271802146</v>
      </c>
      <c r="AJ15" s="4"/>
      <c r="AK15" s="7">
        <v>1.0576408546944468E-2</v>
      </c>
      <c r="AL15" s="4"/>
    </row>
    <row r="16" spans="1:38" x14ac:dyDescent="0.55000000000000004">
      <c r="A16" s="1" t="s">
        <v>142</v>
      </c>
      <c r="C16" s="4" t="s">
        <v>122</v>
      </c>
      <c r="D16" s="4"/>
      <c r="E16" s="4" t="s">
        <v>122</v>
      </c>
      <c r="F16" s="4"/>
      <c r="G16" s="4" t="s">
        <v>143</v>
      </c>
      <c r="H16" s="4"/>
      <c r="I16" s="4" t="s">
        <v>144</v>
      </c>
      <c r="J16" s="4"/>
      <c r="K16" s="5">
        <v>0</v>
      </c>
      <c r="L16" s="4"/>
      <c r="M16" s="5">
        <v>0</v>
      </c>
      <c r="N16" s="4"/>
      <c r="O16" s="5">
        <v>26800</v>
      </c>
      <c r="P16" s="4"/>
      <c r="Q16" s="5">
        <v>23237130966</v>
      </c>
      <c r="R16" s="4"/>
      <c r="S16" s="5">
        <v>23451644618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26800</v>
      </c>
      <c r="AD16" s="4"/>
      <c r="AE16" s="5">
        <v>880000</v>
      </c>
      <c r="AF16" s="4"/>
      <c r="AG16" s="5">
        <v>23237130966</v>
      </c>
      <c r="AH16" s="4"/>
      <c r="AI16" s="5">
        <v>23579725400</v>
      </c>
      <c r="AJ16" s="4"/>
      <c r="AK16" s="7">
        <v>1.693391441003271E-3</v>
      </c>
      <c r="AL16" s="4"/>
    </row>
    <row r="17" spans="1:38" x14ac:dyDescent="0.55000000000000004">
      <c r="A17" s="1" t="s">
        <v>145</v>
      </c>
      <c r="C17" s="4" t="s">
        <v>122</v>
      </c>
      <c r="D17" s="4"/>
      <c r="E17" s="4" t="s">
        <v>122</v>
      </c>
      <c r="F17" s="4"/>
      <c r="G17" s="4" t="s">
        <v>146</v>
      </c>
      <c r="H17" s="4"/>
      <c r="I17" s="4" t="s">
        <v>147</v>
      </c>
      <c r="J17" s="4"/>
      <c r="K17" s="5">
        <v>21</v>
      </c>
      <c r="L17" s="4"/>
      <c r="M17" s="5">
        <v>21</v>
      </c>
      <c r="N17" s="4"/>
      <c r="O17" s="5">
        <v>165000</v>
      </c>
      <c r="P17" s="4"/>
      <c r="Q17" s="5">
        <v>164687645937</v>
      </c>
      <c r="R17" s="4"/>
      <c r="S17" s="5">
        <v>168269495625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4"/>
      <c r="AC17" s="5">
        <v>165000</v>
      </c>
      <c r="AD17" s="4"/>
      <c r="AE17" s="5">
        <v>990000</v>
      </c>
      <c r="AF17" s="4"/>
      <c r="AG17" s="5">
        <v>164687645937</v>
      </c>
      <c r="AH17" s="4"/>
      <c r="AI17" s="5">
        <v>163320392812</v>
      </c>
      <c r="AJ17" s="4"/>
      <c r="AK17" s="7">
        <v>1.1728947247584696E-2</v>
      </c>
      <c r="AL17" s="4"/>
    </row>
    <row r="18" spans="1:38" x14ac:dyDescent="0.55000000000000004">
      <c r="A18" s="1" t="s">
        <v>148</v>
      </c>
      <c r="C18" s="4" t="s">
        <v>122</v>
      </c>
      <c r="D18" s="4"/>
      <c r="E18" s="4" t="s">
        <v>122</v>
      </c>
      <c r="F18" s="4"/>
      <c r="G18" s="4" t="s">
        <v>149</v>
      </c>
      <c r="H18" s="4"/>
      <c r="I18" s="4" t="s">
        <v>150</v>
      </c>
      <c r="J18" s="4"/>
      <c r="K18" s="5">
        <v>18</v>
      </c>
      <c r="L18" s="4"/>
      <c r="M18" s="5">
        <v>18</v>
      </c>
      <c r="N18" s="4"/>
      <c r="O18" s="5">
        <v>325300</v>
      </c>
      <c r="P18" s="4"/>
      <c r="Q18" s="5">
        <v>318650040246</v>
      </c>
      <c r="R18" s="4"/>
      <c r="S18" s="5">
        <v>321455233676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325300</v>
      </c>
      <c r="AD18" s="4"/>
      <c r="AE18" s="5">
        <v>988360</v>
      </c>
      <c r="AF18" s="4"/>
      <c r="AG18" s="5">
        <v>318650040246</v>
      </c>
      <c r="AH18" s="4"/>
      <c r="AI18" s="5">
        <v>321455233676</v>
      </c>
      <c r="AJ18" s="4"/>
      <c r="AK18" s="7">
        <v>2.3085491121649995E-2</v>
      </c>
      <c r="AL18" s="4"/>
    </row>
    <row r="19" spans="1:38" x14ac:dyDescent="0.55000000000000004">
      <c r="A19" s="1" t="s">
        <v>151</v>
      </c>
      <c r="C19" s="4" t="s">
        <v>122</v>
      </c>
      <c r="D19" s="4"/>
      <c r="E19" s="4" t="s">
        <v>122</v>
      </c>
      <c r="F19" s="4"/>
      <c r="G19" s="4" t="s">
        <v>149</v>
      </c>
      <c r="H19" s="4"/>
      <c r="I19" s="4" t="s">
        <v>152</v>
      </c>
      <c r="J19" s="4"/>
      <c r="K19" s="5">
        <v>18</v>
      </c>
      <c r="L19" s="4"/>
      <c r="M19" s="5">
        <v>18</v>
      </c>
      <c r="N19" s="4"/>
      <c r="O19" s="5">
        <v>2000</v>
      </c>
      <c r="P19" s="4"/>
      <c r="Q19" s="5">
        <v>1911966480</v>
      </c>
      <c r="R19" s="4"/>
      <c r="S19" s="5">
        <v>1922651456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2000</v>
      </c>
      <c r="AD19" s="4"/>
      <c r="AE19" s="5">
        <v>990000</v>
      </c>
      <c r="AF19" s="4"/>
      <c r="AG19" s="5">
        <v>1911966480</v>
      </c>
      <c r="AH19" s="4"/>
      <c r="AI19" s="5">
        <v>1979641125</v>
      </c>
      <c r="AJ19" s="4"/>
      <c r="AK19" s="7">
        <v>1.4216905754691641E-4</v>
      </c>
      <c r="AL19" s="4"/>
    </row>
    <row r="20" spans="1:38" x14ac:dyDescent="0.55000000000000004">
      <c r="A20" s="1" t="s">
        <v>153</v>
      </c>
      <c r="C20" s="4" t="s">
        <v>122</v>
      </c>
      <c r="D20" s="4"/>
      <c r="E20" s="4" t="s">
        <v>122</v>
      </c>
      <c r="F20" s="4"/>
      <c r="G20" s="4" t="s">
        <v>154</v>
      </c>
      <c r="H20" s="4"/>
      <c r="I20" s="4" t="s">
        <v>155</v>
      </c>
      <c r="J20" s="4"/>
      <c r="K20" s="5">
        <v>18</v>
      </c>
      <c r="L20" s="4"/>
      <c r="M20" s="5">
        <v>18</v>
      </c>
      <c r="N20" s="4"/>
      <c r="O20" s="5">
        <v>50000</v>
      </c>
      <c r="P20" s="4"/>
      <c r="Q20" s="5">
        <v>47626000000</v>
      </c>
      <c r="R20" s="4"/>
      <c r="S20" s="5">
        <v>50490846875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v>50000</v>
      </c>
      <c r="AD20" s="4"/>
      <c r="AE20" s="5">
        <v>984000</v>
      </c>
      <c r="AF20" s="4"/>
      <c r="AG20" s="5">
        <v>47626000000</v>
      </c>
      <c r="AH20" s="4"/>
      <c r="AI20" s="5">
        <v>49191082506</v>
      </c>
      <c r="AJ20" s="4"/>
      <c r="AK20" s="7">
        <v>3.5326856728088163E-3</v>
      </c>
      <c r="AL20" s="4"/>
    </row>
    <row r="21" spans="1:38" x14ac:dyDescent="0.55000000000000004">
      <c r="A21" s="1" t="s">
        <v>156</v>
      </c>
      <c r="C21" s="4" t="s">
        <v>122</v>
      </c>
      <c r="D21" s="4"/>
      <c r="E21" s="4" t="s">
        <v>122</v>
      </c>
      <c r="F21" s="4"/>
      <c r="G21" s="4" t="s">
        <v>157</v>
      </c>
      <c r="H21" s="4"/>
      <c r="I21" s="4" t="s">
        <v>158</v>
      </c>
      <c r="J21" s="4"/>
      <c r="K21" s="5">
        <v>15</v>
      </c>
      <c r="L21" s="4"/>
      <c r="M21" s="5">
        <v>15</v>
      </c>
      <c r="N21" s="4"/>
      <c r="O21" s="5">
        <v>150000</v>
      </c>
      <c r="P21" s="4"/>
      <c r="Q21" s="5">
        <v>140836900625</v>
      </c>
      <c r="R21" s="4"/>
      <c r="S21" s="5">
        <v>147723220312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150000</v>
      </c>
      <c r="AD21" s="4"/>
      <c r="AE21" s="5">
        <v>947700</v>
      </c>
      <c r="AF21" s="4"/>
      <c r="AG21" s="5">
        <v>140836900625</v>
      </c>
      <c r="AH21" s="4"/>
      <c r="AI21" s="5">
        <v>142129234406</v>
      </c>
      <c r="AJ21" s="4"/>
      <c r="AK21" s="7">
        <v>1.0207092108861796E-2</v>
      </c>
      <c r="AL21" s="4"/>
    </row>
    <row r="22" spans="1:38" x14ac:dyDescent="0.55000000000000004">
      <c r="A22" s="1" t="s">
        <v>159</v>
      </c>
      <c r="C22" s="4" t="s">
        <v>122</v>
      </c>
      <c r="D22" s="4"/>
      <c r="E22" s="4" t="s">
        <v>122</v>
      </c>
      <c r="F22" s="4"/>
      <c r="G22" s="4" t="s">
        <v>160</v>
      </c>
      <c r="H22" s="4"/>
      <c r="I22" s="4" t="s">
        <v>161</v>
      </c>
      <c r="J22" s="4"/>
      <c r="K22" s="5">
        <v>16</v>
      </c>
      <c r="L22" s="4"/>
      <c r="M22" s="5">
        <v>16</v>
      </c>
      <c r="N22" s="4"/>
      <c r="O22" s="5">
        <v>102000</v>
      </c>
      <c r="P22" s="4"/>
      <c r="Q22" s="5">
        <v>98853879387</v>
      </c>
      <c r="R22" s="4"/>
      <c r="S22" s="5">
        <v>99838880922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102000</v>
      </c>
      <c r="AD22" s="4"/>
      <c r="AE22" s="5">
        <v>975000</v>
      </c>
      <c r="AF22" s="4"/>
      <c r="AG22" s="5">
        <v>98853879387</v>
      </c>
      <c r="AH22" s="4"/>
      <c r="AI22" s="5">
        <v>99431974687</v>
      </c>
      <c r="AJ22" s="4"/>
      <c r="AK22" s="7">
        <v>7.1407640267523937E-3</v>
      </c>
      <c r="AL22" s="4"/>
    </row>
    <row r="23" spans="1:38" x14ac:dyDescent="0.55000000000000004">
      <c r="A23" s="1" t="s">
        <v>162</v>
      </c>
      <c r="C23" s="4" t="s">
        <v>122</v>
      </c>
      <c r="D23" s="4"/>
      <c r="E23" s="4" t="s">
        <v>122</v>
      </c>
      <c r="F23" s="4"/>
      <c r="G23" s="4" t="s">
        <v>163</v>
      </c>
      <c r="H23" s="4"/>
      <c r="I23" s="4" t="s">
        <v>164</v>
      </c>
      <c r="J23" s="4"/>
      <c r="K23" s="5">
        <v>18</v>
      </c>
      <c r="L23" s="4"/>
      <c r="M23" s="5">
        <v>18</v>
      </c>
      <c r="N23" s="4"/>
      <c r="O23" s="5">
        <v>10000</v>
      </c>
      <c r="P23" s="4"/>
      <c r="Q23" s="5">
        <v>10001802495</v>
      </c>
      <c r="R23" s="4"/>
      <c r="S23" s="5">
        <v>9998177508</v>
      </c>
      <c r="T23" s="4"/>
      <c r="U23" s="5">
        <v>0</v>
      </c>
      <c r="V23" s="4"/>
      <c r="W23" s="5">
        <v>0</v>
      </c>
      <c r="X23" s="4"/>
      <c r="Y23" s="5">
        <v>10000</v>
      </c>
      <c r="Z23" s="4"/>
      <c r="AA23" s="5">
        <v>10000000000</v>
      </c>
      <c r="AB23" s="4"/>
      <c r="AC23" s="5">
        <v>0</v>
      </c>
      <c r="AD23" s="4"/>
      <c r="AE23" s="5">
        <v>0</v>
      </c>
      <c r="AF23" s="4"/>
      <c r="AG23" s="5">
        <v>0</v>
      </c>
      <c r="AH23" s="4"/>
      <c r="AI23" s="5">
        <v>0</v>
      </c>
      <c r="AJ23" s="4"/>
      <c r="AK23" s="7">
        <v>0</v>
      </c>
      <c r="AL23" s="4"/>
    </row>
    <row r="24" spans="1:38" x14ac:dyDescent="0.55000000000000004">
      <c r="A24" s="1" t="s">
        <v>165</v>
      </c>
      <c r="C24" s="4" t="s">
        <v>122</v>
      </c>
      <c r="D24" s="4"/>
      <c r="E24" s="4" t="s">
        <v>122</v>
      </c>
      <c r="F24" s="4"/>
      <c r="G24" s="4" t="s">
        <v>166</v>
      </c>
      <c r="H24" s="4"/>
      <c r="I24" s="4" t="s">
        <v>167</v>
      </c>
      <c r="J24" s="4"/>
      <c r="K24" s="5">
        <v>0</v>
      </c>
      <c r="L24" s="4"/>
      <c r="M24" s="5">
        <v>0</v>
      </c>
      <c r="N24" s="4"/>
      <c r="O24" s="5">
        <v>0</v>
      </c>
      <c r="P24" s="4"/>
      <c r="Q24" s="5">
        <v>0</v>
      </c>
      <c r="R24" s="4"/>
      <c r="S24" s="5">
        <v>0</v>
      </c>
      <c r="T24" s="4"/>
      <c r="U24" s="5">
        <v>49500</v>
      </c>
      <c r="V24" s="4"/>
      <c r="W24" s="5">
        <v>31882164588</v>
      </c>
      <c r="X24" s="4"/>
      <c r="Y24" s="5">
        <v>49500</v>
      </c>
      <c r="Z24" s="4"/>
      <c r="AA24" s="5">
        <v>32280906032</v>
      </c>
      <c r="AB24" s="4"/>
      <c r="AC24" s="5">
        <v>0</v>
      </c>
      <c r="AD24" s="4"/>
      <c r="AE24" s="5">
        <v>0</v>
      </c>
      <c r="AF24" s="4"/>
      <c r="AG24" s="5">
        <v>0</v>
      </c>
      <c r="AH24" s="4"/>
      <c r="AI24" s="5">
        <v>0</v>
      </c>
      <c r="AJ24" s="4"/>
      <c r="AK24" s="7">
        <v>0</v>
      </c>
      <c r="AL24" s="4"/>
    </row>
    <row r="25" spans="1:38" x14ac:dyDescent="0.55000000000000004">
      <c r="A25" s="1" t="s">
        <v>168</v>
      </c>
      <c r="C25" s="4" t="s">
        <v>122</v>
      </c>
      <c r="D25" s="4"/>
      <c r="E25" s="4" t="s">
        <v>122</v>
      </c>
      <c r="F25" s="4"/>
      <c r="G25" s="4" t="s">
        <v>166</v>
      </c>
      <c r="H25" s="4"/>
      <c r="I25" s="4" t="s">
        <v>169</v>
      </c>
      <c r="J25" s="4"/>
      <c r="K25" s="5">
        <v>0</v>
      </c>
      <c r="L25" s="4"/>
      <c r="M25" s="5">
        <v>0</v>
      </c>
      <c r="N25" s="4"/>
      <c r="O25" s="5">
        <v>0</v>
      </c>
      <c r="P25" s="4"/>
      <c r="Q25" s="5">
        <v>0</v>
      </c>
      <c r="R25" s="4"/>
      <c r="S25" s="5">
        <v>0</v>
      </c>
      <c r="T25" s="4"/>
      <c r="U25" s="5">
        <v>19300</v>
      </c>
      <c r="V25" s="4"/>
      <c r="W25" s="5">
        <v>12214256422</v>
      </c>
      <c r="X25" s="4"/>
      <c r="Y25" s="5">
        <v>19300</v>
      </c>
      <c r="Z25" s="4"/>
      <c r="AA25" s="5">
        <v>12354485348</v>
      </c>
      <c r="AB25" s="4"/>
      <c r="AC25" s="5">
        <v>0</v>
      </c>
      <c r="AD25" s="4"/>
      <c r="AE25" s="5">
        <v>0</v>
      </c>
      <c r="AF25" s="4"/>
      <c r="AG25" s="5">
        <v>0</v>
      </c>
      <c r="AH25" s="4"/>
      <c r="AI25" s="5">
        <v>0</v>
      </c>
      <c r="AJ25" s="4"/>
      <c r="AK25" s="7">
        <v>0</v>
      </c>
      <c r="AL25" s="4"/>
    </row>
    <row r="26" spans="1:38" x14ac:dyDescent="0.55000000000000004">
      <c r="A26" s="1" t="s">
        <v>170</v>
      </c>
      <c r="C26" s="4" t="s">
        <v>122</v>
      </c>
      <c r="D26" s="4"/>
      <c r="E26" s="4" t="s">
        <v>122</v>
      </c>
      <c r="F26" s="4"/>
      <c r="G26" s="4" t="s">
        <v>166</v>
      </c>
      <c r="H26" s="4"/>
      <c r="I26" s="4" t="s">
        <v>171</v>
      </c>
      <c r="J26" s="4"/>
      <c r="K26" s="5">
        <v>0</v>
      </c>
      <c r="L26" s="4"/>
      <c r="M26" s="5">
        <v>0</v>
      </c>
      <c r="N26" s="4"/>
      <c r="O26" s="5">
        <v>0</v>
      </c>
      <c r="P26" s="4"/>
      <c r="Q26" s="5">
        <v>0</v>
      </c>
      <c r="R26" s="4"/>
      <c r="S26" s="5">
        <v>0</v>
      </c>
      <c r="T26" s="4"/>
      <c r="U26" s="5">
        <v>13500</v>
      </c>
      <c r="V26" s="4"/>
      <c r="W26" s="5">
        <v>8215350751</v>
      </c>
      <c r="X26" s="4"/>
      <c r="Y26" s="5">
        <v>13500</v>
      </c>
      <c r="Z26" s="4"/>
      <c r="AA26" s="5">
        <v>8312474095</v>
      </c>
      <c r="AB26" s="4"/>
      <c r="AC26" s="5">
        <v>0</v>
      </c>
      <c r="AD26" s="4"/>
      <c r="AE26" s="5">
        <v>0</v>
      </c>
      <c r="AF26" s="4"/>
      <c r="AG26" s="5">
        <v>0</v>
      </c>
      <c r="AH26" s="4"/>
      <c r="AI26" s="5">
        <v>0</v>
      </c>
      <c r="AJ26" s="4"/>
      <c r="AK26" s="7">
        <v>0</v>
      </c>
      <c r="AL26" s="4"/>
    </row>
    <row r="27" spans="1:38" x14ac:dyDescent="0.55000000000000004">
      <c r="A27" s="1" t="s">
        <v>172</v>
      </c>
      <c r="C27" s="4" t="s">
        <v>122</v>
      </c>
      <c r="D27" s="4"/>
      <c r="E27" s="4" t="s">
        <v>122</v>
      </c>
      <c r="F27" s="4"/>
      <c r="G27" s="4" t="s">
        <v>173</v>
      </c>
      <c r="H27" s="4"/>
      <c r="I27" s="4" t="s">
        <v>174</v>
      </c>
      <c r="J27" s="4"/>
      <c r="K27" s="5">
        <v>0</v>
      </c>
      <c r="L27" s="4"/>
      <c r="M27" s="5">
        <v>0</v>
      </c>
      <c r="N27" s="4"/>
      <c r="O27" s="5">
        <v>0</v>
      </c>
      <c r="P27" s="4"/>
      <c r="Q27" s="5">
        <v>0</v>
      </c>
      <c r="R27" s="4"/>
      <c r="S27" s="5">
        <v>0</v>
      </c>
      <c r="T27" s="4"/>
      <c r="U27" s="5">
        <v>100</v>
      </c>
      <c r="V27" s="4"/>
      <c r="W27" s="5">
        <v>62165264</v>
      </c>
      <c r="X27" s="4"/>
      <c r="Y27" s="5">
        <v>100</v>
      </c>
      <c r="Z27" s="4"/>
      <c r="AA27" s="5">
        <v>62988582</v>
      </c>
      <c r="AB27" s="4"/>
      <c r="AC27" s="5">
        <v>0</v>
      </c>
      <c r="AD27" s="4"/>
      <c r="AE27" s="5">
        <v>0</v>
      </c>
      <c r="AF27" s="4"/>
      <c r="AG27" s="5">
        <v>0</v>
      </c>
      <c r="AH27" s="4"/>
      <c r="AI27" s="5">
        <v>0</v>
      </c>
      <c r="AJ27" s="4"/>
      <c r="AK27" s="7">
        <v>0</v>
      </c>
      <c r="AL27" s="4"/>
    </row>
    <row r="28" spans="1:38" ht="24.75" thickBot="1" x14ac:dyDescent="0.6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0">
        <f>SUM(Q9:Q27)</f>
        <v>1547200374216</v>
      </c>
      <c r="R28" s="4"/>
      <c r="S28" s="10">
        <f>SUM(S9:S27)</f>
        <v>1610297029113</v>
      </c>
      <c r="T28" s="4"/>
      <c r="U28" s="4"/>
      <c r="V28" s="4"/>
      <c r="W28" s="10">
        <f>SUM(W9:W27)</f>
        <v>186481639368</v>
      </c>
      <c r="X28" s="4"/>
      <c r="Y28" s="4"/>
      <c r="Z28" s="4"/>
      <c r="AA28" s="10">
        <f>SUM(AA9:AA27)</f>
        <v>472782215759</v>
      </c>
      <c r="AB28" s="4"/>
      <c r="AC28" s="4"/>
      <c r="AD28" s="4"/>
      <c r="AE28" s="4"/>
      <c r="AF28" s="4"/>
      <c r="AG28" s="10">
        <f>SUM(AG9:AG27)</f>
        <v>1281056733516</v>
      </c>
      <c r="AH28" s="4"/>
      <c r="AI28" s="10">
        <f>SUM(AI9:AI27)</f>
        <v>1321893243116</v>
      </c>
      <c r="AJ28" s="4"/>
      <c r="AK28" s="8">
        <f>SUM(AK9:AK27)</f>
        <v>9.4932517908486377E-2</v>
      </c>
      <c r="AL28" s="4"/>
    </row>
    <row r="29" spans="1:38" ht="24.75" thickTop="1" x14ac:dyDescent="0.55000000000000004">
      <c r="Q29" s="3"/>
      <c r="S29" s="3"/>
      <c r="AG29" s="3"/>
      <c r="AI29" s="3"/>
    </row>
    <row r="30" spans="1:38" x14ac:dyDescent="0.55000000000000004"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C24" sqref="C2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5" t="s">
        <v>176</v>
      </c>
      <c r="C6" s="16" t="s">
        <v>177</v>
      </c>
      <c r="D6" s="16" t="s">
        <v>177</v>
      </c>
      <c r="E6" s="16" t="s">
        <v>177</v>
      </c>
      <c r="F6" s="16" t="s">
        <v>177</v>
      </c>
      <c r="G6" s="16" t="s">
        <v>177</v>
      </c>
      <c r="H6" s="16" t="s">
        <v>177</v>
      </c>
      <c r="I6" s="16" t="s">
        <v>177</v>
      </c>
      <c r="K6" s="16" t="s">
        <v>229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 x14ac:dyDescent="0.55000000000000004">
      <c r="A7" s="16" t="s">
        <v>176</v>
      </c>
      <c r="C7" s="16" t="s">
        <v>178</v>
      </c>
      <c r="E7" s="16" t="s">
        <v>179</v>
      </c>
      <c r="G7" s="16" t="s">
        <v>180</v>
      </c>
      <c r="I7" s="16" t="s">
        <v>119</v>
      </c>
      <c r="K7" s="16" t="s">
        <v>181</v>
      </c>
      <c r="M7" s="16" t="s">
        <v>182</v>
      </c>
      <c r="O7" s="16" t="s">
        <v>183</v>
      </c>
      <c r="Q7" s="16" t="s">
        <v>181</v>
      </c>
      <c r="S7" s="16" t="s">
        <v>175</v>
      </c>
    </row>
    <row r="8" spans="1:19" x14ac:dyDescent="0.55000000000000004">
      <c r="A8" s="1" t="s">
        <v>184</v>
      </c>
      <c r="C8" s="4" t="s">
        <v>185</v>
      </c>
      <c r="D8" s="4"/>
      <c r="E8" s="4" t="s">
        <v>186</v>
      </c>
      <c r="F8" s="4"/>
      <c r="G8" s="4" t="s">
        <v>187</v>
      </c>
      <c r="H8" s="4"/>
      <c r="I8" s="5">
        <v>8</v>
      </c>
      <c r="J8" s="4"/>
      <c r="K8" s="5">
        <v>310248927441</v>
      </c>
      <c r="L8" s="4"/>
      <c r="M8" s="5">
        <v>28417764614</v>
      </c>
      <c r="N8" s="4"/>
      <c r="O8" s="5">
        <v>338000750001</v>
      </c>
      <c r="P8" s="4"/>
      <c r="Q8" s="5">
        <v>665942054</v>
      </c>
      <c r="R8" s="4"/>
      <c r="S8" s="7">
        <v>4.7825008786902077E-5</v>
      </c>
    </row>
    <row r="9" spans="1:19" x14ac:dyDescent="0.55000000000000004">
      <c r="A9" s="1" t="s">
        <v>188</v>
      </c>
      <c r="C9" s="4" t="s">
        <v>189</v>
      </c>
      <c r="D9" s="4"/>
      <c r="E9" s="4" t="s">
        <v>186</v>
      </c>
      <c r="F9" s="4"/>
      <c r="G9" s="4" t="s">
        <v>190</v>
      </c>
      <c r="H9" s="4"/>
      <c r="I9" s="5">
        <v>8</v>
      </c>
      <c r="J9" s="4"/>
      <c r="K9" s="5">
        <v>180973718236</v>
      </c>
      <c r="L9" s="4"/>
      <c r="M9" s="5">
        <v>68713570926</v>
      </c>
      <c r="N9" s="4"/>
      <c r="O9" s="5">
        <v>222045120000</v>
      </c>
      <c r="P9" s="4"/>
      <c r="Q9" s="5">
        <v>27642169162</v>
      </c>
      <c r="R9" s="4"/>
      <c r="S9" s="7">
        <v>1.9851381589751408E-3</v>
      </c>
    </row>
    <row r="10" spans="1:19" x14ac:dyDescent="0.55000000000000004">
      <c r="A10" s="1" t="s">
        <v>191</v>
      </c>
      <c r="C10" s="4" t="s">
        <v>192</v>
      </c>
      <c r="D10" s="4"/>
      <c r="E10" s="4" t="s">
        <v>186</v>
      </c>
      <c r="F10" s="4"/>
      <c r="G10" s="4" t="s">
        <v>193</v>
      </c>
      <c r="H10" s="4"/>
      <c r="I10" s="5">
        <v>8</v>
      </c>
      <c r="J10" s="4"/>
      <c r="K10" s="5">
        <v>95992105910</v>
      </c>
      <c r="L10" s="4"/>
      <c r="M10" s="5">
        <v>1899062324953</v>
      </c>
      <c r="N10" s="4"/>
      <c r="O10" s="5">
        <v>1899246670000</v>
      </c>
      <c r="P10" s="4"/>
      <c r="Q10" s="5">
        <v>95807760863</v>
      </c>
      <c r="R10" s="4"/>
      <c r="S10" s="7">
        <v>6.880489041958579E-3</v>
      </c>
    </row>
    <row r="11" spans="1:19" ht="24.75" thickBot="1" x14ac:dyDescent="0.6">
      <c r="C11" s="4"/>
      <c r="D11" s="4"/>
      <c r="E11" s="4"/>
      <c r="F11" s="4"/>
      <c r="G11" s="4"/>
      <c r="H11" s="4"/>
      <c r="I11" s="4"/>
      <c r="J11" s="4"/>
      <c r="K11" s="10">
        <f>SUM(K8:K10)</f>
        <v>587214751587</v>
      </c>
      <c r="L11" s="4"/>
      <c r="M11" s="10">
        <f>SUM(M8:M10)</f>
        <v>1996193660493</v>
      </c>
      <c r="N11" s="4"/>
      <c r="O11" s="10">
        <f>SUM(O8:O10)</f>
        <v>2459292540001</v>
      </c>
      <c r="P11" s="4"/>
      <c r="Q11" s="10">
        <f>SUM(Q8:Q10)</f>
        <v>124115872079</v>
      </c>
      <c r="R11" s="4"/>
      <c r="S11" s="8">
        <f>SUM(S8:S10)</f>
        <v>8.9134522097206216E-3</v>
      </c>
    </row>
    <row r="12" spans="1:19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I20" sqref="I20"/>
    </sheetView>
  </sheetViews>
  <sheetFormatPr defaultRowHeight="24" x14ac:dyDescent="0.55000000000000004"/>
  <cols>
    <col min="1" max="1" width="31.7109375" style="1" customWidth="1"/>
    <col min="2" max="2" width="1" style="1" customWidth="1"/>
    <col min="3" max="3" width="22.8554687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15" t="s">
        <v>0</v>
      </c>
      <c r="B2" s="15"/>
      <c r="C2" s="15"/>
      <c r="D2" s="15"/>
      <c r="E2" s="15"/>
      <c r="F2" s="15"/>
      <c r="G2" s="15"/>
    </row>
    <row r="3" spans="1:9" ht="24.75" x14ac:dyDescent="0.55000000000000004">
      <c r="A3" s="15" t="s">
        <v>194</v>
      </c>
      <c r="B3" s="15"/>
      <c r="C3" s="15"/>
      <c r="D3" s="15"/>
      <c r="E3" s="15"/>
      <c r="F3" s="15"/>
      <c r="G3" s="15"/>
    </row>
    <row r="4" spans="1:9" ht="24.75" x14ac:dyDescent="0.55000000000000004">
      <c r="A4" s="15" t="s">
        <v>2</v>
      </c>
      <c r="B4" s="15"/>
      <c r="C4" s="15"/>
      <c r="D4" s="15"/>
      <c r="E4" s="15"/>
      <c r="F4" s="15"/>
      <c r="G4" s="15"/>
    </row>
    <row r="6" spans="1:9" ht="24.75" x14ac:dyDescent="0.55000000000000004">
      <c r="A6" s="16" t="s">
        <v>198</v>
      </c>
      <c r="C6" s="16" t="s">
        <v>181</v>
      </c>
      <c r="E6" s="16" t="s">
        <v>218</v>
      </c>
      <c r="G6" s="16" t="s">
        <v>13</v>
      </c>
    </row>
    <row r="7" spans="1:9" x14ac:dyDescent="0.55000000000000004">
      <c r="A7" s="1" t="s">
        <v>226</v>
      </c>
      <c r="C7" s="5">
        <f>'سرمایه‌گذاری در سهام'!I99</f>
        <v>939407076409</v>
      </c>
      <c r="D7" s="4"/>
      <c r="E7" s="7">
        <f>C7/$C$11</f>
        <v>0.98412162233465794</v>
      </c>
      <c r="F7" s="4"/>
      <c r="G7" s="7">
        <v>6.7464055489336039E-2</v>
      </c>
      <c r="H7" s="4"/>
      <c r="I7" s="4"/>
    </row>
    <row r="8" spans="1:9" x14ac:dyDescent="0.55000000000000004">
      <c r="A8" s="1" t="s">
        <v>227</v>
      </c>
      <c r="C8" s="5">
        <f>'سرمایه‌گذاری در اوراق بهادار'!I27</f>
        <v>10086441662</v>
      </c>
      <c r="D8" s="4"/>
      <c r="E8" s="7">
        <f t="shared" ref="E8:E9" si="0">C8/$C$11</f>
        <v>1.0566543068778852E-2</v>
      </c>
      <c r="F8" s="4"/>
      <c r="G8" s="7">
        <v>7.2436356619359136E-4</v>
      </c>
      <c r="H8" s="4"/>
      <c r="I8" s="4"/>
    </row>
    <row r="9" spans="1:9" x14ac:dyDescent="0.55000000000000004">
      <c r="A9" s="1" t="s">
        <v>228</v>
      </c>
      <c r="C9" s="5">
        <f>'درآمد سپرده بانکی'!E11</f>
        <v>616432758</v>
      </c>
      <c r="D9" s="4"/>
      <c r="E9" s="7">
        <f t="shared" si="0"/>
        <v>6.4577414956481127E-4</v>
      </c>
      <c r="F9" s="4"/>
      <c r="G9" s="7">
        <v>4.4269470430357117E-5</v>
      </c>
      <c r="H9" s="4"/>
      <c r="I9" s="4"/>
    </row>
    <row r="10" spans="1:9" x14ac:dyDescent="0.55000000000000004">
      <c r="A10" s="1" t="s">
        <v>234</v>
      </c>
      <c r="C10" s="5">
        <f>'سایر درآمدها'!C9</f>
        <v>4454053344</v>
      </c>
      <c r="D10" s="4"/>
      <c r="E10" s="7">
        <f>C10/$C$11</f>
        <v>4.6660604469983468E-3</v>
      </c>
      <c r="F10" s="4"/>
      <c r="G10" s="7">
        <v>3.198703836687427E-4</v>
      </c>
      <c r="H10" s="4"/>
      <c r="I10" s="4"/>
    </row>
    <row r="11" spans="1:9" ht="24.75" thickBot="1" x14ac:dyDescent="0.6">
      <c r="C11" s="10">
        <f>SUM(C7:C10)</f>
        <v>954564004173</v>
      </c>
      <c r="D11" s="4"/>
      <c r="E11" s="8">
        <f>SUM(E7:E10)</f>
        <v>0.99999999999999989</v>
      </c>
      <c r="F11" s="4"/>
      <c r="G11" s="14">
        <f>SUM(G7:G10)</f>
        <v>6.8552558909628747E-2</v>
      </c>
      <c r="H11" s="4"/>
      <c r="I11" s="4"/>
    </row>
    <row r="12" spans="1:9" ht="24.75" thickTop="1" x14ac:dyDescent="0.55000000000000004">
      <c r="C12" s="4"/>
      <c r="D12" s="4"/>
      <c r="E12" s="4"/>
      <c r="F12" s="4"/>
      <c r="G12" s="4"/>
      <c r="H12" s="4"/>
      <c r="I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topLeftCell="A4" workbookViewId="0">
      <selection activeCell="M24" sqref="M24"/>
    </sheetView>
  </sheetViews>
  <sheetFormatPr defaultRowHeight="24" x14ac:dyDescent="0.55000000000000004"/>
  <cols>
    <col min="1" max="1" width="41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6" t="s">
        <v>195</v>
      </c>
      <c r="B6" s="16" t="s">
        <v>195</v>
      </c>
      <c r="C6" s="16" t="s">
        <v>195</v>
      </c>
      <c r="D6" s="16" t="s">
        <v>195</v>
      </c>
      <c r="E6" s="16" t="s">
        <v>195</v>
      </c>
      <c r="F6" s="16" t="s">
        <v>195</v>
      </c>
      <c r="G6" s="16" t="s">
        <v>195</v>
      </c>
      <c r="I6" s="16" t="s">
        <v>196</v>
      </c>
      <c r="J6" s="16" t="s">
        <v>196</v>
      </c>
      <c r="K6" s="16" t="s">
        <v>196</v>
      </c>
      <c r="L6" s="16" t="s">
        <v>196</v>
      </c>
      <c r="M6" s="16" t="s">
        <v>196</v>
      </c>
      <c r="O6" s="16" t="s">
        <v>197</v>
      </c>
      <c r="P6" s="16" t="s">
        <v>197</v>
      </c>
      <c r="Q6" s="16" t="s">
        <v>197</v>
      </c>
      <c r="R6" s="16" t="s">
        <v>197</v>
      </c>
      <c r="S6" s="16" t="s">
        <v>197</v>
      </c>
    </row>
    <row r="7" spans="1:19" ht="24.75" x14ac:dyDescent="0.55000000000000004">
      <c r="A7" s="16" t="s">
        <v>198</v>
      </c>
      <c r="C7" s="16" t="s">
        <v>199</v>
      </c>
      <c r="E7" s="16" t="s">
        <v>118</v>
      </c>
      <c r="G7" s="16" t="s">
        <v>119</v>
      </c>
      <c r="I7" s="16" t="s">
        <v>200</v>
      </c>
      <c r="K7" s="16" t="s">
        <v>201</v>
      </c>
      <c r="M7" s="16" t="s">
        <v>202</v>
      </c>
      <c r="O7" s="16" t="s">
        <v>200</v>
      </c>
      <c r="Q7" s="16" t="s">
        <v>201</v>
      </c>
      <c r="S7" s="16" t="s">
        <v>202</v>
      </c>
    </row>
    <row r="8" spans="1:19" x14ac:dyDescent="0.55000000000000004">
      <c r="A8" s="1" t="s">
        <v>153</v>
      </c>
      <c r="C8" s="4" t="s">
        <v>230</v>
      </c>
      <c r="E8" s="4" t="s">
        <v>155</v>
      </c>
      <c r="F8" s="4"/>
      <c r="G8" s="5">
        <v>18</v>
      </c>
      <c r="H8" s="4"/>
      <c r="I8" s="5">
        <v>778288795</v>
      </c>
      <c r="J8" s="4"/>
      <c r="K8" s="5">
        <v>0</v>
      </c>
      <c r="L8" s="4"/>
      <c r="M8" s="5">
        <v>778288795</v>
      </c>
      <c r="N8" s="4"/>
      <c r="O8" s="5">
        <v>778288795</v>
      </c>
      <c r="P8" s="4"/>
      <c r="Q8" s="5">
        <v>0</v>
      </c>
      <c r="R8" s="4"/>
      <c r="S8" s="5">
        <v>778288795</v>
      </c>
    </row>
    <row r="9" spans="1:19" x14ac:dyDescent="0.55000000000000004">
      <c r="A9" s="1" t="s">
        <v>151</v>
      </c>
      <c r="C9" s="4" t="s">
        <v>230</v>
      </c>
      <c r="E9" s="4" t="s">
        <v>152</v>
      </c>
      <c r="F9" s="4"/>
      <c r="G9" s="5">
        <v>18</v>
      </c>
      <c r="H9" s="4"/>
      <c r="I9" s="5">
        <v>31742736</v>
      </c>
      <c r="J9" s="4"/>
      <c r="K9" s="5">
        <v>0</v>
      </c>
      <c r="L9" s="4"/>
      <c r="M9" s="5">
        <v>31742736</v>
      </c>
      <c r="N9" s="4"/>
      <c r="O9" s="5">
        <v>31742736</v>
      </c>
      <c r="P9" s="4"/>
      <c r="Q9" s="5">
        <v>0</v>
      </c>
      <c r="R9" s="4"/>
      <c r="S9" s="5">
        <v>31742736</v>
      </c>
    </row>
    <row r="10" spans="1:19" x14ac:dyDescent="0.55000000000000004">
      <c r="A10" s="1" t="s">
        <v>148</v>
      </c>
      <c r="C10" s="4" t="s">
        <v>230</v>
      </c>
      <c r="E10" s="4" t="s">
        <v>150</v>
      </c>
      <c r="F10" s="4"/>
      <c r="G10" s="5">
        <v>18</v>
      </c>
      <c r="H10" s="4"/>
      <c r="I10" s="5">
        <v>5162955886</v>
      </c>
      <c r="J10" s="4"/>
      <c r="K10" s="5">
        <v>0</v>
      </c>
      <c r="L10" s="4"/>
      <c r="M10" s="5">
        <v>5162955886</v>
      </c>
      <c r="N10" s="4"/>
      <c r="O10" s="5">
        <v>5162955886</v>
      </c>
      <c r="P10" s="4"/>
      <c r="Q10" s="5">
        <v>0</v>
      </c>
      <c r="R10" s="4"/>
      <c r="S10" s="5">
        <v>5162955886</v>
      </c>
    </row>
    <row r="11" spans="1:19" x14ac:dyDescent="0.55000000000000004">
      <c r="A11" s="1" t="s">
        <v>156</v>
      </c>
      <c r="C11" s="4" t="s">
        <v>230</v>
      </c>
      <c r="E11" s="4" t="s">
        <v>158</v>
      </c>
      <c r="F11" s="4"/>
      <c r="G11" s="5">
        <v>15</v>
      </c>
      <c r="H11" s="4"/>
      <c r="I11" s="5">
        <v>1946328318</v>
      </c>
      <c r="J11" s="4"/>
      <c r="K11" s="5">
        <v>0</v>
      </c>
      <c r="L11" s="4"/>
      <c r="M11" s="5">
        <v>1946328318</v>
      </c>
      <c r="N11" s="4"/>
      <c r="O11" s="5">
        <v>1946328318</v>
      </c>
      <c r="P11" s="4"/>
      <c r="Q11" s="5">
        <v>0</v>
      </c>
      <c r="R11" s="4"/>
      <c r="S11" s="5">
        <v>1946328318</v>
      </c>
    </row>
    <row r="12" spans="1:19" x14ac:dyDescent="0.55000000000000004">
      <c r="A12" s="1" t="s">
        <v>159</v>
      </c>
      <c r="C12" s="4" t="s">
        <v>230</v>
      </c>
      <c r="E12" s="4" t="s">
        <v>161</v>
      </c>
      <c r="F12" s="4"/>
      <c r="G12" s="5">
        <v>16</v>
      </c>
      <c r="H12" s="4"/>
      <c r="I12" s="5">
        <v>1426982977</v>
      </c>
      <c r="J12" s="4"/>
      <c r="K12" s="5">
        <v>0</v>
      </c>
      <c r="L12" s="4"/>
      <c r="M12" s="5">
        <v>1426982977</v>
      </c>
      <c r="N12" s="4"/>
      <c r="O12" s="5">
        <v>1426982977</v>
      </c>
      <c r="P12" s="4"/>
      <c r="Q12" s="5">
        <v>0</v>
      </c>
      <c r="R12" s="4"/>
      <c r="S12" s="5">
        <v>1426982977</v>
      </c>
    </row>
    <row r="13" spans="1:19" x14ac:dyDescent="0.55000000000000004">
      <c r="A13" s="1" t="s">
        <v>145</v>
      </c>
      <c r="C13" s="4" t="s">
        <v>230</v>
      </c>
      <c r="E13" s="4" t="s">
        <v>147</v>
      </c>
      <c r="F13" s="4"/>
      <c r="G13" s="5">
        <v>21</v>
      </c>
      <c r="H13" s="4"/>
      <c r="I13" s="5">
        <v>2753251028</v>
      </c>
      <c r="J13" s="4"/>
      <c r="K13" s="5">
        <v>0</v>
      </c>
      <c r="L13" s="4"/>
      <c r="M13" s="5">
        <v>2753251028</v>
      </c>
      <c r="N13" s="4"/>
      <c r="O13" s="5">
        <v>2753251028</v>
      </c>
      <c r="P13" s="4"/>
      <c r="Q13" s="5">
        <v>0</v>
      </c>
      <c r="R13" s="4"/>
      <c r="S13" s="5">
        <v>2753251028</v>
      </c>
    </row>
    <row r="14" spans="1:19" x14ac:dyDescent="0.55000000000000004">
      <c r="A14" s="1" t="s">
        <v>162</v>
      </c>
      <c r="C14" s="4" t="s">
        <v>230</v>
      </c>
      <c r="E14" s="4" t="s">
        <v>164</v>
      </c>
      <c r="F14" s="4"/>
      <c r="G14" s="5">
        <v>18</v>
      </c>
      <c r="H14" s="4"/>
      <c r="I14" s="5">
        <v>90101527</v>
      </c>
      <c r="J14" s="4"/>
      <c r="K14" s="5">
        <v>0</v>
      </c>
      <c r="L14" s="4"/>
      <c r="M14" s="5">
        <v>90101527</v>
      </c>
      <c r="N14" s="4"/>
      <c r="O14" s="5">
        <v>90101527</v>
      </c>
      <c r="P14" s="4"/>
      <c r="Q14" s="5">
        <v>0</v>
      </c>
      <c r="R14" s="4"/>
      <c r="S14" s="5">
        <v>90101527</v>
      </c>
    </row>
    <row r="15" spans="1:19" x14ac:dyDescent="0.55000000000000004">
      <c r="A15" s="1" t="s">
        <v>184</v>
      </c>
      <c r="C15" s="5">
        <v>1</v>
      </c>
      <c r="E15" s="4" t="s">
        <v>230</v>
      </c>
      <c r="F15" s="4"/>
      <c r="G15" s="5">
        <v>8</v>
      </c>
      <c r="H15" s="4"/>
      <c r="I15" s="5">
        <v>604968590</v>
      </c>
      <c r="J15" s="4"/>
      <c r="K15" s="5">
        <v>0</v>
      </c>
      <c r="L15" s="4"/>
      <c r="M15" s="5">
        <v>604968590</v>
      </c>
      <c r="N15" s="4"/>
      <c r="O15" s="5">
        <v>604968590</v>
      </c>
      <c r="P15" s="4"/>
      <c r="Q15" s="5">
        <v>0</v>
      </c>
      <c r="R15" s="4"/>
      <c r="S15" s="5">
        <v>604968590</v>
      </c>
    </row>
    <row r="16" spans="1:19" x14ac:dyDescent="0.55000000000000004">
      <c r="A16" s="1" t="s">
        <v>188</v>
      </c>
      <c r="C16" s="5">
        <v>25</v>
      </c>
      <c r="E16" s="4" t="s">
        <v>230</v>
      </c>
      <c r="F16" s="4"/>
      <c r="G16" s="5">
        <v>8</v>
      </c>
      <c r="H16" s="4"/>
      <c r="I16" s="5">
        <v>7229215</v>
      </c>
      <c r="J16" s="4"/>
      <c r="K16" s="5">
        <v>0</v>
      </c>
      <c r="L16" s="4"/>
      <c r="M16" s="5">
        <v>7229215</v>
      </c>
      <c r="N16" s="4"/>
      <c r="O16" s="5">
        <v>7229215</v>
      </c>
      <c r="P16" s="4"/>
      <c r="Q16" s="5">
        <v>0</v>
      </c>
      <c r="R16" s="4"/>
      <c r="S16" s="5">
        <v>7229215</v>
      </c>
    </row>
    <row r="17" spans="1:19" x14ac:dyDescent="0.55000000000000004">
      <c r="A17" s="1" t="s">
        <v>191</v>
      </c>
      <c r="C17" s="5">
        <v>1</v>
      </c>
      <c r="E17" s="4" t="s">
        <v>230</v>
      </c>
      <c r="F17" s="4"/>
      <c r="G17" s="5">
        <v>8</v>
      </c>
      <c r="H17" s="4"/>
      <c r="I17" s="5">
        <v>4234953</v>
      </c>
      <c r="J17" s="4"/>
      <c r="K17" s="5">
        <v>0</v>
      </c>
      <c r="L17" s="4"/>
      <c r="M17" s="5">
        <v>4234953</v>
      </c>
      <c r="N17" s="4"/>
      <c r="O17" s="5">
        <v>4234953</v>
      </c>
      <c r="P17" s="4"/>
      <c r="Q17" s="5">
        <v>0</v>
      </c>
      <c r="R17" s="4"/>
      <c r="S17" s="5">
        <v>4234953</v>
      </c>
    </row>
    <row r="18" spans="1:19" ht="24.75" thickBot="1" x14ac:dyDescent="0.6">
      <c r="E18" s="4"/>
      <c r="F18" s="4"/>
      <c r="G18" s="4"/>
      <c r="H18" s="4"/>
      <c r="I18" s="10">
        <f>SUM(I8:I17)</f>
        <v>12806084025</v>
      </c>
      <c r="J18" s="4"/>
      <c r="K18" s="10">
        <f>SUM(K8:K17)</f>
        <v>0</v>
      </c>
      <c r="L18" s="4"/>
      <c r="M18" s="10">
        <f>SUM(M8:M17)</f>
        <v>12806084025</v>
      </c>
      <c r="N18" s="4"/>
      <c r="O18" s="10">
        <f>SUM(O8:O17)</f>
        <v>12806084025</v>
      </c>
      <c r="P18" s="4"/>
      <c r="Q18" s="10">
        <f>SUM(Q8:Q17)</f>
        <v>0</v>
      </c>
      <c r="R18" s="4"/>
      <c r="S18" s="10">
        <f>SUM(S8:S17)</f>
        <v>12806084025</v>
      </c>
    </row>
    <row r="19" spans="1:19" ht="24.75" thickTop="1" x14ac:dyDescent="0.55000000000000004">
      <c r="M19" s="3"/>
      <c r="N19" s="3">
        <f t="shared" ref="N19" si="0">SUM(N8:N14)</f>
        <v>0</v>
      </c>
      <c r="O19" s="3"/>
      <c r="P19" s="3"/>
      <c r="Q19" s="3"/>
      <c r="R19" s="3"/>
      <c r="S19" s="3"/>
    </row>
    <row r="22" spans="1:19" x14ac:dyDescent="0.55000000000000004">
      <c r="M22" s="3"/>
      <c r="N22" s="3">
        <f t="shared" ref="N22" si="1">SUM(N15:N17)</f>
        <v>0</v>
      </c>
      <c r="O22" s="3"/>
      <c r="P22" s="3"/>
      <c r="Q22" s="3"/>
      <c r="R22" s="3"/>
      <c r="S2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7"/>
  <sheetViews>
    <sheetView rightToLeft="1" workbookViewId="0">
      <selection activeCell="Q11" sqref="Q11"/>
    </sheetView>
  </sheetViews>
  <sheetFormatPr defaultRowHeight="24" x14ac:dyDescent="0.55000000000000004"/>
  <cols>
    <col min="1" max="1" width="2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2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2" ht="24.75" x14ac:dyDescent="0.55000000000000004">
      <c r="A6" s="15" t="s">
        <v>3</v>
      </c>
      <c r="C6" s="16" t="s">
        <v>204</v>
      </c>
      <c r="D6" s="16" t="s">
        <v>204</v>
      </c>
      <c r="E6" s="16" t="s">
        <v>204</v>
      </c>
      <c r="F6" s="16" t="s">
        <v>204</v>
      </c>
      <c r="G6" s="16" t="s">
        <v>204</v>
      </c>
      <c r="I6" s="16" t="s">
        <v>196</v>
      </c>
      <c r="J6" s="16" t="s">
        <v>196</v>
      </c>
      <c r="K6" s="16" t="s">
        <v>196</v>
      </c>
      <c r="L6" s="16" t="s">
        <v>196</v>
      </c>
      <c r="M6" s="16" t="s">
        <v>196</v>
      </c>
      <c r="O6" s="16" t="s">
        <v>197</v>
      </c>
      <c r="P6" s="16" t="s">
        <v>197</v>
      </c>
      <c r="Q6" s="16" t="s">
        <v>197</v>
      </c>
      <c r="R6" s="16" t="s">
        <v>197</v>
      </c>
      <c r="S6" s="16" t="s">
        <v>197</v>
      </c>
    </row>
    <row r="7" spans="1:22" ht="24.75" x14ac:dyDescent="0.55000000000000004">
      <c r="A7" s="16" t="s">
        <v>3</v>
      </c>
      <c r="C7" s="16" t="s">
        <v>205</v>
      </c>
      <c r="E7" s="16" t="s">
        <v>206</v>
      </c>
      <c r="G7" s="16" t="s">
        <v>207</v>
      </c>
      <c r="I7" s="16" t="s">
        <v>208</v>
      </c>
      <c r="K7" s="16" t="s">
        <v>201</v>
      </c>
      <c r="M7" s="16" t="s">
        <v>209</v>
      </c>
      <c r="O7" s="16" t="s">
        <v>208</v>
      </c>
      <c r="Q7" s="16" t="s">
        <v>201</v>
      </c>
      <c r="S7" s="16" t="s">
        <v>209</v>
      </c>
    </row>
    <row r="8" spans="1:22" x14ac:dyDescent="0.55000000000000004">
      <c r="A8" s="1" t="s">
        <v>57</v>
      </c>
      <c r="C8" s="4" t="s">
        <v>210</v>
      </c>
      <c r="D8" s="4"/>
      <c r="E8" s="5">
        <v>201459023</v>
      </c>
      <c r="F8" s="4"/>
      <c r="G8" s="5">
        <v>135</v>
      </c>
      <c r="H8" s="4"/>
      <c r="I8" s="5">
        <v>27196968105</v>
      </c>
      <c r="J8" s="4"/>
      <c r="K8" s="5">
        <v>0</v>
      </c>
      <c r="L8" s="4"/>
      <c r="M8" s="5">
        <v>27196968105</v>
      </c>
      <c r="N8" s="4"/>
      <c r="O8" s="5">
        <v>27196968105</v>
      </c>
      <c r="P8" s="4"/>
      <c r="Q8" s="5">
        <v>0</v>
      </c>
      <c r="R8" s="4"/>
      <c r="S8" s="5">
        <v>27196968105</v>
      </c>
      <c r="T8" s="4"/>
      <c r="U8" s="4"/>
      <c r="V8" s="4"/>
    </row>
    <row r="9" spans="1:22" ht="24.75" thickBot="1" x14ac:dyDescent="0.6">
      <c r="C9" s="4"/>
      <c r="D9" s="4"/>
      <c r="E9" s="10">
        <f>SUM(E8)</f>
        <v>201459023</v>
      </c>
      <c r="F9" s="4"/>
      <c r="G9" s="4"/>
      <c r="H9" s="4"/>
      <c r="I9" s="10">
        <f>SUM(I8)</f>
        <v>27196968105</v>
      </c>
      <c r="J9" s="4"/>
      <c r="K9" s="10">
        <f>SUM(K8)</f>
        <v>0</v>
      </c>
      <c r="L9" s="4"/>
      <c r="M9" s="10">
        <f>SUM(M8)</f>
        <v>27196968105</v>
      </c>
      <c r="N9" s="4"/>
      <c r="O9" s="10">
        <f>SUM(O8)</f>
        <v>27196968105</v>
      </c>
      <c r="P9" s="4"/>
      <c r="Q9" s="10">
        <f>SUM(Q8)</f>
        <v>0</v>
      </c>
      <c r="R9" s="4"/>
      <c r="S9" s="10">
        <f>SUM(S8)</f>
        <v>27196968105</v>
      </c>
      <c r="T9" s="4"/>
      <c r="U9" s="4"/>
      <c r="V9" s="4"/>
    </row>
    <row r="10" spans="1:22" ht="24.75" thickTop="1" x14ac:dyDescent="0.55000000000000004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3:22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7"/>
  <sheetViews>
    <sheetView rightToLeft="1" workbookViewId="0">
      <selection activeCell="I122" sqref="I122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9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9" ht="24.75" x14ac:dyDescent="0.55000000000000004">
      <c r="A6" s="15" t="s">
        <v>3</v>
      </c>
      <c r="C6" s="16" t="s">
        <v>196</v>
      </c>
      <c r="D6" s="16" t="s">
        <v>196</v>
      </c>
      <c r="E6" s="16" t="s">
        <v>196</v>
      </c>
      <c r="F6" s="16" t="s">
        <v>196</v>
      </c>
      <c r="G6" s="16" t="s">
        <v>196</v>
      </c>
      <c r="H6" s="16" t="s">
        <v>196</v>
      </c>
      <c r="I6" s="16" t="s">
        <v>196</v>
      </c>
      <c r="K6" s="16" t="s">
        <v>197</v>
      </c>
      <c r="L6" s="16" t="s">
        <v>197</v>
      </c>
      <c r="M6" s="16" t="s">
        <v>197</v>
      </c>
      <c r="N6" s="16" t="s">
        <v>197</v>
      </c>
      <c r="O6" s="16" t="s">
        <v>197</v>
      </c>
      <c r="P6" s="16" t="s">
        <v>197</v>
      </c>
      <c r="Q6" s="16" t="s">
        <v>197</v>
      </c>
    </row>
    <row r="7" spans="1:19" ht="24.75" x14ac:dyDescent="0.55000000000000004">
      <c r="A7" s="16" t="s">
        <v>3</v>
      </c>
      <c r="C7" s="16" t="s">
        <v>7</v>
      </c>
      <c r="E7" s="16" t="s">
        <v>211</v>
      </c>
      <c r="G7" s="16" t="s">
        <v>212</v>
      </c>
      <c r="I7" s="16" t="s">
        <v>213</v>
      </c>
      <c r="K7" s="16" t="s">
        <v>7</v>
      </c>
      <c r="M7" s="16" t="s">
        <v>211</v>
      </c>
      <c r="O7" s="16" t="s">
        <v>212</v>
      </c>
      <c r="Q7" s="16" t="s">
        <v>213</v>
      </c>
    </row>
    <row r="8" spans="1:19" x14ac:dyDescent="0.55000000000000004">
      <c r="A8" s="1" t="s">
        <v>62</v>
      </c>
      <c r="C8" s="9">
        <v>7100000</v>
      </c>
      <c r="D8" s="9"/>
      <c r="E8" s="9">
        <v>54485868600</v>
      </c>
      <c r="F8" s="9"/>
      <c r="G8" s="9">
        <v>49545440100</v>
      </c>
      <c r="H8" s="9"/>
      <c r="I8" s="9">
        <f>E8-G8</f>
        <v>4940428500</v>
      </c>
      <c r="J8" s="9"/>
      <c r="K8" s="9">
        <v>7100000</v>
      </c>
      <c r="L8" s="9"/>
      <c r="M8" s="9">
        <v>54485868600</v>
      </c>
      <c r="N8" s="9"/>
      <c r="O8" s="9">
        <v>49545440100</v>
      </c>
      <c r="P8" s="9"/>
      <c r="Q8" s="9">
        <f>M8-O8</f>
        <v>4940428500</v>
      </c>
      <c r="R8" s="9"/>
      <c r="S8" s="9"/>
    </row>
    <row r="9" spans="1:19" x14ac:dyDescent="0.55000000000000004">
      <c r="A9" s="1" t="s">
        <v>48</v>
      </c>
      <c r="C9" s="9">
        <v>11423673</v>
      </c>
      <c r="D9" s="9"/>
      <c r="E9" s="9">
        <v>38609387295</v>
      </c>
      <c r="F9" s="9"/>
      <c r="G9" s="9">
        <v>21848370928</v>
      </c>
      <c r="H9" s="9"/>
      <c r="I9" s="9">
        <f t="shared" ref="I9:I72" si="0">E9-G9</f>
        <v>16761016367</v>
      </c>
      <c r="J9" s="9"/>
      <c r="K9" s="9">
        <v>11423673</v>
      </c>
      <c r="L9" s="9"/>
      <c r="M9" s="9">
        <v>38609387295</v>
      </c>
      <c r="N9" s="9"/>
      <c r="O9" s="9">
        <v>21848370928</v>
      </c>
      <c r="P9" s="9"/>
      <c r="Q9" s="9">
        <f t="shared" ref="Q9:Q72" si="1">M9-O9</f>
        <v>16761016367</v>
      </c>
      <c r="R9" s="9"/>
      <c r="S9" s="9"/>
    </row>
    <row r="10" spans="1:19" x14ac:dyDescent="0.55000000000000004">
      <c r="A10" s="1" t="s">
        <v>86</v>
      </c>
      <c r="C10" s="9">
        <v>95149464</v>
      </c>
      <c r="D10" s="9"/>
      <c r="E10" s="9">
        <v>468187457211</v>
      </c>
      <c r="F10" s="9"/>
      <c r="G10" s="9">
        <v>462140690137</v>
      </c>
      <c r="H10" s="9"/>
      <c r="I10" s="9">
        <f t="shared" si="0"/>
        <v>6046767074</v>
      </c>
      <c r="J10" s="9"/>
      <c r="K10" s="9">
        <v>95149464</v>
      </c>
      <c r="L10" s="9"/>
      <c r="M10" s="9">
        <v>468187457211</v>
      </c>
      <c r="N10" s="9"/>
      <c r="O10" s="9">
        <v>462140690137</v>
      </c>
      <c r="P10" s="9"/>
      <c r="Q10" s="9">
        <f t="shared" si="1"/>
        <v>6046767074</v>
      </c>
      <c r="R10" s="9"/>
      <c r="S10" s="9"/>
    </row>
    <row r="11" spans="1:19" x14ac:dyDescent="0.55000000000000004">
      <c r="A11" s="1" t="s">
        <v>50</v>
      </c>
      <c r="C11" s="9">
        <v>9699863</v>
      </c>
      <c r="D11" s="9"/>
      <c r="E11" s="9">
        <v>99699818748</v>
      </c>
      <c r="F11" s="9"/>
      <c r="G11" s="9">
        <v>84175959156</v>
      </c>
      <c r="H11" s="9"/>
      <c r="I11" s="9">
        <f t="shared" si="0"/>
        <v>15523859592</v>
      </c>
      <c r="J11" s="9"/>
      <c r="K11" s="9">
        <v>9699863</v>
      </c>
      <c r="L11" s="9"/>
      <c r="M11" s="9">
        <v>99699818748</v>
      </c>
      <c r="N11" s="9"/>
      <c r="O11" s="9">
        <v>84175959156</v>
      </c>
      <c r="P11" s="9"/>
      <c r="Q11" s="9">
        <f t="shared" si="1"/>
        <v>15523859592</v>
      </c>
      <c r="R11" s="9"/>
      <c r="S11" s="9"/>
    </row>
    <row r="12" spans="1:19" x14ac:dyDescent="0.55000000000000004">
      <c r="A12" s="1" t="s">
        <v>73</v>
      </c>
      <c r="C12" s="9">
        <v>33358084</v>
      </c>
      <c r="D12" s="9"/>
      <c r="E12" s="9">
        <v>56271846970</v>
      </c>
      <c r="F12" s="9"/>
      <c r="G12" s="9">
        <v>59952562947</v>
      </c>
      <c r="H12" s="9"/>
      <c r="I12" s="9">
        <f t="shared" si="0"/>
        <v>-3680715977</v>
      </c>
      <c r="J12" s="9"/>
      <c r="K12" s="9">
        <v>33358084</v>
      </c>
      <c r="L12" s="9"/>
      <c r="M12" s="9">
        <v>56271846970</v>
      </c>
      <c r="N12" s="9"/>
      <c r="O12" s="9">
        <v>59952562947</v>
      </c>
      <c r="P12" s="9"/>
      <c r="Q12" s="9">
        <f t="shared" si="1"/>
        <v>-3680715977</v>
      </c>
      <c r="R12" s="9"/>
      <c r="S12" s="9"/>
    </row>
    <row r="13" spans="1:19" x14ac:dyDescent="0.55000000000000004">
      <c r="A13" s="1" t="s">
        <v>107</v>
      </c>
      <c r="C13" s="9">
        <v>3607</v>
      </c>
      <c r="D13" s="9"/>
      <c r="E13" s="9">
        <v>21011254</v>
      </c>
      <c r="F13" s="9"/>
      <c r="G13" s="9">
        <v>20506360</v>
      </c>
      <c r="H13" s="9"/>
      <c r="I13" s="9">
        <f t="shared" si="0"/>
        <v>504894</v>
      </c>
      <c r="J13" s="9"/>
      <c r="K13" s="9">
        <v>3607</v>
      </c>
      <c r="L13" s="9"/>
      <c r="M13" s="9">
        <v>21011254</v>
      </c>
      <c r="N13" s="9"/>
      <c r="O13" s="9">
        <v>20506360</v>
      </c>
      <c r="P13" s="9"/>
      <c r="Q13" s="9">
        <f t="shared" si="1"/>
        <v>504894</v>
      </c>
      <c r="R13" s="9"/>
      <c r="S13" s="9"/>
    </row>
    <row r="14" spans="1:19" x14ac:dyDescent="0.55000000000000004">
      <c r="A14" s="1" t="s">
        <v>28</v>
      </c>
      <c r="C14" s="9">
        <v>4223289</v>
      </c>
      <c r="D14" s="9"/>
      <c r="E14" s="9">
        <v>814317178694</v>
      </c>
      <c r="F14" s="9"/>
      <c r="G14" s="9">
        <v>788429478564</v>
      </c>
      <c r="H14" s="9"/>
      <c r="I14" s="9">
        <f t="shared" si="0"/>
        <v>25887700130</v>
      </c>
      <c r="J14" s="9"/>
      <c r="K14" s="9">
        <v>4223289</v>
      </c>
      <c r="L14" s="9"/>
      <c r="M14" s="9">
        <v>814317178694</v>
      </c>
      <c r="N14" s="9"/>
      <c r="O14" s="9">
        <v>788429478564</v>
      </c>
      <c r="P14" s="9"/>
      <c r="Q14" s="9">
        <f t="shared" si="1"/>
        <v>25887700130</v>
      </c>
      <c r="R14" s="9"/>
      <c r="S14" s="9"/>
    </row>
    <row r="15" spans="1:19" x14ac:dyDescent="0.55000000000000004">
      <c r="A15" s="1" t="s">
        <v>80</v>
      </c>
      <c r="C15" s="9">
        <v>15980119</v>
      </c>
      <c r="D15" s="9"/>
      <c r="E15" s="9">
        <v>279576656338</v>
      </c>
      <c r="F15" s="9"/>
      <c r="G15" s="9">
        <v>221204597785</v>
      </c>
      <c r="H15" s="9"/>
      <c r="I15" s="9">
        <f t="shared" si="0"/>
        <v>58372058553</v>
      </c>
      <c r="J15" s="9"/>
      <c r="K15" s="9">
        <v>15980119</v>
      </c>
      <c r="L15" s="9"/>
      <c r="M15" s="9">
        <v>279576656338</v>
      </c>
      <c r="N15" s="9"/>
      <c r="O15" s="9">
        <v>221204597785</v>
      </c>
      <c r="P15" s="9"/>
      <c r="Q15" s="9">
        <f t="shared" si="1"/>
        <v>58372058553</v>
      </c>
      <c r="R15" s="9"/>
      <c r="S15" s="9"/>
    </row>
    <row r="16" spans="1:19" x14ac:dyDescent="0.55000000000000004">
      <c r="A16" s="1" t="s">
        <v>66</v>
      </c>
      <c r="C16" s="9">
        <v>105629</v>
      </c>
      <c r="D16" s="9"/>
      <c r="E16" s="9">
        <v>1598107723</v>
      </c>
      <c r="F16" s="9"/>
      <c r="G16" s="9">
        <v>1516207327</v>
      </c>
      <c r="H16" s="9"/>
      <c r="I16" s="9">
        <f t="shared" si="0"/>
        <v>81900396</v>
      </c>
      <c r="J16" s="9"/>
      <c r="K16" s="9">
        <v>105629</v>
      </c>
      <c r="L16" s="9"/>
      <c r="M16" s="9">
        <v>1598107723</v>
      </c>
      <c r="N16" s="9"/>
      <c r="O16" s="9">
        <v>1516207327</v>
      </c>
      <c r="P16" s="9"/>
      <c r="Q16" s="9">
        <f t="shared" si="1"/>
        <v>81900396</v>
      </c>
      <c r="R16" s="9"/>
      <c r="S16" s="9"/>
    </row>
    <row r="17" spans="1:19" x14ac:dyDescent="0.55000000000000004">
      <c r="A17" s="1" t="s">
        <v>20</v>
      </c>
      <c r="C17" s="9">
        <v>64967671</v>
      </c>
      <c r="D17" s="9"/>
      <c r="E17" s="9">
        <v>457880093705</v>
      </c>
      <c r="F17" s="9"/>
      <c r="G17" s="9">
        <v>405937099308</v>
      </c>
      <c r="H17" s="9"/>
      <c r="I17" s="9">
        <f t="shared" si="0"/>
        <v>51942994397</v>
      </c>
      <c r="J17" s="9"/>
      <c r="K17" s="9">
        <v>64967671</v>
      </c>
      <c r="L17" s="9"/>
      <c r="M17" s="9">
        <v>457880093705</v>
      </c>
      <c r="N17" s="9"/>
      <c r="O17" s="9">
        <v>405937099308</v>
      </c>
      <c r="P17" s="9"/>
      <c r="Q17" s="9">
        <f t="shared" si="1"/>
        <v>51942994397</v>
      </c>
      <c r="R17" s="9"/>
      <c r="S17" s="9"/>
    </row>
    <row r="18" spans="1:19" x14ac:dyDescent="0.55000000000000004">
      <c r="A18" s="1" t="s">
        <v>41</v>
      </c>
      <c r="C18" s="9">
        <v>104300</v>
      </c>
      <c r="D18" s="9"/>
      <c r="E18" s="9">
        <v>172400729375</v>
      </c>
      <c r="F18" s="9"/>
      <c r="G18" s="9">
        <v>155837759000</v>
      </c>
      <c r="H18" s="9"/>
      <c r="I18" s="9">
        <f t="shared" si="0"/>
        <v>16562970375</v>
      </c>
      <c r="J18" s="9"/>
      <c r="K18" s="9">
        <v>104300</v>
      </c>
      <c r="L18" s="9"/>
      <c r="M18" s="9">
        <v>172400729375</v>
      </c>
      <c r="N18" s="9"/>
      <c r="O18" s="9">
        <v>155837759000</v>
      </c>
      <c r="P18" s="9"/>
      <c r="Q18" s="9">
        <f t="shared" si="1"/>
        <v>16562970375</v>
      </c>
      <c r="R18" s="9"/>
      <c r="S18" s="9"/>
    </row>
    <row r="19" spans="1:19" x14ac:dyDescent="0.55000000000000004">
      <c r="A19" s="1" t="s">
        <v>95</v>
      </c>
      <c r="C19" s="9">
        <v>47760996</v>
      </c>
      <c r="D19" s="9"/>
      <c r="E19" s="9">
        <v>283911372081</v>
      </c>
      <c r="F19" s="9"/>
      <c r="G19" s="9">
        <v>264729905387</v>
      </c>
      <c r="H19" s="9"/>
      <c r="I19" s="9">
        <f t="shared" si="0"/>
        <v>19181466694</v>
      </c>
      <c r="J19" s="9"/>
      <c r="K19" s="9">
        <v>47760996</v>
      </c>
      <c r="L19" s="9"/>
      <c r="M19" s="9">
        <v>283911372081</v>
      </c>
      <c r="N19" s="9"/>
      <c r="O19" s="9">
        <v>264729905387</v>
      </c>
      <c r="P19" s="9"/>
      <c r="Q19" s="9">
        <f t="shared" si="1"/>
        <v>19181466694</v>
      </c>
      <c r="R19" s="9"/>
      <c r="S19" s="9"/>
    </row>
    <row r="20" spans="1:19" x14ac:dyDescent="0.55000000000000004">
      <c r="A20" s="1" t="s">
        <v>68</v>
      </c>
      <c r="C20" s="9">
        <v>5980283</v>
      </c>
      <c r="D20" s="9"/>
      <c r="E20" s="9">
        <v>115029951117</v>
      </c>
      <c r="F20" s="9"/>
      <c r="G20" s="9">
        <v>111938706953</v>
      </c>
      <c r="H20" s="9"/>
      <c r="I20" s="9">
        <f t="shared" si="0"/>
        <v>3091244164</v>
      </c>
      <c r="J20" s="9"/>
      <c r="K20" s="9">
        <v>5980283</v>
      </c>
      <c r="L20" s="9"/>
      <c r="M20" s="9">
        <v>115029951117</v>
      </c>
      <c r="N20" s="9"/>
      <c r="O20" s="9">
        <v>111938706953</v>
      </c>
      <c r="P20" s="9"/>
      <c r="Q20" s="9">
        <f t="shared" si="1"/>
        <v>3091244164</v>
      </c>
      <c r="R20" s="9"/>
      <c r="S20" s="9"/>
    </row>
    <row r="21" spans="1:19" x14ac:dyDescent="0.55000000000000004">
      <c r="A21" s="1" t="s">
        <v>22</v>
      </c>
      <c r="C21" s="9">
        <v>4798636</v>
      </c>
      <c r="D21" s="9"/>
      <c r="E21" s="9">
        <v>78229379499</v>
      </c>
      <c r="F21" s="9"/>
      <c r="G21" s="9">
        <v>67496690367</v>
      </c>
      <c r="H21" s="9"/>
      <c r="I21" s="9">
        <f t="shared" si="0"/>
        <v>10732689132</v>
      </c>
      <c r="J21" s="9"/>
      <c r="K21" s="9">
        <v>4798636</v>
      </c>
      <c r="L21" s="9"/>
      <c r="M21" s="9">
        <v>78229379499</v>
      </c>
      <c r="N21" s="9"/>
      <c r="O21" s="9">
        <v>67496690367</v>
      </c>
      <c r="P21" s="9"/>
      <c r="Q21" s="9">
        <f t="shared" si="1"/>
        <v>10732689132</v>
      </c>
      <c r="R21" s="9"/>
      <c r="S21" s="9"/>
    </row>
    <row r="22" spans="1:19" x14ac:dyDescent="0.55000000000000004">
      <c r="A22" s="1" t="s">
        <v>24</v>
      </c>
      <c r="C22" s="9">
        <v>14773023</v>
      </c>
      <c r="D22" s="9"/>
      <c r="E22" s="9">
        <v>176221482157</v>
      </c>
      <c r="F22" s="9"/>
      <c r="G22" s="9">
        <v>182682874678</v>
      </c>
      <c r="H22" s="9"/>
      <c r="I22" s="9">
        <f t="shared" si="0"/>
        <v>-6461392521</v>
      </c>
      <c r="J22" s="9"/>
      <c r="K22" s="9">
        <v>14773023</v>
      </c>
      <c r="L22" s="9"/>
      <c r="M22" s="9">
        <v>176221482157</v>
      </c>
      <c r="N22" s="9"/>
      <c r="O22" s="9">
        <v>182682874678</v>
      </c>
      <c r="P22" s="9"/>
      <c r="Q22" s="9">
        <f t="shared" si="1"/>
        <v>-6461392521</v>
      </c>
      <c r="R22" s="9"/>
      <c r="S22" s="9"/>
    </row>
    <row r="23" spans="1:19" x14ac:dyDescent="0.55000000000000004">
      <c r="A23" s="1" t="s">
        <v>19</v>
      </c>
      <c r="C23" s="9">
        <v>31830868</v>
      </c>
      <c r="D23" s="9"/>
      <c r="E23" s="9">
        <v>102676584218</v>
      </c>
      <c r="F23" s="9"/>
      <c r="G23" s="9">
        <v>101569132616</v>
      </c>
      <c r="H23" s="9"/>
      <c r="I23" s="9">
        <f t="shared" si="0"/>
        <v>1107451602</v>
      </c>
      <c r="J23" s="9"/>
      <c r="K23" s="9">
        <v>31830868</v>
      </c>
      <c r="L23" s="9"/>
      <c r="M23" s="9">
        <v>102676584218</v>
      </c>
      <c r="N23" s="9"/>
      <c r="O23" s="9">
        <v>101569132616</v>
      </c>
      <c r="P23" s="9"/>
      <c r="Q23" s="9">
        <f t="shared" si="1"/>
        <v>1107451602</v>
      </c>
      <c r="R23" s="9"/>
      <c r="S23" s="9"/>
    </row>
    <row r="24" spans="1:19" x14ac:dyDescent="0.55000000000000004">
      <c r="A24" s="1" t="s">
        <v>18</v>
      </c>
      <c r="C24" s="9">
        <v>29150422</v>
      </c>
      <c r="D24" s="9"/>
      <c r="E24" s="9">
        <v>84554818854</v>
      </c>
      <c r="F24" s="9"/>
      <c r="G24" s="9">
        <v>89987090445</v>
      </c>
      <c r="H24" s="9"/>
      <c r="I24" s="9">
        <f t="shared" si="0"/>
        <v>-5432271591</v>
      </c>
      <c r="J24" s="9"/>
      <c r="K24" s="9">
        <v>29150422</v>
      </c>
      <c r="L24" s="9"/>
      <c r="M24" s="9">
        <v>84554818854</v>
      </c>
      <c r="N24" s="9"/>
      <c r="O24" s="9">
        <v>89987090445</v>
      </c>
      <c r="P24" s="9"/>
      <c r="Q24" s="9">
        <f t="shared" si="1"/>
        <v>-5432271591</v>
      </c>
      <c r="R24" s="9"/>
      <c r="S24" s="9"/>
    </row>
    <row r="25" spans="1:19" x14ac:dyDescent="0.55000000000000004">
      <c r="A25" s="1" t="s">
        <v>63</v>
      </c>
      <c r="C25" s="9">
        <v>13188080</v>
      </c>
      <c r="D25" s="9"/>
      <c r="E25" s="9">
        <v>157315331088</v>
      </c>
      <c r="F25" s="9"/>
      <c r="G25" s="9">
        <v>140535029105</v>
      </c>
      <c r="H25" s="9"/>
      <c r="I25" s="9">
        <f t="shared" si="0"/>
        <v>16780301983</v>
      </c>
      <c r="J25" s="9"/>
      <c r="K25" s="9">
        <v>13188080</v>
      </c>
      <c r="L25" s="9"/>
      <c r="M25" s="9">
        <v>157315331088</v>
      </c>
      <c r="N25" s="9"/>
      <c r="O25" s="9">
        <v>140535029105</v>
      </c>
      <c r="P25" s="9"/>
      <c r="Q25" s="9">
        <f t="shared" si="1"/>
        <v>16780301983</v>
      </c>
      <c r="R25" s="9"/>
      <c r="S25" s="9"/>
    </row>
    <row r="26" spans="1:19" x14ac:dyDescent="0.55000000000000004">
      <c r="A26" s="1" t="s">
        <v>39</v>
      </c>
      <c r="C26" s="9">
        <v>9760937</v>
      </c>
      <c r="D26" s="9"/>
      <c r="E26" s="9">
        <v>34736236740</v>
      </c>
      <c r="F26" s="9"/>
      <c r="G26" s="9">
        <v>39437174197</v>
      </c>
      <c r="H26" s="9"/>
      <c r="I26" s="9">
        <f t="shared" si="0"/>
        <v>-4700937457</v>
      </c>
      <c r="J26" s="9"/>
      <c r="K26" s="9">
        <v>9760937</v>
      </c>
      <c r="L26" s="9"/>
      <c r="M26" s="9">
        <v>34736236740</v>
      </c>
      <c r="N26" s="9"/>
      <c r="O26" s="9">
        <v>39437174197</v>
      </c>
      <c r="P26" s="9"/>
      <c r="Q26" s="9">
        <f t="shared" si="1"/>
        <v>-4700937457</v>
      </c>
      <c r="R26" s="9"/>
      <c r="S26" s="9"/>
    </row>
    <row r="27" spans="1:19" x14ac:dyDescent="0.55000000000000004">
      <c r="A27" s="1" t="s">
        <v>108</v>
      </c>
      <c r="C27" s="9">
        <v>3380000</v>
      </c>
      <c r="D27" s="9"/>
      <c r="E27" s="9">
        <v>115412187150</v>
      </c>
      <c r="F27" s="9"/>
      <c r="G27" s="9">
        <v>120080362560</v>
      </c>
      <c r="H27" s="9"/>
      <c r="I27" s="9">
        <f t="shared" si="0"/>
        <v>-4668175410</v>
      </c>
      <c r="J27" s="9"/>
      <c r="K27" s="9">
        <v>3380000</v>
      </c>
      <c r="L27" s="9"/>
      <c r="M27" s="9">
        <v>115412187150</v>
      </c>
      <c r="N27" s="9"/>
      <c r="O27" s="9">
        <v>120080362560</v>
      </c>
      <c r="P27" s="9"/>
      <c r="Q27" s="9">
        <f t="shared" si="1"/>
        <v>-4668175410</v>
      </c>
      <c r="R27" s="9"/>
      <c r="S27" s="9"/>
    </row>
    <row r="28" spans="1:19" x14ac:dyDescent="0.55000000000000004">
      <c r="A28" s="1" t="s">
        <v>57</v>
      </c>
      <c r="C28" s="9">
        <v>283845728</v>
      </c>
      <c r="D28" s="9"/>
      <c r="E28" s="9">
        <v>235883123187</v>
      </c>
      <c r="F28" s="9"/>
      <c r="G28" s="9">
        <v>245230688726</v>
      </c>
      <c r="H28" s="9"/>
      <c r="I28" s="9">
        <f t="shared" si="0"/>
        <v>-9347565539</v>
      </c>
      <c r="J28" s="9"/>
      <c r="K28" s="9">
        <v>283845728</v>
      </c>
      <c r="L28" s="9"/>
      <c r="M28" s="9">
        <v>235883123187</v>
      </c>
      <c r="N28" s="9"/>
      <c r="O28" s="9">
        <v>245230688726</v>
      </c>
      <c r="P28" s="9"/>
      <c r="Q28" s="9">
        <f t="shared" si="1"/>
        <v>-9347565539</v>
      </c>
      <c r="R28" s="9"/>
      <c r="S28" s="9"/>
    </row>
    <row r="29" spans="1:19" x14ac:dyDescent="0.55000000000000004">
      <c r="A29" s="1" t="s">
        <v>25</v>
      </c>
      <c r="C29" s="9">
        <v>2804702</v>
      </c>
      <c r="D29" s="9"/>
      <c r="E29" s="9">
        <v>200876410364</v>
      </c>
      <c r="F29" s="9"/>
      <c r="G29" s="9">
        <v>198076192485</v>
      </c>
      <c r="H29" s="9"/>
      <c r="I29" s="9">
        <f t="shared" si="0"/>
        <v>2800217879</v>
      </c>
      <c r="J29" s="9"/>
      <c r="K29" s="9">
        <v>2804702</v>
      </c>
      <c r="L29" s="9"/>
      <c r="M29" s="9">
        <v>200876410364</v>
      </c>
      <c r="N29" s="9"/>
      <c r="O29" s="9">
        <v>198076192485</v>
      </c>
      <c r="P29" s="9"/>
      <c r="Q29" s="9">
        <f t="shared" si="1"/>
        <v>2800217879</v>
      </c>
      <c r="R29" s="9"/>
      <c r="S29" s="9"/>
    </row>
    <row r="30" spans="1:19" x14ac:dyDescent="0.55000000000000004">
      <c r="A30" s="1" t="s">
        <v>82</v>
      </c>
      <c r="C30" s="9">
        <v>5630095</v>
      </c>
      <c r="D30" s="9"/>
      <c r="E30" s="9">
        <v>43037822738</v>
      </c>
      <c r="F30" s="9"/>
      <c r="G30" s="9">
        <v>41806571632</v>
      </c>
      <c r="H30" s="9"/>
      <c r="I30" s="9">
        <f t="shared" si="0"/>
        <v>1231251106</v>
      </c>
      <c r="J30" s="9"/>
      <c r="K30" s="9">
        <v>5630095</v>
      </c>
      <c r="L30" s="9"/>
      <c r="M30" s="9">
        <v>43037822738</v>
      </c>
      <c r="N30" s="9"/>
      <c r="O30" s="9">
        <v>41806571632</v>
      </c>
      <c r="P30" s="9"/>
      <c r="Q30" s="9">
        <f t="shared" si="1"/>
        <v>1231251106</v>
      </c>
      <c r="R30" s="9"/>
      <c r="S30" s="9"/>
    </row>
    <row r="31" spans="1:19" x14ac:dyDescent="0.55000000000000004">
      <c r="A31" s="1" t="s">
        <v>94</v>
      </c>
      <c r="C31" s="9">
        <v>4098146</v>
      </c>
      <c r="D31" s="9"/>
      <c r="E31" s="9">
        <v>41185734136</v>
      </c>
      <c r="F31" s="9"/>
      <c r="G31" s="9">
        <v>36663858262</v>
      </c>
      <c r="H31" s="9"/>
      <c r="I31" s="9">
        <f t="shared" si="0"/>
        <v>4521875874</v>
      </c>
      <c r="J31" s="9"/>
      <c r="K31" s="9">
        <v>4098146</v>
      </c>
      <c r="L31" s="9"/>
      <c r="M31" s="9">
        <v>41185734136</v>
      </c>
      <c r="N31" s="9"/>
      <c r="O31" s="9">
        <v>36663858262</v>
      </c>
      <c r="P31" s="9"/>
      <c r="Q31" s="9">
        <f t="shared" si="1"/>
        <v>4521875874</v>
      </c>
      <c r="R31" s="9"/>
      <c r="S31" s="9"/>
    </row>
    <row r="32" spans="1:19" x14ac:dyDescent="0.55000000000000004">
      <c r="A32" s="1" t="s">
        <v>60</v>
      </c>
      <c r="C32" s="9">
        <v>72151575</v>
      </c>
      <c r="D32" s="9"/>
      <c r="E32" s="9">
        <v>292626874365</v>
      </c>
      <c r="F32" s="9"/>
      <c r="G32" s="9">
        <v>267810967859</v>
      </c>
      <c r="H32" s="9"/>
      <c r="I32" s="9">
        <f t="shared" si="0"/>
        <v>24815906506</v>
      </c>
      <c r="J32" s="9"/>
      <c r="K32" s="9">
        <v>72151575</v>
      </c>
      <c r="L32" s="9"/>
      <c r="M32" s="9">
        <v>292626874365</v>
      </c>
      <c r="N32" s="9"/>
      <c r="O32" s="9">
        <v>267810967859</v>
      </c>
      <c r="P32" s="9"/>
      <c r="Q32" s="9">
        <f t="shared" si="1"/>
        <v>24815906506</v>
      </c>
      <c r="R32" s="9"/>
      <c r="S32" s="9"/>
    </row>
    <row r="33" spans="1:19" x14ac:dyDescent="0.55000000000000004">
      <c r="A33" s="1" t="s">
        <v>85</v>
      </c>
      <c r="C33" s="9">
        <v>12621706</v>
      </c>
      <c r="D33" s="9"/>
      <c r="E33" s="9">
        <v>121074756095</v>
      </c>
      <c r="F33" s="9"/>
      <c r="G33" s="9">
        <v>123188209555</v>
      </c>
      <c r="H33" s="9"/>
      <c r="I33" s="9">
        <f t="shared" si="0"/>
        <v>-2113453460</v>
      </c>
      <c r="J33" s="9"/>
      <c r="K33" s="9">
        <v>12621706</v>
      </c>
      <c r="L33" s="9"/>
      <c r="M33" s="9">
        <v>121074756095</v>
      </c>
      <c r="N33" s="9"/>
      <c r="O33" s="9">
        <v>123188209555</v>
      </c>
      <c r="P33" s="9"/>
      <c r="Q33" s="9">
        <f t="shared" si="1"/>
        <v>-2113453460</v>
      </c>
      <c r="R33" s="9"/>
      <c r="S33" s="9"/>
    </row>
    <row r="34" spans="1:19" x14ac:dyDescent="0.55000000000000004">
      <c r="A34" s="1" t="s">
        <v>81</v>
      </c>
      <c r="C34" s="9">
        <v>22413243</v>
      </c>
      <c r="D34" s="9"/>
      <c r="E34" s="9">
        <v>88050102374</v>
      </c>
      <c r="F34" s="9"/>
      <c r="G34" s="9">
        <v>78157833788</v>
      </c>
      <c r="H34" s="9"/>
      <c r="I34" s="9">
        <f t="shared" si="0"/>
        <v>9892268586</v>
      </c>
      <c r="J34" s="9"/>
      <c r="K34" s="9">
        <v>22413243</v>
      </c>
      <c r="L34" s="9"/>
      <c r="M34" s="9">
        <v>88050102374</v>
      </c>
      <c r="N34" s="9"/>
      <c r="O34" s="9">
        <v>78157833788</v>
      </c>
      <c r="P34" s="9"/>
      <c r="Q34" s="9">
        <f t="shared" si="1"/>
        <v>9892268586</v>
      </c>
      <c r="R34" s="9"/>
      <c r="S34" s="9"/>
    </row>
    <row r="35" spans="1:19" x14ac:dyDescent="0.55000000000000004">
      <c r="A35" s="1" t="s">
        <v>47</v>
      </c>
      <c r="C35" s="9">
        <v>3289466</v>
      </c>
      <c r="D35" s="9"/>
      <c r="E35" s="9">
        <v>45026435936</v>
      </c>
      <c r="F35" s="9"/>
      <c r="G35" s="9">
        <v>35288689330</v>
      </c>
      <c r="H35" s="9"/>
      <c r="I35" s="9">
        <f t="shared" si="0"/>
        <v>9737746606</v>
      </c>
      <c r="J35" s="9"/>
      <c r="K35" s="9">
        <v>3289466</v>
      </c>
      <c r="L35" s="9"/>
      <c r="M35" s="9">
        <v>45026435936</v>
      </c>
      <c r="N35" s="9"/>
      <c r="O35" s="9">
        <v>35288689330</v>
      </c>
      <c r="P35" s="9"/>
      <c r="Q35" s="9">
        <f t="shared" si="1"/>
        <v>9737746606</v>
      </c>
      <c r="R35" s="9"/>
      <c r="S35" s="9"/>
    </row>
    <row r="36" spans="1:19" x14ac:dyDescent="0.55000000000000004">
      <c r="A36" s="1" t="s">
        <v>49</v>
      </c>
      <c r="C36" s="9">
        <v>29678394</v>
      </c>
      <c r="D36" s="9"/>
      <c r="E36" s="9">
        <v>110926796409</v>
      </c>
      <c r="F36" s="9"/>
      <c r="G36" s="9">
        <v>101988237889</v>
      </c>
      <c r="H36" s="9"/>
      <c r="I36" s="9">
        <f t="shared" si="0"/>
        <v>8938558520</v>
      </c>
      <c r="J36" s="9"/>
      <c r="K36" s="9">
        <v>29678394</v>
      </c>
      <c r="L36" s="9"/>
      <c r="M36" s="9">
        <v>110926796409</v>
      </c>
      <c r="N36" s="9"/>
      <c r="O36" s="9">
        <v>101988237889</v>
      </c>
      <c r="P36" s="9"/>
      <c r="Q36" s="9">
        <f t="shared" si="1"/>
        <v>8938558520</v>
      </c>
      <c r="R36" s="9"/>
      <c r="S36" s="9"/>
    </row>
    <row r="37" spans="1:19" x14ac:dyDescent="0.55000000000000004">
      <c r="A37" s="1" t="s">
        <v>59</v>
      </c>
      <c r="C37" s="9">
        <v>43889672</v>
      </c>
      <c r="D37" s="9"/>
      <c r="E37" s="9">
        <v>225123206810</v>
      </c>
      <c r="F37" s="9"/>
      <c r="G37" s="9">
        <v>218153893539</v>
      </c>
      <c r="H37" s="9"/>
      <c r="I37" s="9">
        <f t="shared" si="0"/>
        <v>6969313271</v>
      </c>
      <c r="J37" s="9"/>
      <c r="K37" s="9">
        <v>43889672</v>
      </c>
      <c r="L37" s="9"/>
      <c r="M37" s="9">
        <v>225123206810</v>
      </c>
      <c r="N37" s="9"/>
      <c r="O37" s="9">
        <v>218153893539</v>
      </c>
      <c r="P37" s="9"/>
      <c r="Q37" s="9">
        <f t="shared" si="1"/>
        <v>6969313271</v>
      </c>
      <c r="R37" s="9"/>
      <c r="S37" s="9"/>
    </row>
    <row r="38" spans="1:19" x14ac:dyDescent="0.55000000000000004">
      <c r="A38" s="1" t="s">
        <v>72</v>
      </c>
      <c r="C38" s="9">
        <v>10860000</v>
      </c>
      <c r="D38" s="9"/>
      <c r="E38" s="9">
        <v>79993788030</v>
      </c>
      <c r="F38" s="9"/>
      <c r="G38" s="9">
        <v>76647219299</v>
      </c>
      <c r="H38" s="9"/>
      <c r="I38" s="9">
        <f t="shared" si="0"/>
        <v>3346568731</v>
      </c>
      <c r="J38" s="9"/>
      <c r="K38" s="9">
        <v>10860000</v>
      </c>
      <c r="L38" s="9"/>
      <c r="M38" s="9">
        <v>79993788030</v>
      </c>
      <c r="N38" s="9"/>
      <c r="O38" s="9">
        <v>76647219299</v>
      </c>
      <c r="P38" s="9"/>
      <c r="Q38" s="9">
        <f t="shared" si="1"/>
        <v>3346568731</v>
      </c>
      <c r="R38" s="9"/>
      <c r="S38" s="9"/>
    </row>
    <row r="39" spans="1:19" x14ac:dyDescent="0.55000000000000004">
      <c r="A39" s="1" t="s">
        <v>77</v>
      </c>
      <c r="C39" s="9">
        <v>11000000</v>
      </c>
      <c r="D39" s="9"/>
      <c r="E39" s="9">
        <v>57953115000</v>
      </c>
      <c r="F39" s="9"/>
      <c r="G39" s="9">
        <v>57953115000</v>
      </c>
      <c r="H39" s="9"/>
      <c r="I39" s="9">
        <f t="shared" si="0"/>
        <v>0</v>
      </c>
      <c r="J39" s="9"/>
      <c r="K39" s="9">
        <v>11000000</v>
      </c>
      <c r="L39" s="9"/>
      <c r="M39" s="9">
        <v>57953115000</v>
      </c>
      <c r="N39" s="9"/>
      <c r="O39" s="9">
        <v>57953115000</v>
      </c>
      <c r="P39" s="9"/>
      <c r="Q39" s="9">
        <f t="shared" si="1"/>
        <v>0</v>
      </c>
      <c r="R39" s="9"/>
      <c r="S39" s="9"/>
    </row>
    <row r="40" spans="1:19" x14ac:dyDescent="0.55000000000000004">
      <c r="A40" s="1" t="s">
        <v>100</v>
      </c>
      <c r="C40" s="9">
        <v>6499214</v>
      </c>
      <c r="D40" s="9"/>
      <c r="E40" s="9">
        <v>111379772986</v>
      </c>
      <c r="F40" s="9"/>
      <c r="G40" s="9">
        <v>104638590646</v>
      </c>
      <c r="H40" s="9"/>
      <c r="I40" s="9">
        <f t="shared" si="0"/>
        <v>6741182340</v>
      </c>
      <c r="J40" s="9"/>
      <c r="K40" s="9">
        <v>6499214</v>
      </c>
      <c r="L40" s="9"/>
      <c r="M40" s="9">
        <v>111379772986</v>
      </c>
      <c r="N40" s="9"/>
      <c r="O40" s="9">
        <v>104638590646</v>
      </c>
      <c r="P40" s="9"/>
      <c r="Q40" s="9">
        <f t="shared" si="1"/>
        <v>6741182340</v>
      </c>
      <c r="R40" s="9"/>
      <c r="S40" s="9"/>
    </row>
    <row r="41" spans="1:19" x14ac:dyDescent="0.55000000000000004">
      <c r="A41" s="1" t="s">
        <v>40</v>
      </c>
      <c r="C41" s="9">
        <v>4200000</v>
      </c>
      <c r="D41" s="9"/>
      <c r="E41" s="9">
        <v>81830196000</v>
      </c>
      <c r="F41" s="9"/>
      <c r="G41" s="9">
        <v>75818181600</v>
      </c>
      <c r="H41" s="9"/>
      <c r="I41" s="9">
        <f t="shared" si="0"/>
        <v>6012014400</v>
      </c>
      <c r="J41" s="9"/>
      <c r="K41" s="9">
        <v>4200000</v>
      </c>
      <c r="L41" s="9"/>
      <c r="M41" s="9">
        <v>81830196000</v>
      </c>
      <c r="N41" s="9"/>
      <c r="O41" s="9">
        <v>75818181600</v>
      </c>
      <c r="P41" s="9"/>
      <c r="Q41" s="9">
        <f t="shared" si="1"/>
        <v>6012014400</v>
      </c>
      <c r="R41" s="9"/>
      <c r="S41" s="9"/>
    </row>
    <row r="42" spans="1:19" x14ac:dyDescent="0.55000000000000004">
      <c r="A42" s="1" t="s">
        <v>110</v>
      </c>
      <c r="C42" s="9">
        <v>3075000</v>
      </c>
      <c r="D42" s="9"/>
      <c r="E42" s="9">
        <v>482650685</v>
      </c>
      <c r="F42" s="9"/>
      <c r="G42" s="9">
        <v>582255419</v>
      </c>
      <c r="H42" s="9"/>
      <c r="I42" s="9">
        <f t="shared" si="0"/>
        <v>-99604734</v>
      </c>
      <c r="J42" s="9"/>
      <c r="K42" s="9">
        <v>3075000</v>
      </c>
      <c r="L42" s="9"/>
      <c r="M42" s="9">
        <v>482650685</v>
      </c>
      <c r="N42" s="9"/>
      <c r="O42" s="9">
        <v>582255419</v>
      </c>
      <c r="P42" s="9"/>
      <c r="Q42" s="9">
        <f t="shared" si="1"/>
        <v>-99604734</v>
      </c>
      <c r="R42" s="9"/>
      <c r="S42" s="9"/>
    </row>
    <row r="43" spans="1:19" x14ac:dyDescent="0.55000000000000004">
      <c r="A43" s="1" t="s">
        <v>74</v>
      </c>
      <c r="C43" s="9">
        <v>84855799</v>
      </c>
      <c r="D43" s="9"/>
      <c r="E43" s="9">
        <v>36608293636</v>
      </c>
      <c r="F43" s="9"/>
      <c r="G43" s="9">
        <v>36608293636</v>
      </c>
      <c r="H43" s="9"/>
      <c r="I43" s="9">
        <f t="shared" si="0"/>
        <v>0</v>
      </c>
      <c r="J43" s="9"/>
      <c r="K43" s="9">
        <v>84855799</v>
      </c>
      <c r="L43" s="9"/>
      <c r="M43" s="9">
        <v>36608293636</v>
      </c>
      <c r="N43" s="9"/>
      <c r="O43" s="9">
        <v>36608293636</v>
      </c>
      <c r="P43" s="9"/>
      <c r="Q43" s="9">
        <f t="shared" si="1"/>
        <v>0</v>
      </c>
      <c r="R43" s="9"/>
      <c r="S43" s="9"/>
    </row>
    <row r="44" spans="1:19" x14ac:dyDescent="0.55000000000000004">
      <c r="A44" s="1" t="s">
        <v>55</v>
      </c>
      <c r="C44" s="9">
        <v>8868106</v>
      </c>
      <c r="D44" s="9"/>
      <c r="E44" s="9">
        <v>38514223821</v>
      </c>
      <c r="F44" s="9"/>
      <c r="G44" s="9">
        <v>42965970909</v>
      </c>
      <c r="H44" s="9"/>
      <c r="I44" s="9">
        <f t="shared" si="0"/>
        <v>-4451747088</v>
      </c>
      <c r="J44" s="9"/>
      <c r="K44" s="9">
        <v>8868106</v>
      </c>
      <c r="L44" s="9"/>
      <c r="M44" s="9">
        <v>38514223821</v>
      </c>
      <c r="N44" s="9"/>
      <c r="O44" s="9">
        <v>42965970909</v>
      </c>
      <c r="P44" s="9"/>
      <c r="Q44" s="9">
        <f t="shared" si="1"/>
        <v>-4451747088</v>
      </c>
      <c r="R44" s="9"/>
      <c r="S44" s="9"/>
    </row>
    <row r="45" spans="1:19" x14ac:dyDescent="0.55000000000000004">
      <c r="A45" s="1" t="s">
        <v>101</v>
      </c>
      <c r="C45" s="9">
        <v>5400000</v>
      </c>
      <c r="D45" s="9"/>
      <c r="E45" s="9">
        <v>36877266900</v>
      </c>
      <c r="F45" s="9"/>
      <c r="G45" s="9">
        <v>37091648435</v>
      </c>
      <c r="H45" s="9"/>
      <c r="I45" s="9">
        <f t="shared" si="0"/>
        <v>-214381535</v>
      </c>
      <c r="J45" s="9"/>
      <c r="K45" s="9">
        <v>5400000</v>
      </c>
      <c r="L45" s="9"/>
      <c r="M45" s="9">
        <v>36877266900</v>
      </c>
      <c r="N45" s="9"/>
      <c r="O45" s="9">
        <v>37091648435</v>
      </c>
      <c r="P45" s="9"/>
      <c r="Q45" s="9">
        <f t="shared" si="1"/>
        <v>-214381535</v>
      </c>
      <c r="R45" s="9"/>
      <c r="S45" s="9"/>
    </row>
    <row r="46" spans="1:19" x14ac:dyDescent="0.55000000000000004">
      <c r="A46" s="1" t="s">
        <v>61</v>
      </c>
      <c r="C46" s="9">
        <v>42600000</v>
      </c>
      <c r="D46" s="9"/>
      <c r="E46" s="9">
        <v>139193044110</v>
      </c>
      <c r="F46" s="9"/>
      <c r="G46" s="9">
        <v>125980926750</v>
      </c>
      <c r="H46" s="9"/>
      <c r="I46" s="9">
        <f t="shared" si="0"/>
        <v>13212117360</v>
      </c>
      <c r="J46" s="9"/>
      <c r="K46" s="9">
        <v>42600000</v>
      </c>
      <c r="L46" s="9"/>
      <c r="M46" s="9">
        <v>139193044110</v>
      </c>
      <c r="N46" s="9"/>
      <c r="O46" s="9">
        <v>125980926750</v>
      </c>
      <c r="P46" s="9"/>
      <c r="Q46" s="9">
        <f t="shared" si="1"/>
        <v>13212117360</v>
      </c>
      <c r="R46" s="9"/>
      <c r="S46" s="9"/>
    </row>
    <row r="47" spans="1:19" x14ac:dyDescent="0.55000000000000004">
      <c r="A47" s="1" t="s">
        <v>96</v>
      </c>
      <c r="C47" s="9">
        <v>4040235</v>
      </c>
      <c r="D47" s="9"/>
      <c r="E47" s="9">
        <v>200809780087</v>
      </c>
      <c r="F47" s="9"/>
      <c r="G47" s="9">
        <v>184945807460</v>
      </c>
      <c r="H47" s="9"/>
      <c r="I47" s="9">
        <f t="shared" si="0"/>
        <v>15863972627</v>
      </c>
      <c r="J47" s="9"/>
      <c r="K47" s="9">
        <v>4040235</v>
      </c>
      <c r="L47" s="9"/>
      <c r="M47" s="9">
        <v>200809780087</v>
      </c>
      <c r="N47" s="9"/>
      <c r="O47" s="9">
        <v>184945807460</v>
      </c>
      <c r="P47" s="9"/>
      <c r="Q47" s="9">
        <f t="shared" si="1"/>
        <v>15863972627</v>
      </c>
      <c r="R47" s="9"/>
      <c r="S47" s="9"/>
    </row>
    <row r="48" spans="1:19" x14ac:dyDescent="0.55000000000000004">
      <c r="A48" s="1" t="s">
        <v>84</v>
      </c>
      <c r="C48" s="9">
        <v>142910337</v>
      </c>
      <c r="D48" s="9"/>
      <c r="E48" s="9">
        <v>322334186502</v>
      </c>
      <c r="F48" s="9"/>
      <c r="G48" s="9">
        <v>306849644269</v>
      </c>
      <c r="H48" s="9"/>
      <c r="I48" s="9">
        <f t="shared" si="0"/>
        <v>15484542233</v>
      </c>
      <c r="J48" s="9"/>
      <c r="K48" s="9">
        <v>142910337</v>
      </c>
      <c r="L48" s="9"/>
      <c r="M48" s="9">
        <v>322334186502</v>
      </c>
      <c r="N48" s="9"/>
      <c r="O48" s="9">
        <v>306849644269</v>
      </c>
      <c r="P48" s="9"/>
      <c r="Q48" s="9">
        <f t="shared" si="1"/>
        <v>15484542233</v>
      </c>
      <c r="R48" s="9"/>
      <c r="S48" s="9"/>
    </row>
    <row r="49" spans="1:19" x14ac:dyDescent="0.55000000000000004">
      <c r="A49" s="1" t="s">
        <v>15</v>
      </c>
      <c r="C49" s="9">
        <v>60000000</v>
      </c>
      <c r="D49" s="9"/>
      <c r="E49" s="9">
        <v>83440557000</v>
      </c>
      <c r="F49" s="9"/>
      <c r="G49" s="9">
        <v>79384833000</v>
      </c>
      <c r="H49" s="9"/>
      <c r="I49" s="9">
        <f t="shared" si="0"/>
        <v>4055724000</v>
      </c>
      <c r="J49" s="9"/>
      <c r="K49" s="9">
        <v>60000000</v>
      </c>
      <c r="L49" s="9"/>
      <c r="M49" s="9">
        <v>83440557000</v>
      </c>
      <c r="N49" s="9"/>
      <c r="O49" s="9">
        <v>79384833000</v>
      </c>
      <c r="P49" s="9"/>
      <c r="Q49" s="9">
        <f t="shared" si="1"/>
        <v>4055724000</v>
      </c>
      <c r="R49" s="9"/>
      <c r="S49" s="9"/>
    </row>
    <row r="50" spans="1:19" x14ac:dyDescent="0.55000000000000004">
      <c r="A50" s="1" t="s">
        <v>23</v>
      </c>
      <c r="C50" s="9">
        <v>42015988</v>
      </c>
      <c r="D50" s="9"/>
      <c r="E50" s="9">
        <v>151401724158</v>
      </c>
      <c r="F50" s="9"/>
      <c r="G50" s="9">
        <v>123931092268</v>
      </c>
      <c r="H50" s="9"/>
      <c r="I50" s="9">
        <f t="shared" si="0"/>
        <v>27470631890</v>
      </c>
      <c r="J50" s="9"/>
      <c r="K50" s="9">
        <v>42015988</v>
      </c>
      <c r="L50" s="9"/>
      <c r="M50" s="9">
        <v>151401724158</v>
      </c>
      <c r="N50" s="9"/>
      <c r="O50" s="9">
        <v>123931092268</v>
      </c>
      <c r="P50" s="9"/>
      <c r="Q50" s="9">
        <f t="shared" si="1"/>
        <v>27470631890</v>
      </c>
      <c r="R50" s="9"/>
      <c r="S50" s="9"/>
    </row>
    <row r="51" spans="1:19" x14ac:dyDescent="0.55000000000000004">
      <c r="A51" s="1" t="s">
        <v>79</v>
      </c>
      <c r="C51" s="9">
        <v>12870998</v>
      </c>
      <c r="D51" s="9"/>
      <c r="E51" s="9">
        <v>35376559028</v>
      </c>
      <c r="F51" s="9"/>
      <c r="G51" s="9">
        <v>34980710796</v>
      </c>
      <c r="H51" s="9"/>
      <c r="I51" s="9">
        <f t="shared" si="0"/>
        <v>395848232</v>
      </c>
      <c r="J51" s="9"/>
      <c r="K51" s="9">
        <v>12870998</v>
      </c>
      <c r="L51" s="9"/>
      <c r="M51" s="9">
        <v>35376559028</v>
      </c>
      <c r="N51" s="9"/>
      <c r="O51" s="9">
        <v>34980710796</v>
      </c>
      <c r="P51" s="9"/>
      <c r="Q51" s="9">
        <f t="shared" si="1"/>
        <v>395848232</v>
      </c>
      <c r="R51" s="9"/>
      <c r="S51" s="9"/>
    </row>
    <row r="52" spans="1:19" x14ac:dyDescent="0.55000000000000004">
      <c r="A52" s="1" t="s">
        <v>36</v>
      </c>
      <c r="C52" s="9">
        <v>467290</v>
      </c>
      <c r="D52" s="9"/>
      <c r="E52" s="9">
        <v>56201019468</v>
      </c>
      <c r="F52" s="9"/>
      <c r="G52" s="9">
        <v>47774814879</v>
      </c>
      <c r="H52" s="9"/>
      <c r="I52" s="9">
        <f t="shared" si="0"/>
        <v>8426204589</v>
      </c>
      <c r="J52" s="9"/>
      <c r="K52" s="9">
        <v>467290</v>
      </c>
      <c r="L52" s="9"/>
      <c r="M52" s="9">
        <v>56201019468</v>
      </c>
      <c r="N52" s="9"/>
      <c r="O52" s="9">
        <v>47774814879</v>
      </c>
      <c r="P52" s="9"/>
      <c r="Q52" s="9">
        <f t="shared" si="1"/>
        <v>8426204589</v>
      </c>
      <c r="R52" s="9"/>
      <c r="S52" s="9"/>
    </row>
    <row r="53" spans="1:19" x14ac:dyDescent="0.55000000000000004">
      <c r="A53" s="1" t="s">
        <v>90</v>
      </c>
      <c r="C53" s="9">
        <v>8000000</v>
      </c>
      <c r="D53" s="9"/>
      <c r="E53" s="9">
        <v>89225928000</v>
      </c>
      <c r="F53" s="9"/>
      <c r="G53" s="9">
        <v>89225928000</v>
      </c>
      <c r="H53" s="9"/>
      <c r="I53" s="9">
        <f t="shared" si="0"/>
        <v>0</v>
      </c>
      <c r="J53" s="9"/>
      <c r="K53" s="9">
        <v>8000000</v>
      </c>
      <c r="L53" s="9"/>
      <c r="M53" s="9">
        <v>89225928000</v>
      </c>
      <c r="N53" s="9"/>
      <c r="O53" s="9">
        <v>89225928000</v>
      </c>
      <c r="P53" s="9"/>
      <c r="Q53" s="9">
        <f t="shared" si="1"/>
        <v>0</v>
      </c>
      <c r="R53" s="9"/>
      <c r="S53" s="9"/>
    </row>
    <row r="54" spans="1:19" x14ac:dyDescent="0.55000000000000004">
      <c r="A54" s="1" t="s">
        <v>98</v>
      </c>
      <c r="C54" s="9">
        <v>13745011</v>
      </c>
      <c r="D54" s="9"/>
      <c r="E54" s="9">
        <v>217381960416</v>
      </c>
      <c r="F54" s="9"/>
      <c r="G54" s="9">
        <v>198302608507</v>
      </c>
      <c r="H54" s="9"/>
      <c r="I54" s="9">
        <f t="shared" si="0"/>
        <v>19079351909</v>
      </c>
      <c r="J54" s="9"/>
      <c r="K54" s="9">
        <v>13745011</v>
      </c>
      <c r="L54" s="9"/>
      <c r="M54" s="9">
        <v>217381960416</v>
      </c>
      <c r="N54" s="9"/>
      <c r="O54" s="9">
        <v>198302608507</v>
      </c>
      <c r="P54" s="9"/>
      <c r="Q54" s="9">
        <f t="shared" si="1"/>
        <v>19079351909</v>
      </c>
      <c r="R54" s="9"/>
      <c r="S54" s="9"/>
    </row>
    <row r="55" spans="1:19" x14ac:dyDescent="0.55000000000000004">
      <c r="A55" s="1" t="s">
        <v>51</v>
      </c>
      <c r="C55" s="9">
        <v>2291676</v>
      </c>
      <c r="D55" s="9"/>
      <c r="E55" s="9">
        <v>36790354523</v>
      </c>
      <c r="F55" s="9"/>
      <c r="G55" s="9">
        <v>27085901875</v>
      </c>
      <c r="H55" s="9"/>
      <c r="I55" s="9">
        <f t="shared" si="0"/>
        <v>9704452648</v>
      </c>
      <c r="J55" s="9"/>
      <c r="K55" s="9">
        <v>2291676</v>
      </c>
      <c r="L55" s="9"/>
      <c r="M55" s="9">
        <v>36790354523</v>
      </c>
      <c r="N55" s="9"/>
      <c r="O55" s="9">
        <v>27085901875</v>
      </c>
      <c r="P55" s="9"/>
      <c r="Q55" s="9">
        <f t="shared" si="1"/>
        <v>9704452648</v>
      </c>
      <c r="R55" s="9"/>
      <c r="S55" s="9"/>
    </row>
    <row r="56" spans="1:19" x14ac:dyDescent="0.55000000000000004">
      <c r="A56" s="1" t="s">
        <v>26</v>
      </c>
      <c r="C56" s="9">
        <v>4018000</v>
      </c>
      <c r="D56" s="9"/>
      <c r="E56" s="9">
        <v>92039876787</v>
      </c>
      <c r="F56" s="9"/>
      <c r="G56" s="9">
        <v>92039876787</v>
      </c>
      <c r="H56" s="9"/>
      <c r="I56" s="9">
        <f t="shared" si="0"/>
        <v>0</v>
      </c>
      <c r="J56" s="9"/>
      <c r="K56" s="9">
        <v>4018000</v>
      </c>
      <c r="L56" s="9"/>
      <c r="M56" s="9">
        <v>92039876787</v>
      </c>
      <c r="N56" s="9"/>
      <c r="O56" s="9">
        <v>92039876787</v>
      </c>
      <c r="P56" s="9"/>
      <c r="Q56" s="9">
        <f t="shared" si="1"/>
        <v>0</v>
      </c>
      <c r="R56" s="9"/>
      <c r="S56" s="9"/>
    </row>
    <row r="57" spans="1:19" x14ac:dyDescent="0.55000000000000004">
      <c r="A57" s="1" t="s">
        <v>43</v>
      </c>
      <c r="C57" s="9">
        <v>114900</v>
      </c>
      <c r="D57" s="9"/>
      <c r="E57" s="9">
        <v>189348018750</v>
      </c>
      <c r="F57" s="9"/>
      <c r="G57" s="9">
        <v>171159133312</v>
      </c>
      <c r="H57" s="9"/>
      <c r="I57" s="9">
        <f t="shared" si="0"/>
        <v>18188885438</v>
      </c>
      <c r="J57" s="9"/>
      <c r="K57" s="9">
        <v>114900</v>
      </c>
      <c r="L57" s="9"/>
      <c r="M57" s="9">
        <v>189348018750</v>
      </c>
      <c r="N57" s="9"/>
      <c r="O57" s="9">
        <v>171159133312</v>
      </c>
      <c r="P57" s="9"/>
      <c r="Q57" s="9">
        <f t="shared" si="1"/>
        <v>18188885438</v>
      </c>
      <c r="R57" s="9"/>
      <c r="S57" s="9"/>
    </row>
    <row r="58" spans="1:19" x14ac:dyDescent="0.55000000000000004">
      <c r="A58" s="1" t="s">
        <v>53</v>
      </c>
      <c r="C58" s="9">
        <v>8595000</v>
      </c>
      <c r="D58" s="9"/>
      <c r="E58" s="9">
        <v>19975544095</v>
      </c>
      <c r="F58" s="9"/>
      <c r="G58" s="9">
        <v>18967368645</v>
      </c>
      <c r="H58" s="9"/>
      <c r="I58" s="9">
        <f t="shared" si="0"/>
        <v>1008175450</v>
      </c>
      <c r="J58" s="9"/>
      <c r="K58" s="9">
        <v>8595000</v>
      </c>
      <c r="L58" s="9"/>
      <c r="M58" s="9">
        <v>19975544095</v>
      </c>
      <c r="N58" s="9"/>
      <c r="O58" s="9">
        <v>18967368645</v>
      </c>
      <c r="P58" s="9"/>
      <c r="Q58" s="9">
        <f t="shared" si="1"/>
        <v>1008175450</v>
      </c>
      <c r="R58" s="9"/>
      <c r="S58" s="9"/>
    </row>
    <row r="59" spans="1:19" x14ac:dyDescent="0.55000000000000004">
      <c r="A59" s="1" t="s">
        <v>44</v>
      </c>
      <c r="C59" s="9">
        <v>10367954</v>
      </c>
      <c r="D59" s="9"/>
      <c r="E59" s="9">
        <v>43667643422</v>
      </c>
      <c r="F59" s="9"/>
      <c r="G59" s="9">
        <v>43121411394</v>
      </c>
      <c r="H59" s="9"/>
      <c r="I59" s="9">
        <f t="shared" si="0"/>
        <v>546232028</v>
      </c>
      <c r="J59" s="9"/>
      <c r="K59" s="9">
        <v>10367954</v>
      </c>
      <c r="L59" s="9"/>
      <c r="M59" s="9">
        <v>43667643422</v>
      </c>
      <c r="N59" s="9"/>
      <c r="O59" s="9">
        <v>43121411394</v>
      </c>
      <c r="P59" s="9"/>
      <c r="Q59" s="9">
        <f t="shared" si="1"/>
        <v>546232028</v>
      </c>
      <c r="R59" s="9"/>
      <c r="S59" s="9"/>
    </row>
    <row r="60" spans="1:19" x14ac:dyDescent="0.55000000000000004">
      <c r="A60" s="1" t="s">
        <v>89</v>
      </c>
      <c r="C60" s="9">
        <v>18269460</v>
      </c>
      <c r="D60" s="9"/>
      <c r="E60" s="9">
        <v>666862986501</v>
      </c>
      <c r="F60" s="9"/>
      <c r="G60" s="9">
        <v>590094664801</v>
      </c>
      <c r="H60" s="9"/>
      <c r="I60" s="9">
        <f t="shared" si="0"/>
        <v>76768321700</v>
      </c>
      <c r="J60" s="9"/>
      <c r="K60" s="9">
        <v>18269460</v>
      </c>
      <c r="L60" s="9"/>
      <c r="M60" s="9">
        <v>666862986501</v>
      </c>
      <c r="N60" s="9"/>
      <c r="O60" s="9">
        <v>590094664801</v>
      </c>
      <c r="P60" s="9"/>
      <c r="Q60" s="9">
        <f t="shared" si="1"/>
        <v>76768321700</v>
      </c>
      <c r="R60" s="9"/>
      <c r="S60" s="9"/>
    </row>
    <row r="61" spans="1:19" x14ac:dyDescent="0.55000000000000004">
      <c r="A61" s="1" t="s">
        <v>54</v>
      </c>
      <c r="C61" s="9">
        <v>97245</v>
      </c>
      <c r="D61" s="9"/>
      <c r="E61" s="9">
        <v>47753197771</v>
      </c>
      <c r="F61" s="9"/>
      <c r="G61" s="9">
        <v>54390312263</v>
      </c>
      <c r="H61" s="9"/>
      <c r="I61" s="9">
        <f t="shared" si="0"/>
        <v>-6637114492</v>
      </c>
      <c r="J61" s="9"/>
      <c r="K61" s="9">
        <v>97245</v>
      </c>
      <c r="L61" s="9"/>
      <c r="M61" s="9">
        <v>47753197771</v>
      </c>
      <c r="N61" s="9"/>
      <c r="O61" s="9">
        <v>54390312263</v>
      </c>
      <c r="P61" s="9"/>
      <c r="Q61" s="9">
        <f t="shared" si="1"/>
        <v>-6637114492</v>
      </c>
      <c r="R61" s="9"/>
      <c r="S61" s="9"/>
    </row>
    <row r="62" spans="1:19" x14ac:dyDescent="0.55000000000000004">
      <c r="A62" s="1" t="s">
        <v>75</v>
      </c>
      <c r="C62" s="9">
        <v>4024137</v>
      </c>
      <c r="D62" s="9"/>
      <c r="E62" s="9">
        <v>34201653440</v>
      </c>
      <c r="F62" s="9"/>
      <c r="G62" s="9">
        <v>32321562549</v>
      </c>
      <c r="H62" s="9"/>
      <c r="I62" s="9">
        <f t="shared" si="0"/>
        <v>1880090891</v>
      </c>
      <c r="J62" s="9"/>
      <c r="K62" s="9">
        <v>4024137</v>
      </c>
      <c r="L62" s="9"/>
      <c r="M62" s="9">
        <v>34201653440</v>
      </c>
      <c r="N62" s="9"/>
      <c r="O62" s="9">
        <v>32321562549</v>
      </c>
      <c r="P62" s="9"/>
      <c r="Q62" s="9">
        <f t="shared" si="1"/>
        <v>1880090891</v>
      </c>
      <c r="R62" s="9"/>
      <c r="S62" s="9"/>
    </row>
    <row r="63" spans="1:19" x14ac:dyDescent="0.55000000000000004">
      <c r="A63" s="1" t="s">
        <v>17</v>
      </c>
      <c r="C63" s="9">
        <v>25877083</v>
      </c>
      <c r="D63" s="9"/>
      <c r="E63" s="9">
        <v>35960913869</v>
      </c>
      <c r="F63" s="9"/>
      <c r="G63" s="9">
        <v>34083126521</v>
      </c>
      <c r="H63" s="9"/>
      <c r="I63" s="9">
        <f t="shared" si="0"/>
        <v>1877787348</v>
      </c>
      <c r="J63" s="9"/>
      <c r="K63" s="9">
        <v>25877083</v>
      </c>
      <c r="L63" s="9"/>
      <c r="M63" s="9">
        <v>35960913869</v>
      </c>
      <c r="N63" s="9"/>
      <c r="O63" s="9">
        <v>34083126521</v>
      </c>
      <c r="P63" s="9"/>
      <c r="Q63" s="9">
        <f t="shared" si="1"/>
        <v>1877787348</v>
      </c>
      <c r="R63" s="9"/>
      <c r="S63" s="9"/>
    </row>
    <row r="64" spans="1:19" x14ac:dyDescent="0.55000000000000004">
      <c r="A64" s="1" t="s">
        <v>42</v>
      </c>
      <c r="C64" s="9">
        <v>75000</v>
      </c>
      <c r="D64" s="9"/>
      <c r="E64" s="9">
        <v>123595312500</v>
      </c>
      <c r="F64" s="9"/>
      <c r="G64" s="9">
        <v>112434281250</v>
      </c>
      <c r="H64" s="9"/>
      <c r="I64" s="9">
        <f t="shared" si="0"/>
        <v>11161031250</v>
      </c>
      <c r="J64" s="9"/>
      <c r="K64" s="9">
        <v>75000</v>
      </c>
      <c r="L64" s="9"/>
      <c r="M64" s="9">
        <v>123595312500</v>
      </c>
      <c r="N64" s="9"/>
      <c r="O64" s="9">
        <v>112434281250</v>
      </c>
      <c r="P64" s="9"/>
      <c r="Q64" s="9">
        <f t="shared" si="1"/>
        <v>11161031250</v>
      </c>
      <c r="R64" s="9"/>
      <c r="S64" s="9"/>
    </row>
    <row r="65" spans="1:19" x14ac:dyDescent="0.55000000000000004">
      <c r="A65" s="1" t="s">
        <v>52</v>
      </c>
      <c r="C65" s="9">
        <v>5282591</v>
      </c>
      <c r="D65" s="9"/>
      <c r="E65" s="9">
        <v>57237639460</v>
      </c>
      <c r="F65" s="9"/>
      <c r="G65" s="9">
        <v>55818603627</v>
      </c>
      <c r="H65" s="9"/>
      <c r="I65" s="9">
        <f t="shared" si="0"/>
        <v>1419035833</v>
      </c>
      <c r="J65" s="9"/>
      <c r="K65" s="9">
        <v>5282591</v>
      </c>
      <c r="L65" s="9"/>
      <c r="M65" s="9">
        <v>57237639460</v>
      </c>
      <c r="N65" s="9"/>
      <c r="O65" s="9">
        <v>55818603627</v>
      </c>
      <c r="P65" s="9"/>
      <c r="Q65" s="9">
        <f t="shared" si="1"/>
        <v>1419035833</v>
      </c>
      <c r="R65" s="9"/>
      <c r="S65" s="9"/>
    </row>
    <row r="66" spans="1:19" x14ac:dyDescent="0.55000000000000004">
      <c r="A66" s="1" t="s">
        <v>16</v>
      </c>
      <c r="C66" s="9">
        <v>53016658</v>
      </c>
      <c r="D66" s="9"/>
      <c r="E66" s="9">
        <v>110092825360</v>
      </c>
      <c r="F66" s="9"/>
      <c r="G66" s="9">
        <v>107287126874</v>
      </c>
      <c r="H66" s="9"/>
      <c r="I66" s="9">
        <f t="shared" si="0"/>
        <v>2805698486</v>
      </c>
      <c r="J66" s="9"/>
      <c r="K66" s="9">
        <v>53016658</v>
      </c>
      <c r="L66" s="9"/>
      <c r="M66" s="9">
        <v>110092825360</v>
      </c>
      <c r="N66" s="9"/>
      <c r="O66" s="9">
        <v>107287126874</v>
      </c>
      <c r="P66" s="9"/>
      <c r="Q66" s="9">
        <f t="shared" si="1"/>
        <v>2805698486</v>
      </c>
      <c r="R66" s="9"/>
      <c r="S66" s="9"/>
    </row>
    <row r="67" spans="1:19" x14ac:dyDescent="0.55000000000000004">
      <c r="A67" s="1" t="s">
        <v>111</v>
      </c>
      <c r="C67" s="9">
        <v>8004000</v>
      </c>
      <c r="D67" s="9"/>
      <c r="E67" s="9">
        <v>536129910</v>
      </c>
      <c r="F67" s="9"/>
      <c r="G67" s="9">
        <v>724677728</v>
      </c>
      <c r="H67" s="9"/>
      <c r="I67" s="9">
        <f t="shared" si="0"/>
        <v>-188547818</v>
      </c>
      <c r="J67" s="9"/>
      <c r="K67" s="9">
        <v>8004000</v>
      </c>
      <c r="L67" s="9"/>
      <c r="M67" s="9">
        <v>536129910</v>
      </c>
      <c r="N67" s="9"/>
      <c r="O67" s="9">
        <v>724677728</v>
      </c>
      <c r="P67" s="9"/>
      <c r="Q67" s="9">
        <f t="shared" si="1"/>
        <v>-188547818</v>
      </c>
      <c r="R67" s="9"/>
      <c r="S67" s="9"/>
    </row>
    <row r="68" spans="1:19" x14ac:dyDescent="0.55000000000000004">
      <c r="A68" s="1" t="s">
        <v>65</v>
      </c>
      <c r="C68" s="9">
        <v>3101511</v>
      </c>
      <c r="D68" s="9"/>
      <c r="E68" s="9">
        <v>185908337675</v>
      </c>
      <c r="F68" s="9"/>
      <c r="G68" s="9">
        <v>167587369691</v>
      </c>
      <c r="H68" s="9"/>
      <c r="I68" s="9">
        <f t="shared" si="0"/>
        <v>18320967984</v>
      </c>
      <c r="J68" s="9"/>
      <c r="K68" s="9">
        <v>3101511</v>
      </c>
      <c r="L68" s="9"/>
      <c r="M68" s="9">
        <v>185908337675</v>
      </c>
      <c r="N68" s="9"/>
      <c r="O68" s="9">
        <v>167587369691</v>
      </c>
      <c r="P68" s="9"/>
      <c r="Q68" s="9">
        <f t="shared" si="1"/>
        <v>18320967984</v>
      </c>
      <c r="R68" s="9"/>
      <c r="S68" s="9"/>
    </row>
    <row r="69" spans="1:19" x14ac:dyDescent="0.55000000000000004">
      <c r="A69" s="1" t="s">
        <v>30</v>
      </c>
      <c r="C69" s="9">
        <v>578116</v>
      </c>
      <c r="D69" s="9"/>
      <c r="E69" s="9">
        <v>67696857514</v>
      </c>
      <c r="F69" s="9"/>
      <c r="G69" s="9">
        <v>59873650933</v>
      </c>
      <c r="H69" s="9"/>
      <c r="I69" s="9">
        <f t="shared" si="0"/>
        <v>7823206581</v>
      </c>
      <c r="J69" s="9"/>
      <c r="K69" s="9">
        <v>578116</v>
      </c>
      <c r="L69" s="9"/>
      <c r="M69" s="9">
        <v>67696857514</v>
      </c>
      <c r="N69" s="9"/>
      <c r="O69" s="9">
        <v>59873650933</v>
      </c>
      <c r="P69" s="9"/>
      <c r="Q69" s="9">
        <f t="shared" si="1"/>
        <v>7823206581</v>
      </c>
      <c r="R69" s="9"/>
      <c r="S69" s="9"/>
    </row>
    <row r="70" spans="1:19" x14ac:dyDescent="0.55000000000000004">
      <c r="A70" s="1" t="s">
        <v>37</v>
      </c>
      <c r="C70" s="9">
        <v>98651</v>
      </c>
      <c r="D70" s="9"/>
      <c r="E70" s="9">
        <v>7237125159</v>
      </c>
      <c r="F70" s="9"/>
      <c r="G70" s="9">
        <v>6437903353</v>
      </c>
      <c r="H70" s="9"/>
      <c r="I70" s="9">
        <f t="shared" si="0"/>
        <v>799221806</v>
      </c>
      <c r="J70" s="9"/>
      <c r="K70" s="9">
        <v>98651</v>
      </c>
      <c r="L70" s="9"/>
      <c r="M70" s="9">
        <v>7237125159</v>
      </c>
      <c r="N70" s="9"/>
      <c r="O70" s="9">
        <v>6437903353</v>
      </c>
      <c r="P70" s="9"/>
      <c r="Q70" s="9">
        <f t="shared" si="1"/>
        <v>799221806</v>
      </c>
      <c r="R70" s="9"/>
      <c r="S70" s="9"/>
    </row>
    <row r="71" spans="1:19" x14ac:dyDescent="0.55000000000000004">
      <c r="A71" s="1" t="s">
        <v>105</v>
      </c>
      <c r="C71" s="9">
        <v>50872921</v>
      </c>
      <c r="D71" s="9"/>
      <c r="E71" s="9">
        <v>175984390377</v>
      </c>
      <c r="F71" s="9"/>
      <c r="G71" s="9">
        <v>173875989606</v>
      </c>
      <c r="H71" s="9"/>
      <c r="I71" s="9">
        <f t="shared" si="0"/>
        <v>2108400771</v>
      </c>
      <c r="J71" s="9"/>
      <c r="K71" s="9">
        <v>50872921</v>
      </c>
      <c r="L71" s="9"/>
      <c r="M71" s="9">
        <v>175984390377</v>
      </c>
      <c r="N71" s="9"/>
      <c r="O71" s="9">
        <v>173875989606</v>
      </c>
      <c r="P71" s="9"/>
      <c r="Q71" s="9">
        <f t="shared" si="1"/>
        <v>2108400771</v>
      </c>
      <c r="R71" s="9"/>
      <c r="S71" s="9"/>
    </row>
    <row r="72" spans="1:19" x14ac:dyDescent="0.55000000000000004">
      <c r="A72" s="1" t="s">
        <v>78</v>
      </c>
      <c r="C72" s="9">
        <v>328467</v>
      </c>
      <c r="D72" s="9"/>
      <c r="E72" s="9">
        <v>9028073980</v>
      </c>
      <c r="F72" s="9"/>
      <c r="G72" s="9">
        <v>9256632815</v>
      </c>
      <c r="H72" s="9"/>
      <c r="I72" s="9">
        <f t="shared" si="0"/>
        <v>-228558835</v>
      </c>
      <c r="J72" s="9"/>
      <c r="K72" s="9">
        <v>328467</v>
      </c>
      <c r="L72" s="9"/>
      <c r="M72" s="9">
        <v>9028073980</v>
      </c>
      <c r="N72" s="9"/>
      <c r="O72" s="9">
        <v>9256632815</v>
      </c>
      <c r="P72" s="9"/>
      <c r="Q72" s="9">
        <f t="shared" si="1"/>
        <v>-228558835</v>
      </c>
      <c r="R72" s="9"/>
      <c r="S72" s="9"/>
    </row>
    <row r="73" spans="1:19" x14ac:dyDescent="0.55000000000000004">
      <c r="A73" s="1" t="s">
        <v>69</v>
      </c>
      <c r="C73" s="9">
        <v>638284</v>
      </c>
      <c r="D73" s="9"/>
      <c r="E73" s="9">
        <v>8343493664</v>
      </c>
      <c r="F73" s="9"/>
      <c r="G73" s="9">
        <v>7988181386</v>
      </c>
      <c r="H73" s="9"/>
      <c r="I73" s="9">
        <f t="shared" ref="I73:I110" si="2">E73-G73</f>
        <v>355312278</v>
      </c>
      <c r="J73" s="9"/>
      <c r="K73" s="9">
        <v>638284</v>
      </c>
      <c r="L73" s="9"/>
      <c r="M73" s="9">
        <v>8343493664</v>
      </c>
      <c r="N73" s="9"/>
      <c r="O73" s="9">
        <v>7988181386</v>
      </c>
      <c r="P73" s="9"/>
      <c r="Q73" s="9">
        <f t="shared" ref="Q73:Q110" si="3">M73-O73</f>
        <v>355312278</v>
      </c>
      <c r="R73" s="9"/>
      <c r="S73" s="9"/>
    </row>
    <row r="74" spans="1:19" x14ac:dyDescent="0.55000000000000004">
      <c r="A74" s="1" t="s">
        <v>35</v>
      </c>
      <c r="C74" s="9">
        <v>3146248</v>
      </c>
      <c r="D74" s="9"/>
      <c r="E74" s="9">
        <v>65365331529</v>
      </c>
      <c r="F74" s="9"/>
      <c r="G74" s="9">
        <v>53047795466</v>
      </c>
      <c r="H74" s="9"/>
      <c r="I74" s="9">
        <f t="shared" si="2"/>
        <v>12317536063</v>
      </c>
      <c r="J74" s="9"/>
      <c r="K74" s="9">
        <v>3146248</v>
      </c>
      <c r="L74" s="9"/>
      <c r="M74" s="9">
        <v>65365331529</v>
      </c>
      <c r="N74" s="9"/>
      <c r="O74" s="9">
        <v>53047795466</v>
      </c>
      <c r="P74" s="9"/>
      <c r="Q74" s="9">
        <f t="shared" si="3"/>
        <v>12317536063</v>
      </c>
      <c r="R74" s="9"/>
      <c r="S74" s="9"/>
    </row>
    <row r="75" spans="1:19" x14ac:dyDescent="0.55000000000000004">
      <c r="A75" s="1" t="s">
        <v>83</v>
      </c>
      <c r="C75" s="9">
        <v>18705351</v>
      </c>
      <c r="D75" s="9"/>
      <c r="E75" s="9">
        <v>108589276303</v>
      </c>
      <c r="F75" s="9"/>
      <c r="G75" s="9">
        <v>92316650543</v>
      </c>
      <c r="H75" s="9"/>
      <c r="I75" s="9">
        <f t="shared" si="2"/>
        <v>16272625760</v>
      </c>
      <c r="J75" s="9"/>
      <c r="K75" s="9">
        <v>18705351</v>
      </c>
      <c r="L75" s="9"/>
      <c r="M75" s="9">
        <v>108589276303</v>
      </c>
      <c r="N75" s="9"/>
      <c r="O75" s="9">
        <v>92316650543</v>
      </c>
      <c r="P75" s="9"/>
      <c r="Q75" s="9">
        <f t="shared" si="3"/>
        <v>16272625760</v>
      </c>
      <c r="R75" s="9"/>
      <c r="S75" s="9"/>
    </row>
    <row r="76" spans="1:19" x14ac:dyDescent="0.55000000000000004">
      <c r="A76" s="1" t="s">
        <v>99</v>
      </c>
      <c r="C76" s="9">
        <v>5960364</v>
      </c>
      <c r="D76" s="9"/>
      <c r="E76" s="9">
        <v>89939979483</v>
      </c>
      <c r="F76" s="9"/>
      <c r="G76" s="9">
        <v>79076338855</v>
      </c>
      <c r="H76" s="9"/>
      <c r="I76" s="9">
        <f t="shared" si="2"/>
        <v>10863640628</v>
      </c>
      <c r="J76" s="9"/>
      <c r="K76" s="9">
        <v>5960364</v>
      </c>
      <c r="L76" s="9"/>
      <c r="M76" s="9">
        <v>89939979483</v>
      </c>
      <c r="N76" s="9"/>
      <c r="O76" s="9">
        <v>79076338855</v>
      </c>
      <c r="P76" s="9"/>
      <c r="Q76" s="9">
        <f t="shared" si="3"/>
        <v>10863640628</v>
      </c>
      <c r="R76" s="9"/>
      <c r="S76" s="9"/>
    </row>
    <row r="77" spans="1:19" x14ac:dyDescent="0.55000000000000004">
      <c r="A77" s="1" t="s">
        <v>104</v>
      </c>
      <c r="C77" s="9">
        <v>6530702</v>
      </c>
      <c r="D77" s="9"/>
      <c r="E77" s="9">
        <v>122436183933</v>
      </c>
      <c r="F77" s="9"/>
      <c r="G77" s="9">
        <v>116695518205</v>
      </c>
      <c r="H77" s="9"/>
      <c r="I77" s="9">
        <f t="shared" si="2"/>
        <v>5740665728</v>
      </c>
      <c r="J77" s="9"/>
      <c r="K77" s="9">
        <v>6530702</v>
      </c>
      <c r="L77" s="9"/>
      <c r="M77" s="9">
        <v>122436183933</v>
      </c>
      <c r="N77" s="9"/>
      <c r="O77" s="9">
        <v>116695518205</v>
      </c>
      <c r="P77" s="9"/>
      <c r="Q77" s="9">
        <f t="shared" si="3"/>
        <v>5740665728</v>
      </c>
      <c r="R77" s="9"/>
      <c r="S77" s="9"/>
    </row>
    <row r="78" spans="1:19" x14ac:dyDescent="0.55000000000000004">
      <c r="A78" s="1" t="s">
        <v>45</v>
      </c>
      <c r="C78" s="9">
        <v>4234432</v>
      </c>
      <c r="D78" s="9"/>
      <c r="E78" s="9">
        <v>46301608425</v>
      </c>
      <c r="F78" s="9"/>
      <c r="G78" s="9">
        <v>42039936313</v>
      </c>
      <c r="H78" s="9"/>
      <c r="I78" s="9">
        <f t="shared" si="2"/>
        <v>4261672112</v>
      </c>
      <c r="J78" s="9"/>
      <c r="K78" s="9">
        <v>4234432</v>
      </c>
      <c r="L78" s="9"/>
      <c r="M78" s="9">
        <v>46301608425</v>
      </c>
      <c r="N78" s="9"/>
      <c r="O78" s="9">
        <v>42039936313</v>
      </c>
      <c r="P78" s="9"/>
      <c r="Q78" s="9">
        <f t="shared" si="3"/>
        <v>4261672112</v>
      </c>
      <c r="R78" s="9"/>
      <c r="S78" s="9"/>
    </row>
    <row r="79" spans="1:19" x14ac:dyDescent="0.55000000000000004">
      <c r="A79" s="1" t="s">
        <v>97</v>
      </c>
      <c r="C79" s="9">
        <v>5500180</v>
      </c>
      <c r="D79" s="9"/>
      <c r="E79" s="9">
        <v>81465063542</v>
      </c>
      <c r="F79" s="9"/>
      <c r="G79" s="9">
        <v>72252106937</v>
      </c>
      <c r="H79" s="9"/>
      <c r="I79" s="9">
        <f t="shared" si="2"/>
        <v>9212956605</v>
      </c>
      <c r="J79" s="9"/>
      <c r="K79" s="9">
        <v>5500180</v>
      </c>
      <c r="L79" s="9"/>
      <c r="M79" s="9">
        <v>81465063542</v>
      </c>
      <c r="N79" s="9"/>
      <c r="O79" s="9">
        <v>72252106937</v>
      </c>
      <c r="P79" s="9"/>
      <c r="Q79" s="9">
        <f t="shared" si="3"/>
        <v>9212956605</v>
      </c>
      <c r="R79" s="9"/>
      <c r="S79" s="9"/>
    </row>
    <row r="80" spans="1:19" x14ac:dyDescent="0.55000000000000004">
      <c r="A80" s="1" t="s">
        <v>87</v>
      </c>
      <c r="C80" s="9">
        <v>25821452</v>
      </c>
      <c r="D80" s="9"/>
      <c r="E80" s="9">
        <v>49795559859</v>
      </c>
      <c r="F80" s="9"/>
      <c r="G80" s="9">
        <v>47280114052</v>
      </c>
      <c r="H80" s="9"/>
      <c r="I80" s="9">
        <f t="shared" si="2"/>
        <v>2515445807</v>
      </c>
      <c r="J80" s="9"/>
      <c r="K80" s="9">
        <v>25821452</v>
      </c>
      <c r="L80" s="9"/>
      <c r="M80" s="9">
        <v>49795559859</v>
      </c>
      <c r="N80" s="9"/>
      <c r="O80" s="9">
        <v>47280114052</v>
      </c>
      <c r="P80" s="9"/>
      <c r="Q80" s="9">
        <f t="shared" si="3"/>
        <v>2515445807</v>
      </c>
      <c r="R80" s="9"/>
      <c r="S80" s="9"/>
    </row>
    <row r="81" spans="1:19" x14ac:dyDescent="0.55000000000000004">
      <c r="A81" s="1" t="s">
        <v>31</v>
      </c>
      <c r="C81" s="9">
        <v>544500</v>
      </c>
      <c r="D81" s="9"/>
      <c r="E81" s="9">
        <v>31999304502</v>
      </c>
      <c r="F81" s="9"/>
      <c r="G81" s="9">
        <v>30743580758</v>
      </c>
      <c r="H81" s="9"/>
      <c r="I81" s="9">
        <f t="shared" si="2"/>
        <v>1255723744</v>
      </c>
      <c r="J81" s="9"/>
      <c r="K81" s="9">
        <v>544500</v>
      </c>
      <c r="L81" s="9"/>
      <c r="M81" s="9">
        <v>31999304502</v>
      </c>
      <c r="N81" s="9"/>
      <c r="O81" s="9">
        <v>30743580758</v>
      </c>
      <c r="P81" s="9"/>
      <c r="Q81" s="9">
        <f t="shared" si="3"/>
        <v>1255723744</v>
      </c>
      <c r="R81" s="9"/>
      <c r="S81" s="9"/>
    </row>
    <row r="82" spans="1:19" x14ac:dyDescent="0.55000000000000004">
      <c r="A82" s="1" t="s">
        <v>29</v>
      </c>
      <c r="C82" s="9">
        <v>18989479</v>
      </c>
      <c r="D82" s="9"/>
      <c r="E82" s="9">
        <v>179515435115</v>
      </c>
      <c r="F82" s="9"/>
      <c r="G82" s="9">
        <v>162526592675</v>
      </c>
      <c r="H82" s="9"/>
      <c r="I82" s="9">
        <f t="shared" si="2"/>
        <v>16988842440</v>
      </c>
      <c r="J82" s="9"/>
      <c r="K82" s="9">
        <v>18989479</v>
      </c>
      <c r="L82" s="9"/>
      <c r="M82" s="9">
        <v>179515435115</v>
      </c>
      <c r="N82" s="9"/>
      <c r="O82" s="9">
        <v>162526592675</v>
      </c>
      <c r="P82" s="9"/>
      <c r="Q82" s="9">
        <f t="shared" si="3"/>
        <v>16988842440</v>
      </c>
      <c r="R82" s="9"/>
      <c r="S82" s="9"/>
    </row>
    <row r="83" spans="1:19" x14ac:dyDescent="0.55000000000000004">
      <c r="A83" s="1" t="s">
        <v>56</v>
      </c>
      <c r="C83" s="9">
        <v>1300000</v>
      </c>
      <c r="D83" s="9"/>
      <c r="E83" s="9">
        <v>28429830000</v>
      </c>
      <c r="F83" s="9"/>
      <c r="G83" s="9">
        <v>28946736000</v>
      </c>
      <c r="H83" s="9"/>
      <c r="I83" s="9">
        <f t="shared" si="2"/>
        <v>-516906000</v>
      </c>
      <c r="J83" s="9"/>
      <c r="K83" s="9">
        <v>1300000</v>
      </c>
      <c r="L83" s="9"/>
      <c r="M83" s="9">
        <v>28429830000</v>
      </c>
      <c r="N83" s="9"/>
      <c r="O83" s="9">
        <v>28946736000</v>
      </c>
      <c r="P83" s="9"/>
      <c r="Q83" s="9">
        <f t="shared" si="3"/>
        <v>-516906000</v>
      </c>
      <c r="R83" s="9"/>
      <c r="S83" s="9"/>
    </row>
    <row r="84" spans="1:19" x14ac:dyDescent="0.55000000000000004">
      <c r="A84" s="1" t="s">
        <v>27</v>
      </c>
      <c r="C84" s="9">
        <v>87186162</v>
      </c>
      <c r="D84" s="9"/>
      <c r="E84" s="9">
        <v>195868333799</v>
      </c>
      <c r="F84" s="9"/>
      <c r="G84" s="9">
        <v>189331298027</v>
      </c>
      <c r="H84" s="9"/>
      <c r="I84" s="9">
        <f t="shared" si="2"/>
        <v>6537035772</v>
      </c>
      <c r="J84" s="9"/>
      <c r="K84" s="9">
        <v>87186162</v>
      </c>
      <c r="L84" s="9"/>
      <c r="M84" s="9">
        <v>195868333799</v>
      </c>
      <c r="N84" s="9"/>
      <c r="O84" s="9">
        <v>189331298027</v>
      </c>
      <c r="P84" s="9"/>
      <c r="Q84" s="9">
        <f t="shared" si="3"/>
        <v>6537035772</v>
      </c>
      <c r="R84" s="9"/>
      <c r="S84" s="9"/>
    </row>
    <row r="85" spans="1:19" x14ac:dyDescent="0.55000000000000004">
      <c r="A85" s="1" t="s">
        <v>58</v>
      </c>
      <c r="C85" s="9">
        <v>23343333</v>
      </c>
      <c r="D85" s="9"/>
      <c r="E85" s="9">
        <v>75692883830</v>
      </c>
      <c r="F85" s="9"/>
      <c r="G85" s="9">
        <v>68476302937</v>
      </c>
      <c r="H85" s="9"/>
      <c r="I85" s="9">
        <f t="shared" si="2"/>
        <v>7216580893</v>
      </c>
      <c r="J85" s="9"/>
      <c r="K85" s="9">
        <v>23343333</v>
      </c>
      <c r="L85" s="9"/>
      <c r="M85" s="9">
        <v>75692883830</v>
      </c>
      <c r="N85" s="9"/>
      <c r="O85" s="9">
        <v>68476302937</v>
      </c>
      <c r="P85" s="9"/>
      <c r="Q85" s="9">
        <f t="shared" si="3"/>
        <v>7216580893</v>
      </c>
      <c r="R85" s="9"/>
      <c r="S85" s="9"/>
    </row>
    <row r="86" spans="1:19" x14ac:dyDescent="0.55000000000000004">
      <c r="A86" s="1" t="s">
        <v>64</v>
      </c>
      <c r="C86" s="9">
        <v>53906620</v>
      </c>
      <c r="D86" s="9"/>
      <c r="E86" s="9">
        <v>854694715995</v>
      </c>
      <c r="F86" s="9"/>
      <c r="G86" s="9">
        <v>743186972471</v>
      </c>
      <c r="H86" s="9"/>
      <c r="I86" s="9">
        <f t="shared" si="2"/>
        <v>111507743524</v>
      </c>
      <c r="J86" s="9"/>
      <c r="K86" s="9">
        <v>53906620</v>
      </c>
      <c r="L86" s="9"/>
      <c r="M86" s="9">
        <v>854694715995</v>
      </c>
      <c r="N86" s="9"/>
      <c r="O86" s="9">
        <v>743186972471</v>
      </c>
      <c r="P86" s="9"/>
      <c r="Q86" s="9">
        <f t="shared" si="3"/>
        <v>111507743524</v>
      </c>
      <c r="R86" s="9"/>
      <c r="S86" s="9"/>
    </row>
    <row r="87" spans="1:19" x14ac:dyDescent="0.55000000000000004">
      <c r="A87" s="1" t="s">
        <v>33</v>
      </c>
      <c r="C87" s="9">
        <v>1300000</v>
      </c>
      <c r="D87" s="9"/>
      <c r="E87" s="9">
        <v>48899307600</v>
      </c>
      <c r="F87" s="9"/>
      <c r="G87" s="9">
        <v>46495694700</v>
      </c>
      <c r="H87" s="9"/>
      <c r="I87" s="9">
        <f t="shared" si="2"/>
        <v>2403612900</v>
      </c>
      <c r="J87" s="9"/>
      <c r="K87" s="9">
        <v>1300000</v>
      </c>
      <c r="L87" s="9"/>
      <c r="M87" s="9">
        <v>48899307600</v>
      </c>
      <c r="N87" s="9"/>
      <c r="O87" s="9">
        <v>46495694700</v>
      </c>
      <c r="P87" s="9"/>
      <c r="Q87" s="9">
        <f t="shared" si="3"/>
        <v>2403612900</v>
      </c>
      <c r="R87" s="9"/>
      <c r="S87" s="9"/>
    </row>
    <row r="88" spans="1:19" x14ac:dyDescent="0.55000000000000004">
      <c r="A88" s="1" t="s">
        <v>67</v>
      </c>
      <c r="C88" s="9">
        <v>9561751</v>
      </c>
      <c r="D88" s="9"/>
      <c r="E88" s="9">
        <v>256060890186</v>
      </c>
      <c r="F88" s="9"/>
      <c r="G88" s="9">
        <v>242373893829</v>
      </c>
      <c r="H88" s="9"/>
      <c r="I88" s="9">
        <f t="shared" si="2"/>
        <v>13686996357</v>
      </c>
      <c r="J88" s="9"/>
      <c r="K88" s="9">
        <v>9561751</v>
      </c>
      <c r="L88" s="9"/>
      <c r="M88" s="9">
        <v>256060890186</v>
      </c>
      <c r="N88" s="9"/>
      <c r="O88" s="9">
        <v>242373893829</v>
      </c>
      <c r="P88" s="9"/>
      <c r="Q88" s="9">
        <f t="shared" si="3"/>
        <v>13686996357</v>
      </c>
      <c r="R88" s="9"/>
      <c r="S88" s="9"/>
    </row>
    <row r="89" spans="1:19" x14ac:dyDescent="0.55000000000000004">
      <c r="A89" s="1" t="s">
        <v>70</v>
      </c>
      <c r="C89" s="9">
        <v>7538674</v>
      </c>
      <c r="D89" s="9"/>
      <c r="E89" s="9">
        <v>254864780438</v>
      </c>
      <c r="F89" s="9"/>
      <c r="G89" s="9">
        <v>219231949165</v>
      </c>
      <c r="H89" s="9"/>
      <c r="I89" s="9">
        <f t="shared" si="2"/>
        <v>35632831273</v>
      </c>
      <c r="J89" s="9"/>
      <c r="K89" s="9">
        <v>7538674</v>
      </c>
      <c r="L89" s="9"/>
      <c r="M89" s="9">
        <v>254864780438</v>
      </c>
      <c r="N89" s="9"/>
      <c r="O89" s="9">
        <v>219231949165</v>
      </c>
      <c r="P89" s="9"/>
      <c r="Q89" s="9">
        <f t="shared" si="3"/>
        <v>35632831273</v>
      </c>
      <c r="R89" s="9"/>
      <c r="S89" s="9"/>
    </row>
    <row r="90" spans="1:19" x14ac:dyDescent="0.55000000000000004">
      <c r="A90" s="1" t="s">
        <v>71</v>
      </c>
      <c r="C90" s="9">
        <v>10065086</v>
      </c>
      <c r="D90" s="9"/>
      <c r="E90" s="9">
        <v>138371898550</v>
      </c>
      <c r="F90" s="9"/>
      <c r="G90" s="9">
        <v>108756510285</v>
      </c>
      <c r="H90" s="9"/>
      <c r="I90" s="9">
        <f t="shared" si="2"/>
        <v>29615388265</v>
      </c>
      <c r="J90" s="9"/>
      <c r="K90" s="9">
        <v>10065086</v>
      </c>
      <c r="L90" s="9"/>
      <c r="M90" s="9">
        <v>138371898550</v>
      </c>
      <c r="N90" s="9"/>
      <c r="O90" s="9">
        <v>108756510285</v>
      </c>
      <c r="P90" s="9"/>
      <c r="Q90" s="9">
        <f t="shared" si="3"/>
        <v>29615388265</v>
      </c>
      <c r="R90" s="9"/>
      <c r="S90" s="9"/>
    </row>
    <row r="91" spans="1:19" x14ac:dyDescent="0.55000000000000004">
      <c r="A91" s="1" t="s">
        <v>109</v>
      </c>
      <c r="C91" s="9">
        <v>21342000</v>
      </c>
      <c r="D91" s="9"/>
      <c r="E91" s="9">
        <v>6187586286</v>
      </c>
      <c r="F91" s="9"/>
      <c r="G91" s="9">
        <v>6243039554</v>
      </c>
      <c r="H91" s="9"/>
      <c r="I91" s="9">
        <f t="shared" si="2"/>
        <v>-55453268</v>
      </c>
      <c r="J91" s="9"/>
      <c r="K91" s="9">
        <v>21342000</v>
      </c>
      <c r="L91" s="9"/>
      <c r="M91" s="9">
        <v>6187586286</v>
      </c>
      <c r="N91" s="9"/>
      <c r="O91" s="9">
        <v>6243039554</v>
      </c>
      <c r="P91" s="9"/>
      <c r="Q91" s="9">
        <f t="shared" si="3"/>
        <v>-55453268</v>
      </c>
      <c r="R91" s="9"/>
      <c r="S91" s="9"/>
    </row>
    <row r="92" spans="1:19" x14ac:dyDescent="0.55000000000000004">
      <c r="A92" s="1" t="s">
        <v>92</v>
      </c>
      <c r="C92" s="9">
        <v>18890378</v>
      </c>
      <c r="D92" s="9"/>
      <c r="E92" s="9">
        <v>107034487430</v>
      </c>
      <c r="F92" s="9"/>
      <c r="G92" s="9">
        <v>107034487430</v>
      </c>
      <c r="H92" s="9"/>
      <c r="I92" s="9">
        <f t="shared" si="2"/>
        <v>0</v>
      </c>
      <c r="J92" s="9"/>
      <c r="K92" s="9">
        <v>18890378</v>
      </c>
      <c r="L92" s="9"/>
      <c r="M92" s="9">
        <v>107034487430</v>
      </c>
      <c r="N92" s="9"/>
      <c r="O92" s="9">
        <v>107034487430</v>
      </c>
      <c r="P92" s="9"/>
      <c r="Q92" s="9">
        <f t="shared" si="3"/>
        <v>0</v>
      </c>
      <c r="R92" s="9"/>
      <c r="S92" s="9"/>
    </row>
    <row r="93" spans="1:19" x14ac:dyDescent="0.55000000000000004">
      <c r="A93" s="1" t="s">
        <v>32</v>
      </c>
      <c r="C93" s="9">
        <v>1821939</v>
      </c>
      <c r="D93" s="9"/>
      <c r="E93" s="9">
        <v>164719405205</v>
      </c>
      <c r="F93" s="9"/>
      <c r="G93" s="9">
        <v>161787095351</v>
      </c>
      <c r="H93" s="9"/>
      <c r="I93" s="9">
        <f t="shared" si="2"/>
        <v>2932309854</v>
      </c>
      <c r="J93" s="9"/>
      <c r="K93" s="9">
        <v>1821939</v>
      </c>
      <c r="L93" s="9"/>
      <c r="M93" s="9">
        <v>164719405205</v>
      </c>
      <c r="N93" s="9"/>
      <c r="O93" s="9">
        <v>161787095351</v>
      </c>
      <c r="P93" s="9"/>
      <c r="Q93" s="9">
        <f t="shared" si="3"/>
        <v>2932309854</v>
      </c>
      <c r="R93" s="9"/>
      <c r="S93" s="9"/>
    </row>
    <row r="94" spans="1:19" x14ac:dyDescent="0.55000000000000004">
      <c r="A94" s="1" t="s">
        <v>34</v>
      </c>
      <c r="C94" s="9">
        <v>1969275</v>
      </c>
      <c r="D94" s="9"/>
      <c r="E94" s="9">
        <v>149439963501</v>
      </c>
      <c r="F94" s="9"/>
      <c r="G94" s="9">
        <v>133276702308</v>
      </c>
      <c r="H94" s="9"/>
      <c r="I94" s="9">
        <f t="shared" si="2"/>
        <v>16163261193</v>
      </c>
      <c r="J94" s="9"/>
      <c r="K94" s="9">
        <v>1969275</v>
      </c>
      <c r="L94" s="9"/>
      <c r="M94" s="9">
        <v>149439963501</v>
      </c>
      <c r="N94" s="9"/>
      <c r="O94" s="9">
        <v>133276702308</v>
      </c>
      <c r="P94" s="9"/>
      <c r="Q94" s="9">
        <f t="shared" si="3"/>
        <v>16163261193</v>
      </c>
      <c r="R94" s="9"/>
      <c r="S94" s="9"/>
    </row>
    <row r="95" spans="1:19" x14ac:dyDescent="0.55000000000000004">
      <c r="A95" s="1" t="s">
        <v>91</v>
      </c>
      <c r="C95" s="9">
        <v>13900000</v>
      </c>
      <c r="D95" s="9"/>
      <c r="E95" s="9">
        <v>381357342000</v>
      </c>
      <c r="F95" s="9"/>
      <c r="G95" s="9">
        <v>327469891500</v>
      </c>
      <c r="H95" s="9"/>
      <c r="I95" s="9">
        <f t="shared" si="2"/>
        <v>53887450500</v>
      </c>
      <c r="J95" s="9"/>
      <c r="K95" s="9">
        <v>13900000</v>
      </c>
      <c r="L95" s="9"/>
      <c r="M95" s="9">
        <v>381357342000</v>
      </c>
      <c r="N95" s="9"/>
      <c r="O95" s="9">
        <v>327469891500</v>
      </c>
      <c r="P95" s="9"/>
      <c r="Q95" s="9">
        <f t="shared" si="3"/>
        <v>53887450500</v>
      </c>
      <c r="R95" s="9"/>
      <c r="S95" s="9"/>
    </row>
    <row r="96" spans="1:19" x14ac:dyDescent="0.55000000000000004">
      <c r="A96" s="1" t="s">
        <v>102</v>
      </c>
      <c r="C96" s="9">
        <v>7081473</v>
      </c>
      <c r="D96" s="9"/>
      <c r="E96" s="9">
        <v>114318852946</v>
      </c>
      <c r="F96" s="9"/>
      <c r="G96" s="9">
        <v>110537086565</v>
      </c>
      <c r="H96" s="9"/>
      <c r="I96" s="9">
        <f t="shared" si="2"/>
        <v>3781766381</v>
      </c>
      <c r="J96" s="9"/>
      <c r="K96" s="9">
        <v>7081473</v>
      </c>
      <c r="L96" s="9"/>
      <c r="M96" s="9">
        <v>114318852946</v>
      </c>
      <c r="N96" s="9"/>
      <c r="O96" s="9">
        <v>110537086565</v>
      </c>
      <c r="P96" s="9"/>
      <c r="Q96" s="9">
        <f t="shared" si="3"/>
        <v>3781766381</v>
      </c>
      <c r="R96" s="9"/>
      <c r="S96" s="9"/>
    </row>
    <row r="97" spans="1:19" x14ac:dyDescent="0.55000000000000004">
      <c r="A97" s="1" t="s">
        <v>103</v>
      </c>
      <c r="C97" s="9">
        <v>1315428</v>
      </c>
      <c r="D97" s="9"/>
      <c r="E97" s="9">
        <v>7518706919</v>
      </c>
      <c r="F97" s="9"/>
      <c r="G97" s="9">
        <v>6968175298</v>
      </c>
      <c r="H97" s="9"/>
      <c r="I97" s="9">
        <f t="shared" si="2"/>
        <v>550531621</v>
      </c>
      <c r="J97" s="9"/>
      <c r="K97" s="9">
        <v>1315428</v>
      </c>
      <c r="L97" s="9"/>
      <c r="M97" s="9">
        <v>7518706919</v>
      </c>
      <c r="N97" s="9"/>
      <c r="O97" s="9">
        <v>6968175298</v>
      </c>
      <c r="P97" s="9"/>
      <c r="Q97" s="9">
        <f t="shared" si="3"/>
        <v>550531621</v>
      </c>
      <c r="R97" s="9"/>
      <c r="S97" s="9"/>
    </row>
    <row r="98" spans="1:19" x14ac:dyDescent="0.55000000000000004">
      <c r="A98" s="1" t="s">
        <v>21</v>
      </c>
      <c r="C98" s="9">
        <v>5338346</v>
      </c>
      <c r="D98" s="9"/>
      <c r="E98" s="9">
        <v>47971508885</v>
      </c>
      <c r="F98" s="9"/>
      <c r="G98" s="9">
        <v>39308197258</v>
      </c>
      <c r="H98" s="9"/>
      <c r="I98" s="9">
        <f t="shared" si="2"/>
        <v>8663311627</v>
      </c>
      <c r="J98" s="9"/>
      <c r="K98" s="9">
        <v>5338346</v>
      </c>
      <c r="L98" s="9"/>
      <c r="M98" s="9">
        <v>47971508885</v>
      </c>
      <c r="N98" s="9"/>
      <c r="O98" s="9">
        <v>39308197258</v>
      </c>
      <c r="P98" s="9"/>
      <c r="Q98" s="9">
        <f t="shared" si="3"/>
        <v>8663311627</v>
      </c>
      <c r="R98" s="9"/>
      <c r="S98" s="9"/>
    </row>
    <row r="99" spans="1:19" x14ac:dyDescent="0.55000000000000004">
      <c r="A99" s="1" t="s">
        <v>125</v>
      </c>
      <c r="C99" s="9">
        <v>31400</v>
      </c>
      <c r="D99" s="9"/>
      <c r="E99" s="9">
        <v>24967893748</v>
      </c>
      <c r="F99" s="9"/>
      <c r="G99" s="9">
        <v>24958475456</v>
      </c>
      <c r="H99" s="9"/>
      <c r="I99" s="9">
        <f t="shared" si="2"/>
        <v>9418292</v>
      </c>
      <c r="J99" s="9"/>
      <c r="K99" s="9">
        <v>31400</v>
      </c>
      <c r="L99" s="9"/>
      <c r="M99" s="9">
        <v>24967893748</v>
      </c>
      <c r="N99" s="9"/>
      <c r="O99" s="9">
        <v>24958475456</v>
      </c>
      <c r="P99" s="9"/>
      <c r="Q99" s="9">
        <f t="shared" si="3"/>
        <v>9418292</v>
      </c>
      <c r="R99" s="9"/>
      <c r="S99" s="9"/>
    </row>
    <row r="100" spans="1:19" x14ac:dyDescent="0.55000000000000004">
      <c r="A100" s="1" t="s">
        <v>159</v>
      </c>
      <c r="C100" s="9">
        <v>102000</v>
      </c>
      <c r="D100" s="9"/>
      <c r="E100" s="9">
        <v>99431974687</v>
      </c>
      <c r="F100" s="9"/>
      <c r="G100" s="9">
        <v>99838880922</v>
      </c>
      <c r="H100" s="9"/>
      <c r="I100" s="9">
        <f t="shared" si="2"/>
        <v>-406906235</v>
      </c>
      <c r="J100" s="9"/>
      <c r="K100" s="9">
        <v>102000</v>
      </c>
      <c r="L100" s="9"/>
      <c r="M100" s="9">
        <v>99431974687</v>
      </c>
      <c r="N100" s="9"/>
      <c r="O100" s="9">
        <v>99838880922</v>
      </c>
      <c r="P100" s="9"/>
      <c r="Q100" s="9">
        <f t="shared" si="3"/>
        <v>-406906235</v>
      </c>
      <c r="R100" s="9"/>
      <c r="S100" s="9"/>
    </row>
    <row r="101" spans="1:19" x14ac:dyDescent="0.55000000000000004">
      <c r="A101" s="1" t="s">
        <v>136</v>
      </c>
      <c r="C101" s="9">
        <v>117644</v>
      </c>
      <c r="D101" s="9"/>
      <c r="E101" s="9">
        <v>110241854041</v>
      </c>
      <c r="F101" s="9"/>
      <c r="G101" s="9">
        <v>109036221602</v>
      </c>
      <c r="H101" s="9"/>
      <c r="I101" s="9">
        <f t="shared" si="2"/>
        <v>1205632439</v>
      </c>
      <c r="J101" s="9"/>
      <c r="K101" s="9">
        <v>117644</v>
      </c>
      <c r="L101" s="9"/>
      <c r="M101" s="9">
        <v>110241854041</v>
      </c>
      <c r="N101" s="9"/>
      <c r="O101" s="9">
        <v>109036221602</v>
      </c>
      <c r="P101" s="9"/>
      <c r="Q101" s="9">
        <f t="shared" si="3"/>
        <v>1205632439</v>
      </c>
      <c r="R101" s="9"/>
      <c r="S101" s="9"/>
    </row>
    <row r="102" spans="1:19" x14ac:dyDescent="0.55000000000000004">
      <c r="A102" s="1" t="s">
        <v>139</v>
      </c>
      <c r="C102" s="9">
        <v>163665</v>
      </c>
      <c r="D102" s="9"/>
      <c r="E102" s="9">
        <v>147271802146</v>
      </c>
      <c r="F102" s="9"/>
      <c r="G102" s="9">
        <v>146289990133</v>
      </c>
      <c r="H102" s="9"/>
      <c r="I102" s="9">
        <f t="shared" si="2"/>
        <v>981812013</v>
      </c>
      <c r="J102" s="9"/>
      <c r="K102" s="9">
        <v>163665</v>
      </c>
      <c r="L102" s="9"/>
      <c r="M102" s="9">
        <v>147271802146</v>
      </c>
      <c r="N102" s="9"/>
      <c r="O102" s="9">
        <v>146289990133</v>
      </c>
      <c r="P102" s="9"/>
      <c r="Q102" s="9">
        <f t="shared" si="3"/>
        <v>981812013</v>
      </c>
      <c r="R102" s="9"/>
      <c r="S102" s="9"/>
    </row>
    <row r="103" spans="1:19" x14ac:dyDescent="0.55000000000000004">
      <c r="A103" s="1" t="s">
        <v>156</v>
      </c>
      <c r="C103" s="9">
        <v>150000</v>
      </c>
      <c r="D103" s="9"/>
      <c r="E103" s="9">
        <v>142129234406</v>
      </c>
      <c r="F103" s="9"/>
      <c r="G103" s="9">
        <v>147723220312</v>
      </c>
      <c r="H103" s="9"/>
      <c r="I103" s="9">
        <f t="shared" si="2"/>
        <v>-5593985906</v>
      </c>
      <c r="J103" s="9"/>
      <c r="K103" s="9">
        <v>150000</v>
      </c>
      <c r="L103" s="9"/>
      <c r="M103" s="9">
        <v>142129234406</v>
      </c>
      <c r="N103" s="9"/>
      <c r="O103" s="9">
        <v>147723220312</v>
      </c>
      <c r="P103" s="9"/>
      <c r="Q103" s="9">
        <f t="shared" si="3"/>
        <v>-5593985906</v>
      </c>
      <c r="R103" s="9"/>
      <c r="S103" s="9"/>
    </row>
    <row r="104" spans="1:19" x14ac:dyDescent="0.55000000000000004">
      <c r="A104" s="1" t="s">
        <v>148</v>
      </c>
      <c r="C104" s="9">
        <v>325300</v>
      </c>
      <c r="D104" s="9"/>
      <c r="E104" s="9">
        <v>321455233676</v>
      </c>
      <c r="F104" s="9"/>
      <c r="G104" s="9">
        <v>321455233676</v>
      </c>
      <c r="H104" s="9"/>
      <c r="I104" s="9">
        <f t="shared" si="2"/>
        <v>0</v>
      </c>
      <c r="J104" s="9"/>
      <c r="K104" s="9">
        <v>325300</v>
      </c>
      <c r="L104" s="9"/>
      <c r="M104" s="9">
        <v>321455233676</v>
      </c>
      <c r="N104" s="9"/>
      <c r="O104" s="9">
        <v>321455233676</v>
      </c>
      <c r="P104" s="9"/>
      <c r="Q104" s="9">
        <f t="shared" si="3"/>
        <v>0</v>
      </c>
      <c r="R104" s="9"/>
      <c r="S104" s="9"/>
    </row>
    <row r="105" spans="1:19" x14ac:dyDescent="0.55000000000000004">
      <c r="A105" s="1" t="s">
        <v>133</v>
      </c>
      <c r="C105" s="9">
        <v>19957</v>
      </c>
      <c r="D105" s="9"/>
      <c r="E105" s="9">
        <v>19103767754</v>
      </c>
      <c r="F105" s="9"/>
      <c r="G105" s="9">
        <v>18853153266</v>
      </c>
      <c r="H105" s="9"/>
      <c r="I105" s="9">
        <f t="shared" si="2"/>
        <v>250614488</v>
      </c>
      <c r="J105" s="9"/>
      <c r="K105" s="9">
        <v>19957</v>
      </c>
      <c r="L105" s="9"/>
      <c r="M105" s="9">
        <v>19103767754</v>
      </c>
      <c r="N105" s="9"/>
      <c r="O105" s="9">
        <v>18853153266</v>
      </c>
      <c r="P105" s="9"/>
      <c r="Q105" s="9">
        <f t="shared" si="3"/>
        <v>250614488</v>
      </c>
      <c r="R105" s="9"/>
      <c r="S105" s="9"/>
    </row>
    <row r="106" spans="1:19" x14ac:dyDescent="0.55000000000000004">
      <c r="A106" s="1" t="s">
        <v>142</v>
      </c>
      <c r="C106" s="9">
        <v>26800</v>
      </c>
      <c r="D106" s="9"/>
      <c r="E106" s="9">
        <v>23579725400</v>
      </c>
      <c r="F106" s="9"/>
      <c r="G106" s="9">
        <v>23451644618</v>
      </c>
      <c r="H106" s="9"/>
      <c r="I106" s="9">
        <f t="shared" si="2"/>
        <v>128080782</v>
      </c>
      <c r="J106" s="9"/>
      <c r="K106" s="9">
        <v>26800</v>
      </c>
      <c r="L106" s="9"/>
      <c r="M106" s="9">
        <v>23579725400</v>
      </c>
      <c r="N106" s="9"/>
      <c r="O106" s="9">
        <v>23451644618</v>
      </c>
      <c r="P106" s="9"/>
      <c r="Q106" s="9">
        <f t="shared" si="3"/>
        <v>128080782</v>
      </c>
      <c r="R106" s="9"/>
      <c r="S106" s="9"/>
    </row>
    <row r="107" spans="1:19" x14ac:dyDescent="0.55000000000000004">
      <c r="A107" s="1" t="s">
        <v>153</v>
      </c>
      <c r="C107" s="9">
        <v>50000</v>
      </c>
      <c r="D107" s="9"/>
      <c r="E107" s="9">
        <v>49191082500</v>
      </c>
      <c r="F107" s="9"/>
      <c r="G107" s="9">
        <v>50490846875</v>
      </c>
      <c r="H107" s="9"/>
      <c r="I107" s="9">
        <f t="shared" si="2"/>
        <v>-1299764375</v>
      </c>
      <c r="J107" s="9"/>
      <c r="K107" s="9">
        <v>50000</v>
      </c>
      <c r="L107" s="9"/>
      <c r="M107" s="9">
        <v>49191082500</v>
      </c>
      <c r="N107" s="9"/>
      <c r="O107" s="9">
        <v>50490846875</v>
      </c>
      <c r="P107" s="9"/>
      <c r="Q107" s="9">
        <f t="shared" si="3"/>
        <v>-1299764375</v>
      </c>
      <c r="R107" s="9"/>
      <c r="S107" s="9"/>
    </row>
    <row r="108" spans="1:19" x14ac:dyDescent="0.55000000000000004">
      <c r="A108" s="1" t="s">
        <v>151</v>
      </c>
      <c r="C108" s="9">
        <v>2000</v>
      </c>
      <c r="D108" s="9"/>
      <c r="E108" s="9">
        <v>1979641125</v>
      </c>
      <c r="F108" s="9"/>
      <c r="G108" s="9">
        <v>1922651456</v>
      </c>
      <c r="H108" s="9"/>
      <c r="I108" s="9">
        <f t="shared" si="2"/>
        <v>56989669</v>
      </c>
      <c r="J108" s="9"/>
      <c r="K108" s="9">
        <v>2000</v>
      </c>
      <c r="L108" s="9"/>
      <c r="M108" s="9">
        <v>1979641125</v>
      </c>
      <c r="N108" s="9"/>
      <c r="O108" s="9">
        <v>1922651456</v>
      </c>
      <c r="P108" s="9"/>
      <c r="Q108" s="9">
        <f t="shared" si="3"/>
        <v>56989669</v>
      </c>
      <c r="R108" s="9"/>
      <c r="S108" s="9"/>
    </row>
    <row r="109" spans="1:19" x14ac:dyDescent="0.55000000000000004">
      <c r="A109" s="1" t="s">
        <v>130</v>
      </c>
      <c r="C109" s="9">
        <v>226016</v>
      </c>
      <c r="D109" s="9"/>
      <c r="E109" s="9">
        <v>219220640815</v>
      </c>
      <c r="F109" s="9"/>
      <c r="G109" s="9">
        <v>215912848909</v>
      </c>
      <c r="H109" s="9"/>
      <c r="I109" s="9">
        <f t="shared" si="2"/>
        <v>3307791906</v>
      </c>
      <c r="J109" s="9"/>
      <c r="K109" s="9">
        <v>226016</v>
      </c>
      <c r="L109" s="9"/>
      <c r="M109" s="9">
        <v>219220640815</v>
      </c>
      <c r="N109" s="9"/>
      <c r="O109" s="9">
        <v>215912848909</v>
      </c>
      <c r="P109" s="9"/>
      <c r="Q109" s="9">
        <f t="shared" si="3"/>
        <v>3307791906</v>
      </c>
      <c r="R109" s="9"/>
      <c r="S109" s="9"/>
    </row>
    <row r="110" spans="1:19" x14ac:dyDescent="0.55000000000000004">
      <c r="A110" s="1" t="s">
        <v>145</v>
      </c>
      <c r="C110" s="9">
        <v>165000</v>
      </c>
      <c r="D110" s="9"/>
      <c r="E110" s="9">
        <v>163320392812</v>
      </c>
      <c r="F110" s="9"/>
      <c r="G110" s="9">
        <v>168269495625</v>
      </c>
      <c r="H110" s="9"/>
      <c r="I110" s="9">
        <f t="shared" si="2"/>
        <v>-4949102813</v>
      </c>
      <c r="J110" s="9"/>
      <c r="K110" s="9">
        <v>165000</v>
      </c>
      <c r="L110" s="9"/>
      <c r="M110" s="9">
        <v>163320392812</v>
      </c>
      <c r="N110" s="9"/>
      <c r="O110" s="9">
        <v>168269495625</v>
      </c>
      <c r="P110" s="9"/>
      <c r="Q110" s="9">
        <f t="shared" si="3"/>
        <v>-4949102813</v>
      </c>
      <c r="R110" s="9"/>
      <c r="S110" s="9"/>
    </row>
    <row r="111" spans="1:19" ht="24.75" thickBot="1" x14ac:dyDescent="0.6">
      <c r="C111" s="9"/>
      <c r="D111" s="9"/>
      <c r="E111" s="11">
        <f>SUM(E8:E110)</f>
        <v>13574942681186</v>
      </c>
      <c r="F111" s="9"/>
      <c r="G111" s="11">
        <f>SUM(G8:G110)</f>
        <v>12667265526600</v>
      </c>
      <c r="H111" s="9"/>
      <c r="I111" s="11">
        <f>SUM(I8:I110)</f>
        <v>907677154586</v>
      </c>
      <c r="J111" s="9"/>
      <c r="K111" s="9"/>
      <c r="L111" s="9"/>
      <c r="M111" s="11">
        <f>SUM(M8:M110)</f>
        <v>13574942681186</v>
      </c>
      <c r="N111" s="9"/>
      <c r="O111" s="11">
        <f>SUM(O8:O110)</f>
        <v>12667265526600</v>
      </c>
      <c r="P111" s="9"/>
      <c r="Q111" s="11">
        <f>SUM(Q8:Q110)</f>
        <v>907677154586</v>
      </c>
      <c r="R111" s="9"/>
      <c r="S111" s="9"/>
    </row>
    <row r="112" spans="1:19" ht="24.75" thickTop="1" x14ac:dyDescent="0.55000000000000004">
      <c r="F112" s="9">
        <f t="shared" ref="F112" si="4">SUM(F8:F98)</f>
        <v>0</v>
      </c>
      <c r="G112" s="9"/>
      <c r="H112" s="9"/>
      <c r="I112" s="9"/>
      <c r="J112" s="12"/>
      <c r="K112" s="12"/>
      <c r="L112" s="12"/>
      <c r="M112" s="12"/>
      <c r="N112" s="12"/>
      <c r="O112" s="9"/>
      <c r="P112" s="9"/>
      <c r="Q112" s="9"/>
    </row>
    <row r="113" spans="6:17" x14ac:dyDescent="0.55000000000000004">
      <c r="F113" s="4"/>
      <c r="G113" s="5"/>
      <c r="H113" s="4"/>
      <c r="I113" s="5"/>
      <c r="O113" s="5"/>
      <c r="P113" s="4"/>
      <c r="Q113" s="5"/>
    </row>
    <row r="114" spans="6:17" x14ac:dyDescent="0.55000000000000004">
      <c r="F114" s="4"/>
      <c r="G114" s="4"/>
      <c r="H114" s="4"/>
      <c r="I114" s="4"/>
      <c r="O114" s="4"/>
      <c r="P114" s="4"/>
      <c r="Q114" s="4"/>
    </row>
    <row r="115" spans="6:17" x14ac:dyDescent="0.55000000000000004">
      <c r="F115" s="4"/>
      <c r="G115" s="4"/>
      <c r="H115" s="4"/>
      <c r="I115" s="4"/>
      <c r="O115" s="4"/>
      <c r="P115" s="4"/>
      <c r="Q115" s="4"/>
    </row>
    <row r="116" spans="6:17" x14ac:dyDescent="0.55000000000000004">
      <c r="F116" s="9">
        <f t="shared" ref="F116" si="5">SUM(F99:F110)</f>
        <v>0</v>
      </c>
      <c r="G116" s="9"/>
      <c r="H116" s="9"/>
      <c r="I116" s="9"/>
      <c r="J116" s="12"/>
      <c r="K116" s="12"/>
      <c r="L116" s="12"/>
      <c r="M116" s="12"/>
      <c r="N116" s="12"/>
      <c r="O116" s="9"/>
      <c r="P116" s="9"/>
      <c r="Q116" s="9"/>
    </row>
    <row r="117" spans="6:17" x14ac:dyDescent="0.55000000000000004">
      <c r="G117" s="9"/>
      <c r="H117" s="9"/>
      <c r="I117" s="9"/>
      <c r="O117" s="3"/>
      <c r="Q117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4"/>
  <sheetViews>
    <sheetView rightToLeft="1" workbookViewId="0">
      <selection activeCell="G50" sqref="G5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1" style="1" bestFit="1" customWidth="1"/>
    <col min="8" max="8" width="1" style="1" customWidth="1"/>
    <col min="9" max="9" width="29.855468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9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194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196</v>
      </c>
      <c r="D6" s="16" t="s">
        <v>196</v>
      </c>
      <c r="E6" s="16" t="s">
        <v>196</v>
      </c>
      <c r="F6" s="16" t="s">
        <v>196</v>
      </c>
      <c r="G6" s="16" t="s">
        <v>196</v>
      </c>
      <c r="H6" s="16" t="s">
        <v>196</v>
      </c>
      <c r="I6" s="16" t="s">
        <v>196</v>
      </c>
      <c r="K6" s="16" t="s">
        <v>197</v>
      </c>
      <c r="L6" s="16" t="s">
        <v>197</v>
      </c>
      <c r="M6" s="16" t="s">
        <v>197</v>
      </c>
      <c r="N6" s="16" t="s">
        <v>197</v>
      </c>
      <c r="O6" s="16" t="s">
        <v>197</v>
      </c>
      <c r="P6" s="16" t="s">
        <v>197</v>
      </c>
      <c r="Q6" s="16" t="s">
        <v>197</v>
      </c>
    </row>
    <row r="7" spans="1:17" ht="24.75" x14ac:dyDescent="0.55000000000000004">
      <c r="A7" s="16" t="s">
        <v>3</v>
      </c>
      <c r="C7" s="16" t="s">
        <v>7</v>
      </c>
      <c r="E7" s="16" t="s">
        <v>211</v>
      </c>
      <c r="G7" s="16" t="s">
        <v>212</v>
      </c>
      <c r="I7" s="16" t="s">
        <v>214</v>
      </c>
      <c r="K7" s="16" t="s">
        <v>7</v>
      </c>
      <c r="M7" s="16" t="s">
        <v>211</v>
      </c>
      <c r="O7" s="16" t="s">
        <v>212</v>
      </c>
      <c r="Q7" s="16" t="s">
        <v>214</v>
      </c>
    </row>
    <row r="8" spans="1:17" x14ac:dyDescent="0.55000000000000004">
      <c r="A8" s="1" t="s">
        <v>106</v>
      </c>
      <c r="C8" s="9">
        <v>4343500</v>
      </c>
      <c r="D8" s="9"/>
      <c r="E8" s="9">
        <v>53613657174</v>
      </c>
      <c r="F8" s="9"/>
      <c r="G8" s="9">
        <v>53613657174</v>
      </c>
      <c r="H8" s="9"/>
      <c r="I8" s="9">
        <v>0</v>
      </c>
      <c r="J8" s="9"/>
      <c r="K8" s="9">
        <v>4343500</v>
      </c>
      <c r="L8" s="9"/>
      <c r="M8" s="9">
        <v>53613657174</v>
      </c>
      <c r="N8" s="9"/>
      <c r="O8" s="9">
        <v>53613657174</v>
      </c>
      <c r="P8" s="9"/>
      <c r="Q8" s="9">
        <v>0</v>
      </c>
    </row>
    <row r="9" spans="1:17" x14ac:dyDescent="0.55000000000000004">
      <c r="A9" s="1" t="s">
        <v>60</v>
      </c>
      <c r="C9" s="9">
        <v>800001</v>
      </c>
      <c r="D9" s="9"/>
      <c r="E9" s="9">
        <v>2658488903</v>
      </c>
      <c r="F9" s="9"/>
      <c r="G9" s="9">
        <v>2969429875</v>
      </c>
      <c r="H9" s="9"/>
      <c r="I9" s="9">
        <v>-310940972</v>
      </c>
      <c r="J9" s="9"/>
      <c r="K9" s="9">
        <v>800001</v>
      </c>
      <c r="L9" s="9"/>
      <c r="M9" s="9">
        <v>2658488903</v>
      </c>
      <c r="N9" s="9"/>
      <c r="O9" s="9">
        <v>2969429875</v>
      </c>
      <c r="P9" s="9"/>
      <c r="Q9" s="9">
        <v>-310940972</v>
      </c>
    </row>
    <row r="10" spans="1:17" x14ac:dyDescent="0.55000000000000004">
      <c r="A10" s="1" t="s">
        <v>93</v>
      </c>
      <c r="C10" s="9">
        <v>420129</v>
      </c>
      <c r="D10" s="9"/>
      <c r="E10" s="9">
        <v>3359554778</v>
      </c>
      <c r="F10" s="9"/>
      <c r="G10" s="9">
        <v>3407854536</v>
      </c>
      <c r="H10" s="9"/>
      <c r="I10" s="9">
        <v>-48299758</v>
      </c>
      <c r="J10" s="9"/>
      <c r="K10" s="9">
        <v>420129</v>
      </c>
      <c r="L10" s="9"/>
      <c r="M10" s="9">
        <v>3359554778</v>
      </c>
      <c r="N10" s="9"/>
      <c r="O10" s="9">
        <v>3407854536</v>
      </c>
      <c r="P10" s="9"/>
      <c r="Q10" s="9">
        <v>-48299758</v>
      </c>
    </row>
    <row r="11" spans="1:17" x14ac:dyDescent="0.55000000000000004">
      <c r="A11" s="1" t="s">
        <v>94</v>
      </c>
      <c r="C11" s="9">
        <v>1200000</v>
      </c>
      <c r="D11" s="9"/>
      <c r="E11" s="9">
        <v>10349304352</v>
      </c>
      <c r="F11" s="9"/>
      <c r="G11" s="9">
        <v>10735740019</v>
      </c>
      <c r="H11" s="9"/>
      <c r="I11" s="9">
        <v>-386435667</v>
      </c>
      <c r="J11" s="9"/>
      <c r="K11" s="9">
        <v>1200000</v>
      </c>
      <c r="L11" s="9"/>
      <c r="M11" s="9">
        <v>10349304352</v>
      </c>
      <c r="N11" s="9"/>
      <c r="O11" s="9">
        <v>10735740019</v>
      </c>
      <c r="P11" s="9"/>
      <c r="Q11" s="9">
        <v>-386435667</v>
      </c>
    </row>
    <row r="12" spans="1:17" x14ac:dyDescent="0.55000000000000004">
      <c r="A12" s="1" t="s">
        <v>86</v>
      </c>
      <c r="C12" s="9">
        <v>1200001</v>
      </c>
      <c r="D12" s="9"/>
      <c r="E12" s="9">
        <v>5277212659</v>
      </c>
      <c r="F12" s="9"/>
      <c r="G12" s="9">
        <v>5814004478</v>
      </c>
      <c r="H12" s="9"/>
      <c r="I12" s="9">
        <v>-536791819</v>
      </c>
      <c r="J12" s="9"/>
      <c r="K12" s="9">
        <v>1200001</v>
      </c>
      <c r="L12" s="9"/>
      <c r="M12" s="9">
        <v>5277212659</v>
      </c>
      <c r="N12" s="9"/>
      <c r="O12" s="9">
        <v>5814004478</v>
      </c>
      <c r="P12" s="9"/>
      <c r="Q12" s="9">
        <v>-536791819</v>
      </c>
    </row>
    <row r="13" spans="1:17" x14ac:dyDescent="0.55000000000000004">
      <c r="A13" s="1" t="s">
        <v>84</v>
      </c>
      <c r="C13" s="9">
        <v>1</v>
      </c>
      <c r="D13" s="9"/>
      <c r="E13" s="9">
        <v>1</v>
      </c>
      <c r="F13" s="9"/>
      <c r="G13" s="9">
        <v>2147</v>
      </c>
      <c r="H13" s="9"/>
      <c r="I13" s="9">
        <v>-2146</v>
      </c>
      <c r="J13" s="9"/>
      <c r="K13" s="9">
        <v>1</v>
      </c>
      <c r="L13" s="9"/>
      <c r="M13" s="9">
        <v>1</v>
      </c>
      <c r="N13" s="9"/>
      <c r="O13" s="9">
        <v>2147</v>
      </c>
      <c r="P13" s="9"/>
      <c r="Q13" s="9">
        <v>-2146</v>
      </c>
    </row>
    <row r="14" spans="1:17" x14ac:dyDescent="0.55000000000000004">
      <c r="A14" s="1" t="s">
        <v>22</v>
      </c>
      <c r="C14" s="9">
        <v>500000</v>
      </c>
      <c r="D14" s="9"/>
      <c r="E14" s="9">
        <v>6844918260</v>
      </c>
      <c r="F14" s="9"/>
      <c r="G14" s="9">
        <v>7032903621</v>
      </c>
      <c r="H14" s="9"/>
      <c r="I14" s="9">
        <v>-187985361</v>
      </c>
      <c r="J14" s="9"/>
      <c r="K14" s="9">
        <v>500000</v>
      </c>
      <c r="L14" s="9"/>
      <c r="M14" s="9">
        <v>6844918260</v>
      </c>
      <c r="N14" s="9"/>
      <c r="O14" s="9">
        <v>7032903621</v>
      </c>
      <c r="P14" s="9"/>
      <c r="Q14" s="9">
        <v>-187985361</v>
      </c>
    </row>
    <row r="15" spans="1:17" x14ac:dyDescent="0.55000000000000004">
      <c r="A15" s="1" t="s">
        <v>73</v>
      </c>
      <c r="C15" s="9">
        <v>1</v>
      </c>
      <c r="D15" s="9"/>
      <c r="E15" s="9">
        <v>1</v>
      </c>
      <c r="F15" s="9"/>
      <c r="G15" s="9">
        <v>1797</v>
      </c>
      <c r="H15" s="9"/>
      <c r="I15" s="9">
        <v>-1796</v>
      </c>
      <c r="J15" s="9"/>
      <c r="K15" s="9">
        <v>1</v>
      </c>
      <c r="L15" s="9"/>
      <c r="M15" s="9">
        <v>1</v>
      </c>
      <c r="N15" s="9"/>
      <c r="O15" s="9">
        <v>1797</v>
      </c>
      <c r="P15" s="9"/>
      <c r="Q15" s="9">
        <v>-1796</v>
      </c>
    </row>
    <row r="16" spans="1:17" x14ac:dyDescent="0.55000000000000004">
      <c r="A16" s="1" t="s">
        <v>72</v>
      </c>
      <c r="C16" s="9">
        <v>1</v>
      </c>
      <c r="D16" s="9"/>
      <c r="E16" s="9">
        <v>1</v>
      </c>
      <c r="F16" s="9"/>
      <c r="G16" s="9">
        <v>7058</v>
      </c>
      <c r="H16" s="9"/>
      <c r="I16" s="9">
        <v>-7057</v>
      </c>
      <c r="J16" s="9"/>
      <c r="K16" s="9">
        <v>1</v>
      </c>
      <c r="L16" s="9"/>
      <c r="M16" s="9">
        <v>1</v>
      </c>
      <c r="N16" s="9"/>
      <c r="O16" s="9">
        <v>7058</v>
      </c>
      <c r="P16" s="9"/>
      <c r="Q16" s="9">
        <v>-7057</v>
      </c>
    </row>
    <row r="17" spans="1:17" x14ac:dyDescent="0.55000000000000004">
      <c r="A17" s="1" t="s">
        <v>37</v>
      </c>
      <c r="C17" s="9">
        <v>70000</v>
      </c>
      <c r="D17" s="9"/>
      <c r="E17" s="9">
        <v>4714629887</v>
      </c>
      <c r="F17" s="9"/>
      <c r="G17" s="9">
        <v>4568156765</v>
      </c>
      <c r="H17" s="9"/>
      <c r="I17" s="9">
        <v>146473122</v>
      </c>
      <c r="J17" s="9"/>
      <c r="K17" s="9">
        <v>70000</v>
      </c>
      <c r="L17" s="9"/>
      <c r="M17" s="9">
        <v>4714629887</v>
      </c>
      <c r="N17" s="9"/>
      <c r="O17" s="9">
        <v>4568156765</v>
      </c>
      <c r="P17" s="9"/>
      <c r="Q17" s="9">
        <v>146473122</v>
      </c>
    </row>
    <row r="18" spans="1:17" x14ac:dyDescent="0.55000000000000004">
      <c r="A18" s="1" t="s">
        <v>76</v>
      </c>
      <c r="C18" s="9">
        <v>600000</v>
      </c>
      <c r="D18" s="9"/>
      <c r="E18" s="9">
        <v>3695877937</v>
      </c>
      <c r="F18" s="9"/>
      <c r="G18" s="9">
        <v>3876795000</v>
      </c>
      <c r="H18" s="9"/>
      <c r="I18" s="9">
        <v>-180917063</v>
      </c>
      <c r="J18" s="9"/>
      <c r="K18" s="9">
        <v>600000</v>
      </c>
      <c r="L18" s="9"/>
      <c r="M18" s="9">
        <v>3695877937</v>
      </c>
      <c r="N18" s="9"/>
      <c r="O18" s="9">
        <v>3876795000</v>
      </c>
      <c r="P18" s="9"/>
      <c r="Q18" s="9">
        <v>-180917063</v>
      </c>
    </row>
    <row r="19" spans="1:17" x14ac:dyDescent="0.55000000000000004">
      <c r="A19" s="1" t="s">
        <v>31</v>
      </c>
      <c r="C19" s="9">
        <v>55500</v>
      </c>
      <c r="D19" s="9"/>
      <c r="E19" s="9">
        <v>3273126852</v>
      </c>
      <c r="F19" s="9"/>
      <c r="G19" s="9">
        <v>3133643242</v>
      </c>
      <c r="H19" s="9"/>
      <c r="I19" s="9">
        <v>139483610</v>
      </c>
      <c r="J19" s="9"/>
      <c r="K19" s="9">
        <v>55500</v>
      </c>
      <c r="L19" s="9"/>
      <c r="M19" s="9">
        <v>3273126852</v>
      </c>
      <c r="N19" s="9"/>
      <c r="O19" s="9">
        <v>3133643242</v>
      </c>
      <c r="P19" s="9"/>
      <c r="Q19" s="9">
        <v>139483610</v>
      </c>
    </row>
    <row r="20" spans="1:17" x14ac:dyDescent="0.55000000000000004">
      <c r="A20" s="1" t="s">
        <v>27</v>
      </c>
      <c r="C20" s="9">
        <v>2400000</v>
      </c>
      <c r="D20" s="9"/>
      <c r="E20" s="9">
        <v>5149678722</v>
      </c>
      <c r="F20" s="9"/>
      <c r="G20" s="9">
        <v>5186555264</v>
      </c>
      <c r="H20" s="9"/>
      <c r="I20" s="9">
        <v>-36876542</v>
      </c>
      <c r="J20" s="9"/>
      <c r="K20" s="9">
        <v>2400000</v>
      </c>
      <c r="L20" s="9"/>
      <c r="M20" s="9">
        <v>5149678722</v>
      </c>
      <c r="N20" s="9"/>
      <c r="O20" s="9">
        <v>5186555264</v>
      </c>
      <c r="P20" s="9"/>
      <c r="Q20" s="9">
        <v>-36876542</v>
      </c>
    </row>
    <row r="21" spans="1:17" x14ac:dyDescent="0.55000000000000004">
      <c r="A21" s="1" t="s">
        <v>88</v>
      </c>
      <c r="C21" s="9">
        <v>1950000</v>
      </c>
      <c r="D21" s="9"/>
      <c r="E21" s="9">
        <v>22392596696</v>
      </c>
      <c r="F21" s="9"/>
      <c r="G21" s="9">
        <v>21438676350</v>
      </c>
      <c r="H21" s="9"/>
      <c r="I21" s="9">
        <v>953920346</v>
      </c>
      <c r="J21" s="9"/>
      <c r="K21" s="9">
        <v>1950000</v>
      </c>
      <c r="L21" s="9"/>
      <c r="M21" s="9">
        <v>22392596696</v>
      </c>
      <c r="N21" s="9"/>
      <c r="O21" s="9">
        <v>21438676350</v>
      </c>
      <c r="P21" s="9"/>
      <c r="Q21" s="9">
        <v>953920346</v>
      </c>
    </row>
    <row r="22" spans="1:17" x14ac:dyDescent="0.55000000000000004">
      <c r="A22" s="1" t="s">
        <v>64</v>
      </c>
      <c r="C22" s="9">
        <v>241325</v>
      </c>
      <c r="D22" s="9"/>
      <c r="E22" s="9">
        <v>3838225879</v>
      </c>
      <c r="F22" s="9"/>
      <c r="G22" s="9">
        <v>3325147566</v>
      </c>
      <c r="H22" s="9"/>
      <c r="I22" s="9">
        <v>513078313</v>
      </c>
      <c r="J22" s="9"/>
      <c r="K22" s="9">
        <v>241325</v>
      </c>
      <c r="L22" s="9"/>
      <c r="M22" s="9">
        <v>3838225879</v>
      </c>
      <c r="N22" s="9"/>
      <c r="O22" s="9">
        <v>3325147566</v>
      </c>
      <c r="P22" s="9"/>
      <c r="Q22" s="9">
        <v>513078313</v>
      </c>
    </row>
    <row r="23" spans="1:17" x14ac:dyDescent="0.55000000000000004">
      <c r="A23" s="1" t="s">
        <v>81</v>
      </c>
      <c r="C23" s="9">
        <v>1</v>
      </c>
      <c r="D23" s="9"/>
      <c r="E23" s="9">
        <v>1</v>
      </c>
      <c r="F23" s="9"/>
      <c r="G23" s="9">
        <v>3487</v>
      </c>
      <c r="H23" s="9"/>
      <c r="I23" s="9">
        <v>-3486</v>
      </c>
      <c r="J23" s="9"/>
      <c r="K23" s="9">
        <v>1</v>
      </c>
      <c r="L23" s="9"/>
      <c r="M23" s="9">
        <v>1</v>
      </c>
      <c r="N23" s="9"/>
      <c r="O23" s="9">
        <v>3487</v>
      </c>
      <c r="P23" s="9"/>
      <c r="Q23" s="9">
        <v>-3486</v>
      </c>
    </row>
    <row r="24" spans="1:17" x14ac:dyDescent="0.55000000000000004">
      <c r="A24" s="1" t="s">
        <v>39</v>
      </c>
      <c r="C24" s="9">
        <v>3939675</v>
      </c>
      <c r="D24" s="9"/>
      <c r="E24" s="9">
        <v>18233771928</v>
      </c>
      <c r="F24" s="9"/>
      <c r="G24" s="9">
        <v>19498928490</v>
      </c>
      <c r="H24" s="9"/>
      <c r="I24" s="9">
        <v>-1265156562</v>
      </c>
      <c r="J24" s="9"/>
      <c r="K24" s="9">
        <v>3939675</v>
      </c>
      <c r="L24" s="9"/>
      <c r="M24" s="9">
        <v>18233771928</v>
      </c>
      <c r="N24" s="9"/>
      <c r="O24" s="9">
        <v>19498928490</v>
      </c>
      <c r="P24" s="9"/>
      <c r="Q24" s="9">
        <v>-1265156562</v>
      </c>
    </row>
    <row r="25" spans="1:17" x14ac:dyDescent="0.55000000000000004">
      <c r="A25" s="1" t="s">
        <v>46</v>
      </c>
      <c r="C25" s="9">
        <v>2339999</v>
      </c>
      <c r="D25" s="9"/>
      <c r="E25" s="9">
        <v>7337189300</v>
      </c>
      <c r="F25" s="9"/>
      <c r="G25" s="9">
        <v>7492290815</v>
      </c>
      <c r="H25" s="9"/>
      <c r="I25" s="9">
        <v>-155101515</v>
      </c>
      <c r="J25" s="9"/>
      <c r="K25" s="9">
        <v>2339999</v>
      </c>
      <c r="L25" s="9"/>
      <c r="M25" s="9">
        <v>7337189300</v>
      </c>
      <c r="N25" s="9"/>
      <c r="O25" s="9">
        <v>7492290815</v>
      </c>
      <c r="P25" s="9"/>
      <c r="Q25" s="9">
        <v>-155101515</v>
      </c>
    </row>
    <row r="26" spans="1:17" x14ac:dyDescent="0.55000000000000004">
      <c r="A26" s="1" t="s">
        <v>38</v>
      </c>
      <c r="C26" s="9">
        <v>3899999</v>
      </c>
      <c r="D26" s="9"/>
      <c r="E26" s="9">
        <v>17528654542</v>
      </c>
      <c r="F26" s="9"/>
      <c r="G26" s="9">
        <v>17949556247</v>
      </c>
      <c r="H26" s="9"/>
      <c r="I26" s="9">
        <v>-420901705</v>
      </c>
      <c r="J26" s="9"/>
      <c r="K26" s="9">
        <v>3899999</v>
      </c>
      <c r="L26" s="9"/>
      <c r="M26" s="9">
        <v>17528654542</v>
      </c>
      <c r="N26" s="9"/>
      <c r="O26" s="9">
        <v>17949556247</v>
      </c>
      <c r="P26" s="9"/>
      <c r="Q26" s="9">
        <v>-420901705</v>
      </c>
    </row>
    <row r="27" spans="1:17" x14ac:dyDescent="0.55000000000000004">
      <c r="A27" s="1" t="s">
        <v>162</v>
      </c>
      <c r="C27" s="9">
        <v>10000</v>
      </c>
      <c r="D27" s="9"/>
      <c r="E27" s="9">
        <v>10000000000</v>
      </c>
      <c r="F27" s="9"/>
      <c r="G27" s="9">
        <v>9998177501</v>
      </c>
      <c r="H27" s="9"/>
      <c r="I27" s="9">
        <v>1822499</v>
      </c>
      <c r="J27" s="9"/>
      <c r="K27" s="9">
        <v>10000</v>
      </c>
      <c r="L27" s="9"/>
      <c r="M27" s="9">
        <v>10000000000</v>
      </c>
      <c r="N27" s="9"/>
      <c r="O27" s="9">
        <v>9998177501</v>
      </c>
      <c r="P27" s="9"/>
      <c r="Q27" s="9">
        <v>1822499</v>
      </c>
    </row>
    <row r="28" spans="1:17" x14ac:dyDescent="0.55000000000000004">
      <c r="A28" s="1" t="s">
        <v>139</v>
      </c>
      <c r="C28" s="9">
        <v>110885</v>
      </c>
      <c r="D28" s="9"/>
      <c r="E28" s="9">
        <v>99984903385</v>
      </c>
      <c r="F28" s="9"/>
      <c r="G28" s="9">
        <v>99113222471</v>
      </c>
      <c r="H28" s="9"/>
      <c r="I28" s="9">
        <v>871680914</v>
      </c>
      <c r="J28" s="9"/>
      <c r="K28" s="9">
        <v>110885</v>
      </c>
      <c r="L28" s="9"/>
      <c r="M28" s="9">
        <v>99984903385</v>
      </c>
      <c r="N28" s="9"/>
      <c r="O28" s="9">
        <v>99113222471</v>
      </c>
      <c r="P28" s="9"/>
      <c r="Q28" s="9">
        <v>871680914</v>
      </c>
    </row>
    <row r="29" spans="1:17" x14ac:dyDescent="0.55000000000000004">
      <c r="A29" s="1" t="s">
        <v>128</v>
      </c>
      <c r="C29" s="9">
        <v>23800</v>
      </c>
      <c r="D29" s="9"/>
      <c r="E29" s="9">
        <v>18943745826</v>
      </c>
      <c r="F29" s="9"/>
      <c r="G29" s="9">
        <v>18955881623</v>
      </c>
      <c r="H29" s="9"/>
      <c r="I29" s="9">
        <v>-12135797</v>
      </c>
      <c r="J29" s="9"/>
      <c r="K29" s="9">
        <v>23800</v>
      </c>
      <c r="L29" s="9"/>
      <c r="M29" s="9">
        <v>18943745826</v>
      </c>
      <c r="N29" s="9"/>
      <c r="O29" s="9">
        <v>18955881623</v>
      </c>
      <c r="P29" s="9"/>
      <c r="Q29" s="9">
        <v>-12135797</v>
      </c>
    </row>
    <row r="30" spans="1:17" x14ac:dyDescent="0.55000000000000004">
      <c r="A30" s="1" t="s">
        <v>168</v>
      </c>
      <c r="C30" s="9">
        <v>19300</v>
      </c>
      <c r="D30" s="9"/>
      <c r="E30" s="9">
        <v>12354485348</v>
      </c>
      <c r="F30" s="9"/>
      <c r="G30" s="9">
        <v>12214256422</v>
      </c>
      <c r="H30" s="9"/>
      <c r="I30" s="9">
        <v>140228926</v>
      </c>
      <c r="J30" s="9"/>
      <c r="K30" s="9">
        <v>19300</v>
      </c>
      <c r="L30" s="9"/>
      <c r="M30" s="9">
        <v>12354485348</v>
      </c>
      <c r="N30" s="9"/>
      <c r="O30" s="9">
        <v>12214256422</v>
      </c>
      <c r="P30" s="9"/>
      <c r="Q30" s="9">
        <v>140228926</v>
      </c>
    </row>
    <row r="31" spans="1:17" x14ac:dyDescent="0.55000000000000004">
      <c r="A31" s="1" t="s">
        <v>130</v>
      </c>
      <c r="C31" s="9">
        <v>100000</v>
      </c>
      <c r="D31" s="9"/>
      <c r="E31" s="9">
        <v>96914470938</v>
      </c>
      <c r="F31" s="9"/>
      <c r="G31" s="9">
        <v>95529895630</v>
      </c>
      <c r="H31" s="9"/>
      <c r="I31" s="9">
        <v>1384575308</v>
      </c>
      <c r="J31" s="9"/>
      <c r="K31" s="9">
        <v>100000</v>
      </c>
      <c r="L31" s="9"/>
      <c r="M31" s="9">
        <v>96914470938</v>
      </c>
      <c r="N31" s="9"/>
      <c r="O31" s="9">
        <v>95529895630</v>
      </c>
      <c r="P31" s="9"/>
      <c r="Q31" s="9">
        <v>1384575308</v>
      </c>
    </row>
    <row r="32" spans="1:17" x14ac:dyDescent="0.55000000000000004">
      <c r="A32" s="1" t="s">
        <v>121</v>
      </c>
      <c r="C32" s="9">
        <v>123766</v>
      </c>
      <c r="D32" s="9"/>
      <c r="E32" s="9">
        <v>100275668678</v>
      </c>
      <c r="F32" s="9"/>
      <c r="G32" s="9">
        <v>99921693249</v>
      </c>
      <c r="H32" s="9"/>
      <c r="I32" s="9">
        <v>353975429</v>
      </c>
      <c r="J32" s="9"/>
      <c r="K32" s="9">
        <v>123766</v>
      </c>
      <c r="L32" s="9"/>
      <c r="M32" s="9">
        <v>100275668678</v>
      </c>
      <c r="N32" s="9"/>
      <c r="O32" s="9">
        <v>99921693249</v>
      </c>
      <c r="P32" s="9"/>
      <c r="Q32" s="9">
        <v>353975429</v>
      </c>
    </row>
    <row r="33" spans="1:17" x14ac:dyDescent="0.55000000000000004">
      <c r="A33" s="1" t="s">
        <v>172</v>
      </c>
      <c r="C33" s="9">
        <v>100</v>
      </c>
      <c r="D33" s="9"/>
      <c r="E33" s="9">
        <v>62988582</v>
      </c>
      <c r="F33" s="9"/>
      <c r="G33" s="9">
        <v>62165264</v>
      </c>
      <c r="H33" s="9"/>
      <c r="I33" s="9">
        <v>823318</v>
      </c>
      <c r="J33" s="9"/>
      <c r="K33" s="9">
        <v>100</v>
      </c>
      <c r="L33" s="9"/>
      <c r="M33" s="9">
        <v>62988582</v>
      </c>
      <c r="N33" s="9"/>
      <c r="O33" s="9">
        <v>62165264</v>
      </c>
      <c r="P33" s="9"/>
      <c r="Q33" s="9">
        <v>823318</v>
      </c>
    </row>
    <row r="34" spans="1:17" x14ac:dyDescent="0.55000000000000004">
      <c r="A34" s="1" t="s">
        <v>136</v>
      </c>
      <c r="C34" s="9">
        <v>100000</v>
      </c>
      <c r="D34" s="9"/>
      <c r="E34" s="9">
        <v>93652572875</v>
      </c>
      <c r="F34" s="9"/>
      <c r="G34" s="9">
        <v>92683198125</v>
      </c>
      <c r="H34" s="9"/>
      <c r="I34" s="9">
        <v>969374750</v>
      </c>
      <c r="J34" s="9"/>
      <c r="K34" s="9">
        <v>100000</v>
      </c>
      <c r="L34" s="9"/>
      <c r="M34" s="9">
        <v>93652572875</v>
      </c>
      <c r="N34" s="9"/>
      <c r="O34" s="9">
        <v>92683198125</v>
      </c>
      <c r="P34" s="9"/>
      <c r="Q34" s="9">
        <v>969374750</v>
      </c>
    </row>
    <row r="35" spans="1:17" x14ac:dyDescent="0.55000000000000004">
      <c r="A35" s="1" t="s">
        <v>165</v>
      </c>
      <c r="C35" s="9">
        <v>49500</v>
      </c>
      <c r="D35" s="9"/>
      <c r="E35" s="9">
        <v>32280906032</v>
      </c>
      <c r="F35" s="9"/>
      <c r="G35" s="9">
        <v>31882164588</v>
      </c>
      <c r="H35" s="9"/>
      <c r="I35" s="9">
        <v>398741444</v>
      </c>
      <c r="J35" s="9"/>
      <c r="K35" s="9">
        <v>49500</v>
      </c>
      <c r="L35" s="9"/>
      <c r="M35" s="9">
        <v>32280906032</v>
      </c>
      <c r="N35" s="9"/>
      <c r="O35" s="9">
        <v>31882164588</v>
      </c>
      <c r="P35" s="9"/>
      <c r="Q35" s="9">
        <v>398741444</v>
      </c>
    </row>
    <row r="36" spans="1:17" x14ac:dyDescent="0.55000000000000004">
      <c r="A36" s="1" t="s">
        <v>170</v>
      </c>
      <c r="C36" s="9">
        <v>13500</v>
      </c>
      <c r="D36" s="9"/>
      <c r="E36" s="9">
        <v>8312474095</v>
      </c>
      <c r="F36" s="9"/>
      <c r="G36" s="9">
        <v>8215350751</v>
      </c>
      <c r="H36" s="9"/>
      <c r="I36" s="9">
        <v>97123344</v>
      </c>
      <c r="J36" s="9"/>
      <c r="K36" s="9">
        <v>13500</v>
      </c>
      <c r="L36" s="9"/>
      <c r="M36" s="9">
        <v>8312474095</v>
      </c>
      <c r="N36" s="9"/>
      <c r="O36" s="9">
        <v>8215350751</v>
      </c>
      <c r="P36" s="9"/>
      <c r="Q36" s="9">
        <v>97123344</v>
      </c>
    </row>
    <row r="37" spans="1:17" ht="24.75" thickBot="1" x14ac:dyDescent="0.6">
      <c r="C37" s="9"/>
      <c r="D37" s="9"/>
      <c r="E37" s="11">
        <f>SUM(E8:E36)</f>
        <v>641049103632</v>
      </c>
      <c r="F37" s="9"/>
      <c r="G37" s="11">
        <f>SUM(G8:G36)</f>
        <v>638619359555</v>
      </c>
      <c r="H37" s="9"/>
      <c r="I37" s="11">
        <f>SUM(I8:I36)</f>
        <v>2429744077</v>
      </c>
      <c r="J37" s="9"/>
      <c r="K37" s="9"/>
      <c r="L37" s="9"/>
      <c r="M37" s="11">
        <f>SUM(M8:M36)</f>
        <v>641049103632</v>
      </c>
      <c r="N37" s="9"/>
      <c r="O37" s="11">
        <f>SUM(O8:O36)</f>
        <v>638619359555</v>
      </c>
      <c r="P37" s="9"/>
      <c r="Q37" s="11">
        <f>SUM(Q8:Q36)</f>
        <v>2429744077</v>
      </c>
    </row>
    <row r="38" spans="1:17" ht="24.75" thickTop="1" x14ac:dyDescent="0.55000000000000004"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55000000000000004">
      <c r="G39" s="5"/>
      <c r="H39" s="4"/>
      <c r="I39" s="5"/>
      <c r="J39" s="4"/>
      <c r="K39" s="4"/>
      <c r="L39" s="4"/>
      <c r="M39" s="4"/>
      <c r="N39" s="4"/>
      <c r="O39" s="13"/>
      <c r="P39" s="13"/>
      <c r="Q39" s="13"/>
    </row>
    <row r="40" spans="1:17" x14ac:dyDescent="0.55000000000000004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55000000000000004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55000000000000004"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55000000000000004">
      <c r="G43" s="13"/>
      <c r="H43" s="13"/>
      <c r="I43" s="13"/>
      <c r="J43" s="4"/>
      <c r="K43" s="4"/>
      <c r="L43" s="4"/>
      <c r="M43" s="4"/>
      <c r="N43" s="4"/>
      <c r="O43" s="5"/>
      <c r="P43" s="4"/>
      <c r="Q43" s="5"/>
    </row>
    <row r="44" spans="1:17" x14ac:dyDescent="0.55000000000000004"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2022-11-22T06:05:51Z</dcterms:created>
  <dcterms:modified xsi:type="dcterms:W3CDTF">2022-11-29T12:36:04Z</dcterms:modified>
</cp:coreProperties>
</file>