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- تارنما\"/>
    </mc:Choice>
  </mc:AlternateContent>
  <xr:revisionPtr revIDLastSave="0" documentId="13_ncr:1_{93C75F40-C3BD-47E3-B59D-5C64B9D61420}" xr6:coauthVersionLast="47" xr6:coauthVersionMax="47" xr10:uidLastSave="{00000000-0000-0000-0000-000000000000}"/>
  <bookViews>
    <workbookView xWindow="-120" yWindow="-120" windowWidth="29040" windowHeight="15840" tabRatio="675" activeTab="1" xr2:uid="{00000000-000D-0000-FFFF-FFFF00000000}"/>
  </bookViews>
  <sheets>
    <sheet name="اطلس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5" hidden="1">'درآمد سود سهام'!$A$7:$A$84</definedName>
    <definedName name="_xlnm._FilterDatabase" localSheetId="8" hidden="1">'سرمایه‌گذاری در سهام'!$A$7:$A$128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G8" i="13"/>
  <c r="U13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8" i="11"/>
  <c r="M131" i="11"/>
  <c r="I131" i="11"/>
  <c r="G131" i="11"/>
  <c r="E131" i="11"/>
  <c r="C131" i="11"/>
  <c r="K13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8" i="11"/>
  <c r="K131" i="11" s="1"/>
  <c r="K8" i="13"/>
  <c r="C10" i="15"/>
  <c r="C9" i="15"/>
  <c r="C8" i="15"/>
  <c r="C7" i="15"/>
  <c r="C11" i="15" s="1"/>
  <c r="E11" i="14"/>
  <c r="C11" i="14"/>
  <c r="K10" i="13"/>
  <c r="K9" i="13"/>
  <c r="G10" i="13"/>
  <c r="G9" i="13"/>
  <c r="I10" i="13"/>
  <c r="E10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8" i="12"/>
  <c r="O35" i="12"/>
  <c r="M35" i="12"/>
  <c r="K35" i="12"/>
  <c r="G35" i="12"/>
  <c r="E35" i="12"/>
  <c r="C35" i="12"/>
  <c r="S131" i="11"/>
  <c r="Q131" i="11"/>
  <c r="O131" i="11"/>
  <c r="I130" i="11"/>
  <c r="S130" i="11"/>
  <c r="S129" i="11"/>
  <c r="I129" i="11"/>
  <c r="S64" i="11"/>
  <c r="S12" i="11"/>
  <c r="S9" i="11"/>
  <c r="S10" i="11"/>
  <c r="S11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8" i="11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F121" i="10"/>
  <c r="F117" i="10"/>
  <c r="O116" i="10"/>
  <c r="M116" i="10"/>
  <c r="I116" i="10"/>
  <c r="G116" i="10"/>
  <c r="E116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8" i="9"/>
  <c r="R113" i="9"/>
  <c r="F107" i="9"/>
  <c r="F109" i="9" s="1"/>
  <c r="G106" i="9"/>
  <c r="E106" i="9"/>
  <c r="O106" i="9"/>
  <c r="M106" i="9"/>
  <c r="D131" i="11"/>
  <c r="F131" i="11"/>
  <c r="H131" i="11"/>
  <c r="J131" i="11"/>
  <c r="L131" i="11"/>
  <c r="N131" i="11"/>
  <c r="P131" i="11"/>
  <c r="R131" i="11"/>
  <c r="T131" i="1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" i="8"/>
  <c r="Q85" i="8"/>
  <c r="O85" i="8"/>
  <c r="M85" i="8"/>
  <c r="K85" i="8"/>
  <c r="I85" i="8"/>
  <c r="S22" i="7"/>
  <c r="Q22" i="7"/>
  <c r="O22" i="7"/>
  <c r="M22" i="7"/>
  <c r="K22" i="7"/>
  <c r="I22" i="7"/>
  <c r="S10" i="6"/>
  <c r="Q10" i="6"/>
  <c r="O10" i="6"/>
  <c r="M10" i="6"/>
  <c r="K10" i="6"/>
  <c r="AK21" i="3"/>
  <c r="AI21" i="3"/>
  <c r="AG21" i="3"/>
  <c r="AA21" i="3"/>
  <c r="W21" i="3"/>
  <c r="S21" i="3"/>
  <c r="Q21" i="3"/>
  <c r="Y97" i="1"/>
  <c r="W97" i="1"/>
  <c r="U97" i="1"/>
  <c r="O97" i="1"/>
  <c r="K97" i="1"/>
  <c r="G97" i="1"/>
  <c r="E97" i="1"/>
  <c r="E8" i="15" l="1"/>
  <c r="E7" i="15"/>
  <c r="E9" i="15"/>
  <c r="E10" i="15"/>
  <c r="Q35" i="12"/>
  <c r="I35" i="12"/>
  <c r="Q106" i="9"/>
  <c r="I106" i="9"/>
  <c r="Q116" i="10"/>
  <c r="S85" i="8"/>
  <c r="E11" i="15" l="1"/>
</calcChain>
</file>

<file path=xl/sharedStrings.xml><?xml version="1.0" encoding="utf-8"?>
<sst xmlns="http://schemas.openxmlformats.org/spreadsheetml/2006/main" count="1083" uniqueCount="308">
  <si>
    <t>صندوق سرمایه‌گذاری توسعه اندوخته آینده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</si>
  <si>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</si>
  <si>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</si>
  <si>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</si>
  <si>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</si>
  <si>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</si>
  <si>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</si>
  <si>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</si>
  <si>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</si>
  <si>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</si>
  <si>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</si>
  <si>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</si>
  <si>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</si>
  <si>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</si>
  <si>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</si>
  <si>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</si>
  <si>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</si>
  <si>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</si>
  <si>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</si>
  <si>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</si>
  <si>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</si>
  <si>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</si>
  <si>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</si>
  <si>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</si>
  <si>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</si>
  <si>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</si>
  <si>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</si>
  <si>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</si>
  <si>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</si>
  <si>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</si>
  <si>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</si>
  <si>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</si>
  <si>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</si>
  <si>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</si>
  <si>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</si>
  <si>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</si>
  <si>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</si>
  <si>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</si>
  <si>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</si>
  <si>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</si>
  <si>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</si>
  <si>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</si>
  <si>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</si>
  <si>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</si>
  <si>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</si>
  <si>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تولیدی‌مهرام‌</t>
  </si>
  <si>
    <t>ح . پخش هجرت</t>
  </si>
  <si>
    <t>ح . توسعه‌معادن‌وفلزات‌</t>
  </si>
  <si>
    <t>ح . سرمایه‌گذاری‌ سپه‌</t>
  </si>
  <si>
    <t>ح . واسپاری ملت</t>
  </si>
  <si>
    <t>ح . کارخانجات‌داروپخش</t>
  </si>
  <si>
    <t>حفاری شمال</t>
  </si>
  <si>
    <t>حمل و نقل گهرترابر سیرجان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</si>
  <si>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</si>
  <si>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</si>
  <si>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</si>
  <si>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</si>
  <si>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</si>
  <si>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</si>
  <si>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</si>
  <si>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</si>
  <si>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</si>
  <si>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</si>
  <si>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</si>
  <si>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</si>
  <si>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</si>
  <si>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</si>
  <si>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</si>
  <si>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</si>
  <si>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</si>
  <si>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</si>
  <si>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</si>
  <si>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</si>
  <si>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</si>
  <si>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</si>
  <si>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</si>
  <si>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</si>
  <si>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</si>
  <si>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پتروشیمی خلیج فارس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</si>
  <si>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</si>
  <si>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</si>
  <si>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</si>
  <si>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</si>
  <si>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</si>
  <si>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</si>
  <si>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</si>
  <si>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</si>
  <si>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</si>
  <si>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</si>
  <si>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</si>
  <si>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</si>
  <si>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</si>
  <si>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</si>
  <si>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</si>
  <si>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</si>
  <si>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</si>
  <si>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</si>
  <si>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</si>
  <si>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</si>
  <si>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</si>
  <si>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</si>
  <si>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کالسیمین‌</t>
  </si>
  <si>
    <t>ح . بیمه اتکایی 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</si>
  <si>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</si>
  <si>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</si>
  <si>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</si>
  <si>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</si>
  <si>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</si>
  <si>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</si>
  <si>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</si>
  <si>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</si>
  <si>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</si>
  <si>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اسنادخزانه-م18بودجه98-010614</t>
  </si>
  <si>
    <t>بله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</si>
  <si>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</si>
  <si>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</si>
  <si>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</si>
  <si>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</si>
  <si>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</si>
  <si>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</si>
  <si>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</si>
  <si>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</si>
  <si>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</si>
  <si>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</si>
  <si>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</si>
  <si>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</si>
  <si>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</si>
  <si>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</si>
  <si>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</si>
  <si>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</si>
  <si>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</si>
  <si>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دولت104-ش.خ020303</t>
  </si>
  <si>
    <t>1401/03/03</t>
  </si>
  <si>
    <t>1402/03/03</t>
  </si>
  <si>
    <t>منفعت دولت5-ش.خاص کاردان0108</t>
  </si>
  <si>
    <t>1398/08/18</t>
  </si>
  <si>
    <t>1401/08/18</t>
  </si>
  <si>
    <t>منفعت دولتی4-شرایط خاص14010729</t>
  </si>
  <si>
    <t>1398/07/29</t>
  </si>
  <si>
    <t>1401/07/29</t>
  </si>
  <si>
    <t>مرابحه عام دولت3-ش.خ0211</t>
  </si>
  <si>
    <t>1399/03/13</t>
  </si>
  <si>
    <t>1402/11/13</t>
  </si>
  <si>
    <t>مرابحه عام دولت107-ش.خ030724</t>
  </si>
  <si>
    <t>1401/03/24</t>
  </si>
  <si>
    <t>1403/07/24</t>
  </si>
  <si>
    <t>مرابحه عام دولت105-ش.خ030503</t>
  </si>
  <si>
    <t>1403/05/03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</si>
  <si>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</si>
  <si>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</si>
  <si>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</si>
  <si>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</si>
  <si>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</si>
  <si>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</si>
  <si>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</si>
  <si>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</si>
  <si>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</si>
  <si>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</si>
  <si>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</si>
  <si>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</si>
  <si>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</si>
  <si>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</si>
  <si>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</si>
  <si>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</si>
  <si>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</si>
  <si>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</si>
  <si>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</si>
  <si>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</si>
  <si>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</si>
  <si>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</si>
  <si>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</si>
  <si>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</si>
  <si>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</si>
  <si>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</si>
  <si>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</si>
  <si>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</si>
  <si>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مرابحه عام دولت4-ش.خ 0009</t>
  </si>
  <si>
    <t>1400/09/12</t>
  </si>
  <si>
    <t>مرابحه عام دولت3-ش.خ 0104</t>
  </si>
  <si>
    <t>1401/04/03</t>
  </si>
  <si>
    <t>مرابحه عام دولت3-ش.خ 0103</t>
  </si>
  <si>
    <t>منفعت صبا اروند ملت 14001222</t>
  </si>
  <si>
    <t>1400/12/22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</si>
  <si>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</si>
  <si>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</si>
  <si>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</si>
  <si>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</si>
  <si>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</si>
  <si>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</si>
  <si>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</si>
  <si>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</si>
  <si>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</si>
  <si>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1401/03/04</t>
  </si>
  <si>
    <t>1401/03/28</t>
  </si>
  <si>
    <t>1401/04/25</t>
  </si>
  <si>
    <t>1401/04/21</t>
  </si>
  <si>
    <t>1400/11/25</t>
  </si>
  <si>
    <t>1401/05/13</t>
  </si>
  <si>
    <t>1401/04/29</t>
  </si>
  <si>
    <t>1401/04/30</t>
  </si>
  <si>
    <t>1400/12/23</t>
  </si>
  <si>
    <t>1401/04/22</t>
  </si>
  <si>
    <t>1401/04/02</t>
  </si>
  <si>
    <t>1401/02/29</t>
  </si>
  <si>
    <t>1401/04/16</t>
  </si>
  <si>
    <t>کارخانجات‌داروپخش‌</t>
  </si>
  <si>
    <t>1401/03/08</t>
  </si>
  <si>
    <t>1401/02/28</t>
  </si>
  <si>
    <t>1401/02/19</t>
  </si>
  <si>
    <t>1401/02/25</t>
  </si>
  <si>
    <t>1400/12/24</t>
  </si>
  <si>
    <t>1401/02/10</t>
  </si>
  <si>
    <t>1400/12/21</t>
  </si>
  <si>
    <t>1401/04/18</t>
  </si>
  <si>
    <t>1401/05/11</t>
  </si>
  <si>
    <t>1401/04/26</t>
  </si>
  <si>
    <t>1401/03/31</t>
  </si>
  <si>
    <t>1400/08/06</t>
  </si>
  <si>
    <t>1401/05/25</t>
  </si>
  <si>
    <t>1400/10/29</t>
  </si>
  <si>
    <t>1400/10/06</t>
  </si>
  <si>
    <t>صنایع پتروشیمی کرمانشاه</t>
  </si>
  <si>
    <t>1401/04/15</t>
  </si>
  <si>
    <t>1401/04/20</t>
  </si>
  <si>
    <t>1401/04/14</t>
  </si>
  <si>
    <t>1401/03/22</t>
  </si>
  <si>
    <t>1401/01/31</t>
  </si>
  <si>
    <t>1401/02/17</t>
  </si>
  <si>
    <t>1401/04/12</t>
  </si>
  <si>
    <t>1401/04/06</t>
  </si>
  <si>
    <t>1400/12/18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</si>
  <si>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</si>
  <si>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</si>
  <si>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</si>
  <si>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</si>
  <si>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</si>
  <si>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</si>
  <si>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1401/01/30</t>
  </si>
  <si>
    <t>1401/03/18</t>
  </si>
  <si>
    <t>1401/04/01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</si>
  <si>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</si>
  <si>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</si>
  <si>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</si>
  <si>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</si>
  <si>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</si>
  <si>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</si>
  <si>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ح . سیمان‌ارومیه‌</t>
  </si>
  <si>
    <t>ریل پرداز نو آفرین</t>
  </si>
  <si>
    <t>ح.گروه مدیریت سرمایه گذار امید</t>
  </si>
  <si>
    <t>ح.سرمایه گذاری صندوق بازنشستگی</t>
  </si>
  <si>
    <t>ح . صنایع‌خاک‌چینی‌ایران‌</t>
  </si>
  <si>
    <t>ح . تامین سرمایه لوتوس پارسیان</t>
  </si>
  <si>
    <t>ح . غلتک سازان سپاهان</t>
  </si>
  <si>
    <t>فولاد خراسان</t>
  </si>
  <si>
    <t>اختیارخ شپنا-5139-1401/02/25</t>
  </si>
  <si>
    <t>اختیارخ شپنا-5873-1401/02/25</t>
  </si>
  <si>
    <t>اختیارخ شپنا-4405-1401/02/25</t>
  </si>
  <si>
    <t>اختیارخ شپنا-3671-1401/02/25</t>
  </si>
  <si>
    <t>ح. پالایش نفت تبریز</t>
  </si>
  <si>
    <t>ح . فجر انرژی خلیج فارس</t>
  </si>
  <si>
    <t>واسپاری ملت</t>
  </si>
  <si>
    <t>صنایع چوب خزر کاسپین</t>
  </si>
  <si>
    <t>شرکت صنایع غذایی مینو شرق</t>
  </si>
  <si>
    <t>ح. شرکت کی بی سی</t>
  </si>
  <si>
    <t>تمام سکه طرح جدید0111آینده</t>
  </si>
  <si>
    <t>تمام سکه طرح جدید0112سامان</t>
  </si>
  <si>
    <t>تمام سکه طرح جدید0012صادرات</t>
  </si>
  <si>
    <t>تمام سکه طرح جدید0012رفاه</t>
  </si>
  <si>
    <t>ح . سرمایه گذاری صبا تامین</t>
  </si>
  <si>
    <t>س. و خدمات مدیریت صند. ب کشوری</t>
  </si>
  <si>
    <t>صندوق طلای عیار مفید</t>
  </si>
  <si>
    <t>سپید ماکیان</t>
  </si>
  <si>
    <t>ح . دوده‌ صنعتی‌ پارس‌</t>
  </si>
  <si>
    <t>مدیریت صنعت شوینده ت.ص.بهشهر</t>
  </si>
  <si>
    <t>آریان کیمیا تک</t>
  </si>
  <si>
    <t>اسنادخزانه-م11بودجه98-001013</t>
  </si>
  <si>
    <t>اسنادخزانه-م13بودجه98-010219</t>
  </si>
  <si>
    <t>اسنادخزانه-م17بودجه99-010226</t>
  </si>
  <si>
    <t>اسنادخزانه-م15بودجه98-010406</t>
  </si>
  <si>
    <t>اسنادخزانه-م14بودجه98-010318</t>
  </si>
  <si>
    <t>اسنادخزانه-م23بودجه97-000824</t>
  </si>
  <si>
    <t>اسنادخزانه-م9بودجه98-000923</t>
  </si>
  <si>
    <t>اسنادخزانه-م12بودجه98-001111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</si>
  <si>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</si>
  <si>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</si>
  <si>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</si>
  <si>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</si>
  <si>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</si>
  <si>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</si>
  <si>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</si>
  <si>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</si>
  <si>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</si>
  <si>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</si>
  <si>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</si>
  <si>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</si>
  <si>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</si>
  <si>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</si>
  <si>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</si>
  <si>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</si>
  <si>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</si>
  <si>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</si>
  <si>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1401/05/01</t>
  </si>
  <si>
    <t>-</t>
  </si>
  <si>
    <t>سود سهام شرکت س استان کردستان</t>
  </si>
  <si>
    <t>سایر</t>
  </si>
  <si>
    <t>از ابتدای سال مالی تا</t>
  </si>
  <si>
    <t>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</si>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</sst>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;\(#,##0\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0"/>
      <color rgb="FFFF0000"/>
      <name val="B Nazanin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166" fontId="4" fillId="0" borderId="0" xfId="0" applyNumberFormat="1" applyFont="1" applyBorder="1" applyAlignment="1">
      <alignment horizontal="center" vertical="center" wrapText="1" readingOrder="2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2" fillId="0" borderId="2" xfId="0" applyNumberFormat="1" applyFont="1" applyBorder="1"/>
    <xf numFmtId="165" fontId="2" fillId="0" borderId="0" xfId="1" applyNumberFormat="1" applyFont="1"/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F1A4131-82CA-EFE9-E4B1-1C582EEB4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7FD1-A43E-4BB7-9F41-F01E30DC1833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6"/>
  <sheetViews>
    <sheetView rightToLeft="1" workbookViewId="0">
      <selection activeCell="M44" sqref="M44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>
      <c r="A6" s="24" t="s">
        <v>168</v>
      </c>
      <c r="C6" s="25" t="s">
        <v>166</v>
      </c>
      <c r="D6" s="25" t="s">
        <v>166</v>
      </c>
      <c r="E6" s="25" t="s">
        <v>166</v>
      </c>
      <c r="F6" s="25" t="s">
        <v>166</v>
      </c>
      <c r="G6" s="25" t="s">
        <v>166</v>
      </c>
      <c r="H6" s="25" t="s">
        <v>166</v>
      </c>
      <c r="I6" s="25" t="s">
        <v>166</v>
      </c>
      <c r="K6" s="25" t="s">
        <v>167</v>
      </c>
      <c r="L6" s="25" t="s">
        <v>167</v>
      </c>
      <c r="M6" s="25" t="s">
        <v>167</v>
      </c>
      <c r="N6" s="25" t="s">
        <v>167</v>
      </c>
      <c r="O6" s="25" t="s">
        <v>167</v>
      </c>
      <c r="P6" s="25" t="s">
        <v>167</v>
      </c>
      <c r="Q6" s="25" t="s">
        <v>167</v>
      </c>
    </row>
    <row r="7" spans="1:17" ht="24.75">
      <c r="A7" s="25" t="s">
        <v>168</v>
      </c>
      <c r="C7" s="25" t="s">
        <v>288</v>
      </c>
      <c r="E7" s="25" t="s">
        <v>285</v>
      </c>
      <c r="G7" s="25" t="s">
        <v>286</v>
      </c>
      <c r="I7" s="25" t="s">
        <v>289</v>
      </c>
      <c r="K7" s="25" t="s">
        <v>288</v>
      </c>
      <c r="M7" s="25" t="s">
        <v>285</v>
      </c>
      <c r="O7" s="25" t="s">
        <v>286</v>
      </c>
      <c r="Q7" s="25" t="s">
        <v>289</v>
      </c>
    </row>
    <row r="8" spans="1:17">
      <c r="A8" s="1" t="s">
        <v>183</v>
      </c>
      <c r="C8" s="15">
        <v>0</v>
      </c>
      <c r="D8" s="15"/>
      <c r="E8" s="15">
        <v>0</v>
      </c>
      <c r="F8" s="15"/>
      <c r="G8" s="15">
        <v>0</v>
      </c>
      <c r="H8" s="15"/>
      <c r="I8" s="15">
        <f>C8+E8+G8</f>
        <v>0</v>
      </c>
      <c r="J8" s="15"/>
      <c r="K8" s="15">
        <v>27019952061</v>
      </c>
      <c r="L8" s="15"/>
      <c r="M8" s="15">
        <v>0</v>
      </c>
      <c r="N8" s="15"/>
      <c r="O8" s="15">
        <v>4016034369</v>
      </c>
      <c r="P8" s="15"/>
      <c r="Q8" s="15">
        <f>K8+M8+O8</f>
        <v>31035986430</v>
      </c>
    </row>
    <row r="9" spans="1:17">
      <c r="A9" s="1" t="s">
        <v>178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f t="shared" ref="I9:I34" si="0">C9+E9+G9</f>
        <v>0</v>
      </c>
      <c r="J9" s="15"/>
      <c r="K9" s="15">
        <v>5655076061</v>
      </c>
      <c r="L9" s="15"/>
      <c r="M9" s="15">
        <v>0</v>
      </c>
      <c r="N9" s="15"/>
      <c r="O9" s="15">
        <v>1511285506</v>
      </c>
      <c r="P9" s="15"/>
      <c r="Q9" s="15">
        <f t="shared" ref="Q9:Q34" si="1">K9+M9+O9</f>
        <v>7166361567</v>
      </c>
    </row>
    <row r="10" spans="1:17">
      <c r="A10" s="1" t="s">
        <v>275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f t="shared" si="0"/>
        <v>0</v>
      </c>
      <c r="J10" s="15"/>
      <c r="K10" s="15">
        <v>0</v>
      </c>
      <c r="L10" s="15"/>
      <c r="M10" s="15">
        <v>0</v>
      </c>
      <c r="N10" s="15"/>
      <c r="O10" s="15">
        <v>3772487305</v>
      </c>
      <c r="P10" s="15"/>
      <c r="Q10" s="15">
        <f t="shared" si="1"/>
        <v>3772487305</v>
      </c>
    </row>
    <row r="11" spans="1:17">
      <c r="A11" s="1" t="s">
        <v>176</v>
      </c>
      <c r="C11" s="15">
        <v>0</v>
      </c>
      <c r="D11" s="15"/>
      <c r="E11" s="15">
        <v>0</v>
      </c>
      <c r="F11" s="15"/>
      <c r="G11" s="15">
        <v>0</v>
      </c>
      <c r="H11" s="15"/>
      <c r="I11" s="15">
        <f t="shared" si="0"/>
        <v>0</v>
      </c>
      <c r="J11" s="15"/>
      <c r="K11" s="15">
        <v>17172098</v>
      </c>
      <c r="L11" s="15"/>
      <c r="M11" s="15">
        <v>0</v>
      </c>
      <c r="N11" s="15"/>
      <c r="O11" s="15">
        <v>20177625</v>
      </c>
      <c r="P11" s="15"/>
      <c r="Q11" s="15">
        <f t="shared" si="1"/>
        <v>37349723</v>
      </c>
    </row>
    <row r="12" spans="1:17">
      <c r="A12" s="1" t="s">
        <v>276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f t="shared" si="0"/>
        <v>0</v>
      </c>
      <c r="J12" s="15"/>
      <c r="K12" s="15">
        <v>0</v>
      </c>
      <c r="L12" s="15"/>
      <c r="M12" s="15">
        <v>0</v>
      </c>
      <c r="N12" s="15"/>
      <c r="O12" s="15">
        <v>253355592</v>
      </c>
      <c r="P12" s="15"/>
      <c r="Q12" s="15">
        <f t="shared" si="1"/>
        <v>253355592</v>
      </c>
    </row>
    <row r="13" spans="1:17">
      <c r="A13" s="1" t="s">
        <v>277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f t="shared" si="0"/>
        <v>0</v>
      </c>
      <c r="J13" s="15"/>
      <c r="K13" s="15">
        <v>0</v>
      </c>
      <c r="L13" s="15"/>
      <c r="M13" s="15">
        <v>0</v>
      </c>
      <c r="N13" s="15"/>
      <c r="O13" s="15">
        <v>1403726026</v>
      </c>
      <c r="P13" s="15"/>
      <c r="Q13" s="15">
        <f t="shared" si="1"/>
        <v>1403726026</v>
      </c>
    </row>
    <row r="14" spans="1:17">
      <c r="A14" s="1" t="s">
        <v>174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f t="shared" si="0"/>
        <v>0</v>
      </c>
      <c r="J14" s="15"/>
      <c r="K14" s="15">
        <v>9774123288</v>
      </c>
      <c r="L14" s="15"/>
      <c r="M14" s="15">
        <v>0</v>
      </c>
      <c r="N14" s="15"/>
      <c r="O14" s="15">
        <v>-51875000</v>
      </c>
      <c r="P14" s="15"/>
      <c r="Q14" s="15">
        <f t="shared" si="1"/>
        <v>9722248288</v>
      </c>
    </row>
    <row r="15" spans="1:17">
      <c r="A15" s="1" t="s">
        <v>278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f t="shared" si="0"/>
        <v>0</v>
      </c>
      <c r="J15" s="15"/>
      <c r="K15" s="15">
        <v>0</v>
      </c>
      <c r="L15" s="15"/>
      <c r="M15" s="15">
        <v>0</v>
      </c>
      <c r="N15" s="15"/>
      <c r="O15" s="15">
        <v>4436036055</v>
      </c>
      <c r="P15" s="15"/>
      <c r="Q15" s="15">
        <f t="shared" si="1"/>
        <v>4436036055</v>
      </c>
    </row>
    <row r="16" spans="1:17">
      <c r="A16" s="1" t="s">
        <v>128</v>
      </c>
      <c r="C16" s="15">
        <v>0</v>
      </c>
      <c r="D16" s="15"/>
      <c r="E16" s="15">
        <v>1938910438</v>
      </c>
      <c r="F16" s="15"/>
      <c r="G16" s="15">
        <v>0</v>
      </c>
      <c r="H16" s="15"/>
      <c r="I16" s="15">
        <f t="shared" si="0"/>
        <v>1938910438</v>
      </c>
      <c r="J16" s="15"/>
      <c r="K16" s="15">
        <v>0</v>
      </c>
      <c r="L16" s="15"/>
      <c r="M16" s="15">
        <v>1928126480</v>
      </c>
      <c r="N16" s="15"/>
      <c r="O16" s="15">
        <v>3498185025</v>
      </c>
      <c r="P16" s="15"/>
      <c r="Q16" s="15">
        <f t="shared" si="1"/>
        <v>5426311505</v>
      </c>
    </row>
    <row r="17" spans="1:17">
      <c r="A17" s="1" t="s">
        <v>180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5">
        <v>7559250338</v>
      </c>
      <c r="L17" s="15"/>
      <c r="M17" s="15">
        <v>0</v>
      </c>
      <c r="N17" s="15"/>
      <c r="O17" s="15">
        <v>2584456250</v>
      </c>
      <c r="P17" s="15"/>
      <c r="Q17" s="15">
        <f t="shared" si="1"/>
        <v>10143706588</v>
      </c>
    </row>
    <row r="18" spans="1:17">
      <c r="A18" s="1" t="s">
        <v>279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f t="shared" si="0"/>
        <v>0</v>
      </c>
      <c r="J18" s="15"/>
      <c r="K18" s="15">
        <v>0</v>
      </c>
      <c r="L18" s="15"/>
      <c r="M18" s="15">
        <v>0</v>
      </c>
      <c r="N18" s="15"/>
      <c r="O18" s="15">
        <v>11629552009</v>
      </c>
      <c r="P18" s="15"/>
      <c r="Q18" s="15">
        <f t="shared" si="1"/>
        <v>11629552009</v>
      </c>
    </row>
    <row r="19" spans="1:17">
      <c r="A19" s="1" t="s">
        <v>181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f t="shared" si="0"/>
        <v>0</v>
      </c>
      <c r="J19" s="15"/>
      <c r="K19" s="15">
        <v>19422886271</v>
      </c>
      <c r="L19" s="15"/>
      <c r="M19" s="15">
        <v>0</v>
      </c>
      <c r="N19" s="15"/>
      <c r="O19" s="15">
        <v>1751720112</v>
      </c>
      <c r="P19" s="15"/>
      <c r="Q19" s="15">
        <f t="shared" si="1"/>
        <v>21174606383</v>
      </c>
    </row>
    <row r="20" spans="1:17">
      <c r="A20" s="1" t="s">
        <v>116</v>
      </c>
      <c r="C20" s="15">
        <v>0</v>
      </c>
      <c r="D20" s="15"/>
      <c r="E20" s="15">
        <v>1405791554</v>
      </c>
      <c r="F20" s="15"/>
      <c r="G20" s="15">
        <v>0</v>
      </c>
      <c r="H20" s="15"/>
      <c r="I20" s="15">
        <f t="shared" si="0"/>
        <v>1405791554</v>
      </c>
      <c r="J20" s="15"/>
      <c r="K20" s="15">
        <v>0</v>
      </c>
      <c r="L20" s="15"/>
      <c r="M20" s="15">
        <v>10074222130</v>
      </c>
      <c r="N20" s="15"/>
      <c r="O20" s="15">
        <v>7112775294</v>
      </c>
      <c r="P20" s="15"/>
      <c r="Q20" s="15">
        <f t="shared" si="1"/>
        <v>17186997424</v>
      </c>
    </row>
    <row r="21" spans="1:17">
      <c r="A21" s="1" t="s">
        <v>280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f t="shared" si="0"/>
        <v>0</v>
      </c>
      <c r="J21" s="15"/>
      <c r="K21" s="15">
        <v>0</v>
      </c>
      <c r="L21" s="15"/>
      <c r="M21" s="15">
        <v>0</v>
      </c>
      <c r="N21" s="15"/>
      <c r="O21" s="15">
        <v>73798036</v>
      </c>
      <c r="P21" s="15"/>
      <c r="Q21" s="15">
        <f t="shared" si="1"/>
        <v>73798036</v>
      </c>
    </row>
    <row r="22" spans="1:17">
      <c r="A22" s="1" t="s">
        <v>281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f t="shared" si="0"/>
        <v>0</v>
      </c>
      <c r="J22" s="15"/>
      <c r="K22" s="15">
        <v>0</v>
      </c>
      <c r="L22" s="15"/>
      <c r="M22" s="15">
        <v>0</v>
      </c>
      <c r="N22" s="15"/>
      <c r="O22" s="15">
        <v>1889829185</v>
      </c>
      <c r="P22" s="15"/>
      <c r="Q22" s="15">
        <f t="shared" si="1"/>
        <v>1889829185</v>
      </c>
    </row>
    <row r="23" spans="1:17">
      <c r="A23" s="1" t="s">
        <v>282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f t="shared" si="0"/>
        <v>0</v>
      </c>
      <c r="J23" s="15"/>
      <c r="K23" s="15">
        <v>0</v>
      </c>
      <c r="L23" s="15"/>
      <c r="M23" s="15">
        <v>0</v>
      </c>
      <c r="N23" s="15"/>
      <c r="O23" s="15">
        <v>27485498784</v>
      </c>
      <c r="P23" s="15"/>
      <c r="Q23" s="15">
        <f t="shared" si="1"/>
        <v>27485498784</v>
      </c>
    </row>
    <row r="24" spans="1:17">
      <c r="A24" s="1" t="s">
        <v>125</v>
      </c>
      <c r="C24" s="15">
        <v>0</v>
      </c>
      <c r="D24" s="15"/>
      <c r="E24" s="15">
        <v>2110033487</v>
      </c>
      <c r="F24" s="15"/>
      <c r="G24" s="15">
        <v>0</v>
      </c>
      <c r="H24" s="15"/>
      <c r="I24" s="15">
        <f t="shared" si="0"/>
        <v>2110033487</v>
      </c>
      <c r="J24" s="15"/>
      <c r="K24" s="15">
        <v>0</v>
      </c>
      <c r="L24" s="15"/>
      <c r="M24" s="15">
        <v>7672154672</v>
      </c>
      <c r="N24" s="15"/>
      <c r="O24" s="15">
        <v>23071587975</v>
      </c>
      <c r="P24" s="15"/>
      <c r="Q24" s="15">
        <f t="shared" si="1"/>
        <v>30743742647</v>
      </c>
    </row>
    <row r="25" spans="1:17">
      <c r="A25" s="1" t="s">
        <v>283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f t="shared" si="0"/>
        <v>0</v>
      </c>
      <c r="J25" s="15"/>
      <c r="K25" s="15">
        <v>0</v>
      </c>
      <c r="L25" s="15"/>
      <c r="M25" s="15">
        <v>0</v>
      </c>
      <c r="N25" s="15"/>
      <c r="O25" s="15">
        <v>1168725219</v>
      </c>
      <c r="P25" s="15"/>
      <c r="Q25" s="15">
        <f t="shared" si="1"/>
        <v>1168725219</v>
      </c>
    </row>
    <row r="26" spans="1:17">
      <c r="A26" s="1" t="s">
        <v>143</v>
      </c>
      <c r="C26" s="15">
        <v>287450258</v>
      </c>
      <c r="D26" s="15"/>
      <c r="E26" s="15">
        <v>8364706</v>
      </c>
      <c r="F26" s="15"/>
      <c r="G26" s="15">
        <v>0</v>
      </c>
      <c r="H26" s="15"/>
      <c r="I26" s="15">
        <f t="shared" si="0"/>
        <v>295814964</v>
      </c>
      <c r="J26" s="15"/>
      <c r="K26" s="15">
        <v>287450258</v>
      </c>
      <c r="L26" s="15"/>
      <c r="M26" s="15">
        <v>8364706</v>
      </c>
      <c r="N26" s="15"/>
      <c r="O26" s="15">
        <v>0</v>
      </c>
      <c r="P26" s="15"/>
      <c r="Q26" s="15">
        <f t="shared" si="1"/>
        <v>295814964</v>
      </c>
    </row>
    <row r="27" spans="1:17">
      <c r="A27" s="1" t="s">
        <v>146</v>
      </c>
      <c r="C27" s="15">
        <v>28138532</v>
      </c>
      <c r="D27" s="15"/>
      <c r="E27" s="15">
        <v>87671020</v>
      </c>
      <c r="F27" s="15"/>
      <c r="G27" s="15">
        <v>0</v>
      </c>
      <c r="H27" s="15"/>
      <c r="I27" s="15">
        <f t="shared" si="0"/>
        <v>115809552</v>
      </c>
      <c r="J27" s="15"/>
      <c r="K27" s="15">
        <v>28138532</v>
      </c>
      <c r="L27" s="15"/>
      <c r="M27" s="15">
        <v>87671020</v>
      </c>
      <c r="N27" s="15"/>
      <c r="O27" s="15">
        <v>0</v>
      </c>
      <c r="P27" s="15"/>
      <c r="Q27" s="15">
        <f t="shared" si="1"/>
        <v>115809552</v>
      </c>
    </row>
    <row r="28" spans="1:17">
      <c r="A28" s="1" t="s">
        <v>131</v>
      </c>
      <c r="C28" s="15">
        <v>4507356838</v>
      </c>
      <c r="D28" s="15"/>
      <c r="E28" s="15">
        <v>527904300</v>
      </c>
      <c r="F28" s="15"/>
      <c r="G28" s="15">
        <v>0</v>
      </c>
      <c r="H28" s="15"/>
      <c r="I28" s="15">
        <f t="shared" si="0"/>
        <v>5035261138</v>
      </c>
      <c r="J28" s="15"/>
      <c r="K28" s="15">
        <v>12699519424</v>
      </c>
      <c r="L28" s="15"/>
      <c r="M28" s="15">
        <v>606658125</v>
      </c>
      <c r="N28" s="15"/>
      <c r="O28" s="15">
        <v>0</v>
      </c>
      <c r="P28" s="15"/>
      <c r="Q28" s="15">
        <f t="shared" si="1"/>
        <v>13306177549</v>
      </c>
    </row>
    <row r="29" spans="1:17">
      <c r="A29" s="1" t="s">
        <v>140</v>
      </c>
      <c r="C29" s="15">
        <v>547291152</v>
      </c>
      <c r="D29" s="15"/>
      <c r="E29" s="15">
        <v>3136999375</v>
      </c>
      <c r="F29" s="15"/>
      <c r="G29" s="15">
        <v>0</v>
      </c>
      <c r="H29" s="15"/>
      <c r="I29" s="15">
        <f t="shared" si="0"/>
        <v>3684290527</v>
      </c>
      <c r="J29" s="15"/>
      <c r="K29" s="15">
        <v>547291152</v>
      </c>
      <c r="L29" s="15"/>
      <c r="M29" s="15">
        <v>3136999375</v>
      </c>
      <c r="N29" s="15"/>
      <c r="O29" s="15">
        <v>0</v>
      </c>
      <c r="P29" s="15"/>
      <c r="Q29" s="15">
        <f t="shared" si="1"/>
        <v>3684290527</v>
      </c>
    </row>
    <row r="30" spans="1:17">
      <c r="A30" s="1" t="s">
        <v>134</v>
      </c>
      <c r="C30" s="15">
        <v>151731606</v>
      </c>
      <c r="D30" s="15"/>
      <c r="E30" s="15">
        <v>0</v>
      </c>
      <c r="F30" s="15"/>
      <c r="G30" s="15">
        <v>0</v>
      </c>
      <c r="H30" s="15"/>
      <c r="I30" s="15">
        <f t="shared" si="0"/>
        <v>151731606</v>
      </c>
      <c r="J30" s="15"/>
      <c r="K30" s="15">
        <v>1425141927</v>
      </c>
      <c r="L30" s="15"/>
      <c r="M30" s="15">
        <v>-3624993</v>
      </c>
      <c r="N30" s="15"/>
      <c r="O30" s="15">
        <v>0</v>
      </c>
      <c r="P30" s="15"/>
      <c r="Q30" s="15">
        <f t="shared" si="1"/>
        <v>1421516934</v>
      </c>
    </row>
    <row r="31" spans="1:17">
      <c r="A31" s="1" t="s">
        <v>137</v>
      </c>
      <c r="C31" s="15">
        <v>806674600</v>
      </c>
      <c r="D31" s="15"/>
      <c r="E31" s="15">
        <v>-298801499</v>
      </c>
      <c r="F31" s="15"/>
      <c r="G31" s="15">
        <v>0</v>
      </c>
      <c r="H31" s="15"/>
      <c r="I31" s="15">
        <f t="shared" si="0"/>
        <v>507873101</v>
      </c>
      <c r="J31" s="15"/>
      <c r="K31" s="15">
        <v>806674600</v>
      </c>
      <c r="L31" s="15"/>
      <c r="M31" s="15">
        <v>-298801499</v>
      </c>
      <c r="N31" s="15"/>
      <c r="O31" s="15">
        <v>0</v>
      </c>
      <c r="P31" s="15"/>
      <c r="Q31" s="15">
        <f t="shared" si="1"/>
        <v>507873101</v>
      </c>
    </row>
    <row r="32" spans="1:17">
      <c r="A32" s="1" t="s">
        <v>112</v>
      </c>
      <c r="C32" s="15">
        <v>0</v>
      </c>
      <c r="D32" s="15"/>
      <c r="E32" s="15">
        <v>2374369568</v>
      </c>
      <c r="F32" s="15"/>
      <c r="G32" s="15">
        <v>0</v>
      </c>
      <c r="H32" s="15"/>
      <c r="I32" s="15">
        <f t="shared" si="0"/>
        <v>2374369568</v>
      </c>
      <c r="J32" s="15"/>
      <c r="K32" s="15">
        <v>0</v>
      </c>
      <c r="L32" s="15"/>
      <c r="M32" s="15">
        <v>18246947768</v>
      </c>
      <c r="N32" s="15"/>
      <c r="O32" s="15">
        <v>0</v>
      </c>
      <c r="P32" s="15"/>
      <c r="Q32" s="15">
        <f t="shared" si="1"/>
        <v>18246947768</v>
      </c>
    </row>
    <row r="33" spans="1:17">
      <c r="A33" s="1" t="s">
        <v>119</v>
      </c>
      <c r="C33" s="15">
        <v>0</v>
      </c>
      <c r="D33" s="15"/>
      <c r="E33" s="15">
        <v>3076442295</v>
      </c>
      <c r="F33" s="15"/>
      <c r="G33" s="15">
        <v>0</v>
      </c>
      <c r="H33" s="15"/>
      <c r="I33" s="15">
        <f t="shared" si="0"/>
        <v>3076442295</v>
      </c>
      <c r="J33" s="15"/>
      <c r="K33" s="15">
        <v>0</v>
      </c>
      <c r="L33" s="15"/>
      <c r="M33" s="15">
        <v>18261412382</v>
      </c>
      <c r="N33" s="15"/>
      <c r="O33" s="15">
        <v>0</v>
      </c>
      <c r="P33" s="15"/>
      <c r="Q33" s="15">
        <f t="shared" si="1"/>
        <v>18261412382</v>
      </c>
    </row>
    <row r="34" spans="1:17">
      <c r="A34" s="1" t="s">
        <v>122</v>
      </c>
      <c r="C34" s="15">
        <v>0</v>
      </c>
      <c r="D34" s="15"/>
      <c r="E34" s="15">
        <v>380511010</v>
      </c>
      <c r="F34" s="15"/>
      <c r="G34" s="15">
        <v>0</v>
      </c>
      <c r="H34" s="15"/>
      <c r="I34" s="15">
        <f t="shared" si="0"/>
        <v>380511010</v>
      </c>
      <c r="J34" s="15"/>
      <c r="K34" s="15">
        <v>0</v>
      </c>
      <c r="L34" s="15"/>
      <c r="M34" s="15">
        <v>1871402613</v>
      </c>
      <c r="N34" s="15"/>
      <c r="O34" s="15">
        <v>0</v>
      </c>
      <c r="P34" s="15"/>
      <c r="Q34" s="15">
        <f t="shared" si="1"/>
        <v>1871402613</v>
      </c>
    </row>
    <row r="35" spans="1:17" ht="24.75" thickBot="1">
      <c r="C35" s="16">
        <f>SUM(C8:C34)</f>
        <v>6328642986</v>
      </c>
      <c r="D35" s="15"/>
      <c r="E35" s="16">
        <f>SUM(E8:E34)</f>
        <v>14748196254</v>
      </c>
      <c r="F35" s="15"/>
      <c r="G35" s="16">
        <f>SUM(G8:G34)</f>
        <v>0</v>
      </c>
      <c r="H35" s="15"/>
      <c r="I35" s="16">
        <f>SUM(I8:I34)</f>
        <v>21076839240</v>
      </c>
      <c r="J35" s="15"/>
      <c r="K35" s="16">
        <f>SUM(K8:K34)</f>
        <v>85242676010</v>
      </c>
      <c r="L35" s="15"/>
      <c r="M35" s="16">
        <f>SUM(M8:M34)</f>
        <v>61591532779</v>
      </c>
      <c r="N35" s="15"/>
      <c r="O35" s="16">
        <f>SUM(O8:O34)</f>
        <v>95627355367</v>
      </c>
      <c r="P35" s="15"/>
      <c r="Q35" s="16">
        <f>SUM(Q8:Q34)</f>
        <v>242461564156</v>
      </c>
    </row>
    <row r="36" spans="1:17" ht="24.75" thickTop="1">
      <c r="C36" s="17"/>
      <c r="E36" s="17"/>
      <c r="G36" s="17"/>
      <c r="K36" s="17"/>
      <c r="M36" s="17"/>
      <c r="O36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9" sqref="G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 ht="24.75">
      <c r="A6" s="25" t="s">
        <v>290</v>
      </c>
      <c r="B6" s="25" t="s">
        <v>290</v>
      </c>
      <c r="C6" s="25" t="s">
        <v>290</v>
      </c>
      <c r="E6" s="25" t="s">
        <v>166</v>
      </c>
      <c r="F6" s="25" t="s">
        <v>166</v>
      </c>
      <c r="G6" s="25" t="s">
        <v>166</v>
      </c>
      <c r="I6" s="25" t="s">
        <v>167</v>
      </c>
      <c r="J6" s="25" t="s">
        <v>167</v>
      </c>
      <c r="K6" s="25" t="s">
        <v>167</v>
      </c>
    </row>
    <row r="7" spans="1:11" ht="24.75">
      <c r="A7" s="27" t="s">
        <v>291</v>
      </c>
      <c r="C7" s="25" t="s">
        <v>151</v>
      </c>
      <c r="E7" s="25" t="s">
        <v>292</v>
      </c>
      <c r="G7" s="25" t="s">
        <v>293</v>
      </c>
      <c r="I7" s="25" t="s">
        <v>292</v>
      </c>
      <c r="K7" s="25" t="s">
        <v>293</v>
      </c>
    </row>
    <row r="8" spans="1:11">
      <c r="A8" s="1" t="s">
        <v>157</v>
      </c>
      <c r="C8" s="3" t="s">
        <v>158</v>
      </c>
      <c r="D8" s="3"/>
      <c r="E8" s="6">
        <v>1859995421</v>
      </c>
      <c r="F8" s="3"/>
      <c r="G8" s="8">
        <f>E8/$E$10</f>
        <v>0.78739387606740652</v>
      </c>
      <c r="H8" s="3"/>
      <c r="I8" s="6">
        <v>27139870094</v>
      </c>
      <c r="J8" s="3"/>
      <c r="K8" s="10">
        <f>I8/$I$10</f>
        <v>0.84572773927509426</v>
      </c>
    </row>
    <row r="9" spans="1:11">
      <c r="A9" s="1" t="s">
        <v>161</v>
      </c>
      <c r="C9" s="3" t="s">
        <v>162</v>
      </c>
      <c r="D9" s="3"/>
      <c r="E9" s="6">
        <v>502221860</v>
      </c>
      <c r="F9" s="3"/>
      <c r="G9" s="8">
        <f>E9/$E$10</f>
        <v>0.21260612393259348</v>
      </c>
      <c r="H9" s="3"/>
      <c r="I9" s="6">
        <v>4950682023</v>
      </c>
      <c r="J9" s="3"/>
      <c r="K9" s="10">
        <f>I9/$I$10</f>
        <v>0.15427226072490574</v>
      </c>
    </row>
    <row r="10" spans="1:11" ht="24.75" thickBot="1">
      <c r="C10" s="3"/>
      <c r="D10" s="3"/>
      <c r="E10" s="7">
        <f>SUM(E8:E9)</f>
        <v>2362217281</v>
      </c>
      <c r="F10" s="3"/>
      <c r="G10" s="9">
        <f>SUM(G8:G9)</f>
        <v>1</v>
      </c>
      <c r="H10" s="3"/>
      <c r="I10" s="7">
        <f>SUM(I8:I9)</f>
        <v>32090552117</v>
      </c>
      <c r="J10" s="3"/>
      <c r="K10" s="11">
        <f>SUM(K8:K9)</f>
        <v>1</v>
      </c>
    </row>
    <row r="11" spans="1:11" ht="24.75" thickTop="1">
      <c r="C11" s="3"/>
      <c r="D11" s="3"/>
      <c r="E11" s="6"/>
      <c r="F11" s="3"/>
      <c r="G11" s="3"/>
      <c r="H11" s="3"/>
      <c r="I11" s="6"/>
      <c r="J11" s="3"/>
      <c r="K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P14" sqref="P14"/>
    </sheetView>
  </sheetViews>
  <sheetFormatPr defaultRowHeight="24"/>
  <cols>
    <col min="1" max="1" width="3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6" t="s">
        <v>0</v>
      </c>
      <c r="B2" s="26"/>
      <c r="C2" s="26"/>
      <c r="D2" s="26"/>
      <c r="E2" s="26"/>
    </row>
    <row r="3" spans="1:5" ht="24.75">
      <c r="A3" s="26" t="s">
        <v>164</v>
      </c>
      <c r="B3" s="26"/>
      <c r="C3" s="26"/>
      <c r="D3" s="26"/>
      <c r="E3" s="26"/>
    </row>
    <row r="4" spans="1:5" ht="24.75">
      <c r="A4" s="26" t="s">
        <v>2</v>
      </c>
      <c r="B4" s="26"/>
      <c r="C4" s="26"/>
      <c r="D4" s="26"/>
      <c r="E4" s="26"/>
    </row>
    <row r="5" spans="1:5" ht="24.75">
      <c r="C5" s="24" t="s">
        <v>166</v>
      </c>
      <c r="E5" s="19" t="s">
        <v>305</v>
      </c>
    </row>
    <row r="6" spans="1:5" ht="24.75">
      <c r="A6" s="24" t="s">
        <v>294</v>
      </c>
      <c r="C6" s="25"/>
      <c r="E6" s="18" t="s">
        <v>306</v>
      </c>
    </row>
    <row r="7" spans="1:5" ht="24.75">
      <c r="A7" s="25" t="s">
        <v>294</v>
      </c>
      <c r="C7" s="25" t="s">
        <v>154</v>
      </c>
      <c r="E7" s="25" t="s">
        <v>154</v>
      </c>
    </row>
    <row r="8" spans="1:5">
      <c r="A8" s="1" t="s">
        <v>295</v>
      </c>
      <c r="C8" s="6">
        <v>270136</v>
      </c>
      <c r="D8" s="3"/>
      <c r="E8" s="6">
        <v>11777848166</v>
      </c>
    </row>
    <row r="9" spans="1:5">
      <c r="A9" s="1" t="s">
        <v>296</v>
      </c>
      <c r="C9" s="6">
        <v>0</v>
      </c>
      <c r="D9" s="3"/>
      <c r="E9" s="6">
        <v>3877008</v>
      </c>
    </row>
    <row r="10" spans="1:5">
      <c r="A10" s="1" t="s">
        <v>297</v>
      </c>
      <c r="C10" s="6">
        <v>0</v>
      </c>
      <c r="D10" s="3"/>
      <c r="E10" s="6">
        <v>1949688505</v>
      </c>
    </row>
    <row r="11" spans="1:5" ht="24.75" thickBot="1">
      <c r="A11" s="1" t="s">
        <v>173</v>
      </c>
      <c r="C11" s="7">
        <f>SUM(C8:C10)</f>
        <v>270136</v>
      </c>
      <c r="D11" s="3"/>
      <c r="E11" s="7">
        <f>SUM(E8:E10)</f>
        <v>13731413679</v>
      </c>
    </row>
    <row r="12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G10" sqref="G10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2.42578125" style="1" bestFit="1" customWidth="1"/>
    <col min="12" max="16384" width="9.140625" style="1"/>
  </cols>
  <sheetData>
    <row r="2" spans="1:11" ht="24.75">
      <c r="A2" s="26" t="s">
        <v>0</v>
      </c>
      <c r="B2" s="26"/>
      <c r="C2" s="26"/>
      <c r="D2" s="26"/>
      <c r="E2" s="26"/>
      <c r="F2" s="26"/>
      <c r="G2" s="26"/>
    </row>
    <row r="3" spans="1:11" ht="24.75">
      <c r="A3" s="26" t="s">
        <v>164</v>
      </c>
      <c r="B3" s="26"/>
      <c r="C3" s="26"/>
      <c r="D3" s="26"/>
      <c r="E3" s="26"/>
      <c r="F3" s="26"/>
      <c r="G3" s="26"/>
    </row>
    <row r="4" spans="1:11" ht="24.75">
      <c r="A4" s="26" t="s">
        <v>2</v>
      </c>
      <c r="B4" s="26"/>
      <c r="C4" s="26"/>
      <c r="D4" s="26"/>
      <c r="E4" s="26"/>
      <c r="F4" s="26"/>
      <c r="G4" s="26"/>
    </row>
    <row r="6" spans="1:11" ht="24.75">
      <c r="A6" s="25" t="s">
        <v>168</v>
      </c>
      <c r="C6" s="25" t="s">
        <v>154</v>
      </c>
      <c r="E6" s="25" t="s">
        <v>287</v>
      </c>
      <c r="G6" s="25" t="s">
        <v>13</v>
      </c>
      <c r="J6" s="2"/>
    </row>
    <row r="7" spans="1:11">
      <c r="A7" s="1" t="s">
        <v>298</v>
      </c>
      <c r="C7" s="15">
        <f>'سرمایه‌گذاری در سهام'!I131</f>
        <v>-327612140025</v>
      </c>
      <c r="D7" s="17"/>
      <c r="E7" s="10">
        <f>C7/$C$11</f>
        <v>1.0770592427293697</v>
      </c>
      <c r="F7" s="15"/>
      <c r="G7" s="10">
        <v>-2.5385168086029745E-2</v>
      </c>
      <c r="J7" s="21"/>
      <c r="K7" s="2"/>
    </row>
    <row r="8" spans="1:11">
      <c r="A8" s="1" t="s">
        <v>299</v>
      </c>
      <c r="C8" s="15">
        <f>'سرمایه‌گذاری در اوراق بهادار'!I35</f>
        <v>21076839240</v>
      </c>
      <c r="D8" s="17"/>
      <c r="E8" s="10">
        <f t="shared" ref="E8:E10" si="0">C8/$C$11</f>
        <v>-6.9292317767072842E-2</v>
      </c>
      <c r="F8" s="15"/>
      <c r="G8" s="10">
        <v>1.6331479864842577E-3</v>
      </c>
      <c r="J8" s="21"/>
      <c r="K8" s="2"/>
    </row>
    <row r="9" spans="1:11">
      <c r="A9" s="1" t="s">
        <v>300</v>
      </c>
      <c r="C9" s="15">
        <f>'درآمد سپرده بانکی'!E10</f>
        <v>2362217281</v>
      </c>
      <c r="D9" s="17"/>
      <c r="E9" s="10">
        <f t="shared" si="0"/>
        <v>-7.7660368618877795E-3</v>
      </c>
      <c r="F9" s="15"/>
      <c r="G9" s="10">
        <v>1.8303742568676857E-4</v>
      </c>
      <c r="J9" s="2"/>
    </row>
    <row r="10" spans="1:11">
      <c r="A10" s="1" t="s">
        <v>307</v>
      </c>
      <c r="C10" s="15">
        <f>'سایر درآمدها'!C11</f>
        <v>270136</v>
      </c>
      <c r="D10" s="17"/>
      <c r="E10" s="10">
        <f t="shared" si="0"/>
        <v>-8.8810040913544451E-7</v>
      </c>
      <c r="F10" s="15"/>
      <c r="G10" s="10">
        <v>2.093160456619355E-8</v>
      </c>
      <c r="J10" s="2"/>
    </row>
    <row r="11" spans="1:11" ht="24.75" thickBot="1">
      <c r="C11" s="20">
        <f>SUM(C7:C10)</f>
        <v>-304172813368</v>
      </c>
      <c r="D11" s="17"/>
      <c r="E11" s="11">
        <f>SUM(E7:E10)</f>
        <v>1</v>
      </c>
      <c r="F11" s="15"/>
      <c r="G11" s="11">
        <f>SUM(G7:G10)</f>
        <v>-2.3568961742254153E-2</v>
      </c>
      <c r="J11" s="2"/>
    </row>
    <row r="12" spans="1:11" ht="24.75" thickTop="1">
      <c r="C12" s="17"/>
      <c r="D12" s="17"/>
      <c r="E12" s="17"/>
      <c r="F12" s="17"/>
      <c r="G12" s="17"/>
    </row>
    <row r="13" spans="1:11">
      <c r="G13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"/>
  <sheetViews>
    <sheetView rightToLeft="1" tabSelected="1" workbookViewId="0">
      <selection activeCell="Y99" sqref="Y99"/>
    </sheetView>
  </sheetViews>
  <sheetFormatPr defaultRowHeight="24"/>
  <cols>
    <col min="1" max="1" width="33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1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4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24.75">
      <c r="A6" s="24" t="s">
        <v>3</v>
      </c>
      <c r="C6" s="25" t="s">
        <v>301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4.75">
      <c r="A7" s="24" t="s">
        <v>3</v>
      </c>
      <c r="C7" s="24" t="s">
        <v>7</v>
      </c>
      <c r="D7" s="4"/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>
      <c r="A8" s="25" t="s">
        <v>3</v>
      </c>
      <c r="C8" s="25" t="s">
        <v>7</v>
      </c>
      <c r="D8" s="5"/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>
      <c r="A9" s="1" t="s">
        <v>15</v>
      </c>
      <c r="C9" s="2">
        <v>57825722</v>
      </c>
      <c r="E9" s="6">
        <v>71947274360</v>
      </c>
      <c r="F9" s="3"/>
      <c r="G9" s="6">
        <v>87831974881.864807</v>
      </c>
      <c r="H9" s="3"/>
      <c r="I9" s="6">
        <v>0</v>
      </c>
      <c r="J9" s="3"/>
      <c r="K9" s="6">
        <v>0</v>
      </c>
      <c r="L9" s="3"/>
      <c r="M9" s="6">
        <v>0</v>
      </c>
      <c r="N9" s="3"/>
      <c r="O9" s="6">
        <v>0</v>
      </c>
      <c r="P9" s="3"/>
      <c r="Q9" s="6">
        <v>57825722</v>
      </c>
      <c r="R9" s="3"/>
      <c r="S9" s="6">
        <v>1695</v>
      </c>
      <c r="T9" s="3"/>
      <c r="U9" s="6">
        <v>71947274360</v>
      </c>
      <c r="V9" s="3"/>
      <c r="W9" s="6">
        <v>97431411927.199493</v>
      </c>
      <c r="X9" s="3"/>
      <c r="Y9" s="10">
        <v>7.5495150101654489E-3</v>
      </c>
    </row>
    <row r="10" spans="1:25">
      <c r="A10" s="1" t="s">
        <v>16</v>
      </c>
      <c r="C10" s="2">
        <v>45133115</v>
      </c>
      <c r="E10" s="6">
        <v>124908412614</v>
      </c>
      <c r="F10" s="3"/>
      <c r="G10" s="6">
        <v>96772883887.122696</v>
      </c>
      <c r="H10" s="3"/>
      <c r="I10" s="6">
        <v>0</v>
      </c>
      <c r="J10" s="3"/>
      <c r="K10" s="6">
        <v>0</v>
      </c>
      <c r="L10" s="3"/>
      <c r="M10" s="6">
        <v>0</v>
      </c>
      <c r="N10" s="3"/>
      <c r="O10" s="6">
        <v>0</v>
      </c>
      <c r="P10" s="3"/>
      <c r="Q10" s="6">
        <v>45133115</v>
      </c>
      <c r="R10" s="3"/>
      <c r="S10" s="6">
        <v>2219</v>
      </c>
      <c r="T10" s="3"/>
      <c r="U10" s="6">
        <v>124908412614</v>
      </c>
      <c r="V10" s="3"/>
      <c r="W10" s="6">
        <v>99554487410.999298</v>
      </c>
      <c r="X10" s="3"/>
      <c r="Y10" s="10">
        <v>7.7140224304688429E-3</v>
      </c>
    </row>
    <row r="11" spans="1:25">
      <c r="A11" s="1" t="s">
        <v>17</v>
      </c>
      <c r="C11" s="2">
        <v>24077083</v>
      </c>
      <c r="E11" s="6">
        <v>29215932274</v>
      </c>
      <c r="F11" s="3"/>
      <c r="G11" s="6">
        <v>37623971887.867798</v>
      </c>
      <c r="H11" s="3"/>
      <c r="I11" s="6">
        <v>0</v>
      </c>
      <c r="J11" s="3"/>
      <c r="K11" s="6">
        <v>0</v>
      </c>
      <c r="L11" s="3"/>
      <c r="M11" s="6">
        <v>0</v>
      </c>
      <c r="N11" s="3"/>
      <c r="O11" s="6">
        <v>0</v>
      </c>
      <c r="P11" s="3"/>
      <c r="Q11" s="6">
        <v>24077083</v>
      </c>
      <c r="R11" s="3"/>
      <c r="S11" s="6">
        <v>1697</v>
      </c>
      <c r="T11" s="3"/>
      <c r="U11" s="6">
        <v>29215932274</v>
      </c>
      <c r="V11" s="3"/>
      <c r="W11" s="6">
        <v>40615699932.386597</v>
      </c>
      <c r="X11" s="3"/>
      <c r="Y11" s="10">
        <v>3.1471250413269256E-3</v>
      </c>
    </row>
    <row r="12" spans="1:25">
      <c r="A12" s="1" t="s">
        <v>18</v>
      </c>
      <c r="C12" s="2">
        <v>27150422</v>
      </c>
      <c r="E12" s="6">
        <v>108043764114</v>
      </c>
      <c r="F12" s="3"/>
      <c r="G12" s="6">
        <v>93840325291.100693</v>
      </c>
      <c r="H12" s="3"/>
      <c r="I12" s="6">
        <v>0</v>
      </c>
      <c r="J12" s="3"/>
      <c r="K12" s="6">
        <v>0</v>
      </c>
      <c r="L12" s="3"/>
      <c r="M12" s="6">
        <v>0</v>
      </c>
      <c r="N12" s="3"/>
      <c r="O12" s="6">
        <v>0</v>
      </c>
      <c r="P12" s="3"/>
      <c r="Q12" s="6">
        <v>27150422</v>
      </c>
      <c r="R12" s="3"/>
      <c r="S12" s="6">
        <v>3631</v>
      </c>
      <c r="T12" s="3"/>
      <c r="U12" s="6">
        <v>108043764114</v>
      </c>
      <c r="V12" s="3"/>
      <c r="W12" s="6">
        <v>97996612347.422104</v>
      </c>
      <c r="X12" s="3"/>
      <c r="Y12" s="10">
        <v>7.5933098086993214E-3</v>
      </c>
    </row>
    <row r="13" spans="1:25">
      <c r="A13" s="1" t="s">
        <v>19</v>
      </c>
      <c r="C13" s="2">
        <v>19894293</v>
      </c>
      <c r="E13" s="6">
        <v>81993314778</v>
      </c>
      <c r="F13" s="3"/>
      <c r="G13" s="6">
        <v>85491310618.5979</v>
      </c>
      <c r="H13" s="3"/>
      <c r="I13" s="6">
        <v>2864778</v>
      </c>
      <c r="J13" s="3"/>
      <c r="K13" s="6">
        <v>0</v>
      </c>
      <c r="L13" s="3"/>
      <c r="M13" s="6">
        <v>0</v>
      </c>
      <c r="N13" s="3"/>
      <c r="O13" s="6">
        <v>0</v>
      </c>
      <c r="P13" s="3"/>
      <c r="Q13" s="6">
        <v>22759071</v>
      </c>
      <c r="R13" s="3"/>
      <c r="S13" s="6">
        <v>2977</v>
      </c>
      <c r="T13" s="3"/>
      <c r="U13" s="6">
        <v>65119772358</v>
      </c>
      <c r="V13" s="3"/>
      <c r="W13" s="6">
        <v>67350619528.516403</v>
      </c>
      <c r="X13" s="3"/>
      <c r="Y13" s="10">
        <v>5.2186918265579507E-3</v>
      </c>
    </row>
    <row r="14" spans="1:25">
      <c r="A14" s="1" t="s">
        <v>20</v>
      </c>
      <c r="C14" s="2">
        <v>56985301</v>
      </c>
      <c r="E14" s="6">
        <v>306280650233</v>
      </c>
      <c r="F14" s="3"/>
      <c r="G14" s="6">
        <v>363668850907.10101</v>
      </c>
      <c r="H14" s="3"/>
      <c r="I14" s="6">
        <v>400000</v>
      </c>
      <c r="J14" s="3"/>
      <c r="K14" s="6">
        <v>2590401654</v>
      </c>
      <c r="L14" s="3"/>
      <c r="M14" s="6">
        <v>0</v>
      </c>
      <c r="N14" s="3"/>
      <c r="O14" s="6">
        <v>0</v>
      </c>
      <c r="P14" s="3"/>
      <c r="Q14" s="6">
        <v>57385301</v>
      </c>
      <c r="R14" s="3"/>
      <c r="S14" s="6">
        <v>5830</v>
      </c>
      <c r="T14" s="3"/>
      <c r="U14" s="6">
        <v>308871051887</v>
      </c>
      <c r="V14" s="3"/>
      <c r="W14" s="6">
        <v>332565694816.26099</v>
      </c>
      <c r="X14" s="3"/>
      <c r="Y14" s="10">
        <v>2.5768996417269003E-2</v>
      </c>
    </row>
    <row r="15" spans="1:25">
      <c r="A15" s="1" t="s">
        <v>21</v>
      </c>
      <c r="C15" s="2">
        <v>3572737</v>
      </c>
      <c r="E15" s="6">
        <v>23999125922</v>
      </c>
      <c r="F15" s="3"/>
      <c r="G15" s="6">
        <v>28944555601.0275</v>
      </c>
      <c r="H15" s="3"/>
      <c r="I15" s="6">
        <v>800000</v>
      </c>
      <c r="J15" s="3"/>
      <c r="K15" s="6">
        <v>6165716405</v>
      </c>
      <c r="L15" s="3"/>
      <c r="M15" s="6">
        <v>0</v>
      </c>
      <c r="N15" s="3"/>
      <c r="O15" s="6">
        <v>0</v>
      </c>
      <c r="P15" s="3"/>
      <c r="Q15" s="6">
        <v>4372737</v>
      </c>
      <c r="R15" s="3"/>
      <c r="S15" s="6">
        <v>7080</v>
      </c>
      <c r="T15" s="3"/>
      <c r="U15" s="6">
        <v>30164842327</v>
      </c>
      <c r="V15" s="3"/>
      <c r="W15" s="6">
        <v>30774772041.138</v>
      </c>
      <c r="X15" s="3"/>
      <c r="Y15" s="10">
        <v>2.3845964957645402E-3</v>
      </c>
    </row>
    <row r="16" spans="1:25">
      <c r="A16" s="1" t="s">
        <v>22</v>
      </c>
      <c r="C16" s="2">
        <v>5298636</v>
      </c>
      <c r="E16" s="6">
        <v>62177955001</v>
      </c>
      <c r="F16" s="3"/>
      <c r="G16" s="6">
        <v>89119486239.335999</v>
      </c>
      <c r="H16" s="3"/>
      <c r="I16" s="6">
        <v>0</v>
      </c>
      <c r="J16" s="3"/>
      <c r="K16" s="6">
        <v>0</v>
      </c>
      <c r="L16" s="3"/>
      <c r="M16" s="6">
        <v>0</v>
      </c>
      <c r="N16" s="3"/>
      <c r="O16" s="6">
        <v>0</v>
      </c>
      <c r="P16" s="3"/>
      <c r="Q16" s="6">
        <v>5298636</v>
      </c>
      <c r="R16" s="3"/>
      <c r="S16" s="6">
        <v>15060</v>
      </c>
      <c r="T16" s="3"/>
      <c r="U16" s="6">
        <v>62177955001</v>
      </c>
      <c r="V16" s="3"/>
      <c r="W16" s="6">
        <v>79322663283.947998</v>
      </c>
      <c r="X16" s="3"/>
      <c r="Y16" s="10">
        <v>6.1463508047684108E-3</v>
      </c>
    </row>
    <row r="17" spans="1:25">
      <c r="A17" s="1" t="s">
        <v>23</v>
      </c>
      <c r="C17" s="2">
        <v>25973520</v>
      </c>
      <c r="E17" s="6">
        <v>110389459462</v>
      </c>
      <c r="F17" s="3"/>
      <c r="G17" s="6">
        <v>139680668577.95999</v>
      </c>
      <c r="H17" s="3"/>
      <c r="I17" s="6">
        <v>0</v>
      </c>
      <c r="J17" s="3"/>
      <c r="K17" s="6">
        <v>0</v>
      </c>
      <c r="L17" s="3"/>
      <c r="M17" s="6">
        <v>0</v>
      </c>
      <c r="N17" s="3"/>
      <c r="O17" s="6">
        <v>0</v>
      </c>
      <c r="P17" s="3"/>
      <c r="Q17" s="6">
        <v>25973520</v>
      </c>
      <c r="R17" s="3"/>
      <c r="S17" s="6">
        <v>4843</v>
      </c>
      <c r="T17" s="3"/>
      <c r="U17" s="6">
        <v>110389459462</v>
      </c>
      <c r="V17" s="3"/>
      <c r="W17" s="6">
        <v>125041308303.70799</v>
      </c>
      <c r="X17" s="3"/>
      <c r="Y17" s="10">
        <v>9.6888797489142874E-3</v>
      </c>
    </row>
    <row r="18" spans="1:25">
      <c r="A18" s="1" t="s">
        <v>24</v>
      </c>
      <c r="C18" s="2">
        <v>14773018</v>
      </c>
      <c r="E18" s="6">
        <v>105749074218</v>
      </c>
      <c r="F18" s="3"/>
      <c r="G18" s="6">
        <v>198293155684.77899</v>
      </c>
      <c r="H18" s="3"/>
      <c r="I18" s="6">
        <v>0</v>
      </c>
      <c r="J18" s="3"/>
      <c r="K18" s="6">
        <v>0</v>
      </c>
      <c r="L18" s="3"/>
      <c r="M18" s="6">
        <v>0</v>
      </c>
      <c r="N18" s="3"/>
      <c r="O18" s="6">
        <v>0</v>
      </c>
      <c r="P18" s="3"/>
      <c r="Q18" s="6">
        <v>14773018</v>
      </c>
      <c r="R18" s="3"/>
      <c r="S18" s="6">
        <v>12380</v>
      </c>
      <c r="T18" s="3"/>
      <c r="U18" s="6">
        <v>105749074218</v>
      </c>
      <c r="V18" s="3"/>
      <c r="W18" s="6">
        <v>181801767561.10199</v>
      </c>
      <c r="X18" s="3"/>
      <c r="Y18" s="10">
        <v>1.4086988435543657E-2</v>
      </c>
    </row>
    <row r="19" spans="1:25">
      <c r="A19" s="1" t="s">
        <v>25</v>
      </c>
      <c r="C19" s="2">
        <v>1800000</v>
      </c>
      <c r="E19" s="6">
        <v>153074304824</v>
      </c>
      <c r="F19" s="3"/>
      <c r="G19" s="6">
        <v>131512815000</v>
      </c>
      <c r="H19" s="3"/>
      <c r="I19" s="6">
        <v>0</v>
      </c>
      <c r="J19" s="3"/>
      <c r="K19" s="6">
        <v>0</v>
      </c>
      <c r="L19" s="3"/>
      <c r="M19" s="6">
        <v>0</v>
      </c>
      <c r="N19" s="3"/>
      <c r="O19" s="6">
        <v>0</v>
      </c>
      <c r="P19" s="3"/>
      <c r="Q19" s="6">
        <v>1800000</v>
      </c>
      <c r="R19" s="3"/>
      <c r="S19" s="6">
        <v>71200</v>
      </c>
      <c r="T19" s="3"/>
      <c r="U19" s="6">
        <v>153074304824</v>
      </c>
      <c r="V19" s="3"/>
      <c r="W19" s="6">
        <v>127397448000</v>
      </c>
      <c r="X19" s="3"/>
      <c r="Y19" s="10">
        <v>9.8714462503265224E-3</v>
      </c>
    </row>
    <row r="20" spans="1:25">
      <c r="A20" s="1" t="s">
        <v>26</v>
      </c>
      <c r="C20" s="2">
        <v>980000</v>
      </c>
      <c r="E20" s="6">
        <v>40822932325</v>
      </c>
      <c r="F20" s="3"/>
      <c r="G20" s="6">
        <v>96442731000</v>
      </c>
      <c r="H20" s="3"/>
      <c r="I20" s="6">
        <v>0</v>
      </c>
      <c r="J20" s="3"/>
      <c r="K20" s="6">
        <v>0</v>
      </c>
      <c r="L20" s="3"/>
      <c r="M20" s="6">
        <v>0</v>
      </c>
      <c r="N20" s="3"/>
      <c r="O20" s="6">
        <v>0</v>
      </c>
      <c r="P20" s="3"/>
      <c r="Q20" s="6">
        <v>980000</v>
      </c>
      <c r="R20" s="3"/>
      <c r="S20" s="6">
        <v>95840</v>
      </c>
      <c r="T20" s="3"/>
      <c r="U20" s="6">
        <v>40822932325</v>
      </c>
      <c r="V20" s="3"/>
      <c r="W20" s="6">
        <v>93364356960</v>
      </c>
      <c r="X20" s="3"/>
      <c r="Y20" s="10">
        <v>7.2343775004577717E-3</v>
      </c>
    </row>
    <row r="21" spans="1:25">
      <c r="A21" s="1" t="s">
        <v>27</v>
      </c>
      <c r="C21" s="2">
        <v>79023120</v>
      </c>
      <c r="E21" s="6">
        <v>120100244591</v>
      </c>
      <c r="F21" s="3"/>
      <c r="G21" s="6">
        <v>190412308224.86401</v>
      </c>
      <c r="H21" s="3"/>
      <c r="I21" s="6">
        <v>0</v>
      </c>
      <c r="J21" s="3"/>
      <c r="K21" s="6">
        <v>0</v>
      </c>
      <c r="L21" s="3"/>
      <c r="M21" s="6">
        <v>0</v>
      </c>
      <c r="N21" s="3"/>
      <c r="O21" s="6">
        <v>0</v>
      </c>
      <c r="P21" s="3"/>
      <c r="Q21" s="6">
        <v>79023120</v>
      </c>
      <c r="R21" s="3"/>
      <c r="S21" s="6">
        <v>2311</v>
      </c>
      <c r="T21" s="3"/>
      <c r="U21" s="6">
        <v>120100244591</v>
      </c>
      <c r="V21" s="3"/>
      <c r="W21" s="6">
        <v>181535826859.59601</v>
      </c>
      <c r="X21" s="3"/>
      <c r="Y21" s="10">
        <v>1.4066381905492203E-2</v>
      </c>
    </row>
    <row r="22" spans="1:25">
      <c r="A22" s="1" t="s">
        <v>28</v>
      </c>
      <c r="C22" s="2">
        <v>3692289</v>
      </c>
      <c r="E22" s="6">
        <v>309296815062</v>
      </c>
      <c r="F22" s="3"/>
      <c r="G22" s="6">
        <v>613347155222</v>
      </c>
      <c r="H22" s="3"/>
      <c r="I22" s="6">
        <v>0</v>
      </c>
      <c r="J22" s="3"/>
      <c r="K22" s="6">
        <v>0</v>
      </c>
      <c r="L22" s="3"/>
      <c r="M22" s="6">
        <v>0</v>
      </c>
      <c r="N22" s="3"/>
      <c r="O22" s="6">
        <v>0</v>
      </c>
      <c r="P22" s="3"/>
      <c r="Q22" s="6">
        <v>3692289</v>
      </c>
      <c r="R22" s="3"/>
      <c r="S22" s="6">
        <v>172990</v>
      </c>
      <c r="T22" s="3"/>
      <c r="U22" s="6">
        <v>309296815062</v>
      </c>
      <c r="V22" s="3"/>
      <c r="W22" s="6">
        <v>634928636119.04602</v>
      </c>
      <c r="X22" s="3"/>
      <c r="Y22" s="10">
        <v>4.9197719441305368E-2</v>
      </c>
    </row>
    <row r="23" spans="1:25">
      <c r="A23" s="1" t="s">
        <v>29</v>
      </c>
      <c r="C23" s="2">
        <v>18989479</v>
      </c>
      <c r="E23" s="6">
        <v>188070412753</v>
      </c>
      <c r="F23" s="3"/>
      <c r="G23" s="6">
        <v>181403084275.51999</v>
      </c>
      <c r="H23" s="3"/>
      <c r="I23" s="6">
        <v>0</v>
      </c>
      <c r="J23" s="3"/>
      <c r="K23" s="6">
        <v>0</v>
      </c>
      <c r="L23" s="3"/>
      <c r="M23" s="6">
        <v>0</v>
      </c>
      <c r="N23" s="3"/>
      <c r="O23" s="6">
        <v>0</v>
      </c>
      <c r="P23" s="3"/>
      <c r="Q23" s="6">
        <v>18989479</v>
      </c>
      <c r="R23" s="3"/>
      <c r="S23" s="6">
        <v>9600</v>
      </c>
      <c r="T23" s="3"/>
      <c r="U23" s="6">
        <v>188070412753</v>
      </c>
      <c r="V23" s="3"/>
      <c r="W23" s="6">
        <v>181214319359.51999</v>
      </c>
      <c r="X23" s="3"/>
      <c r="Y23" s="10">
        <v>1.4041469758067733E-2</v>
      </c>
    </row>
    <row r="24" spans="1:25">
      <c r="A24" s="1" t="s">
        <v>30</v>
      </c>
      <c r="C24" s="2">
        <v>300000</v>
      </c>
      <c r="E24" s="6">
        <v>53058061104</v>
      </c>
      <c r="F24" s="3"/>
      <c r="G24" s="6">
        <v>32192309250</v>
      </c>
      <c r="H24" s="3"/>
      <c r="I24" s="6">
        <v>0</v>
      </c>
      <c r="J24" s="3"/>
      <c r="K24" s="6">
        <v>0</v>
      </c>
      <c r="L24" s="3"/>
      <c r="M24" s="6">
        <v>0</v>
      </c>
      <c r="N24" s="3"/>
      <c r="O24" s="6">
        <v>0</v>
      </c>
      <c r="P24" s="3"/>
      <c r="Q24" s="6">
        <v>300000</v>
      </c>
      <c r="R24" s="3"/>
      <c r="S24" s="6">
        <v>112100</v>
      </c>
      <c r="T24" s="3"/>
      <c r="U24" s="6">
        <v>53058061104</v>
      </c>
      <c r="V24" s="3"/>
      <c r="W24" s="6">
        <v>33429901500</v>
      </c>
      <c r="X24" s="3"/>
      <c r="Y24" s="10">
        <v>2.5903303479906442E-3</v>
      </c>
    </row>
    <row r="25" spans="1:25">
      <c r="A25" s="1" t="s">
        <v>31</v>
      </c>
      <c r="C25" s="2">
        <v>600000</v>
      </c>
      <c r="E25" s="6">
        <v>41350200000</v>
      </c>
      <c r="F25" s="3"/>
      <c r="G25" s="6">
        <v>47123934300</v>
      </c>
      <c r="H25" s="3"/>
      <c r="I25" s="6">
        <v>0</v>
      </c>
      <c r="J25" s="3"/>
      <c r="K25" s="6">
        <v>0</v>
      </c>
      <c r="L25" s="3"/>
      <c r="M25" s="6">
        <v>0</v>
      </c>
      <c r="N25" s="3"/>
      <c r="O25" s="6">
        <v>0</v>
      </c>
      <c r="P25" s="3"/>
      <c r="Q25" s="6">
        <v>600000</v>
      </c>
      <c r="R25" s="3"/>
      <c r="S25" s="6">
        <v>69160</v>
      </c>
      <c r="T25" s="3"/>
      <c r="U25" s="6">
        <v>41350200000</v>
      </c>
      <c r="V25" s="3"/>
      <c r="W25" s="6">
        <v>41249098800</v>
      </c>
      <c r="X25" s="3"/>
      <c r="Y25" s="10">
        <v>3.1962042259952353E-3</v>
      </c>
    </row>
    <row r="26" spans="1:25">
      <c r="A26" s="1" t="s">
        <v>32</v>
      </c>
      <c r="C26" s="2">
        <v>1721589</v>
      </c>
      <c r="E26" s="6">
        <v>45584668246</v>
      </c>
      <c r="F26" s="3"/>
      <c r="G26" s="6">
        <v>173667345952.26599</v>
      </c>
      <c r="H26" s="3"/>
      <c r="I26" s="6">
        <v>0</v>
      </c>
      <c r="J26" s="3"/>
      <c r="K26" s="6">
        <v>0</v>
      </c>
      <c r="L26" s="3"/>
      <c r="M26" s="6">
        <v>0</v>
      </c>
      <c r="N26" s="3"/>
      <c r="O26" s="6">
        <v>0</v>
      </c>
      <c r="P26" s="3"/>
      <c r="Q26" s="6">
        <v>1721589</v>
      </c>
      <c r="R26" s="3"/>
      <c r="S26" s="6">
        <v>90390</v>
      </c>
      <c r="T26" s="3"/>
      <c r="U26" s="6">
        <v>45584668246</v>
      </c>
      <c r="V26" s="3"/>
      <c r="W26" s="6">
        <v>154688523853.22501</v>
      </c>
      <c r="X26" s="3"/>
      <c r="Y26" s="10">
        <v>1.1986107043207513E-2</v>
      </c>
    </row>
    <row r="27" spans="1:25">
      <c r="A27" s="1" t="s">
        <v>33</v>
      </c>
      <c r="C27" s="2">
        <v>1300000</v>
      </c>
      <c r="E27" s="6">
        <v>62673593805</v>
      </c>
      <c r="F27" s="3"/>
      <c r="G27" s="6">
        <v>50243263200</v>
      </c>
      <c r="H27" s="3"/>
      <c r="I27" s="6">
        <v>0</v>
      </c>
      <c r="J27" s="3"/>
      <c r="K27" s="6">
        <v>0</v>
      </c>
      <c r="L27" s="3"/>
      <c r="M27" s="6">
        <v>0</v>
      </c>
      <c r="N27" s="3"/>
      <c r="O27" s="6">
        <v>0</v>
      </c>
      <c r="P27" s="3"/>
      <c r="Q27" s="6">
        <v>1300000</v>
      </c>
      <c r="R27" s="3"/>
      <c r="S27" s="6">
        <v>38550</v>
      </c>
      <c r="T27" s="3"/>
      <c r="U27" s="6">
        <v>62673593805</v>
      </c>
      <c r="V27" s="3"/>
      <c r="W27" s="6">
        <v>49816815750</v>
      </c>
      <c r="X27" s="3"/>
      <c r="Y27" s="10">
        <v>3.8600774721840956E-3</v>
      </c>
    </row>
    <row r="28" spans="1:25">
      <c r="A28" s="1" t="s">
        <v>34</v>
      </c>
      <c r="C28" s="2">
        <v>1822195</v>
      </c>
      <c r="E28" s="6">
        <v>37762193749</v>
      </c>
      <c r="F28" s="3"/>
      <c r="G28" s="6">
        <v>123117659314.808</v>
      </c>
      <c r="H28" s="3"/>
      <c r="I28" s="6">
        <v>100000</v>
      </c>
      <c r="J28" s="3"/>
      <c r="K28" s="6">
        <v>6821324315</v>
      </c>
      <c r="L28" s="3"/>
      <c r="M28" s="6">
        <v>0</v>
      </c>
      <c r="N28" s="3"/>
      <c r="O28" s="6">
        <v>0</v>
      </c>
      <c r="P28" s="3"/>
      <c r="Q28" s="6">
        <v>1922195</v>
      </c>
      <c r="R28" s="3"/>
      <c r="S28" s="6">
        <v>64500</v>
      </c>
      <c r="T28" s="3"/>
      <c r="U28" s="6">
        <v>44583518064</v>
      </c>
      <c r="V28" s="3"/>
      <c r="W28" s="6">
        <v>123243887113.875</v>
      </c>
      <c r="X28" s="3"/>
      <c r="Y28" s="10">
        <v>9.5496057921499854E-3</v>
      </c>
    </row>
    <row r="29" spans="1:25">
      <c r="A29" s="1" t="s">
        <v>35</v>
      </c>
      <c r="C29" s="2">
        <v>1785968</v>
      </c>
      <c r="E29" s="6">
        <v>25351712357</v>
      </c>
      <c r="F29" s="3"/>
      <c r="G29" s="6">
        <v>32542009519.032001</v>
      </c>
      <c r="H29" s="3"/>
      <c r="I29" s="6">
        <v>2009743</v>
      </c>
      <c r="J29" s="3"/>
      <c r="K29" s="6">
        <v>0</v>
      </c>
      <c r="L29" s="3"/>
      <c r="M29" s="6">
        <v>-854163</v>
      </c>
      <c r="N29" s="3"/>
      <c r="O29" s="6">
        <v>14472655703</v>
      </c>
      <c r="P29" s="3"/>
      <c r="Q29" s="6">
        <v>2941548</v>
      </c>
      <c r="R29" s="3"/>
      <c r="S29" s="6">
        <v>16910</v>
      </c>
      <c r="T29" s="3"/>
      <c r="U29" s="6">
        <v>43406214916</v>
      </c>
      <c r="V29" s="3"/>
      <c r="W29" s="6">
        <v>49445614298.753998</v>
      </c>
      <c r="X29" s="3"/>
      <c r="Y29" s="10">
        <v>3.8313147675024593E-3</v>
      </c>
    </row>
    <row r="30" spans="1:25">
      <c r="A30" s="1" t="s">
        <v>36</v>
      </c>
      <c r="C30" s="2">
        <v>467290</v>
      </c>
      <c r="E30" s="6">
        <v>34026873291</v>
      </c>
      <c r="F30" s="3"/>
      <c r="G30" s="6">
        <v>63521691150.375</v>
      </c>
      <c r="H30" s="3"/>
      <c r="I30" s="6">
        <v>0</v>
      </c>
      <c r="J30" s="3"/>
      <c r="K30" s="6">
        <v>0</v>
      </c>
      <c r="L30" s="3"/>
      <c r="M30" s="6">
        <v>0</v>
      </c>
      <c r="N30" s="3"/>
      <c r="O30" s="6">
        <v>0</v>
      </c>
      <c r="P30" s="3"/>
      <c r="Q30" s="6">
        <v>467290</v>
      </c>
      <c r="R30" s="3"/>
      <c r="S30" s="6">
        <v>114500</v>
      </c>
      <c r="T30" s="3"/>
      <c r="U30" s="6">
        <v>34026873291</v>
      </c>
      <c r="V30" s="3"/>
      <c r="W30" s="6">
        <v>53186352005.25</v>
      </c>
      <c r="X30" s="3"/>
      <c r="Y30" s="10">
        <v>4.1211674434072781E-3</v>
      </c>
    </row>
    <row r="31" spans="1:25">
      <c r="A31" s="1" t="s">
        <v>37</v>
      </c>
      <c r="C31" s="2">
        <v>2661735</v>
      </c>
      <c r="E31" s="6">
        <v>68766287093</v>
      </c>
      <c r="F31" s="3"/>
      <c r="G31" s="6">
        <v>192489055983.56299</v>
      </c>
      <c r="H31" s="3"/>
      <c r="I31" s="6">
        <v>0</v>
      </c>
      <c r="J31" s="3"/>
      <c r="K31" s="6">
        <v>0</v>
      </c>
      <c r="L31" s="3"/>
      <c r="M31" s="6">
        <v>-1661735</v>
      </c>
      <c r="N31" s="3"/>
      <c r="O31" s="6">
        <v>116061175849</v>
      </c>
      <c r="P31" s="3"/>
      <c r="Q31" s="6">
        <v>1000000</v>
      </c>
      <c r="R31" s="3"/>
      <c r="S31" s="6">
        <v>69100</v>
      </c>
      <c r="T31" s="3"/>
      <c r="U31" s="6">
        <v>25835136489</v>
      </c>
      <c r="V31" s="3"/>
      <c r="W31" s="6">
        <v>68688855000</v>
      </c>
      <c r="X31" s="3"/>
      <c r="Y31" s="10">
        <v>5.3223855797250525E-3</v>
      </c>
    </row>
    <row r="32" spans="1:25">
      <c r="A32" s="1" t="s">
        <v>38</v>
      </c>
      <c r="C32" s="2">
        <v>5299999</v>
      </c>
      <c r="E32" s="6">
        <v>9284538914</v>
      </c>
      <c r="F32" s="3"/>
      <c r="G32" s="6">
        <v>33138638597.425499</v>
      </c>
      <c r="H32" s="3"/>
      <c r="I32" s="6">
        <v>0</v>
      </c>
      <c r="J32" s="3"/>
      <c r="K32" s="6">
        <v>0</v>
      </c>
      <c r="L32" s="3"/>
      <c r="M32" s="6">
        <v>-1000000</v>
      </c>
      <c r="N32" s="3"/>
      <c r="O32" s="6">
        <v>6528920444</v>
      </c>
      <c r="P32" s="3"/>
      <c r="Q32" s="6">
        <v>4299999</v>
      </c>
      <c r="R32" s="3"/>
      <c r="S32" s="6">
        <v>7140</v>
      </c>
      <c r="T32" s="3"/>
      <c r="U32" s="6">
        <v>7532738787</v>
      </c>
      <c r="V32" s="3"/>
      <c r="W32" s="6">
        <v>30519316002.483002</v>
      </c>
      <c r="X32" s="3"/>
      <c r="Y32" s="10">
        <v>2.3648023743398773E-3</v>
      </c>
    </row>
    <row r="33" spans="1:25">
      <c r="A33" s="1" t="s">
        <v>39</v>
      </c>
      <c r="C33" s="2">
        <v>12043627</v>
      </c>
      <c r="E33" s="6">
        <v>43553014113</v>
      </c>
      <c r="F33" s="3"/>
      <c r="G33" s="6">
        <v>58064041983.847504</v>
      </c>
      <c r="H33" s="3"/>
      <c r="I33" s="6">
        <v>97000</v>
      </c>
      <c r="J33" s="3"/>
      <c r="K33" s="6">
        <v>478653777</v>
      </c>
      <c r="L33" s="3"/>
      <c r="M33" s="6">
        <v>-232840</v>
      </c>
      <c r="N33" s="3"/>
      <c r="O33" s="6">
        <v>1141071209</v>
      </c>
      <c r="P33" s="3"/>
      <c r="Q33" s="6">
        <v>11907787</v>
      </c>
      <c r="R33" s="3"/>
      <c r="S33" s="6">
        <v>4960</v>
      </c>
      <c r="T33" s="3"/>
      <c r="U33" s="6">
        <v>43187202972</v>
      </c>
      <c r="V33" s="3"/>
      <c r="W33" s="6">
        <v>58711200910.056</v>
      </c>
      <c r="X33" s="3"/>
      <c r="Y33" s="10">
        <v>4.5492627456378831E-3</v>
      </c>
    </row>
    <row r="34" spans="1:25">
      <c r="A34" s="1" t="s">
        <v>40</v>
      </c>
      <c r="C34" s="2">
        <v>4200000</v>
      </c>
      <c r="E34" s="6">
        <v>38993150244</v>
      </c>
      <c r="F34" s="3"/>
      <c r="G34" s="6">
        <v>76945434300</v>
      </c>
      <c r="H34" s="3"/>
      <c r="I34" s="6">
        <v>0</v>
      </c>
      <c r="J34" s="3"/>
      <c r="K34" s="6">
        <v>0</v>
      </c>
      <c r="L34" s="3"/>
      <c r="M34" s="6">
        <v>0</v>
      </c>
      <c r="N34" s="3"/>
      <c r="O34" s="6">
        <v>0</v>
      </c>
      <c r="P34" s="3"/>
      <c r="Q34" s="6">
        <v>4200000</v>
      </c>
      <c r="R34" s="3"/>
      <c r="S34" s="6">
        <v>19070</v>
      </c>
      <c r="T34" s="3"/>
      <c r="U34" s="6">
        <v>38993150244</v>
      </c>
      <c r="V34" s="3"/>
      <c r="W34" s="6">
        <v>79617440700</v>
      </c>
      <c r="X34" s="3"/>
      <c r="Y34" s="10">
        <v>6.1691917600940425E-3</v>
      </c>
    </row>
    <row r="35" spans="1:25">
      <c r="A35" s="1" t="s">
        <v>41</v>
      </c>
      <c r="C35" s="2">
        <v>104300</v>
      </c>
      <c r="E35" s="6">
        <v>128853321519</v>
      </c>
      <c r="F35" s="3"/>
      <c r="G35" s="6">
        <v>155400246575</v>
      </c>
      <c r="H35" s="3"/>
      <c r="I35" s="6">
        <v>0</v>
      </c>
      <c r="J35" s="3"/>
      <c r="K35" s="6">
        <v>0</v>
      </c>
      <c r="L35" s="3"/>
      <c r="M35" s="6">
        <v>0</v>
      </c>
      <c r="N35" s="3"/>
      <c r="O35" s="6">
        <v>0</v>
      </c>
      <c r="P35" s="3"/>
      <c r="Q35" s="6">
        <v>104300</v>
      </c>
      <c r="R35" s="3"/>
      <c r="S35" s="6">
        <v>1369391</v>
      </c>
      <c r="T35" s="3"/>
      <c r="U35" s="6">
        <v>128853321519</v>
      </c>
      <c r="V35" s="3"/>
      <c r="W35" s="6">
        <v>142648946948.375</v>
      </c>
      <c r="X35" s="3"/>
      <c r="Y35" s="10">
        <v>1.1053215229763186E-2</v>
      </c>
    </row>
    <row r="36" spans="1:25">
      <c r="A36" s="1" t="s">
        <v>42</v>
      </c>
      <c r="C36" s="2">
        <v>75000</v>
      </c>
      <c r="E36" s="6">
        <v>101752031250</v>
      </c>
      <c r="F36" s="3"/>
      <c r="G36" s="6">
        <v>111610312500</v>
      </c>
      <c r="H36" s="3"/>
      <c r="I36" s="6">
        <v>0</v>
      </c>
      <c r="J36" s="3"/>
      <c r="K36" s="6">
        <v>0</v>
      </c>
      <c r="L36" s="3"/>
      <c r="M36" s="6">
        <v>0</v>
      </c>
      <c r="N36" s="3"/>
      <c r="O36" s="6">
        <v>0</v>
      </c>
      <c r="P36" s="3"/>
      <c r="Q36" s="6">
        <v>75000</v>
      </c>
      <c r="R36" s="3"/>
      <c r="S36" s="6">
        <v>1369391</v>
      </c>
      <c r="T36" s="3"/>
      <c r="U36" s="6">
        <v>101752031250</v>
      </c>
      <c r="V36" s="3"/>
      <c r="W36" s="6">
        <v>102575944593.75</v>
      </c>
      <c r="X36" s="3"/>
      <c r="Y36" s="10">
        <v>7.948141344508523E-3</v>
      </c>
    </row>
    <row r="37" spans="1:25">
      <c r="A37" s="1" t="s">
        <v>43</v>
      </c>
      <c r="C37" s="2">
        <v>114900</v>
      </c>
      <c r="E37" s="6">
        <v>146401433417</v>
      </c>
      <c r="F37" s="3"/>
      <c r="G37" s="6">
        <v>171624355656.75</v>
      </c>
      <c r="H37" s="3"/>
      <c r="I37" s="6">
        <v>0</v>
      </c>
      <c r="J37" s="3"/>
      <c r="K37" s="6">
        <v>0</v>
      </c>
      <c r="L37" s="3"/>
      <c r="M37" s="6">
        <v>0</v>
      </c>
      <c r="N37" s="3"/>
      <c r="O37" s="6">
        <v>0</v>
      </c>
      <c r="P37" s="3"/>
      <c r="Q37" s="6">
        <v>114900</v>
      </c>
      <c r="R37" s="3"/>
      <c r="S37" s="6">
        <v>1369391</v>
      </c>
      <c r="T37" s="3"/>
      <c r="U37" s="6">
        <v>146401433417</v>
      </c>
      <c r="V37" s="3"/>
      <c r="W37" s="6">
        <v>157146347117.625</v>
      </c>
      <c r="X37" s="3"/>
      <c r="Y37" s="10">
        <v>1.2176552539787057E-2</v>
      </c>
    </row>
    <row r="38" spans="1:25">
      <c r="A38" s="1" t="s">
        <v>44</v>
      </c>
      <c r="C38" s="2">
        <v>15023521</v>
      </c>
      <c r="E38" s="6">
        <v>59289911113</v>
      </c>
      <c r="F38" s="3"/>
      <c r="G38" s="6">
        <v>84377840432.782501</v>
      </c>
      <c r="H38" s="3"/>
      <c r="I38" s="6">
        <v>5203619</v>
      </c>
      <c r="J38" s="3"/>
      <c r="K38" s="6">
        <v>0</v>
      </c>
      <c r="L38" s="3"/>
      <c r="M38" s="6">
        <v>-9859186</v>
      </c>
      <c r="N38" s="3"/>
      <c r="O38" s="6">
        <v>50677969721</v>
      </c>
      <c r="P38" s="3"/>
      <c r="Q38" s="6">
        <v>10367954</v>
      </c>
      <c r="R38" s="3"/>
      <c r="S38" s="6">
        <v>4920</v>
      </c>
      <c r="T38" s="3"/>
      <c r="U38" s="6">
        <v>40910032734</v>
      </c>
      <c r="V38" s="3"/>
      <c r="W38" s="6">
        <v>50706822194.603996</v>
      </c>
      <c r="X38" s="3"/>
      <c r="Y38" s="10">
        <v>3.9290400057220712E-3</v>
      </c>
    </row>
    <row r="39" spans="1:25">
      <c r="A39" s="1" t="s">
        <v>45</v>
      </c>
      <c r="C39" s="2">
        <v>4000000</v>
      </c>
      <c r="E39" s="6">
        <v>34361936402</v>
      </c>
      <c r="F39" s="3"/>
      <c r="G39" s="6">
        <v>46911207600</v>
      </c>
      <c r="H39" s="3"/>
      <c r="I39" s="6">
        <v>0</v>
      </c>
      <c r="J39" s="3"/>
      <c r="K39" s="6">
        <v>0</v>
      </c>
      <c r="L39" s="3"/>
      <c r="M39" s="6">
        <v>0</v>
      </c>
      <c r="N39" s="3"/>
      <c r="O39" s="6">
        <v>0</v>
      </c>
      <c r="P39" s="3"/>
      <c r="Q39" s="6">
        <v>4000000</v>
      </c>
      <c r="R39" s="3"/>
      <c r="S39" s="6">
        <v>11000</v>
      </c>
      <c r="T39" s="3"/>
      <c r="U39" s="6">
        <v>34361936402</v>
      </c>
      <c r="V39" s="3"/>
      <c r="W39" s="6">
        <v>43738200000</v>
      </c>
      <c r="X39" s="3"/>
      <c r="Y39" s="10">
        <v>3.389073306916097E-3</v>
      </c>
    </row>
    <row r="40" spans="1:25">
      <c r="A40" s="1" t="s">
        <v>46</v>
      </c>
      <c r="C40" s="2">
        <v>1155580</v>
      </c>
      <c r="E40" s="6">
        <v>15379001951</v>
      </c>
      <c r="F40" s="3"/>
      <c r="G40" s="6">
        <v>18241424268.119999</v>
      </c>
      <c r="H40" s="3"/>
      <c r="I40" s="6">
        <v>854163</v>
      </c>
      <c r="J40" s="3"/>
      <c r="K40" s="6">
        <v>12790551945</v>
      </c>
      <c r="L40" s="3"/>
      <c r="M40" s="6">
        <v>-2009743</v>
      </c>
      <c r="N40" s="3"/>
      <c r="O40" s="6">
        <v>0</v>
      </c>
      <c r="P40" s="3"/>
      <c r="Q40" s="6">
        <v>0</v>
      </c>
      <c r="R40" s="3"/>
      <c r="S40" s="6">
        <v>0</v>
      </c>
      <c r="T40" s="3"/>
      <c r="U40" s="6">
        <v>0</v>
      </c>
      <c r="V40" s="3"/>
      <c r="W40" s="6">
        <v>0</v>
      </c>
      <c r="X40" s="3"/>
      <c r="Y40" s="10">
        <v>0</v>
      </c>
    </row>
    <row r="41" spans="1:25">
      <c r="A41" s="1" t="s">
        <v>47</v>
      </c>
      <c r="C41" s="2">
        <v>7561995</v>
      </c>
      <c r="E41" s="6">
        <v>22270075275</v>
      </c>
      <c r="F41" s="3"/>
      <c r="G41" s="6">
        <v>28000829208.318699</v>
      </c>
      <c r="H41" s="3"/>
      <c r="I41" s="6">
        <v>0</v>
      </c>
      <c r="J41" s="3"/>
      <c r="K41" s="6">
        <v>0</v>
      </c>
      <c r="L41" s="3"/>
      <c r="M41" s="6">
        <v>-7561995</v>
      </c>
      <c r="N41" s="3"/>
      <c r="O41" s="6">
        <v>8683743157</v>
      </c>
      <c r="P41" s="3"/>
      <c r="Q41" s="6">
        <v>0</v>
      </c>
      <c r="R41" s="3"/>
      <c r="S41" s="6">
        <v>0</v>
      </c>
      <c r="T41" s="3"/>
      <c r="U41" s="6">
        <v>0</v>
      </c>
      <c r="V41" s="3"/>
      <c r="W41" s="6">
        <v>0</v>
      </c>
      <c r="X41" s="3"/>
      <c r="Y41" s="10">
        <v>0</v>
      </c>
    </row>
    <row r="42" spans="1:25">
      <c r="A42" s="1" t="s">
        <v>48</v>
      </c>
      <c r="C42" s="2">
        <v>24185111</v>
      </c>
      <c r="E42" s="6">
        <v>63737938819</v>
      </c>
      <c r="F42" s="3"/>
      <c r="G42" s="6">
        <v>69671425390.5159</v>
      </c>
      <c r="H42" s="3"/>
      <c r="I42" s="6">
        <v>2500000</v>
      </c>
      <c r="J42" s="3"/>
      <c r="K42" s="6">
        <v>7305792242</v>
      </c>
      <c r="L42" s="3"/>
      <c r="M42" s="6">
        <v>0</v>
      </c>
      <c r="N42" s="3"/>
      <c r="O42" s="6">
        <v>0</v>
      </c>
      <c r="P42" s="3"/>
      <c r="Q42" s="6">
        <v>26685111</v>
      </c>
      <c r="R42" s="3"/>
      <c r="S42" s="6">
        <v>2829</v>
      </c>
      <c r="T42" s="3"/>
      <c r="U42" s="6">
        <v>71043731061</v>
      </c>
      <c r="V42" s="3"/>
      <c r="W42" s="6">
        <v>75043000553.836899</v>
      </c>
      <c r="X42" s="3"/>
      <c r="Y42" s="10">
        <v>5.8147392907778213E-3</v>
      </c>
    </row>
    <row r="43" spans="1:25">
      <c r="A43" s="1" t="s">
        <v>49</v>
      </c>
      <c r="C43" s="2">
        <v>11423673</v>
      </c>
      <c r="E43" s="6">
        <v>31404974554</v>
      </c>
      <c r="F43" s="3"/>
      <c r="G43" s="6">
        <v>35725038950.214897</v>
      </c>
      <c r="H43" s="3"/>
      <c r="I43" s="6">
        <v>0</v>
      </c>
      <c r="J43" s="3"/>
      <c r="K43" s="6">
        <v>0</v>
      </c>
      <c r="L43" s="3"/>
      <c r="M43" s="6">
        <v>0</v>
      </c>
      <c r="N43" s="3"/>
      <c r="O43" s="6">
        <v>0</v>
      </c>
      <c r="P43" s="3"/>
      <c r="Q43" s="6">
        <v>11423673</v>
      </c>
      <c r="R43" s="3"/>
      <c r="S43" s="6">
        <v>2622</v>
      </c>
      <c r="T43" s="3"/>
      <c r="U43" s="6">
        <v>31404974554</v>
      </c>
      <c r="V43" s="3"/>
      <c r="W43" s="6">
        <v>29774651025.894299</v>
      </c>
      <c r="X43" s="3"/>
      <c r="Y43" s="10">
        <v>2.3071016871887813E-3</v>
      </c>
    </row>
    <row r="44" spans="1:25">
      <c r="A44" s="1" t="s">
        <v>50</v>
      </c>
      <c r="C44" s="2">
        <v>1616864</v>
      </c>
      <c r="E44" s="6">
        <v>16609916065</v>
      </c>
      <c r="F44" s="3"/>
      <c r="G44" s="6">
        <v>20813805386.639999</v>
      </c>
      <c r="H44" s="3"/>
      <c r="I44" s="6">
        <v>0</v>
      </c>
      <c r="J44" s="3"/>
      <c r="K44" s="6">
        <v>0</v>
      </c>
      <c r="L44" s="3"/>
      <c r="M44" s="6">
        <v>0</v>
      </c>
      <c r="N44" s="3"/>
      <c r="O44" s="6">
        <v>0</v>
      </c>
      <c r="P44" s="3"/>
      <c r="Q44" s="6">
        <v>1616864</v>
      </c>
      <c r="R44" s="3"/>
      <c r="S44" s="6">
        <v>11240</v>
      </c>
      <c r="T44" s="3"/>
      <c r="U44" s="6">
        <v>16609916065</v>
      </c>
      <c r="V44" s="3"/>
      <c r="W44" s="6">
        <v>18065418729.408001</v>
      </c>
      <c r="X44" s="3"/>
      <c r="Y44" s="10">
        <v>1.3998067683191986E-3</v>
      </c>
    </row>
    <row r="45" spans="1:25">
      <c r="A45" s="1" t="s">
        <v>51</v>
      </c>
      <c r="C45" s="2">
        <v>27757475</v>
      </c>
      <c r="E45" s="6">
        <v>167468651837</v>
      </c>
      <c r="F45" s="3"/>
      <c r="G45" s="6">
        <v>102450276822.18401</v>
      </c>
      <c r="H45" s="3"/>
      <c r="I45" s="6">
        <v>0</v>
      </c>
      <c r="J45" s="3"/>
      <c r="K45" s="6">
        <v>0</v>
      </c>
      <c r="L45" s="3"/>
      <c r="M45" s="6">
        <v>0</v>
      </c>
      <c r="N45" s="3"/>
      <c r="O45" s="6">
        <v>0</v>
      </c>
      <c r="P45" s="3"/>
      <c r="Q45" s="6">
        <v>27757475</v>
      </c>
      <c r="R45" s="3"/>
      <c r="S45" s="6">
        <v>3701</v>
      </c>
      <c r="T45" s="3"/>
      <c r="U45" s="6">
        <v>167468651837</v>
      </c>
      <c r="V45" s="3"/>
      <c r="W45" s="6">
        <v>102119169005.899</v>
      </c>
      <c r="X45" s="3"/>
      <c r="Y45" s="10">
        <v>7.9127478909133426E-3</v>
      </c>
    </row>
    <row r="46" spans="1:25">
      <c r="A46" s="1" t="s">
        <v>52</v>
      </c>
      <c r="C46" s="2">
        <v>9700000</v>
      </c>
      <c r="E46" s="6">
        <v>56311084095</v>
      </c>
      <c r="F46" s="3"/>
      <c r="G46" s="6">
        <v>63542658150</v>
      </c>
      <c r="H46" s="3"/>
      <c r="I46" s="6">
        <v>0</v>
      </c>
      <c r="J46" s="3"/>
      <c r="K46" s="6">
        <v>0</v>
      </c>
      <c r="L46" s="3"/>
      <c r="M46" s="6">
        <v>0</v>
      </c>
      <c r="N46" s="3"/>
      <c r="O46" s="6">
        <v>0</v>
      </c>
      <c r="P46" s="3"/>
      <c r="Q46" s="6">
        <v>9700000</v>
      </c>
      <c r="R46" s="3"/>
      <c r="S46" s="6">
        <v>7340</v>
      </c>
      <c r="T46" s="3"/>
      <c r="U46" s="6">
        <v>56311084095</v>
      </c>
      <c r="V46" s="3"/>
      <c r="W46" s="6">
        <v>70774371900</v>
      </c>
      <c r="X46" s="3"/>
      <c r="Y46" s="10">
        <v>5.4839827569502795E-3</v>
      </c>
    </row>
    <row r="47" spans="1:25">
      <c r="A47" s="1" t="s">
        <v>53</v>
      </c>
      <c r="C47" s="2">
        <v>2417122</v>
      </c>
      <c r="E47" s="6">
        <v>61566349808</v>
      </c>
      <c r="F47" s="3"/>
      <c r="G47" s="6">
        <v>57785899984.605003</v>
      </c>
      <c r="H47" s="3"/>
      <c r="I47" s="6">
        <v>0</v>
      </c>
      <c r="J47" s="3"/>
      <c r="K47" s="6">
        <v>0</v>
      </c>
      <c r="L47" s="3"/>
      <c r="M47" s="6">
        <v>-243118</v>
      </c>
      <c r="N47" s="3"/>
      <c r="O47" s="6">
        <v>5428507859</v>
      </c>
      <c r="P47" s="3"/>
      <c r="Q47" s="6">
        <v>2174004</v>
      </c>
      <c r="R47" s="3"/>
      <c r="S47" s="6">
        <v>22600</v>
      </c>
      <c r="T47" s="3"/>
      <c r="U47" s="6">
        <v>55373907789</v>
      </c>
      <c r="V47" s="3"/>
      <c r="W47" s="6">
        <v>48840152082.120003</v>
      </c>
      <c r="X47" s="3"/>
      <c r="Y47" s="10">
        <v>3.7844002662943501E-3</v>
      </c>
    </row>
    <row r="48" spans="1:25">
      <c r="A48" s="1" t="s">
        <v>54</v>
      </c>
      <c r="C48" s="2">
        <v>4294801</v>
      </c>
      <c r="E48" s="6">
        <v>36629278030</v>
      </c>
      <c r="F48" s="3"/>
      <c r="G48" s="6">
        <v>48242490354.764999</v>
      </c>
      <c r="H48" s="3"/>
      <c r="I48" s="6">
        <v>0</v>
      </c>
      <c r="J48" s="3"/>
      <c r="K48" s="6">
        <v>0</v>
      </c>
      <c r="L48" s="3"/>
      <c r="M48" s="6">
        <v>0</v>
      </c>
      <c r="N48" s="3"/>
      <c r="O48" s="6">
        <v>0</v>
      </c>
      <c r="P48" s="3"/>
      <c r="Q48" s="6">
        <v>4294801</v>
      </c>
      <c r="R48" s="3"/>
      <c r="S48" s="6">
        <v>11780</v>
      </c>
      <c r="T48" s="3"/>
      <c r="U48" s="6">
        <v>36629278030</v>
      </c>
      <c r="V48" s="3"/>
      <c r="W48" s="6">
        <v>50291728883.109001</v>
      </c>
      <c r="X48" s="3"/>
      <c r="Y48" s="10">
        <v>3.8968763213027974E-3</v>
      </c>
    </row>
    <row r="49" spans="1:25">
      <c r="A49" s="1" t="s">
        <v>55</v>
      </c>
      <c r="C49" s="2">
        <v>12474057</v>
      </c>
      <c r="E49" s="6">
        <v>32599155933</v>
      </c>
      <c r="F49" s="3"/>
      <c r="G49" s="6">
        <v>29288413484.327702</v>
      </c>
      <c r="H49" s="3"/>
      <c r="I49" s="6">
        <v>0</v>
      </c>
      <c r="J49" s="3"/>
      <c r="K49" s="6">
        <v>0</v>
      </c>
      <c r="L49" s="3"/>
      <c r="M49" s="6">
        <v>-2874057</v>
      </c>
      <c r="N49" s="3"/>
      <c r="O49" s="6">
        <v>7947824296</v>
      </c>
      <c r="P49" s="3"/>
      <c r="Q49" s="6">
        <v>9600000</v>
      </c>
      <c r="R49" s="3"/>
      <c r="S49" s="6">
        <v>2724</v>
      </c>
      <c r="T49" s="3"/>
      <c r="U49" s="6">
        <v>25088220855</v>
      </c>
      <c r="V49" s="3"/>
      <c r="W49" s="6">
        <v>25994805120</v>
      </c>
      <c r="X49" s="3"/>
      <c r="Y49" s="10">
        <v>2.0142186955722434E-3</v>
      </c>
    </row>
    <row r="50" spans="1:25">
      <c r="A50" s="1" t="s">
        <v>56</v>
      </c>
      <c r="C50" s="2">
        <v>440000</v>
      </c>
      <c r="E50" s="6">
        <v>163014515940</v>
      </c>
      <c r="F50" s="3"/>
      <c r="G50" s="6">
        <v>219946286340</v>
      </c>
      <c r="H50" s="3"/>
      <c r="I50" s="6">
        <v>0</v>
      </c>
      <c r="J50" s="3"/>
      <c r="K50" s="6">
        <v>0</v>
      </c>
      <c r="L50" s="3"/>
      <c r="M50" s="6">
        <v>-36286</v>
      </c>
      <c r="N50" s="3"/>
      <c r="O50" s="6">
        <v>17658014674</v>
      </c>
      <c r="P50" s="3"/>
      <c r="Q50" s="6">
        <v>403714</v>
      </c>
      <c r="R50" s="3"/>
      <c r="S50" s="6">
        <v>492000</v>
      </c>
      <c r="T50" s="3"/>
      <c r="U50" s="6">
        <v>149571005199</v>
      </c>
      <c r="V50" s="3"/>
      <c r="W50" s="6">
        <v>197445455636.39999</v>
      </c>
      <c r="X50" s="3"/>
      <c r="Y50" s="10">
        <v>1.5299146358771273E-2</v>
      </c>
    </row>
    <row r="51" spans="1:25">
      <c r="A51" s="1" t="s">
        <v>57</v>
      </c>
      <c r="C51" s="2">
        <v>8868106</v>
      </c>
      <c r="E51" s="6">
        <v>65854388596</v>
      </c>
      <c r="F51" s="3"/>
      <c r="G51" s="6">
        <v>32281777897.176601</v>
      </c>
      <c r="H51" s="3"/>
      <c r="I51" s="6">
        <v>0</v>
      </c>
      <c r="J51" s="3"/>
      <c r="K51" s="6">
        <v>0</v>
      </c>
      <c r="L51" s="3"/>
      <c r="M51" s="6">
        <v>0</v>
      </c>
      <c r="N51" s="3"/>
      <c r="O51" s="6">
        <v>0</v>
      </c>
      <c r="P51" s="3"/>
      <c r="Q51" s="6">
        <v>8868106</v>
      </c>
      <c r="R51" s="3"/>
      <c r="S51" s="6">
        <v>3783</v>
      </c>
      <c r="T51" s="3"/>
      <c r="U51" s="6">
        <v>65854388596</v>
      </c>
      <c r="V51" s="3"/>
      <c r="W51" s="6">
        <v>33348434130.261902</v>
      </c>
      <c r="X51" s="3"/>
      <c r="Y51" s="10">
        <v>2.5840178136804976E-3</v>
      </c>
    </row>
    <row r="52" spans="1:25">
      <c r="A52" s="1" t="s">
        <v>58</v>
      </c>
      <c r="C52" s="2">
        <v>1300000</v>
      </c>
      <c r="E52" s="6">
        <v>30415774032</v>
      </c>
      <c r="F52" s="3"/>
      <c r="G52" s="6">
        <v>33598890000</v>
      </c>
      <c r="H52" s="3"/>
      <c r="I52" s="6">
        <v>0</v>
      </c>
      <c r="J52" s="3"/>
      <c r="K52" s="6">
        <v>0</v>
      </c>
      <c r="L52" s="3"/>
      <c r="M52" s="6">
        <v>0</v>
      </c>
      <c r="N52" s="3"/>
      <c r="O52" s="6">
        <v>0</v>
      </c>
      <c r="P52" s="3"/>
      <c r="Q52" s="6">
        <v>1300000</v>
      </c>
      <c r="R52" s="3"/>
      <c r="S52" s="6">
        <v>24900</v>
      </c>
      <c r="T52" s="3"/>
      <c r="U52" s="6">
        <v>30415774032</v>
      </c>
      <c r="V52" s="3"/>
      <c r="W52" s="6">
        <v>32177398500</v>
      </c>
      <c r="X52" s="3"/>
      <c r="Y52" s="10">
        <v>2.4932796123835013E-3</v>
      </c>
    </row>
    <row r="53" spans="1:25">
      <c r="A53" s="1" t="s">
        <v>59</v>
      </c>
      <c r="C53" s="2">
        <v>163009023</v>
      </c>
      <c r="E53" s="6">
        <v>168283422957</v>
      </c>
      <c r="F53" s="3"/>
      <c r="G53" s="6">
        <v>149562107126.03699</v>
      </c>
      <c r="H53" s="3"/>
      <c r="I53" s="6">
        <v>18400000</v>
      </c>
      <c r="J53" s="3"/>
      <c r="K53" s="6">
        <v>17028587340</v>
      </c>
      <c r="L53" s="3"/>
      <c r="M53" s="6">
        <v>0</v>
      </c>
      <c r="N53" s="3"/>
      <c r="O53" s="6">
        <v>0</v>
      </c>
      <c r="P53" s="3"/>
      <c r="Q53" s="6">
        <v>181409023</v>
      </c>
      <c r="R53" s="3"/>
      <c r="S53" s="6">
        <v>956</v>
      </c>
      <c r="T53" s="3"/>
      <c r="U53" s="6">
        <v>185312010297</v>
      </c>
      <c r="V53" s="3"/>
      <c r="W53" s="6">
        <v>172395135183.371</v>
      </c>
      <c r="X53" s="3"/>
      <c r="Y53" s="10">
        <v>1.3358111465313039E-2</v>
      </c>
    </row>
    <row r="54" spans="1:25">
      <c r="A54" s="1" t="s">
        <v>60</v>
      </c>
      <c r="C54" s="2">
        <v>23343333</v>
      </c>
      <c r="E54" s="6">
        <v>74871462774</v>
      </c>
      <c r="F54" s="3"/>
      <c r="G54" s="6">
        <v>105348158365.67101</v>
      </c>
      <c r="H54" s="3"/>
      <c r="I54" s="6">
        <v>0</v>
      </c>
      <c r="J54" s="3"/>
      <c r="K54" s="6">
        <v>0</v>
      </c>
      <c r="L54" s="3"/>
      <c r="M54" s="6">
        <v>0</v>
      </c>
      <c r="N54" s="3"/>
      <c r="O54" s="6">
        <v>0</v>
      </c>
      <c r="P54" s="3"/>
      <c r="Q54" s="6">
        <v>23343333</v>
      </c>
      <c r="R54" s="3"/>
      <c r="S54" s="6">
        <v>4778</v>
      </c>
      <c r="T54" s="3"/>
      <c r="U54" s="6">
        <v>74871462774</v>
      </c>
      <c r="V54" s="3"/>
      <c r="W54" s="6">
        <v>110870815125.81</v>
      </c>
      <c r="X54" s="3"/>
      <c r="Y54" s="10">
        <v>8.5908729682271368E-3</v>
      </c>
    </row>
    <row r="55" spans="1:25">
      <c r="A55" s="1" t="s">
        <v>61</v>
      </c>
      <c r="C55" s="2">
        <v>43839672</v>
      </c>
      <c r="E55" s="6">
        <v>241843903260</v>
      </c>
      <c r="F55" s="3"/>
      <c r="G55" s="6">
        <v>223123588872.19199</v>
      </c>
      <c r="H55" s="3"/>
      <c r="I55" s="6">
        <v>0</v>
      </c>
      <c r="J55" s="3"/>
      <c r="K55" s="6">
        <v>0</v>
      </c>
      <c r="L55" s="3"/>
      <c r="M55" s="6">
        <v>0</v>
      </c>
      <c r="N55" s="3"/>
      <c r="O55" s="6">
        <v>0</v>
      </c>
      <c r="P55" s="3"/>
      <c r="Q55" s="6">
        <v>43839672</v>
      </c>
      <c r="R55" s="3"/>
      <c r="S55" s="6">
        <v>5120</v>
      </c>
      <c r="T55" s="3"/>
      <c r="U55" s="6">
        <v>241843903260</v>
      </c>
      <c r="V55" s="3"/>
      <c r="W55" s="6">
        <v>223123588872.19199</v>
      </c>
      <c r="X55" s="3"/>
      <c r="Y55" s="10">
        <v>1.7288827596701906E-2</v>
      </c>
    </row>
    <row r="56" spans="1:25">
      <c r="A56" s="1" t="s">
        <v>62</v>
      </c>
      <c r="C56" s="2">
        <v>46094151</v>
      </c>
      <c r="E56" s="6">
        <v>167854447183</v>
      </c>
      <c r="F56" s="3"/>
      <c r="G56" s="6">
        <v>189694347918.41699</v>
      </c>
      <c r="H56" s="3"/>
      <c r="I56" s="6">
        <v>172314</v>
      </c>
      <c r="J56" s="3"/>
      <c r="K56" s="6">
        <v>712294530</v>
      </c>
      <c r="L56" s="3"/>
      <c r="M56" s="6">
        <v>0</v>
      </c>
      <c r="N56" s="3"/>
      <c r="O56" s="6">
        <v>0</v>
      </c>
      <c r="P56" s="3"/>
      <c r="Q56" s="6">
        <v>46266465</v>
      </c>
      <c r="R56" s="3"/>
      <c r="S56" s="6">
        <v>4010</v>
      </c>
      <c r="T56" s="3"/>
      <c r="U56" s="6">
        <v>168566741713</v>
      </c>
      <c r="V56" s="3"/>
      <c r="W56" s="6">
        <v>184424629928.332</v>
      </c>
      <c r="X56" s="3"/>
      <c r="Y56" s="10">
        <v>1.4290222058246328E-2</v>
      </c>
    </row>
    <row r="57" spans="1:25">
      <c r="A57" s="1" t="s">
        <v>63</v>
      </c>
      <c r="C57" s="2">
        <v>42200000</v>
      </c>
      <c r="E57" s="6">
        <v>275045208069</v>
      </c>
      <c r="F57" s="3"/>
      <c r="G57" s="6">
        <v>135494979300</v>
      </c>
      <c r="H57" s="3"/>
      <c r="I57" s="6">
        <v>0</v>
      </c>
      <c r="J57" s="3"/>
      <c r="K57" s="6">
        <v>0</v>
      </c>
      <c r="L57" s="3"/>
      <c r="M57" s="6">
        <v>0</v>
      </c>
      <c r="N57" s="3"/>
      <c r="O57" s="6">
        <v>0</v>
      </c>
      <c r="P57" s="3"/>
      <c r="Q57" s="6">
        <v>42200000</v>
      </c>
      <c r="R57" s="3"/>
      <c r="S57" s="6">
        <v>3156</v>
      </c>
      <c r="T57" s="3"/>
      <c r="U57" s="6">
        <v>275045208069</v>
      </c>
      <c r="V57" s="3"/>
      <c r="W57" s="6">
        <v>132390759960</v>
      </c>
      <c r="X57" s="3"/>
      <c r="Y57" s="10">
        <v>1.0258355182946998E-2</v>
      </c>
    </row>
    <row r="58" spans="1:25">
      <c r="A58" s="1" t="s">
        <v>64</v>
      </c>
      <c r="C58" s="2">
        <v>8700000</v>
      </c>
      <c r="E58" s="6">
        <v>79184626819</v>
      </c>
      <c r="F58" s="3"/>
      <c r="G58" s="6">
        <v>93227973300</v>
      </c>
      <c r="H58" s="3"/>
      <c r="I58" s="6">
        <v>0</v>
      </c>
      <c r="J58" s="3"/>
      <c r="K58" s="6">
        <v>0</v>
      </c>
      <c r="L58" s="3"/>
      <c r="M58" s="6">
        <v>0</v>
      </c>
      <c r="N58" s="3"/>
      <c r="O58" s="6">
        <v>0</v>
      </c>
      <c r="P58" s="3"/>
      <c r="Q58" s="6">
        <v>8700000</v>
      </c>
      <c r="R58" s="3"/>
      <c r="S58" s="6">
        <v>7970</v>
      </c>
      <c r="T58" s="3"/>
      <c r="U58" s="6">
        <v>79184626819</v>
      </c>
      <c r="V58" s="3"/>
      <c r="W58" s="6">
        <v>68926432950</v>
      </c>
      <c r="X58" s="3"/>
      <c r="Y58" s="10">
        <v>5.3407944097330741E-3</v>
      </c>
    </row>
    <row r="59" spans="1:25">
      <c r="A59" s="1" t="s">
        <v>65</v>
      </c>
      <c r="C59" s="2">
        <v>13188080</v>
      </c>
      <c r="E59" s="6">
        <v>110351379557</v>
      </c>
      <c r="F59" s="3"/>
      <c r="G59" s="6">
        <v>179470573549.56</v>
      </c>
      <c r="H59" s="3"/>
      <c r="I59" s="6">
        <v>0</v>
      </c>
      <c r="J59" s="3"/>
      <c r="K59" s="6">
        <v>0</v>
      </c>
      <c r="L59" s="3"/>
      <c r="M59" s="6">
        <v>0</v>
      </c>
      <c r="N59" s="3"/>
      <c r="O59" s="6">
        <v>0</v>
      </c>
      <c r="P59" s="3"/>
      <c r="Q59" s="6">
        <v>13188080</v>
      </c>
      <c r="R59" s="3"/>
      <c r="S59" s="6">
        <v>11260</v>
      </c>
      <c r="T59" s="3"/>
      <c r="U59" s="6">
        <v>110351379557</v>
      </c>
      <c r="V59" s="3"/>
      <c r="W59" s="6">
        <v>147614219004.23999</v>
      </c>
      <c r="X59" s="3"/>
      <c r="Y59" s="10">
        <v>1.1437951478308129E-2</v>
      </c>
    </row>
    <row r="60" spans="1:25">
      <c r="A60" s="1" t="s">
        <v>66</v>
      </c>
      <c r="C60" s="2">
        <v>39794945</v>
      </c>
      <c r="E60" s="6">
        <v>491652365919</v>
      </c>
      <c r="F60" s="3"/>
      <c r="G60" s="6">
        <v>556187800986.13501</v>
      </c>
      <c r="H60" s="3"/>
      <c r="I60" s="6">
        <v>5000000</v>
      </c>
      <c r="J60" s="3"/>
      <c r="K60" s="6">
        <v>71065888000</v>
      </c>
      <c r="L60" s="3"/>
      <c r="M60" s="6">
        <v>0</v>
      </c>
      <c r="N60" s="3"/>
      <c r="O60" s="6">
        <v>0</v>
      </c>
      <c r="P60" s="3"/>
      <c r="Q60" s="6">
        <v>44794945</v>
      </c>
      <c r="R60" s="3"/>
      <c r="S60" s="6">
        <v>13980</v>
      </c>
      <c r="T60" s="3"/>
      <c r="U60" s="6">
        <v>562718253919</v>
      </c>
      <c r="V60" s="3"/>
      <c r="W60" s="6">
        <v>622507242779.95496</v>
      </c>
      <c r="X60" s="3"/>
      <c r="Y60" s="10">
        <v>4.8235242416639998E-2</v>
      </c>
    </row>
    <row r="61" spans="1:25">
      <c r="A61" s="1" t="s">
        <v>67</v>
      </c>
      <c r="C61" s="2">
        <v>3063095</v>
      </c>
      <c r="E61" s="6">
        <v>151315887995</v>
      </c>
      <c r="F61" s="3"/>
      <c r="G61" s="6">
        <v>155288348822.25</v>
      </c>
      <c r="H61" s="3"/>
      <c r="I61" s="6">
        <v>0</v>
      </c>
      <c r="J61" s="3"/>
      <c r="K61" s="6">
        <v>0</v>
      </c>
      <c r="L61" s="3"/>
      <c r="M61" s="6">
        <v>0</v>
      </c>
      <c r="N61" s="3"/>
      <c r="O61" s="6">
        <v>0</v>
      </c>
      <c r="P61" s="3"/>
      <c r="Q61" s="6">
        <v>3063095</v>
      </c>
      <c r="R61" s="3"/>
      <c r="S61" s="6">
        <v>50200</v>
      </c>
      <c r="T61" s="3"/>
      <c r="U61" s="6">
        <v>151315887995</v>
      </c>
      <c r="V61" s="3"/>
      <c r="W61" s="6">
        <v>152852453154.45001</v>
      </c>
      <c r="X61" s="3"/>
      <c r="Y61" s="10">
        <v>1.1843838312559495E-2</v>
      </c>
    </row>
    <row r="62" spans="1:25">
      <c r="A62" s="1" t="s">
        <v>68</v>
      </c>
      <c r="C62" s="2">
        <v>5629</v>
      </c>
      <c r="E62" s="6">
        <v>55858720</v>
      </c>
      <c r="F62" s="3"/>
      <c r="G62" s="6">
        <v>82253959.515000001</v>
      </c>
      <c r="H62" s="3"/>
      <c r="I62" s="6">
        <v>0</v>
      </c>
      <c r="J62" s="3"/>
      <c r="K62" s="6">
        <v>0</v>
      </c>
      <c r="L62" s="3"/>
      <c r="M62" s="6">
        <v>0</v>
      </c>
      <c r="N62" s="3"/>
      <c r="O62" s="6">
        <v>0</v>
      </c>
      <c r="P62" s="3"/>
      <c r="Q62" s="6">
        <v>5629</v>
      </c>
      <c r="R62" s="3"/>
      <c r="S62" s="6">
        <v>14700</v>
      </c>
      <c r="T62" s="3"/>
      <c r="U62" s="6">
        <v>55858720</v>
      </c>
      <c r="V62" s="3"/>
      <c r="W62" s="6">
        <v>82253959.515000001</v>
      </c>
      <c r="X62" s="3"/>
      <c r="Y62" s="10">
        <v>6.3734835585470782E-6</v>
      </c>
    </row>
    <row r="63" spans="1:25">
      <c r="A63" s="1" t="s">
        <v>69</v>
      </c>
      <c r="C63" s="2">
        <v>9561751</v>
      </c>
      <c r="E63" s="6">
        <v>238333480017</v>
      </c>
      <c r="F63" s="3"/>
      <c r="G63" s="6">
        <v>301589162792.58099</v>
      </c>
      <c r="H63" s="3"/>
      <c r="I63" s="6">
        <v>0</v>
      </c>
      <c r="J63" s="3"/>
      <c r="K63" s="6">
        <v>0</v>
      </c>
      <c r="L63" s="3"/>
      <c r="M63" s="6">
        <v>0</v>
      </c>
      <c r="N63" s="3"/>
      <c r="O63" s="6">
        <v>0</v>
      </c>
      <c r="P63" s="3"/>
      <c r="Q63" s="6">
        <v>9561751</v>
      </c>
      <c r="R63" s="3"/>
      <c r="S63" s="6">
        <v>29660</v>
      </c>
      <c r="T63" s="3"/>
      <c r="U63" s="6">
        <v>238333480017</v>
      </c>
      <c r="V63" s="3"/>
      <c r="W63" s="6">
        <v>281914105528.77301</v>
      </c>
      <c r="X63" s="3"/>
      <c r="Y63" s="10">
        <v>2.1844236157196509E-2</v>
      </c>
    </row>
    <row r="64" spans="1:25">
      <c r="A64" s="1" t="s">
        <v>70</v>
      </c>
      <c r="C64" s="2">
        <v>6711291</v>
      </c>
      <c r="E64" s="6">
        <v>147065242094</v>
      </c>
      <c r="F64" s="3"/>
      <c r="G64" s="6">
        <v>123019856614.062</v>
      </c>
      <c r="H64" s="3"/>
      <c r="I64" s="6">
        <v>0</v>
      </c>
      <c r="J64" s="3"/>
      <c r="K64" s="6">
        <v>0</v>
      </c>
      <c r="L64" s="3"/>
      <c r="M64" s="6">
        <v>0</v>
      </c>
      <c r="N64" s="3"/>
      <c r="O64" s="6">
        <v>0</v>
      </c>
      <c r="P64" s="3"/>
      <c r="Q64" s="6">
        <v>6711291</v>
      </c>
      <c r="R64" s="3"/>
      <c r="S64" s="6">
        <v>20000</v>
      </c>
      <c r="T64" s="3"/>
      <c r="U64" s="6">
        <v>147065242094</v>
      </c>
      <c r="V64" s="3"/>
      <c r="W64" s="6">
        <v>133427176371</v>
      </c>
      <c r="X64" s="3"/>
      <c r="Y64" s="10">
        <v>1.0338662355930109E-2</v>
      </c>
    </row>
    <row r="65" spans="1:25">
      <c r="A65" s="1" t="s">
        <v>71</v>
      </c>
      <c r="C65" s="2">
        <v>638284</v>
      </c>
      <c r="E65" s="6">
        <v>6518164924</v>
      </c>
      <c r="F65" s="3"/>
      <c r="G65" s="6">
        <v>8007215972.724</v>
      </c>
      <c r="H65" s="3"/>
      <c r="I65" s="6">
        <v>0</v>
      </c>
      <c r="J65" s="3"/>
      <c r="K65" s="6">
        <v>0</v>
      </c>
      <c r="L65" s="3"/>
      <c r="M65" s="6">
        <v>0</v>
      </c>
      <c r="N65" s="3"/>
      <c r="O65" s="6">
        <v>0</v>
      </c>
      <c r="P65" s="3"/>
      <c r="Q65" s="6">
        <v>638284</v>
      </c>
      <c r="R65" s="3"/>
      <c r="S65" s="6">
        <v>12730</v>
      </c>
      <c r="T65" s="3"/>
      <c r="U65" s="6">
        <v>6518164924</v>
      </c>
      <c r="V65" s="3"/>
      <c r="W65" s="6">
        <v>8077009455.8459997</v>
      </c>
      <c r="X65" s="3"/>
      <c r="Y65" s="10">
        <v>6.2585056418683414E-4</v>
      </c>
    </row>
    <row r="66" spans="1:25">
      <c r="A66" s="1" t="s">
        <v>72</v>
      </c>
      <c r="C66" s="2">
        <v>3679080</v>
      </c>
      <c r="E66" s="6">
        <v>90875312139</v>
      </c>
      <c r="F66" s="3"/>
      <c r="G66" s="6">
        <v>106058494746</v>
      </c>
      <c r="H66" s="3"/>
      <c r="I66" s="6">
        <v>2588000</v>
      </c>
      <c r="J66" s="3"/>
      <c r="K66" s="6">
        <v>73049326904</v>
      </c>
      <c r="L66" s="3"/>
      <c r="M66" s="6">
        <v>0</v>
      </c>
      <c r="N66" s="3"/>
      <c r="O66" s="6">
        <v>0</v>
      </c>
      <c r="P66" s="3"/>
      <c r="Q66" s="6">
        <v>6267080</v>
      </c>
      <c r="R66" s="3"/>
      <c r="S66" s="6">
        <v>28350</v>
      </c>
      <c r="T66" s="3"/>
      <c r="U66" s="6">
        <v>163924639043</v>
      </c>
      <c r="V66" s="3"/>
      <c r="W66" s="6">
        <v>176614571277.89999</v>
      </c>
      <c r="X66" s="3"/>
      <c r="Y66" s="10">
        <v>1.3685056292448278E-2</v>
      </c>
    </row>
    <row r="67" spans="1:25">
      <c r="A67" s="1" t="s">
        <v>73</v>
      </c>
      <c r="C67" s="2">
        <v>10065086</v>
      </c>
      <c r="E67" s="6">
        <v>69582526696</v>
      </c>
      <c r="F67" s="3"/>
      <c r="G67" s="6">
        <v>116760669275.961</v>
      </c>
      <c r="H67" s="3"/>
      <c r="I67" s="6">
        <v>0</v>
      </c>
      <c r="J67" s="3"/>
      <c r="K67" s="6">
        <v>0</v>
      </c>
      <c r="L67" s="3"/>
      <c r="M67" s="6">
        <v>0</v>
      </c>
      <c r="N67" s="3"/>
      <c r="O67" s="6">
        <v>0</v>
      </c>
      <c r="P67" s="3"/>
      <c r="Q67" s="6">
        <v>10065086</v>
      </c>
      <c r="R67" s="3"/>
      <c r="S67" s="6">
        <v>11600</v>
      </c>
      <c r="T67" s="3"/>
      <c r="U67" s="6">
        <v>69582526696</v>
      </c>
      <c r="V67" s="3"/>
      <c r="W67" s="6">
        <v>116060305364.28</v>
      </c>
      <c r="X67" s="3"/>
      <c r="Y67" s="10">
        <v>8.9929828594366591E-3</v>
      </c>
    </row>
    <row r="68" spans="1:25">
      <c r="A68" s="1" t="s">
        <v>74</v>
      </c>
      <c r="C68" s="2">
        <v>10860001</v>
      </c>
      <c r="E68" s="6">
        <v>100852434096</v>
      </c>
      <c r="F68" s="3"/>
      <c r="G68" s="6">
        <v>83232410594.125504</v>
      </c>
      <c r="H68" s="3"/>
      <c r="I68" s="6">
        <v>0</v>
      </c>
      <c r="J68" s="3"/>
      <c r="K68" s="6">
        <v>0</v>
      </c>
      <c r="L68" s="3"/>
      <c r="M68" s="6">
        <v>0</v>
      </c>
      <c r="N68" s="3"/>
      <c r="O68" s="6">
        <v>0</v>
      </c>
      <c r="P68" s="3"/>
      <c r="Q68" s="6">
        <v>10860001</v>
      </c>
      <c r="R68" s="3"/>
      <c r="S68" s="6">
        <v>7590</v>
      </c>
      <c r="T68" s="3"/>
      <c r="U68" s="6">
        <v>100852434096</v>
      </c>
      <c r="V68" s="3"/>
      <c r="W68" s="6">
        <v>81936964514.839493</v>
      </c>
      <c r="X68" s="3"/>
      <c r="Y68" s="10">
        <v>6.3489210641264155E-3</v>
      </c>
    </row>
    <row r="69" spans="1:25">
      <c r="A69" s="1" t="s">
        <v>75</v>
      </c>
      <c r="C69" s="2">
        <v>18846109</v>
      </c>
      <c r="E69" s="6">
        <v>63286860123</v>
      </c>
      <c r="F69" s="3"/>
      <c r="G69" s="6">
        <v>60417068250.926201</v>
      </c>
      <c r="H69" s="3"/>
      <c r="I69" s="6">
        <v>0</v>
      </c>
      <c r="J69" s="3"/>
      <c r="K69" s="6">
        <v>0</v>
      </c>
      <c r="L69" s="3"/>
      <c r="M69" s="6">
        <v>0</v>
      </c>
      <c r="N69" s="3"/>
      <c r="O69" s="6">
        <v>0</v>
      </c>
      <c r="P69" s="3"/>
      <c r="Q69" s="6">
        <v>18846109</v>
      </c>
      <c r="R69" s="3"/>
      <c r="S69" s="6">
        <v>3194</v>
      </c>
      <c r="T69" s="3"/>
      <c r="U69" s="6">
        <v>63286860123</v>
      </c>
      <c r="V69" s="3"/>
      <c r="W69" s="6">
        <v>59836315036.7313</v>
      </c>
      <c r="X69" s="3"/>
      <c r="Y69" s="10">
        <v>4.6364426994071166E-3</v>
      </c>
    </row>
    <row r="70" spans="1:25">
      <c r="A70" s="1" t="s">
        <v>76</v>
      </c>
      <c r="C70" s="2">
        <v>84855799</v>
      </c>
      <c r="E70" s="6">
        <v>36876847481</v>
      </c>
      <c r="F70" s="3"/>
      <c r="G70" s="6">
        <v>36608293636.242302</v>
      </c>
      <c r="H70" s="3"/>
      <c r="I70" s="6">
        <v>0</v>
      </c>
      <c r="J70" s="3"/>
      <c r="K70" s="6">
        <v>0</v>
      </c>
      <c r="L70" s="3"/>
      <c r="M70" s="6">
        <v>0</v>
      </c>
      <c r="N70" s="3"/>
      <c r="O70" s="6">
        <v>0</v>
      </c>
      <c r="P70" s="3"/>
      <c r="Q70" s="6">
        <v>84855799</v>
      </c>
      <c r="R70" s="3"/>
      <c r="S70" s="6">
        <v>434</v>
      </c>
      <c r="T70" s="3"/>
      <c r="U70" s="6">
        <v>36876847481</v>
      </c>
      <c r="V70" s="3"/>
      <c r="W70" s="6">
        <v>36608293636.242302</v>
      </c>
      <c r="X70" s="3"/>
      <c r="Y70" s="10">
        <v>2.8366094346437489E-3</v>
      </c>
    </row>
    <row r="71" spans="1:25">
      <c r="A71" s="1" t="s">
        <v>77</v>
      </c>
      <c r="C71" s="2">
        <v>4024137</v>
      </c>
      <c r="E71" s="6">
        <v>73857587557</v>
      </c>
      <c r="F71" s="3"/>
      <c r="G71" s="6">
        <v>37441810082.195999</v>
      </c>
      <c r="H71" s="3"/>
      <c r="I71" s="6">
        <v>0</v>
      </c>
      <c r="J71" s="3"/>
      <c r="K71" s="6">
        <v>0</v>
      </c>
      <c r="L71" s="3"/>
      <c r="M71" s="6">
        <v>0</v>
      </c>
      <c r="N71" s="3"/>
      <c r="O71" s="6">
        <v>0</v>
      </c>
      <c r="P71" s="3"/>
      <c r="Q71" s="6">
        <v>4024137</v>
      </c>
      <c r="R71" s="3"/>
      <c r="S71" s="6">
        <v>8660</v>
      </c>
      <c r="T71" s="3"/>
      <c r="U71" s="6">
        <v>73857587557</v>
      </c>
      <c r="V71" s="3"/>
      <c r="W71" s="6">
        <v>34641674712.801003</v>
      </c>
      <c r="X71" s="3"/>
      <c r="Y71" s="10">
        <v>2.6842251184553603E-3</v>
      </c>
    </row>
    <row r="72" spans="1:25">
      <c r="A72" s="1" t="s">
        <v>78</v>
      </c>
      <c r="C72" s="2">
        <v>26961378</v>
      </c>
      <c r="E72" s="6">
        <v>184418259066</v>
      </c>
      <c r="F72" s="3"/>
      <c r="G72" s="6">
        <v>218695815655.34399</v>
      </c>
      <c r="H72" s="3"/>
      <c r="I72" s="6">
        <v>0</v>
      </c>
      <c r="J72" s="3"/>
      <c r="K72" s="6">
        <v>0</v>
      </c>
      <c r="L72" s="3"/>
      <c r="M72" s="6">
        <v>-5399454</v>
      </c>
      <c r="N72" s="3"/>
      <c r="O72" s="6">
        <v>43442899875</v>
      </c>
      <c r="P72" s="3"/>
      <c r="Q72" s="6">
        <v>21561924</v>
      </c>
      <c r="R72" s="3"/>
      <c r="S72" s="6">
        <v>7690</v>
      </c>
      <c r="T72" s="3"/>
      <c r="U72" s="6">
        <v>147485506349</v>
      </c>
      <c r="V72" s="3"/>
      <c r="W72" s="6">
        <v>164824618946.418</v>
      </c>
      <c r="X72" s="3"/>
      <c r="Y72" s="10">
        <v>1.2771506746823657E-2</v>
      </c>
    </row>
    <row r="73" spans="1:25">
      <c r="A73" s="1" t="s">
        <v>79</v>
      </c>
      <c r="C73" s="2">
        <v>328467</v>
      </c>
      <c r="E73" s="6">
        <v>2110669503</v>
      </c>
      <c r="F73" s="3"/>
      <c r="G73" s="6">
        <v>12031990096.747499</v>
      </c>
      <c r="H73" s="3"/>
      <c r="I73" s="6">
        <v>0</v>
      </c>
      <c r="J73" s="3"/>
      <c r="K73" s="6">
        <v>0</v>
      </c>
      <c r="L73" s="3"/>
      <c r="M73" s="6">
        <v>0</v>
      </c>
      <c r="N73" s="3"/>
      <c r="O73" s="6">
        <v>0</v>
      </c>
      <c r="P73" s="3"/>
      <c r="Q73" s="6">
        <v>328467</v>
      </c>
      <c r="R73" s="3"/>
      <c r="S73" s="6">
        <v>33250</v>
      </c>
      <c r="T73" s="3"/>
      <c r="U73" s="6">
        <v>2110669503</v>
      </c>
      <c r="V73" s="3"/>
      <c r="W73" s="6">
        <v>10856544659.887501</v>
      </c>
      <c r="X73" s="3"/>
      <c r="Y73" s="10">
        <v>8.4122404927882777E-4</v>
      </c>
    </row>
    <row r="74" spans="1:25">
      <c r="A74" s="1" t="s">
        <v>80</v>
      </c>
      <c r="C74" s="2">
        <v>7603171</v>
      </c>
      <c r="E74" s="6">
        <v>41138380414</v>
      </c>
      <c r="F74" s="3"/>
      <c r="G74" s="6">
        <v>26445204531.7925</v>
      </c>
      <c r="H74" s="3"/>
      <c r="I74" s="6">
        <v>0</v>
      </c>
      <c r="J74" s="3"/>
      <c r="K74" s="6">
        <v>0</v>
      </c>
      <c r="L74" s="3"/>
      <c r="M74" s="6">
        <v>0</v>
      </c>
      <c r="N74" s="3"/>
      <c r="O74" s="6">
        <v>0</v>
      </c>
      <c r="P74" s="3"/>
      <c r="Q74" s="6">
        <v>7603171</v>
      </c>
      <c r="R74" s="3"/>
      <c r="S74" s="6">
        <v>3179</v>
      </c>
      <c r="T74" s="3"/>
      <c r="U74" s="6">
        <v>41138380414</v>
      </c>
      <c r="V74" s="3"/>
      <c r="W74" s="6">
        <v>24026666249.376499</v>
      </c>
      <c r="X74" s="3"/>
      <c r="Y74" s="10">
        <v>1.8617166056203453E-3</v>
      </c>
    </row>
    <row r="75" spans="1:25">
      <c r="A75" s="1" t="s">
        <v>81</v>
      </c>
      <c r="C75" s="2">
        <v>15580119</v>
      </c>
      <c r="E75" s="6">
        <v>145367728119</v>
      </c>
      <c r="F75" s="3"/>
      <c r="G75" s="6">
        <v>270100557571.608</v>
      </c>
      <c r="H75" s="3"/>
      <c r="I75" s="6">
        <v>0</v>
      </c>
      <c r="J75" s="3"/>
      <c r="K75" s="6">
        <v>0</v>
      </c>
      <c r="L75" s="3"/>
      <c r="M75" s="6">
        <v>0</v>
      </c>
      <c r="N75" s="3"/>
      <c r="O75" s="6">
        <v>0</v>
      </c>
      <c r="P75" s="3"/>
      <c r="Q75" s="6">
        <v>15580119</v>
      </c>
      <c r="R75" s="3"/>
      <c r="S75" s="6">
        <v>17440</v>
      </c>
      <c r="T75" s="3"/>
      <c r="U75" s="6">
        <v>145367728119</v>
      </c>
      <c r="V75" s="3"/>
      <c r="W75" s="6">
        <v>270100557571.608</v>
      </c>
      <c r="X75" s="3"/>
      <c r="Y75" s="10">
        <v>2.0928858294330614E-2</v>
      </c>
    </row>
    <row r="76" spans="1:25">
      <c r="A76" s="1" t="s">
        <v>82</v>
      </c>
      <c r="C76" s="2">
        <v>7458710</v>
      </c>
      <c r="E76" s="6">
        <v>97660163427</v>
      </c>
      <c r="F76" s="3"/>
      <c r="G76" s="6">
        <v>80074771295.399994</v>
      </c>
      <c r="H76" s="3"/>
      <c r="I76" s="6">
        <v>612744</v>
      </c>
      <c r="J76" s="3"/>
      <c r="K76" s="6">
        <v>5911127030</v>
      </c>
      <c r="L76" s="3"/>
      <c r="M76" s="6">
        <v>0</v>
      </c>
      <c r="N76" s="3"/>
      <c r="O76" s="6">
        <v>0</v>
      </c>
      <c r="P76" s="3"/>
      <c r="Q76" s="6">
        <v>8071454</v>
      </c>
      <c r="R76" s="3"/>
      <c r="S76" s="6">
        <v>10170</v>
      </c>
      <c r="T76" s="3"/>
      <c r="U76" s="6">
        <v>103571290457</v>
      </c>
      <c r="V76" s="3"/>
      <c r="W76" s="6">
        <v>81598271391.279007</v>
      </c>
      <c r="X76" s="3"/>
      <c r="Y76" s="10">
        <v>6.3226772812479499E-3</v>
      </c>
    </row>
    <row r="77" spans="1:25">
      <c r="A77" s="1" t="s">
        <v>83</v>
      </c>
      <c r="C77" s="2">
        <v>5790807</v>
      </c>
      <c r="E77" s="6">
        <v>56443091182</v>
      </c>
      <c r="F77" s="3"/>
      <c r="G77" s="6">
        <v>47720155579.321503</v>
      </c>
      <c r="H77" s="3"/>
      <c r="I77" s="6">
        <v>0</v>
      </c>
      <c r="J77" s="3"/>
      <c r="K77" s="6">
        <v>0</v>
      </c>
      <c r="L77" s="3"/>
      <c r="M77" s="6">
        <v>0</v>
      </c>
      <c r="N77" s="3"/>
      <c r="O77" s="6">
        <v>0</v>
      </c>
      <c r="P77" s="3"/>
      <c r="Q77" s="6">
        <v>5790807</v>
      </c>
      <c r="R77" s="3"/>
      <c r="S77" s="6">
        <v>7870</v>
      </c>
      <c r="T77" s="3"/>
      <c r="U77" s="6">
        <v>56443091182</v>
      </c>
      <c r="V77" s="3"/>
      <c r="W77" s="6">
        <v>45302487866.014503</v>
      </c>
      <c r="X77" s="3"/>
      <c r="Y77" s="10">
        <v>3.5102828274506067E-3</v>
      </c>
    </row>
    <row r="78" spans="1:25">
      <c r="A78" s="1" t="s">
        <v>84</v>
      </c>
      <c r="C78" s="2">
        <v>18303161</v>
      </c>
      <c r="E78" s="6">
        <v>122860150172</v>
      </c>
      <c r="F78" s="3"/>
      <c r="G78" s="6">
        <v>105708634285.811</v>
      </c>
      <c r="H78" s="3"/>
      <c r="I78" s="6">
        <v>0</v>
      </c>
      <c r="J78" s="3"/>
      <c r="K78" s="6">
        <v>0</v>
      </c>
      <c r="L78" s="3"/>
      <c r="M78" s="6">
        <v>0</v>
      </c>
      <c r="N78" s="3"/>
      <c r="O78" s="6">
        <v>0</v>
      </c>
      <c r="P78" s="3"/>
      <c r="Q78" s="6">
        <v>18303161</v>
      </c>
      <c r="R78" s="3"/>
      <c r="S78" s="6">
        <v>5130</v>
      </c>
      <c r="T78" s="3"/>
      <c r="U78" s="6">
        <v>122860150172</v>
      </c>
      <c r="V78" s="3"/>
      <c r="W78" s="6">
        <v>93336539395.216507</v>
      </c>
      <c r="X78" s="3"/>
      <c r="Y78" s="10">
        <v>7.232222044442866E-3</v>
      </c>
    </row>
    <row r="79" spans="1:25">
      <c r="A79" s="1" t="s">
        <v>85</v>
      </c>
      <c r="C79" s="2">
        <v>90259161</v>
      </c>
      <c r="E79" s="6">
        <v>345881487476</v>
      </c>
      <c r="F79" s="3"/>
      <c r="G79" s="6">
        <v>411824526173.51001</v>
      </c>
      <c r="H79" s="3"/>
      <c r="I79" s="6">
        <v>0</v>
      </c>
      <c r="J79" s="3"/>
      <c r="K79" s="6">
        <v>0</v>
      </c>
      <c r="L79" s="3"/>
      <c r="M79" s="6">
        <v>0</v>
      </c>
      <c r="N79" s="3"/>
      <c r="O79" s="6">
        <v>0</v>
      </c>
      <c r="P79" s="3"/>
      <c r="Q79" s="6">
        <v>90259161</v>
      </c>
      <c r="R79" s="3"/>
      <c r="S79" s="6">
        <v>3862</v>
      </c>
      <c r="T79" s="3"/>
      <c r="U79" s="6">
        <v>345881487476</v>
      </c>
      <c r="V79" s="3"/>
      <c r="W79" s="6">
        <v>346506823547.297</v>
      </c>
      <c r="X79" s="3"/>
      <c r="Y79" s="10">
        <v>2.6849230794784202E-2</v>
      </c>
    </row>
    <row r="80" spans="1:25">
      <c r="A80" s="1" t="s">
        <v>86</v>
      </c>
      <c r="C80" s="2">
        <v>11300000</v>
      </c>
      <c r="E80" s="6">
        <v>157051215899</v>
      </c>
      <c r="F80" s="3"/>
      <c r="G80" s="6">
        <v>159168280050</v>
      </c>
      <c r="H80" s="3"/>
      <c r="I80" s="6">
        <v>0</v>
      </c>
      <c r="J80" s="3"/>
      <c r="K80" s="6">
        <v>0</v>
      </c>
      <c r="L80" s="3"/>
      <c r="M80" s="6">
        <v>0</v>
      </c>
      <c r="N80" s="3"/>
      <c r="O80" s="6">
        <v>0</v>
      </c>
      <c r="P80" s="3"/>
      <c r="Q80" s="6">
        <v>11300000</v>
      </c>
      <c r="R80" s="3"/>
      <c r="S80" s="6">
        <v>11820</v>
      </c>
      <c r="T80" s="3"/>
      <c r="U80" s="6">
        <v>157051215899</v>
      </c>
      <c r="V80" s="3"/>
      <c r="W80" s="6">
        <v>132771282300</v>
      </c>
      <c r="X80" s="3"/>
      <c r="Y80" s="10">
        <v>1.0287840120717168E-2</v>
      </c>
    </row>
    <row r="81" spans="1:25">
      <c r="A81" s="1" t="s">
        <v>87</v>
      </c>
      <c r="C81" s="2">
        <v>47855680</v>
      </c>
      <c r="E81" s="6">
        <v>327828278957</v>
      </c>
      <c r="F81" s="3"/>
      <c r="G81" s="6">
        <v>522804616356.96002</v>
      </c>
      <c r="H81" s="3"/>
      <c r="I81" s="6">
        <v>43533235</v>
      </c>
      <c r="J81" s="3"/>
      <c r="K81" s="6">
        <v>26304385369</v>
      </c>
      <c r="L81" s="3"/>
      <c r="M81" s="6">
        <v>0</v>
      </c>
      <c r="N81" s="3"/>
      <c r="O81" s="6">
        <v>0</v>
      </c>
      <c r="P81" s="3"/>
      <c r="Q81" s="6">
        <v>91388915</v>
      </c>
      <c r="R81" s="3"/>
      <c r="S81" s="6">
        <v>5290</v>
      </c>
      <c r="T81" s="3"/>
      <c r="U81" s="6">
        <v>354132664326</v>
      </c>
      <c r="V81" s="3"/>
      <c r="W81" s="6">
        <v>480570848555.91699</v>
      </c>
      <c r="X81" s="3"/>
      <c r="Y81" s="10">
        <v>3.7237239642300697E-2</v>
      </c>
    </row>
    <row r="82" spans="1:25">
      <c r="A82" s="1" t="s">
        <v>88</v>
      </c>
      <c r="C82" s="2">
        <v>25821452</v>
      </c>
      <c r="E82" s="6">
        <v>46065636556</v>
      </c>
      <c r="F82" s="3"/>
      <c r="G82" s="6">
        <v>51925988451.493797</v>
      </c>
      <c r="H82" s="3"/>
      <c r="I82" s="6">
        <v>0</v>
      </c>
      <c r="J82" s="3"/>
      <c r="K82" s="6">
        <v>0</v>
      </c>
      <c r="L82" s="3"/>
      <c r="M82" s="6">
        <v>0</v>
      </c>
      <c r="N82" s="3"/>
      <c r="O82" s="6">
        <v>0</v>
      </c>
      <c r="P82" s="3"/>
      <c r="Q82" s="6">
        <v>25821452</v>
      </c>
      <c r="R82" s="3"/>
      <c r="S82" s="6">
        <v>2248</v>
      </c>
      <c r="T82" s="3"/>
      <c r="U82" s="6">
        <v>46065636556</v>
      </c>
      <c r="V82" s="3"/>
      <c r="W82" s="6">
        <v>57701246682.628799</v>
      </c>
      <c r="X82" s="3"/>
      <c r="Y82" s="10">
        <v>4.4710060063715071E-3</v>
      </c>
    </row>
    <row r="83" spans="1:25">
      <c r="A83" s="1" t="s">
        <v>89</v>
      </c>
      <c r="C83" s="2">
        <v>18597814</v>
      </c>
      <c r="E83" s="6">
        <v>233389316708</v>
      </c>
      <c r="F83" s="3"/>
      <c r="G83" s="6">
        <v>253458922561.85699</v>
      </c>
      <c r="H83" s="3"/>
      <c r="I83" s="6">
        <v>0</v>
      </c>
      <c r="J83" s="3"/>
      <c r="K83" s="6">
        <v>0</v>
      </c>
      <c r="L83" s="3"/>
      <c r="M83" s="6">
        <v>-3488975</v>
      </c>
      <c r="N83" s="3"/>
      <c r="O83" s="6">
        <v>43641655350</v>
      </c>
      <c r="P83" s="3"/>
      <c r="Q83" s="6">
        <v>15108839</v>
      </c>
      <c r="R83" s="3"/>
      <c r="S83" s="6">
        <v>12590</v>
      </c>
      <c r="T83" s="3"/>
      <c r="U83" s="6">
        <v>189605165999</v>
      </c>
      <c r="V83" s="3"/>
      <c r="W83" s="6">
        <v>189088472326.09</v>
      </c>
      <c r="X83" s="3"/>
      <c r="Y83" s="10">
        <v>1.4651601899618519E-2</v>
      </c>
    </row>
    <row r="84" spans="1:25">
      <c r="A84" s="1" t="s">
        <v>90</v>
      </c>
      <c r="C84" s="2">
        <v>9840934</v>
      </c>
      <c r="E84" s="6">
        <v>230780789783</v>
      </c>
      <c r="F84" s="3"/>
      <c r="G84" s="6">
        <v>292982294258.86499</v>
      </c>
      <c r="H84" s="3"/>
      <c r="I84" s="6">
        <v>3488156</v>
      </c>
      <c r="J84" s="3"/>
      <c r="K84" s="6">
        <v>109946832258</v>
      </c>
      <c r="L84" s="3"/>
      <c r="M84" s="6">
        <v>0</v>
      </c>
      <c r="N84" s="3"/>
      <c r="O84" s="6">
        <v>0</v>
      </c>
      <c r="P84" s="3"/>
      <c r="Q84" s="6">
        <v>13329090</v>
      </c>
      <c r="R84" s="3"/>
      <c r="S84" s="6">
        <v>30350</v>
      </c>
      <c r="T84" s="3"/>
      <c r="U84" s="6">
        <v>340727622041</v>
      </c>
      <c r="V84" s="3"/>
      <c r="W84" s="6">
        <v>402130881105.07501</v>
      </c>
      <c r="X84" s="3"/>
      <c r="Y84" s="10">
        <v>3.1159284905182664E-2</v>
      </c>
    </row>
    <row r="85" spans="1:25">
      <c r="A85" s="1" t="s">
        <v>91</v>
      </c>
      <c r="C85" s="2">
        <v>7881197</v>
      </c>
      <c r="E85" s="6">
        <v>163058820865</v>
      </c>
      <c r="F85" s="3"/>
      <c r="G85" s="6">
        <v>133183165923.45</v>
      </c>
      <c r="H85" s="3"/>
      <c r="I85" s="6">
        <v>50000</v>
      </c>
      <c r="J85" s="3"/>
      <c r="K85" s="6">
        <v>793219585</v>
      </c>
      <c r="L85" s="3"/>
      <c r="M85" s="6">
        <v>0</v>
      </c>
      <c r="N85" s="3"/>
      <c r="O85" s="6">
        <v>0</v>
      </c>
      <c r="P85" s="3"/>
      <c r="Q85" s="6">
        <v>7931197</v>
      </c>
      <c r="R85" s="3"/>
      <c r="S85" s="6">
        <v>14200</v>
      </c>
      <c r="T85" s="3"/>
      <c r="U85" s="6">
        <v>163852040450</v>
      </c>
      <c r="V85" s="3"/>
      <c r="W85" s="6">
        <v>111952890565.47</v>
      </c>
      <c r="X85" s="3"/>
      <c r="Y85" s="10">
        <v>8.6747180507550231E-3</v>
      </c>
    </row>
    <row r="86" spans="1:25">
      <c r="A86" s="1" t="s">
        <v>92</v>
      </c>
      <c r="C86" s="2">
        <v>13900000</v>
      </c>
      <c r="E86" s="6">
        <v>215256552037</v>
      </c>
      <c r="F86" s="3"/>
      <c r="G86" s="6">
        <v>387436951800</v>
      </c>
      <c r="H86" s="3"/>
      <c r="I86" s="6">
        <v>0</v>
      </c>
      <c r="J86" s="3"/>
      <c r="K86" s="6">
        <v>0</v>
      </c>
      <c r="L86" s="3"/>
      <c r="M86" s="6">
        <v>0</v>
      </c>
      <c r="N86" s="3"/>
      <c r="O86" s="6">
        <v>0</v>
      </c>
      <c r="P86" s="3"/>
      <c r="Q86" s="6">
        <v>13900000</v>
      </c>
      <c r="R86" s="3"/>
      <c r="S86" s="6">
        <v>25090</v>
      </c>
      <c r="T86" s="3"/>
      <c r="U86" s="6">
        <v>215256552037</v>
      </c>
      <c r="V86" s="3"/>
      <c r="W86" s="6">
        <v>346675931550</v>
      </c>
      <c r="X86" s="3"/>
      <c r="Y86" s="10">
        <v>2.6862334201370359E-2</v>
      </c>
    </row>
    <row r="87" spans="1:25">
      <c r="A87" s="1" t="s">
        <v>93</v>
      </c>
      <c r="C87" s="2">
        <v>18605279</v>
      </c>
      <c r="E87" s="6">
        <v>183389375575</v>
      </c>
      <c r="F87" s="3"/>
      <c r="G87" s="6">
        <v>118753682705.069</v>
      </c>
      <c r="H87" s="3"/>
      <c r="I87" s="6">
        <v>0</v>
      </c>
      <c r="J87" s="3"/>
      <c r="K87" s="6">
        <v>0</v>
      </c>
      <c r="L87" s="3"/>
      <c r="M87" s="6">
        <v>0</v>
      </c>
      <c r="N87" s="3"/>
      <c r="O87" s="6">
        <v>0</v>
      </c>
      <c r="P87" s="3"/>
      <c r="Q87" s="6">
        <v>18605279</v>
      </c>
      <c r="R87" s="3"/>
      <c r="S87" s="6">
        <v>6830</v>
      </c>
      <c r="T87" s="3"/>
      <c r="U87" s="6">
        <v>183389375575</v>
      </c>
      <c r="V87" s="3"/>
      <c r="W87" s="6">
        <v>126317964939.35899</v>
      </c>
      <c r="X87" s="3"/>
      <c r="Y87" s="10">
        <v>9.787802039405942E-3</v>
      </c>
    </row>
    <row r="88" spans="1:25">
      <c r="A88" s="1" t="s">
        <v>94</v>
      </c>
      <c r="C88" s="2">
        <v>420129</v>
      </c>
      <c r="E88" s="6">
        <v>1062926370</v>
      </c>
      <c r="F88" s="3"/>
      <c r="G88" s="6">
        <v>5395769683.2539997</v>
      </c>
      <c r="H88" s="3"/>
      <c r="I88" s="6">
        <v>0</v>
      </c>
      <c r="J88" s="3"/>
      <c r="K88" s="6">
        <v>0</v>
      </c>
      <c r="L88" s="3"/>
      <c r="M88" s="6">
        <v>0</v>
      </c>
      <c r="N88" s="3"/>
      <c r="O88" s="6">
        <v>0</v>
      </c>
      <c r="P88" s="3"/>
      <c r="Q88" s="6">
        <v>420129</v>
      </c>
      <c r="R88" s="3"/>
      <c r="S88" s="6">
        <v>10200</v>
      </c>
      <c r="T88" s="3"/>
      <c r="U88" s="6">
        <v>1062926370</v>
      </c>
      <c r="V88" s="3"/>
      <c r="W88" s="6">
        <v>4259818170.9899998</v>
      </c>
      <c r="X88" s="3"/>
      <c r="Y88" s="10">
        <v>3.3007384976104089E-4</v>
      </c>
    </row>
    <row r="89" spans="1:25">
      <c r="A89" s="1" t="s">
        <v>95</v>
      </c>
      <c r="C89" s="2">
        <v>5438652</v>
      </c>
      <c r="E89" s="6">
        <v>65382618120</v>
      </c>
      <c r="F89" s="3"/>
      <c r="G89" s="6">
        <v>76228717490.460007</v>
      </c>
      <c r="H89" s="3"/>
      <c r="I89" s="6">
        <v>0</v>
      </c>
      <c r="J89" s="3"/>
      <c r="K89" s="6">
        <v>0</v>
      </c>
      <c r="L89" s="3"/>
      <c r="M89" s="6">
        <v>0</v>
      </c>
      <c r="N89" s="3"/>
      <c r="O89" s="6">
        <v>0</v>
      </c>
      <c r="P89" s="3"/>
      <c r="Q89" s="6">
        <v>5438652</v>
      </c>
      <c r="R89" s="3"/>
      <c r="S89" s="6">
        <v>11700</v>
      </c>
      <c r="T89" s="3"/>
      <c r="U89" s="6">
        <v>65382618120</v>
      </c>
      <c r="V89" s="3"/>
      <c r="W89" s="6">
        <v>63253616641.019997</v>
      </c>
      <c r="X89" s="3"/>
      <c r="Y89" s="10">
        <v>4.9012337893188269E-3</v>
      </c>
    </row>
    <row r="90" spans="1:25">
      <c r="A90" s="1" t="s">
        <v>96</v>
      </c>
      <c r="C90" s="2">
        <v>17387146</v>
      </c>
      <c r="E90" s="6">
        <v>119424091361</v>
      </c>
      <c r="F90" s="3"/>
      <c r="G90" s="6">
        <v>93504776323.832993</v>
      </c>
      <c r="H90" s="3"/>
      <c r="I90" s="6">
        <v>0</v>
      </c>
      <c r="J90" s="3"/>
      <c r="K90" s="6">
        <v>0</v>
      </c>
      <c r="L90" s="3"/>
      <c r="M90" s="6">
        <v>0</v>
      </c>
      <c r="N90" s="3"/>
      <c r="O90" s="6">
        <v>0</v>
      </c>
      <c r="P90" s="3"/>
      <c r="Q90" s="6">
        <v>17387146</v>
      </c>
      <c r="R90" s="3"/>
      <c r="S90" s="6">
        <v>5330</v>
      </c>
      <c r="T90" s="3"/>
      <c r="U90" s="6">
        <v>119424091361</v>
      </c>
      <c r="V90" s="3"/>
      <c r="W90" s="6">
        <v>92122080925.328995</v>
      </c>
      <c r="X90" s="3"/>
      <c r="Y90" s="10">
        <v>7.1381192056736908E-3</v>
      </c>
    </row>
    <row r="91" spans="1:25">
      <c r="A91" s="1" t="s">
        <v>97</v>
      </c>
      <c r="C91" s="2">
        <v>3968114</v>
      </c>
      <c r="E91" s="6">
        <v>140240993124</v>
      </c>
      <c r="F91" s="3"/>
      <c r="G91" s="6">
        <v>173360938535.715</v>
      </c>
      <c r="H91" s="3"/>
      <c r="I91" s="6">
        <v>0</v>
      </c>
      <c r="J91" s="3"/>
      <c r="K91" s="6">
        <v>0</v>
      </c>
      <c r="L91" s="3"/>
      <c r="M91" s="6">
        <v>0</v>
      </c>
      <c r="N91" s="3"/>
      <c r="O91" s="6">
        <v>0</v>
      </c>
      <c r="P91" s="3"/>
      <c r="Q91" s="6">
        <v>3968114</v>
      </c>
      <c r="R91" s="3"/>
      <c r="S91" s="6">
        <v>45300</v>
      </c>
      <c r="T91" s="3"/>
      <c r="U91" s="6">
        <v>140240993124</v>
      </c>
      <c r="V91" s="3"/>
      <c r="W91" s="6">
        <v>178686018593.01001</v>
      </c>
      <c r="X91" s="3"/>
      <c r="Y91" s="10">
        <v>1.3845563281815101E-2</v>
      </c>
    </row>
    <row r="92" spans="1:25">
      <c r="A92" s="1" t="s">
        <v>98</v>
      </c>
      <c r="C92" s="2">
        <v>4674527</v>
      </c>
      <c r="E92" s="6">
        <v>81575498941</v>
      </c>
      <c r="F92" s="3"/>
      <c r="G92" s="6">
        <v>72070527383.068497</v>
      </c>
      <c r="H92" s="3"/>
      <c r="I92" s="6">
        <v>0</v>
      </c>
      <c r="J92" s="3"/>
      <c r="K92" s="6">
        <v>0</v>
      </c>
      <c r="L92" s="3"/>
      <c r="M92" s="6">
        <v>-578037</v>
      </c>
      <c r="N92" s="3"/>
      <c r="O92" s="6">
        <v>7907445331</v>
      </c>
      <c r="P92" s="3"/>
      <c r="Q92" s="6">
        <v>4096490</v>
      </c>
      <c r="R92" s="3"/>
      <c r="S92" s="6">
        <v>14120</v>
      </c>
      <c r="T92" s="3"/>
      <c r="U92" s="6">
        <v>71488134668</v>
      </c>
      <c r="V92" s="3"/>
      <c r="W92" s="6">
        <v>57498276257</v>
      </c>
      <c r="X92" s="3"/>
      <c r="Y92" s="10">
        <v>4.4552787553279807E-3</v>
      </c>
    </row>
    <row r="93" spans="1:25">
      <c r="A93" s="1" t="s">
        <v>99</v>
      </c>
      <c r="C93" s="2">
        <v>13059291</v>
      </c>
      <c r="E93" s="6">
        <v>148082740491</v>
      </c>
      <c r="F93" s="3"/>
      <c r="G93" s="6">
        <v>157466665091.01199</v>
      </c>
      <c r="H93" s="3"/>
      <c r="I93" s="6">
        <v>0</v>
      </c>
      <c r="J93" s="3"/>
      <c r="K93" s="6">
        <v>0</v>
      </c>
      <c r="L93" s="3"/>
      <c r="M93" s="6">
        <v>0</v>
      </c>
      <c r="N93" s="3"/>
      <c r="O93" s="6">
        <v>0</v>
      </c>
      <c r="P93" s="3"/>
      <c r="Q93" s="6">
        <v>13059291</v>
      </c>
      <c r="R93" s="3"/>
      <c r="S93" s="6">
        <v>13260</v>
      </c>
      <c r="T93" s="3"/>
      <c r="U93" s="6">
        <v>148082740491</v>
      </c>
      <c r="V93" s="3"/>
      <c r="W93" s="6">
        <v>172135859777.97299</v>
      </c>
      <c r="X93" s="3"/>
      <c r="Y93" s="10">
        <v>1.3338021398607637E-2</v>
      </c>
    </row>
    <row r="94" spans="1:25">
      <c r="A94" s="1" t="s">
        <v>100</v>
      </c>
      <c r="C94" s="2">
        <v>26768050</v>
      </c>
      <c r="E94" s="6">
        <v>53718212785</v>
      </c>
      <c r="F94" s="3"/>
      <c r="G94" s="6">
        <v>62903156162.309998</v>
      </c>
      <c r="H94" s="3"/>
      <c r="I94" s="6">
        <v>0</v>
      </c>
      <c r="J94" s="3"/>
      <c r="K94" s="6">
        <v>0</v>
      </c>
      <c r="L94" s="3"/>
      <c r="M94" s="6">
        <v>-5600000</v>
      </c>
      <c r="N94" s="3"/>
      <c r="O94" s="6">
        <v>13519096797</v>
      </c>
      <c r="P94" s="3"/>
      <c r="Q94" s="6">
        <v>21168050</v>
      </c>
      <c r="R94" s="3"/>
      <c r="S94" s="6">
        <v>2423</v>
      </c>
      <c r="T94" s="3"/>
      <c r="U94" s="6">
        <v>42480113947</v>
      </c>
      <c r="V94" s="3"/>
      <c r="W94" s="6">
        <v>50985008548.357498</v>
      </c>
      <c r="X94" s="3"/>
      <c r="Y94" s="10">
        <v>3.9505953954238494E-3</v>
      </c>
    </row>
    <row r="95" spans="1:25">
      <c r="A95" s="1" t="s">
        <v>101</v>
      </c>
      <c r="C95" s="2">
        <v>6000000</v>
      </c>
      <c r="E95" s="6">
        <v>97945821309</v>
      </c>
      <c r="F95" s="3"/>
      <c r="G95" s="6">
        <v>97993449000</v>
      </c>
      <c r="H95" s="3"/>
      <c r="I95" s="6">
        <v>0</v>
      </c>
      <c r="J95" s="3"/>
      <c r="K95" s="6">
        <v>0</v>
      </c>
      <c r="L95" s="3"/>
      <c r="M95" s="6">
        <v>0</v>
      </c>
      <c r="N95" s="3"/>
      <c r="O95" s="6">
        <v>0</v>
      </c>
      <c r="P95" s="3"/>
      <c r="Q95" s="6">
        <v>6000000</v>
      </c>
      <c r="R95" s="3"/>
      <c r="S95" s="6">
        <v>18000</v>
      </c>
      <c r="T95" s="3"/>
      <c r="U95" s="6">
        <v>97945821309</v>
      </c>
      <c r="V95" s="3"/>
      <c r="W95" s="6">
        <v>107357400000</v>
      </c>
      <c r="X95" s="3"/>
      <c r="Y95" s="10">
        <v>8.3186344806122376E-3</v>
      </c>
    </row>
    <row r="96" spans="1:25">
      <c r="A96" s="1" t="s">
        <v>102</v>
      </c>
      <c r="C96" s="2">
        <v>0</v>
      </c>
      <c r="E96" s="6">
        <v>0</v>
      </c>
      <c r="F96" s="3"/>
      <c r="G96" s="6">
        <v>0</v>
      </c>
      <c r="H96" s="3"/>
      <c r="I96" s="6">
        <v>9071797</v>
      </c>
      <c r="J96" s="3"/>
      <c r="K96" s="6">
        <v>0</v>
      </c>
      <c r="L96" s="3"/>
      <c r="M96" s="6">
        <v>0</v>
      </c>
      <c r="N96" s="3"/>
      <c r="O96" s="6">
        <v>0</v>
      </c>
      <c r="P96" s="3"/>
      <c r="Q96" s="6">
        <v>9071797</v>
      </c>
      <c r="R96" s="3"/>
      <c r="S96" s="6">
        <v>1977</v>
      </c>
      <c r="T96" s="3"/>
      <c r="U96" s="6">
        <v>16873542420</v>
      </c>
      <c r="V96" s="3"/>
      <c r="W96" s="6">
        <v>17828229760.119499</v>
      </c>
      <c r="X96" s="3"/>
      <c r="Y96" s="10">
        <v>1.3814280786495139E-3</v>
      </c>
    </row>
    <row r="97" spans="5:25" ht="24.75" thickBot="1">
      <c r="E97" s="7">
        <f>SUM(E9:E96)</f>
        <v>9378233540703</v>
      </c>
      <c r="F97" s="3"/>
      <c r="G97" s="7">
        <f>SUM(G9:G96)</f>
        <v>11138798510983.336</v>
      </c>
      <c r="H97" s="3"/>
      <c r="I97" s="3"/>
      <c r="J97" s="3"/>
      <c r="K97" s="7">
        <f>SUM(K9:K96)</f>
        <v>340964101354</v>
      </c>
      <c r="L97" s="3"/>
      <c r="M97" s="3"/>
      <c r="N97" s="3"/>
      <c r="O97" s="7">
        <f>SUM(O9:O96)</f>
        <v>337110980265</v>
      </c>
      <c r="P97" s="3"/>
      <c r="Q97" s="3"/>
      <c r="R97" s="3"/>
      <c r="S97" s="3"/>
      <c r="T97" s="3"/>
      <c r="U97" s="7">
        <f>SUM(U9:U96)</f>
        <v>9493715967042</v>
      </c>
      <c r="V97" s="3"/>
      <c r="W97" s="7">
        <f>SUM(W9:W96)</f>
        <v>10666375759947.484</v>
      </c>
      <c r="X97" s="3"/>
      <c r="Y97" s="11">
        <f>SUM(Y9:Y96)</f>
        <v>0.82648872997916956</v>
      </c>
    </row>
    <row r="98" spans="5:25" ht="24.75" thickTop="1">
      <c r="G98" s="2"/>
      <c r="W98" s="2"/>
      <c r="Y98" s="3"/>
    </row>
    <row r="99" spans="5:25">
      <c r="G99" s="2"/>
      <c r="W99" s="2"/>
      <c r="Y99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F7" workbookViewId="0">
      <selection activeCell="AK9" sqref="AK9:AK20"/>
    </sheetView>
  </sheetViews>
  <sheetFormatPr defaultRowHeight="24"/>
  <cols>
    <col min="1" max="1" width="3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24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24.75">
      <c r="A6" s="25" t="s">
        <v>104</v>
      </c>
      <c r="B6" s="25" t="s">
        <v>104</v>
      </c>
      <c r="C6" s="25" t="s">
        <v>104</v>
      </c>
      <c r="D6" s="25" t="s">
        <v>104</v>
      </c>
      <c r="E6" s="25" t="s">
        <v>104</v>
      </c>
      <c r="F6" s="25" t="s">
        <v>104</v>
      </c>
      <c r="G6" s="25" t="s">
        <v>104</v>
      </c>
      <c r="H6" s="25" t="s">
        <v>104</v>
      </c>
      <c r="I6" s="25" t="s">
        <v>104</v>
      </c>
      <c r="J6" s="25" t="s">
        <v>104</v>
      </c>
      <c r="K6" s="25" t="s">
        <v>104</v>
      </c>
      <c r="L6" s="25" t="s">
        <v>104</v>
      </c>
      <c r="M6" s="25" t="s">
        <v>104</v>
      </c>
      <c r="O6" s="25" t="s">
        <v>301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24.75">
      <c r="A7" s="24" t="s">
        <v>105</v>
      </c>
      <c r="C7" s="24" t="s">
        <v>106</v>
      </c>
      <c r="E7" s="24" t="s">
        <v>107</v>
      </c>
      <c r="G7" s="24" t="s">
        <v>108</v>
      </c>
      <c r="I7" s="24" t="s">
        <v>109</v>
      </c>
      <c r="K7" s="24" t="s">
        <v>110</v>
      </c>
      <c r="M7" s="24" t="s">
        <v>103</v>
      </c>
      <c r="O7" s="24" t="s">
        <v>7</v>
      </c>
      <c r="Q7" s="24" t="s">
        <v>8</v>
      </c>
      <c r="S7" s="24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4" t="s">
        <v>7</v>
      </c>
      <c r="AE7" s="24" t="s">
        <v>111</v>
      </c>
      <c r="AG7" s="24" t="s">
        <v>8</v>
      </c>
      <c r="AI7" s="24" t="s">
        <v>9</v>
      </c>
      <c r="AK7" s="24" t="s">
        <v>13</v>
      </c>
    </row>
    <row r="8" spans="1:37" ht="24.75">
      <c r="A8" s="25" t="s">
        <v>105</v>
      </c>
      <c r="C8" s="25" t="s">
        <v>106</v>
      </c>
      <c r="E8" s="25" t="s">
        <v>107</v>
      </c>
      <c r="G8" s="25" t="s">
        <v>108</v>
      </c>
      <c r="I8" s="25" t="s">
        <v>109</v>
      </c>
      <c r="K8" s="25" t="s">
        <v>110</v>
      </c>
      <c r="M8" s="25" t="s">
        <v>103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111</v>
      </c>
      <c r="AG8" s="25" t="s">
        <v>8</v>
      </c>
      <c r="AI8" s="25" t="s">
        <v>9</v>
      </c>
      <c r="AK8" s="25" t="s">
        <v>13</v>
      </c>
    </row>
    <row r="9" spans="1:37">
      <c r="A9" s="1" t="s">
        <v>112</v>
      </c>
      <c r="C9" s="3" t="s">
        <v>113</v>
      </c>
      <c r="D9" s="3"/>
      <c r="E9" s="3" t="s">
        <v>113</v>
      </c>
      <c r="F9" s="3"/>
      <c r="G9" s="3" t="s">
        <v>114</v>
      </c>
      <c r="H9" s="3"/>
      <c r="I9" s="3" t="s">
        <v>115</v>
      </c>
      <c r="J9" s="3"/>
      <c r="K9" s="6">
        <v>0</v>
      </c>
      <c r="L9" s="3"/>
      <c r="M9" s="6">
        <v>0</v>
      </c>
      <c r="N9" s="3"/>
      <c r="O9" s="6">
        <v>120000</v>
      </c>
      <c r="P9" s="3"/>
      <c r="Q9" s="6">
        <v>100819467532</v>
      </c>
      <c r="R9" s="3"/>
      <c r="S9" s="6">
        <v>116692045732</v>
      </c>
      <c r="T9" s="3"/>
      <c r="U9" s="6">
        <v>0</v>
      </c>
      <c r="V9" s="3"/>
      <c r="W9" s="6">
        <v>0</v>
      </c>
      <c r="X9" s="3"/>
      <c r="Y9" s="6">
        <v>0</v>
      </c>
      <c r="Z9" s="3"/>
      <c r="AA9" s="6">
        <v>0</v>
      </c>
      <c r="AB9" s="3"/>
      <c r="AC9" s="6">
        <v>120000</v>
      </c>
      <c r="AD9" s="3"/>
      <c r="AE9" s="6">
        <v>992400</v>
      </c>
      <c r="AF9" s="3"/>
      <c r="AG9" s="6">
        <v>100819467532</v>
      </c>
      <c r="AH9" s="3"/>
      <c r="AI9" s="6">
        <v>119066415300</v>
      </c>
      <c r="AJ9" s="3"/>
      <c r="AK9" s="10">
        <v>9.2259125854154116E-3</v>
      </c>
    </row>
    <row r="10" spans="1:37">
      <c r="A10" s="1" t="s">
        <v>116</v>
      </c>
      <c r="C10" s="3" t="s">
        <v>113</v>
      </c>
      <c r="D10" s="3"/>
      <c r="E10" s="3" t="s">
        <v>113</v>
      </c>
      <c r="F10" s="3"/>
      <c r="G10" s="3" t="s">
        <v>117</v>
      </c>
      <c r="H10" s="3"/>
      <c r="I10" s="3" t="s">
        <v>118</v>
      </c>
      <c r="J10" s="3"/>
      <c r="K10" s="6">
        <v>0</v>
      </c>
      <c r="L10" s="3"/>
      <c r="M10" s="6">
        <v>0</v>
      </c>
      <c r="N10" s="3"/>
      <c r="O10" s="6">
        <v>79889</v>
      </c>
      <c r="P10" s="3"/>
      <c r="Q10" s="6">
        <v>68889728459</v>
      </c>
      <c r="R10" s="3"/>
      <c r="S10" s="6">
        <v>77558159035</v>
      </c>
      <c r="T10" s="3"/>
      <c r="U10" s="6">
        <v>0</v>
      </c>
      <c r="V10" s="3"/>
      <c r="W10" s="6">
        <v>0</v>
      </c>
      <c r="X10" s="3"/>
      <c r="Y10" s="6">
        <v>0</v>
      </c>
      <c r="Z10" s="3"/>
      <c r="AA10" s="6">
        <v>0</v>
      </c>
      <c r="AB10" s="3"/>
      <c r="AC10" s="6">
        <v>79889</v>
      </c>
      <c r="AD10" s="3"/>
      <c r="AE10" s="6">
        <v>988600</v>
      </c>
      <c r="AF10" s="3"/>
      <c r="AG10" s="6">
        <v>68889728459</v>
      </c>
      <c r="AH10" s="3"/>
      <c r="AI10" s="6">
        <v>78963950589</v>
      </c>
      <c r="AJ10" s="3"/>
      <c r="AK10" s="10">
        <v>6.1185557967593888E-3</v>
      </c>
    </row>
    <row r="11" spans="1:37">
      <c r="A11" s="1" t="s">
        <v>119</v>
      </c>
      <c r="C11" s="3" t="s">
        <v>113</v>
      </c>
      <c r="D11" s="3"/>
      <c r="E11" s="3" t="s">
        <v>113</v>
      </c>
      <c r="F11" s="3"/>
      <c r="G11" s="3" t="s">
        <v>120</v>
      </c>
      <c r="H11" s="3"/>
      <c r="I11" s="3" t="s">
        <v>121</v>
      </c>
      <c r="J11" s="3"/>
      <c r="K11" s="6">
        <v>0</v>
      </c>
      <c r="L11" s="3"/>
      <c r="M11" s="6">
        <v>0</v>
      </c>
      <c r="N11" s="3"/>
      <c r="O11" s="6">
        <v>170000</v>
      </c>
      <c r="P11" s="3"/>
      <c r="Q11" s="6">
        <v>139622965887</v>
      </c>
      <c r="R11" s="3"/>
      <c r="S11" s="6">
        <v>154807935975</v>
      </c>
      <c r="T11" s="3"/>
      <c r="U11" s="6">
        <v>0</v>
      </c>
      <c r="V11" s="3"/>
      <c r="W11" s="6">
        <v>0</v>
      </c>
      <c r="X11" s="3"/>
      <c r="Y11" s="6">
        <v>0</v>
      </c>
      <c r="Z11" s="3"/>
      <c r="AA11" s="6">
        <v>0</v>
      </c>
      <c r="AB11" s="3"/>
      <c r="AC11" s="6">
        <v>170000</v>
      </c>
      <c r="AD11" s="3"/>
      <c r="AE11" s="6">
        <v>928900</v>
      </c>
      <c r="AF11" s="3"/>
      <c r="AG11" s="6">
        <v>139622965887</v>
      </c>
      <c r="AH11" s="3"/>
      <c r="AI11" s="6">
        <v>157884378268</v>
      </c>
      <c r="AJ11" s="3"/>
      <c r="AK11" s="10">
        <v>1.2233739202050445E-2</v>
      </c>
    </row>
    <row r="12" spans="1:37">
      <c r="A12" s="1" t="s">
        <v>122</v>
      </c>
      <c r="C12" s="3" t="s">
        <v>113</v>
      </c>
      <c r="D12" s="3"/>
      <c r="E12" s="3" t="s">
        <v>113</v>
      </c>
      <c r="F12" s="3"/>
      <c r="G12" s="3" t="s">
        <v>123</v>
      </c>
      <c r="H12" s="3"/>
      <c r="I12" s="3" t="s">
        <v>124</v>
      </c>
      <c r="J12" s="3"/>
      <c r="K12" s="6">
        <v>0</v>
      </c>
      <c r="L12" s="3"/>
      <c r="M12" s="6">
        <v>0</v>
      </c>
      <c r="N12" s="3"/>
      <c r="O12" s="6">
        <v>19957</v>
      </c>
      <c r="P12" s="3"/>
      <c r="Q12" s="6">
        <v>16464958039</v>
      </c>
      <c r="R12" s="3"/>
      <c r="S12" s="6">
        <v>17955849642</v>
      </c>
      <c r="T12" s="3"/>
      <c r="U12" s="6">
        <v>0</v>
      </c>
      <c r="V12" s="3"/>
      <c r="W12" s="6">
        <v>0</v>
      </c>
      <c r="X12" s="3"/>
      <c r="Y12" s="6">
        <v>0</v>
      </c>
      <c r="Z12" s="3"/>
      <c r="AA12" s="6">
        <v>0</v>
      </c>
      <c r="AB12" s="3"/>
      <c r="AC12" s="6">
        <v>19957</v>
      </c>
      <c r="AD12" s="3"/>
      <c r="AE12" s="6">
        <v>918960</v>
      </c>
      <c r="AF12" s="3"/>
      <c r="AG12" s="6">
        <v>16464958039</v>
      </c>
      <c r="AH12" s="3"/>
      <c r="AI12" s="6">
        <v>18336360652</v>
      </c>
      <c r="AJ12" s="3"/>
      <c r="AK12" s="10">
        <v>1.4208008201453157E-3</v>
      </c>
    </row>
    <row r="13" spans="1:37">
      <c r="A13" s="1" t="s">
        <v>125</v>
      </c>
      <c r="C13" s="3" t="s">
        <v>113</v>
      </c>
      <c r="D13" s="3"/>
      <c r="E13" s="3" t="s">
        <v>113</v>
      </c>
      <c r="F13" s="3"/>
      <c r="G13" s="3" t="s">
        <v>126</v>
      </c>
      <c r="H13" s="3"/>
      <c r="I13" s="3" t="s">
        <v>127</v>
      </c>
      <c r="J13" s="3"/>
      <c r="K13" s="6">
        <v>0</v>
      </c>
      <c r="L13" s="3"/>
      <c r="M13" s="6">
        <v>0</v>
      </c>
      <c r="N13" s="3"/>
      <c r="O13" s="6">
        <v>150744</v>
      </c>
      <c r="P13" s="3"/>
      <c r="Q13" s="6">
        <v>127822138535</v>
      </c>
      <c r="R13" s="3"/>
      <c r="S13" s="6">
        <v>133384259720</v>
      </c>
      <c r="T13" s="3"/>
      <c r="U13" s="6">
        <v>0</v>
      </c>
      <c r="V13" s="3"/>
      <c r="W13" s="6">
        <v>0</v>
      </c>
      <c r="X13" s="3"/>
      <c r="Y13" s="6">
        <v>0</v>
      </c>
      <c r="Z13" s="3"/>
      <c r="AA13" s="6">
        <v>0</v>
      </c>
      <c r="AB13" s="3"/>
      <c r="AC13" s="6">
        <v>150744</v>
      </c>
      <c r="AD13" s="3"/>
      <c r="AE13" s="6">
        <v>899000</v>
      </c>
      <c r="AF13" s="3"/>
      <c r="AG13" s="6">
        <v>127822138535</v>
      </c>
      <c r="AH13" s="3"/>
      <c r="AI13" s="6">
        <v>135494293207</v>
      </c>
      <c r="AJ13" s="3"/>
      <c r="AK13" s="10">
        <v>1.0498833796253772E-2</v>
      </c>
    </row>
    <row r="14" spans="1:37">
      <c r="A14" s="1" t="s">
        <v>128</v>
      </c>
      <c r="C14" s="3" t="s">
        <v>113</v>
      </c>
      <c r="D14" s="3"/>
      <c r="E14" s="3" t="s">
        <v>113</v>
      </c>
      <c r="F14" s="3"/>
      <c r="G14" s="3" t="s">
        <v>129</v>
      </c>
      <c r="H14" s="3"/>
      <c r="I14" s="3" t="s">
        <v>130</v>
      </c>
      <c r="J14" s="3"/>
      <c r="K14" s="6">
        <v>0</v>
      </c>
      <c r="L14" s="3"/>
      <c r="M14" s="6">
        <v>0</v>
      </c>
      <c r="N14" s="3"/>
      <c r="O14" s="6">
        <v>60000</v>
      </c>
      <c r="P14" s="3"/>
      <c r="Q14" s="6">
        <v>51271491270</v>
      </c>
      <c r="R14" s="3"/>
      <c r="S14" s="6">
        <v>51260707312</v>
      </c>
      <c r="T14" s="3"/>
      <c r="U14" s="6">
        <v>100000</v>
      </c>
      <c r="V14" s="3"/>
      <c r="W14" s="6">
        <v>85815181250</v>
      </c>
      <c r="X14" s="3"/>
      <c r="Y14" s="6">
        <v>0</v>
      </c>
      <c r="Z14" s="3"/>
      <c r="AA14" s="6">
        <v>0</v>
      </c>
      <c r="AB14" s="3"/>
      <c r="AC14" s="6">
        <v>160000</v>
      </c>
      <c r="AD14" s="3"/>
      <c r="AE14" s="6">
        <v>869000</v>
      </c>
      <c r="AF14" s="3"/>
      <c r="AG14" s="6">
        <v>137086672520</v>
      </c>
      <c r="AH14" s="3"/>
      <c r="AI14" s="6">
        <v>139014799000</v>
      </c>
      <c r="AJ14" s="3"/>
      <c r="AK14" s="10">
        <v>1.0771621707276626E-2</v>
      </c>
    </row>
    <row r="15" spans="1:37">
      <c r="A15" s="1" t="s">
        <v>131</v>
      </c>
      <c r="C15" s="3" t="s">
        <v>113</v>
      </c>
      <c r="D15" s="3"/>
      <c r="E15" s="3" t="s">
        <v>113</v>
      </c>
      <c r="F15" s="3"/>
      <c r="G15" s="3" t="s">
        <v>132</v>
      </c>
      <c r="H15" s="3"/>
      <c r="I15" s="3" t="s">
        <v>133</v>
      </c>
      <c r="J15" s="3"/>
      <c r="K15" s="6">
        <v>18</v>
      </c>
      <c r="L15" s="3"/>
      <c r="M15" s="6">
        <v>18</v>
      </c>
      <c r="N15" s="3"/>
      <c r="O15" s="6">
        <v>300000</v>
      </c>
      <c r="P15" s="3"/>
      <c r="Q15" s="6">
        <v>293640000000</v>
      </c>
      <c r="R15" s="3"/>
      <c r="S15" s="6">
        <v>293718753828</v>
      </c>
      <c r="T15" s="3"/>
      <c r="U15" s="6">
        <v>0</v>
      </c>
      <c r="V15" s="3"/>
      <c r="W15" s="6">
        <v>0</v>
      </c>
      <c r="X15" s="3"/>
      <c r="Y15" s="6">
        <v>0</v>
      </c>
      <c r="Z15" s="3"/>
      <c r="AA15" s="6">
        <v>0</v>
      </c>
      <c r="AB15" s="3"/>
      <c r="AC15" s="6">
        <v>300000</v>
      </c>
      <c r="AD15" s="3"/>
      <c r="AE15" s="6">
        <v>981000</v>
      </c>
      <c r="AF15" s="3"/>
      <c r="AG15" s="6">
        <v>293640000000</v>
      </c>
      <c r="AH15" s="3"/>
      <c r="AI15" s="6">
        <v>294246658125</v>
      </c>
      <c r="AJ15" s="3"/>
      <c r="AK15" s="10">
        <v>2.2799829318552296E-2</v>
      </c>
    </row>
    <row r="16" spans="1:37">
      <c r="A16" s="1" t="s">
        <v>134</v>
      </c>
      <c r="C16" s="3" t="s">
        <v>113</v>
      </c>
      <c r="D16" s="3"/>
      <c r="E16" s="3" t="s">
        <v>113</v>
      </c>
      <c r="F16" s="3"/>
      <c r="G16" s="3" t="s">
        <v>135</v>
      </c>
      <c r="H16" s="3"/>
      <c r="I16" s="3" t="s">
        <v>136</v>
      </c>
      <c r="J16" s="3"/>
      <c r="K16" s="6">
        <v>18</v>
      </c>
      <c r="L16" s="3"/>
      <c r="M16" s="6">
        <v>18</v>
      </c>
      <c r="N16" s="3"/>
      <c r="O16" s="6">
        <v>10000</v>
      </c>
      <c r="P16" s="3"/>
      <c r="Q16" s="6">
        <v>10001802495</v>
      </c>
      <c r="R16" s="3"/>
      <c r="S16" s="6">
        <v>9998177501</v>
      </c>
      <c r="T16" s="3"/>
      <c r="U16" s="6">
        <v>0</v>
      </c>
      <c r="V16" s="3"/>
      <c r="W16" s="6">
        <v>0</v>
      </c>
      <c r="X16" s="3"/>
      <c r="Y16" s="6">
        <v>0</v>
      </c>
      <c r="Z16" s="3"/>
      <c r="AA16" s="6">
        <v>0</v>
      </c>
      <c r="AB16" s="3"/>
      <c r="AC16" s="6">
        <v>10000</v>
      </c>
      <c r="AD16" s="3"/>
      <c r="AE16" s="6">
        <v>999999</v>
      </c>
      <c r="AF16" s="3"/>
      <c r="AG16" s="6">
        <v>10001802495</v>
      </c>
      <c r="AH16" s="3"/>
      <c r="AI16" s="6">
        <v>9998177501</v>
      </c>
      <c r="AJ16" s="3"/>
      <c r="AK16" s="10">
        <v>7.7471309945192511E-4</v>
      </c>
    </row>
    <row r="17" spans="1:37">
      <c r="A17" s="1" t="s">
        <v>137</v>
      </c>
      <c r="C17" s="3" t="s">
        <v>113</v>
      </c>
      <c r="D17" s="3"/>
      <c r="E17" s="3" t="s">
        <v>113</v>
      </c>
      <c r="F17" s="3"/>
      <c r="G17" s="3" t="s">
        <v>138</v>
      </c>
      <c r="H17" s="3"/>
      <c r="I17" s="3" t="s">
        <v>139</v>
      </c>
      <c r="J17" s="3"/>
      <c r="K17" s="6">
        <v>18</v>
      </c>
      <c r="L17" s="3"/>
      <c r="M17" s="6">
        <v>18</v>
      </c>
      <c r="N17" s="3"/>
      <c r="O17" s="6">
        <v>0</v>
      </c>
      <c r="P17" s="3"/>
      <c r="Q17" s="6">
        <v>0</v>
      </c>
      <c r="R17" s="3"/>
      <c r="S17" s="6">
        <v>0</v>
      </c>
      <c r="T17" s="3"/>
      <c r="U17" s="6">
        <v>200000</v>
      </c>
      <c r="V17" s="3"/>
      <c r="W17" s="6">
        <v>199292727312</v>
      </c>
      <c r="X17" s="3"/>
      <c r="Y17" s="6">
        <v>0</v>
      </c>
      <c r="Z17" s="3"/>
      <c r="AA17" s="6">
        <v>0</v>
      </c>
      <c r="AB17" s="3"/>
      <c r="AC17" s="6">
        <v>200000</v>
      </c>
      <c r="AD17" s="3"/>
      <c r="AE17" s="6">
        <v>995150</v>
      </c>
      <c r="AF17" s="3"/>
      <c r="AG17" s="6">
        <v>199292727312</v>
      </c>
      <c r="AH17" s="3"/>
      <c r="AI17" s="6">
        <v>198993925815</v>
      </c>
      <c r="AJ17" s="3"/>
      <c r="AK17" s="10">
        <v>1.5419130238968648E-2</v>
      </c>
    </row>
    <row r="18" spans="1:37">
      <c r="A18" s="1" t="s">
        <v>140</v>
      </c>
      <c r="C18" s="3" t="s">
        <v>113</v>
      </c>
      <c r="D18" s="3"/>
      <c r="E18" s="3" t="s">
        <v>113</v>
      </c>
      <c r="F18" s="3"/>
      <c r="G18" s="3" t="s">
        <v>141</v>
      </c>
      <c r="H18" s="3"/>
      <c r="I18" s="3" t="s">
        <v>142</v>
      </c>
      <c r="J18" s="3"/>
      <c r="K18" s="6">
        <v>15</v>
      </c>
      <c r="L18" s="3"/>
      <c r="M18" s="6">
        <v>15</v>
      </c>
      <c r="N18" s="3"/>
      <c r="O18" s="6">
        <v>0</v>
      </c>
      <c r="P18" s="3"/>
      <c r="Q18" s="6">
        <v>0</v>
      </c>
      <c r="R18" s="3"/>
      <c r="S18" s="6">
        <v>0</v>
      </c>
      <c r="T18" s="3"/>
      <c r="U18" s="6">
        <v>150000</v>
      </c>
      <c r="V18" s="3"/>
      <c r="W18" s="6">
        <v>140836900625</v>
      </c>
      <c r="X18" s="3"/>
      <c r="Y18" s="6">
        <v>0</v>
      </c>
      <c r="Z18" s="3"/>
      <c r="AA18" s="6">
        <v>0</v>
      </c>
      <c r="AB18" s="3"/>
      <c r="AC18" s="6">
        <v>150000</v>
      </c>
      <c r="AD18" s="3"/>
      <c r="AE18" s="6">
        <v>960000</v>
      </c>
      <c r="AF18" s="3"/>
      <c r="AG18" s="6">
        <v>140836900625</v>
      </c>
      <c r="AH18" s="3"/>
      <c r="AI18" s="6">
        <v>143973900000</v>
      </c>
      <c r="AJ18" s="3"/>
      <c r="AK18" s="10">
        <v>1.1155879788894089E-2</v>
      </c>
    </row>
    <row r="19" spans="1:37">
      <c r="A19" s="1" t="s">
        <v>143</v>
      </c>
      <c r="C19" s="3" t="s">
        <v>113</v>
      </c>
      <c r="D19" s="3"/>
      <c r="E19" s="3" t="s">
        <v>113</v>
      </c>
      <c r="F19" s="3"/>
      <c r="G19" s="3" t="s">
        <v>144</v>
      </c>
      <c r="H19" s="3"/>
      <c r="I19" s="3" t="s">
        <v>145</v>
      </c>
      <c r="J19" s="3"/>
      <c r="K19" s="6">
        <v>18</v>
      </c>
      <c r="L19" s="3"/>
      <c r="M19" s="6">
        <v>18</v>
      </c>
      <c r="N19" s="3"/>
      <c r="O19" s="6">
        <v>0</v>
      </c>
      <c r="P19" s="3"/>
      <c r="Q19" s="6">
        <v>0</v>
      </c>
      <c r="R19" s="3"/>
      <c r="S19" s="6">
        <v>0</v>
      </c>
      <c r="T19" s="3"/>
      <c r="U19" s="6">
        <v>50000</v>
      </c>
      <c r="V19" s="3"/>
      <c r="W19" s="6">
        <v>47626000000</v>
      </c>
      <c r="X19" s="3"/>
      <c r="Y19" s="6">
        <v>0</v>
      </c>
      <c r="Z19" s="3"/>
      <c r="AA19" s="6">
        <v>0</v>
      </c>
      <c r="AB19" s="3"/>
      <c r="AC19" s="6">
        <v>50000</v>
      </c>
      <c r="AD19" s="3"/>
      <c r="AE19" s="6">
        <v>952860</v>
      </c>
      <c r="AF19" s="3"/>
      <c r="AG19" s="6">
        <v>47626000000</v>
      </c>
      <c r="AH19" s="3"/>
      <c r="AI19" s="6">
        <v>47634364706</v>
      </c>
      <c r="AJ19" s="3"/>
      <c r="AK19" s="10">
        <v>3.6909693109686919E-3</v>
      </c>
    </row>
    <row r="20" spans="1:37">
      <c r="A20" s="1" t="s">
        <v>146</v>
      </c>
      <c r="C20" s="3" t="s">
        <v>113</v>
      </c>
      <c r="D20" s="3"/>
      <c r="E20" s="3" t="s">
        <v>113</v>
      </c>
      <c r="F20" s="3"/>
      <c r="G20" s="3" t="s">
        <v>132</v>
      </c>
      <c r="H20" s="3"/>
      <c r="I20" s="3" t="s">
        <v>147</v>
      </c>
      <c r="J20" s="3"/>
      <c r="K20" s="6">
        <v>18</v>
      </c>
      <c r="L20" s="3"/>
      <c r="M20" s="6">
        <v>18</v>
      </c>
      <c r="N20" s="3"/>
      <c r="O20" s="6">
        <v>0</v>
      </c>
      <c r="P20" s="3"/>
      <c r="Q20" s="6">
        <v>0</v>
      </c>
      <c r="R20" s="3"/>
      <c r="S20" s="6">
        <v>0</v>
      </c>
      <c r="T20" s="3"/>
      <c r="U20" s="6">
        <v>2000</v>
      </c>
      <c r="V20" s="3"/>
      <c r="W20" s="6">
        <v>1911966480</v>
      </c>
      <c r="X20" s="3"/>
      <c r="Y20" s="6">
        <v>0</v>
      </c>
      <c r="Z20" s="3"/>
      <c r="AA20" s="6">
        <v>0</v>
      </c>
      <c r="AB20" s="3"/>
      <c r="AC20" s="6">
        <v>2000</v>
      </c>
      <c r="AD20" s="3"/>
      <c r="AE20" s="6">
        <v>1000000</v>
      </c>
      <c r="AF20" s="3"/>
      <c r="AG20" s="6">
        <v>1911966480</v>
      </c>
      <c r="AH20" s="3"/>
      <c r="AI20" s="6">
        <v>1999637500</v>
      </c>
      <c r="AJ20" s="3"/>
      <c r="AK20" s="10">
        <v>1.5494277484575124E-4</v>
      </c>
    </row>
    <row r="21" spans="1:37" ht="24.75" thickBot="1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7">
        <f>SUM(Q9:Q20)</f>
        <v>808532552217</v>
      </c>
      <c r="R21" s="3"/>
      <c r="S21" s="7">
        <f>SUM(S9:S20)</f>
        <v>855375888745</v>
      </c>
      <c r="T21" s="3"/>
      <c r="U21" s="3"/>
      <c r="V21" s="3"/>
      <c r="W21" s="7">
        <f>SUM(W9:W20)</f>
        <v>475482775667</v>
      </c>
      <c r="X21" s="3"/>
      <c r="Y21" s="3"/>
      <c r="Z21" s="3"/>
      <c r="AA21" s="7">
        <f>SUM(AA9:AA20)</f>
        <v>0</v>
      </c>
      <c r="AB21" s="3"/>
      <c r="AC21" s="3"/>
      <c r="AD21" s="3"/>
      <c r="AE21" s="3"/>
      <c r="AF21" s="3"/>
      <c r="AG21" s="7">
        <f>SUM(AG9:AG20)</f>
        <v>1284015327884</v>
      </c>
      <c r="AH21" s="3"/>
      <c r="AI21" s="7">
        <f>SUM(AI9:AI20)</f>
        <v>1345606860663</v>
      </c>
      <c r="AJ21" s="3"/>
      <c r="AK21" s="11">
        <f>SUM(AK9:AK20)</f>
        <v>0.10426492843958238</v>
      </c>
    </row>
    <row r="22" spans="1:37" ht="24.75" thickTop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6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>
      <c r="S23" s="2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9" sqref="S8:S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>
      <c r="A6" s="24" t="s">
        <v>149</v>
      </c>
      <c r="C6" s="25" t="s">
        <v>150</v>
      </c>
      <c r="D6" s="25" t="s">
        <v>150</v>
      </c>
      <c r="E6" s="25" t="s">
        <v>150</v>
      </c>
      <c r="F6" s="25" t="s">
        <v>150</v>
      </c>
      <c r="G6" s="25" t="s">
        <v>150</v>
      </c>
      <c r="H6" s="25" t="s">
        <v>150</v>
      </c>
      <c r="I6" s="25" t="s">
        <v>150</v>
      </c>
      <c r="K6" s="25" t="s">
        <v>301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>
      <c r="A7" s="25" t="s">
        <v>149</v>
      </c>
      <c r="C7" s="25" t="s">
        <v>151</v>
      </c>
      <c r="E7" s="25" t="s">
        <v>152</v>
      </c>
      <c r="G7" s="25" t="s">
        <v>153</v>
      </c>
      <c r="I7" s="25" t="s">
        <v>110</v>
      </c>
      <c r="K7" s="25" t="s">
        <v>154</v>
      </c>
      <c r="M7" s="25" t="s">
        <v>155</v>
      </c>
      <c r="O7" s="25" t="s">
        <v>156</v>
      </c>
      <c r="Q7" s="25" t="s">
        <v>154</v>
      </c>
      <c r="S7" s="25" t="s">
        <v>148</v>
      </c>
    </row>
    <row r="8" spans="1:19">
      <c r="A8" s="1" t="s">
        <v>157</v>
      </c>
      <c r="C8" s="3" t="s">
        <v>158</v>
      </c>
      <c r="D8" s="3"/>
      <c r="E8" s="3" t="s">
        <v>159</v>
      </c>
      <c r="F8" s="3"/>
      <c r="G8" s="3" t="s">
        <v>160</v>
      </c>
      <c r="H8" s="3"/>
      <c r="I8" s="6">
        <v>8</v>
      </c>
      <c r="J8" s="3"/>
      <c r="K8" s="6">
        <v>277598956473</v>
      </c>
      <c r="L8" s="3"/>
      <c r="M8" s="6">
        <v>22297743841</v>
      </c>
      <c r="N8" s="3"/>
      <c r="O8" s="6">
        <v>252354072270</v>
      </c>
      <c r="P8" s="3"/>
      <c r="Q8" s="6">
        <v>47542628044</v>
      </c>
      <c r="R8" s="3"/>
      <c r="S8" s="10">
        <v>3.6838610561148164E-3</v>
      </c>
    </row>
    <row r="9" spans="1:19">
      <c r="A9" s="1" t="s">
        <v>161</v>
      </c>
      <c r="C9" s="3" t="s">
        <v>162</v>
      </c>
      <c r="D9" s="3"/>
      <c r="E9" s="3" t="s">
        <v>159</v>
      </c>
      <c r="F9" s="3"/>
      <c r="G9" s="3" t="s">
        <v>163</v>
      </c>
      <c r="H9" s="3"/>
      <c r="I9" s="6">
        <v>8</v>
      </c>
      <c r="J9" s="3"/>
      <c r="K9" s="6">
        <v>200677839914</v>
      </c>
      <c r="L9" s="3"/>
      <c r="M9" s="6">
        <v>716485479735</v>
      </c>
      <c r="N9" s="3"/>
      <c r="O9" s="6">
        <v>727628654922</v>
      </c>
      <c r="P9" s="3"/>
      <c r="Q9" s="6">
        <v>189534664727</v>
      </c>
      <c r="R9" s="3"/>
      <c r="S9" s="10">
        <v>1.4686175310405267E-2</v>
      </c>
    </row>
    <row r="10" spans="1:19" ht="24.75" thickBot="1">
      <c r="C10" s="3"/>
      <c r="D10" s="3"/>
      <c r="E10" s="3"/>
      <c r="F10" s="3"/>
      <c r="G10" s="3"/>
      <c r="H10" s="3"/>
      <c r="I10" s="3"/>
      <c r="J10" s="3"/>
      <c r="K10" s="7">
        <f>SUM(K8:K9)</f>
        <v>478276796387</v>
      </c>
      <c r="L10" s="3"/>
      <c r="M10" s="7">
        <f>SUM(M8:M9)</f>
        <v>738783223576</v>
      </c>
      <c r="N10" s="3"/>
      <c r="O10" s="7">
        <f>SUM(O8:O9)</f>
        <v>979982727192</v>
      </c>
      <c r="P10" s="3"/>
      <c r="Q10" s="7">
        <f>SUM(Q8:Q9)</f>
        <v>237077292771</v>
      </c>
      <c r="R10" s="3"/>
      <c r="S10" s="11">
        <f>SUM(S8:S9)</f>
        <v>1.8370036366520084E-2</v>
      </c>
    </row>
    <row r="11" spans="1:19" ht="24.75" thickTop="1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6"/>
  <sheetViews>
    <sheetView rightToLeft="1" workbookViewId="0">
      <selection activeCell="A23" sqref="A23:XFD27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>
      <c r="A6" s="25" t="s">
        <v>165</v>
      </c>
      <c r="B6" s="25" t="s">
        <v>165</v>
      </c>
      <c r="C6" s="25" t="s">
        <v>165</v>
      </c>
      <c r="D6" s="25" t="s">
        <v>165</v>
      </c>
      <c r="E6" s="25" t="s">
        <v>165</v>
      </c>
      <c r="F6" s="25" t="s">
        <v>165</v>
      </c>
      <c r="G6" s="25" t="s">
        <v>165</v>
      </c>
      <c r="I6" s="25" t="s">
        <v>166</v>
      </c>
      <c r="J6" s="25" t="s">
        <v>166</v>
      </c>
      <c r="K6" s="25" t="s">
        <v>166</v>
      </c>
      <c r="L6" s="25" t="s">
        <v>166</v>
      </c>
      <c r="M6" s="25" t="s">
        <v>166</v>
      </c>
      <c r="O6" s="25" t="s">
        <v>167</v>
      </c>
      <c r="P6" s="25" t="s">
        <v>167</v>
      </c>
      <c r="Q6" s="25" t="s">
        <v>167</v>
      </c>
      <c r="R6" s="25" t="s">
        <v>167</v>
      </c>
      <c r="S6" s="25" t="s">
        <v>167</v>
      </c>
    </row>
    <row r="7" spans="1:19" ht="24.75">
      <c r="A7" s="25" t="s">
        <v>168</v>
      </c>
      <c r="C7" s="25" t="s">
        <v>169</v>
      </c>
      <c r="E7" s="25" t="s">
        <v>109</v>
      </c>
      <c r="G7" s="25" t="s">
        <v>110</v>
      </c>
      <c r="I7" s="25" t="s">
        <v>170</v>
      </c>
      <c r="K7" s="25" t="s">
        <v>171</v>
      </c>
      <c r="M7" s="25" t="s">
        <v>172</v>
      </c>
      <c r="O7" s="25" t="s">
        <v>170</v>
      </c>
      <c r="Q7" s="25" t="s">
        <v>171</v>
      </c>
      <c r="S7" s="25" t="s">
        <v>172</v>
      </c>
    </row>
    <row r="8" spans="1:19">
      <c r="A8" s="1" t="s">
        <v>143</v>
      </c>
      <c r="C8" s="3" t="s">
        <v>302</v>
      </c>
      <c r="E8" s="3" t="s">
        <v>145</v>
      </c>
      <c r="F8" s="3"/>
      <c r="G8" s="6">
        <v>18</v>
      </c>
      <c r="H8" s="3"/>
      <c r="I8" s="6">
        <v>287450258</v>
      </c>
      <c r="J8" s="3"/>
      <c r="K8" s="3">
        <v>0</v>
      </c>
      <c r="L8" s="3"/>
      <c r="M8" s="6">
        <v>287450258</v>
      </c>
      <c r="N8" s="3"/>
      <c r="O8" s="6">
        <v>287450258</v>
      </c>
      <c r="P8" s="3"/>
      <c r="Q8" s="3">
        <v>0</v>
      </c>
      <c r="R8" s="3"/>
      <c r="S8" s="6">
        <v>287450258</v>
      </c>
    </row>
    <row r="9" spans="1:19">
      <c r="A9" s="1" t="s">
        <v>146</v>
      </c>
      <c r="C9" s="3" t="s">
        <v>302</v>
      </c>
      <c r="E9" s="3" t="s">
        <v>147</v>
      </c>
      <c r="F9" s="3"/>
      <c r="G9" s="6">
        <v>18</v>
      </c>
      <c r="H9" s="3"/>
      <c r="I9" s="6">
        <v>28138532</v>
      </c>
      <c r="J9" s="3"/>
      <c r="K9" s="3">
        <v>0</v>
      </c>
      <c r="L9" s="3"/>
      <c r="M9" s="6">
        <v>28138532</v>
      </c>
      <c r="N9" s="3"/>
      <c r="O9" s="6">
        <v>28138532</v>
      </c>
      <c r="P9" s="3"/>
      <c r="Q9" s="3">
        <v>0</v>
      </c>
      <c r="R9" s="3"/>
      <c r="S9" s="6">
        <v>28138532</v>
      </c>
    </row>
    <row r="10" spans="1:19">
      <c r="A10" s="1" t="s">
        <v>131</v>
      </c>
      <c r="C10" s="3" t="s">
        <v>302</v>
      </c>
      <c r="E10" s="3" t="s">
        <v>133</v>
      </c>
      <c r="F10" s="3"/>
      <c r="G10" s="6">
        <v>18</v>
      </c>
      <c r="H10" s="3"/>
      <c r="I10" s="6">
        <v>4507356838</v>
      </c>
      <c r="J10" s="3"/>
      <c r="K10" s="3">
        <v>0</v>
      </c>
      <c r="L10" s="3"/>
      <c r="M10" s="6">
        <v>4507356838</v>
      </c>
      <c r="N10" s="3"/>
      <c r="O10" s="6">
        <v>12699519424</v>
      </c>
      <c r="P10" s="3"/>
      <c r="Q10" s="3">
        <v>0</v>
      </c>
      <c r="R10" s="3"/>
      <c r="S10" s="6">
        <v>12699519424</v>
      </c>
    </row>
    <row r="11" spans="1:19">
      <c r="A11" s="1" t="s">
        <v>140</v>
      </c>
      <c r="C11" s="3" t="s">
        <v>302</v>
      </c>
      <c r="E11" s="3" t="s">
        <v>142</v>
      </c>
      <c r="F11" s="3"/>
      <c r="G11" s="6">
        <v>15</v>
      </c>
      <c r="H11" s="3"/>
      <c r="I11" s="6">
        <v>547291152</v>
      </c>
      <c r="J11" s="3"/>
      <c r="K11" s="3">
        <v>0</v>
      </c>
      <c r="L11" s="3"/>
      <c r="M11" s="6">
        <v>547291152</v>
      </c>
      <c r="N11" s="3"/>
      <c r="O11" s="6">
        <v>547291152</v>
      </c>
      <c r="P11" s="3"/>
      <c r="Q11" s="3">
        <v>0</v>
      </c>
      <c r="R11" s="3"/>
      <c r="S11" s="6">
        <v>547291152</v>
      </c>
    </row>
    <row r="12" spans="1:19">
      <c r="A12" s="1" t="s">
        <v>174</v>
      </c>
      <c r="C12" s="3" t="s">
        <v>302</v>
      </c>
      <c r="E12" s="3" t="s">
        <v>175</v>
      </c>
      <c r="F12" s="3"/>
      <c r="G12" s="6">
        <v>18</v>
      </c>
      <c r="H12" s="3"/>
      <c r="I12" s="6">
        <v>0</v>
      </c>
      <c r="J12" s="3"/>
      <c r="K12" s="3">
        <v>0</v>
      </c>
      <c r="L12" s="3"/>
      <c r="M12" s="6">
        <v>0</v>
      </c>
      <c r="N12" s="3"/>
      <c r="O12" s="6">
        <v>9774123288</v>
      </c>
      <c r="P12" s="3"/>
      <c r="Q12" s="3">
        <v>0</v>
      </c>
      <c r="R12" s="3"/>
      <c r="S12" s="6">
        <v>9774123288</v>
      </c>
    </row>
    <row r="13" spans="1:19">
      <c r="A13" s="1" t="s">
        <v>176</v>
      </c>
      <c r="C13" s="3" t="s">
        <v>302</v>
      </c>
      <c r="E13" s="3" t="s">
        <v>177</v>
      </c>
      <c r="F13" s="3"/>
      <c r="G13" s="6">
        <v>15</v>
      </c>
      <c r="H13" s="3"/>
      <c r="I13" s="6">
        <v>0</v>
      </c>
      <c r="J13" s="3"/>
      <c r="K13" s="3">
        <v>0</v>
      </c>
      <c r="L13" s="3"/>
      <c r="M13" s="6">
        <v>0</v>
      </c>
      <c r="N13" s="3"/>
      <c r="O13" s="6">
        <v>17172098</v>
      </c>
      <c r="P13" s="3"/>
      <c r="Q13" s="3">
        <v>0</v>
      </c>
      <c r="R13" s="3"/>
      <c r="S13" s="6">
        <v>17172098</v>
      </c>
    </row>
    <row r="14" spans="1:19">
      <c r="A14" s="1" t="s">
        <v>178</v>
      </c>
      <c r="C14" s="3" t="s">
        <v>302</v>
      </c>
      <c r="E14" s="3" t="s">
        <v>179</v>
      </c>
      <c r="F14" s="3"/>
      <c r="G14" s="6">
        <v>15</v>
      </c>
      <c r="H14" s="3"/>
      <c r="I14" s="6">
        <v>0</v>
      </c>
      <c r="J14" s="3"/>
      <c r="K14" s="3">
        <v>0</v>
      </c>
      <c r="L14" s="3"/>
      <c r="M14" s="6">
        <v>0</v>
      </c>
      <c r="N14" s="3"/>
      <c r="O14" s="6">
        <v>5655076061</v>
      </c>
      <c r="P14" s="3"/>
      <c r="Q14" s="3">
        <v>0</v>
      </c>
      <c r="R14" s="3"/>
      <c r="S14" s="6">
        <v>5655076061</v>
      </c>
    </row>
    <row r="15" spans="1:19">
      <c r="A15" s="1" t="s">
        <v>180</v>
      </c>
      <c r="C15" s="3" t="s">
        <v>302</v>
      </c>
      <c r="E15" s="3" t="s">
        <v>132</v>
      </c>
      <c r="F15" s="3"/>
      <c r="G15" s="6">
        <v>15</v>
      </c>
      <c r="H15" s="3"/>
      <c r="I15" s="6">
        <v>0</v>
      </c>
      <c r="J15" s="3"/>
      <c r="K15" s="3">
        <v>0</v>
      </c>
      <c r="L15" s="3"/>
      <c r="M15" s="6">
        <v>0</v>
      </c>
      <c r="N15" s="3"/>
      <c r="O15" s="6">
        <v>7559250338</v>
      </c>
      <c r="P15" s="3"/>
      <c r="Q15" s="3">
        <v>0</v>
      </c>
      <c r="R15" s="3"/>
      <c r="S15" s="6">
        <v>7559250338</v>
      </c>
    </row>
    <row r="16" spans="1:19">
      <c r="A16" s="1" t="s">
        <v>134</v>
      </c>
      <c r="C16" s="3" t="s">
        <v>302</v>
      </c>
      <c r="E16" s="3" t="s">
        <v>136</v>
      </c>
      <c r="F16" s="3"/>
      <c r="G16" s="6">
        <v>18</v>
      </c>
      <c r="H16" s="3"/>
      <c r="I16" s="6">
        <v>151731606</v>
      </c>
      <c r="J16" s="3"/>
      <c r="K16" s="3">
        <v>0</v>
      </c>
      <c r="L16" s="3"/>
      <c r="M16" s="6">
        <v>151731606</v>
      </c>
      <c r="N16" s="3"/>
      <c r="O16" s="6">
        <v>1425141927</v>
      </c>
      <c r="P16" s="3"/>
      <c r="Q16" s="3">
        <v>0</v>
      </c>
      <c r="R16" s="3"/>
      <c r="S16" s="6">
        <v>1425141927</v>
      </c>
    </row>
    <row r="17" spans="1:19">
      <c r="A17" s="1" t="s">
        <v>137</v>
      </c>
      <c r="C17" s="3" t="s">
        <v>302</v>
      </c>
      <c r="E17" s="3" t="s">
        <v>139</v>
      </c>
      <c r="F17" s="3"/>
      <c r="G17" s="6">
        <v>18</v>
      </c>
      <c r="H17" s="3"/>
      <c r="I17" s="6">
        <v>806674600</v>
      </c>
      <c r="J17" s="3"/>
      <c r="K17" s="3">
        <v>0</v>
      </c>
      <c r="L17" s="3"/>
      <c r="M17" s="6">
        <v>806674600</v>
      </c>
      <c r="N17" s="3"/>
      <c r="O17" s="6">
        <v>806674600</v>
      </c>
      <c r="P17" s="3"/>
      <c r="Q17" s="3">
        <v>0</v>
      </c>
      <c r="R17" s="3"/>
      <c r="S17" s="6">
        <v>806674600</v>
      </c>
    </row>
    <row r="18" spans="1:19">
      <c r="A18" s="1" t="s">
        <v>181</v>
      </c>
      <c r="C18" s="3" t="s">
        <v>302</v>
      </c>
      <c r="E18" s="3" t="s">
        <v>182</v>
      </c>
      <c r="F18" s="3"/>
      <c r="G18" s="6">
        <v>19</v>
      </c>
      <c r="H18" s="3"/>
      <c r="I18" s="6">
        <v>0</v>
      </c>
      <c r="J18" s="3"/>
      <c r="K18" s="3">
        <v>0</v>
      </c>
      <c r="L18" s="3"/>
      <c r="M18" s="6">
        <v>0</v>
      </c>
      <c r="N18" s="3"/>
      <c r="O18" s="6">
        <v>19422886271</v>
      </c>
      <c r="P18" s="3"/>
      <c r="Q18" s="3">
        <v>0</v>
      </c>
      <c r="R18" s="3"/>
      <c r="S18" s="6">
        <v>19422886271</v>
      </c>
    </row>
    <row r="19" spans="1:19">
      <c r="A19" s="1" t="s">
        <v>183</v>
      </c>
      <c r="C19" s="3" t="s">
        <v>302</v>
      </c>
      <c r="E19" s="3" t="s">
        <v>184</v>
      </c>
      <c r="F19" s="3"/>
      <c r="G19" s="6">
        <v>16</v>
      </c>
      <c r="H19" s="3"/>
      <c r="I19" s="6">
        <v>0</v>
      </c>
      <c r="J19" s="3"/>
      <c r="K19" s="3">
        <v>0</v>
      </c>
      <c r="L19" s="3"/>
      <c r="M19" s="6">
        <v>0</v>
      </c>
      <c r="N19" s="3"/>
      <c r="O19" s="6">
        <v>27019952061</v>
      </c>
      <c r="P19" s="3"/>
      <c r="Q19" s="3">
        <v>0</v>
      </c>
      <c r="R19" s="3"/>
      <c r="S19" s="6">
        <v>27019952061</v>
      </c>
    </row>
    <row r="20" spans="1:19">
      <c r="A20" s="1" t="s">
        <v>157</v>
      </c>
      <c r="C20" s="6">
        <v>1</v>
      </c>
      <c r="E20" s="3" t="s">
        <v>302</v>
      </c>
      <c r="F20" s="3"/>
      <c r="G20" s="6">
        <v>8</v>
      </c>
      <c r="H20" s="3"/>
      <c r="I20" s="6">
        <v>1859995421</v>
      </c>
      <c r="J20" s="3"/>
      <c r="K20" s="3">
        <v>0</v>
      </c>
      <c r="L20" s="3"/>
      <c r="M20" s="6">
        <v>1859995421</v>
      </c>
      <c r="N20" s="3"/>
      <c r="O20" s="6">
        <v>27139870094</v>
      </c>
      <c r="P20" s="3"/>
      <c r="Q20" s="3">
        <v>0</v>
      </c>
      <c r="R20" s="3"/>
      <c r="S20" s="6">
        <v>27139870094</v>
      </c>
    </row>
    <row r="21" spans="1:19">
      <c r="A21" s="1" t="s">
        <v>161</v>
      </c>
      <c r="C21" s="6">
        <v>25</v>
      </c>
      <c r="E21" s="3" t="s">
        <v>302</v>
      </c>
      <c r="F21" s="3"/>
      <c r="G21" s="6">
        <v>8</v>
      </c>
      <c r="H21" s="3"/>
      <c r="I21" s="6">
        <v>502221860</v>
      </c>
      <c r="J21" s="3"/>
      <c r="K21" s="3">
        <v>0</v>
      </c>
      <c r="L21" s="3"/>
      <c r="M21" s="6">
        <v>502221860</v>
      </c>
      <c r="N21" s="3"/>
      <c r="O21" s="6">
        <v>4950682023</v>
      </c>
      <c r="P21" s="3"/>
      <c r="Q21" s="3">
        <v>0</v>
      </c>
      <c r="R21" s="3"/>
      <c r="S21" s="6">
        <v>4950682023</v>
      </c>
    </row>
    <row r="22" spans="1:19" ht="24.75" thickBot="1">
      <c r="I22" s="13">
        <f>SUM(SUM(I8:I21))</f>
        <v>8690860267</v>
      </c>
      <c r="K22" s="12">
        <f>SUM(K8:K21)</f>
        <v>0</v>
      </c>
      <c r="M22" s="13">
        <f>SUM(M8:M21)</f>
        <v>8690860267</v>
      </c>
      <c r="O22" s="13">
        <f>SUM(O8:O21)</f>
        <v>117333228127</v>
      </c>
      <c r="Q22" s="12">
        <f>SUM(Q8:Q21)</f>
        <v>0</v>
      </c>
      <c r="S22" s="13">
        <f>SUM(S8:S21)</f>
        <v>117333228127</v>
      </c>
    </row>
    <row r="23" spans="1:19" ht="24.75" thickTop="1">
      <c r="M23" s="2"/>
      <c r="N23" s="2"/>
      <c r="O23" s="2"/>
      <c r="P23" s="2"/>
      <c r="Q23" s="2"/>
      <c r="R23" s="2"/>
      <c r="S23" s="2"/>
    </row>
    <row r="26" spans="1:19">
      <c r="L26" s="2"/>
      <c r="M26" s="2"/>
      <c r="N26" s="2"/>
      <c r="O26" s="2"/>
      <c r="P26" s="2"/>
      <c r="Q26" s="2"/>
      <c r="R26" s="2"/>
      <c r="S26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7"/>
  <sheetViews>
    <sheetView rightToLeft="1" workbookViewId="0">
      <selection activeCell="M18" sqref="M18"/>
    </sheetView>
  </sheetViews>
  <sheetFormatPr defaultRowHeight="24"/>
  <cols>
    <col min="1" max="1" width="33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>
      <c r="A6" s="24" t="s">
        <v>3</v>
      </c>
      <c r="C6" s="25" t="s">
        <v>185</v>
      </c>
      <c r="D6" s="25" t="s">
        <v>185</v>
      </c>
      <c r="E6" s="25" t="s">
        <v>185</v>
      </c>
      <c r="F6" s="25" t="s">
        <v>185</v>
      </c>
      <c r="G6" s="25" t="s">
        <v>185</v>
      </c>
      <c r="I6" s="25" t="s">
        <v>166</v>
      </c>
      <c r="J6" s="25" t="s">
        <v>166</v>
      </c>
      <c r="K6" s="25" t="s">
        <v>166</v>
      </c>
      <c r="L6" s="25" t="s">
        <v>166</v>
      </c>
      <c r="M6" s="25" t="s">
        <v>166</v>
      </c>
      <c r="O6" s="25" t="s">
        <v>167</v>
      </c>
      <c r="P6" s="25" t="s">
        <v>167</v>
      </c>
      <c r="Q6" s="25" t="s">
        <v>167</v>
      </c>
      <c r="R6" s="25" t="s">
        <v>167</v>
      </c>
      <c r="S6" s="25" t="s">
        <v>167</v>
      </c>
    </row>
    <row r="7" spans="1:19" ht="24.75">
      <c r="A7" s="25" t="s">
        <v>3</v>
      </c>
      <c r="C7" s="25" t="s">
        <v>186</v>
      </c>
      <c r="E7" s="25" t="s">
        <v>187</v>
      </c>
      <c r="G7" s="25" t="s">
        <v>188</v>
      </c>
      <c r="I7" s="25" t="s">
        <v>189</v>
      </c>
      <c r="K7" s="25" t="s">
        <v>171</v>
      </c>
      <c r="M7" s="25" t="s">
        <v>190</v>
      </c>
      <c r="O7" s="25" t="s">
        <v>189</v>
      </c>
      <c r="Q7" s="25" t="s">
        <v>171</v>
      </c>
      <c r="S7" s="25" t="s">
        <v>190</v>
      </c>
    </row>
    <row r="8" spans="1:19">
      <c r="A8" s="1" t="s">
        <v>99</v>
      </c>
      <c r="C8" s="3" t="s">
        <v>191</v>
      </c>
      <c r="D8" s="3"/>
      <c r="E8" s="6">
        <v>13059291</v>
      </c>
      <c r="F8" s="3"/>
      <c r="G8" s="6">
        <v>2020</v>
      </c>
      <c r="H8" s="3"/>
      <c r="I8" s="6">
        <v>0</v>
      </c>
      <c r="J8" s="3"/>
      <c r="K8" s="6">
        <v>0</v>
      </c>
      <c r="L8" s="3"/>
      <c r="M8" s="6">
        <v>0</v>
      </c>
      <c r="N8" s="3"/>
      <c r="O8" s="6">
        <v>26379767820</v>
      </c>
      <c r="P8" s="3"/>
      <c r="Q8" s="6">
        <v>3065929432</v>
      </c>
      <c r="R8" s="3"/>
      <c r="S8" s="6">
        <f>O8-Q8</f>
        <v>23313838388</v>
      </c>
    </row>
    <row r="9" spans="1:19">
      <c r="A9" s="1" t="s">
        <v>86</v>
      </c>
      <c r="C9" s="3" t="s">
        <v>192</v>
      </c>
      <c r="D9" s="3"/>
      <c r="E9" s="6">
        <v>11930534</v>
      </c>
      <c r="F9" s="3"/>
      <c r="G9" s="6">
        <v>1300</v>
      </c>
      <c r="H9" s="3"/>
      <c r="I9" s="6">
        <v>0</v>
      </c>
      <c r="J9" s="3"/>
      <c r="K9" s="6">
        <v>0</v>
      </c>
      <c r="L9" s="3"/>
      <c r="M9" s="6">
        <v>0</v>
      </c>
      <c r="N9" s="3"/>
      <c r="O9" s="6">
        <v>15509694200</v>
      </c>
      <c r="P9" s="3"/>
      <c r="Q9" s="6">
        <v>322468491</v>
      </c>
      <c r="R9" s="3"/>
      <c r="S9" s="6">
        <f t="shared" ref="S9:S72" si="0">O9-Q9</f>
        <v>15187225709</v>
      </c>
    </row>
    <row r="10" spans="1:19">
      <c r="A10" s="1" t="s">
        <v>64</v>
      </c>
      <c r="C10" s="3" t="s">
        <v>193</v>
      </c>
      <c r="D10" s="3"/>
      <c r="E10" s="6">
        <v>14780351</v>
      </c>
      <c r="F10" s="3"/>
      <c r="G10" s="6">
        <v>320</v>
      </c>
      <c r="H10" s="3"/>
      <c r="I10" s="6">
        <v>0</v>
      </c>
      <c r="J10" s="3"/>
      <c r="K10" s="6">
        <v>0</v>
      </c>
      <c r="L10" s="3"/>
      <c r="M10" s="6">
        <v>0</v>
      </c>
      <c r="N10" s="3"/>
      <c r="O10" s="6">
        <v>4729712320</v>
      </c>
      <c r="P10" s="3"/>
      <c r="Q10" s="6">
        <v>516545763</v>
      </c>
      <c r="R10" s="3"/>
      <c r="S10" s="6">
        <f t="shared" si="0"/>
        <v>4213166557</v>
      </c>
    </row>
    <row r="11" spans="1:19">
      <c r="A11" s="1" t="s">
        <v>93</v>
      </c>
      <c r="C11" s="3" t="s">
        <v>194</v>
      </c>
      <c r="D11" s="3"/>
      <c r="E11" s="6">
        <v>18605279</v>
      </c>
      <c r="F11" s="3"/>
      <c r="G11" s="6">
        <v>79</v>
      </c>
      <c r="H11" s="3"/>
      <c r="I11" s="6">
        <v>0</v>
      </c>
      <c r="J11" s="3"/>
      <c r="K11" s="6">
        <v>0</v>
      </c>
      <c r="L11" s="3"/>
      <c r="M11" s="6">
        <v>0</v>
      </c>
      <c r="N11" s="3"/>
      <c r="O11" s="6">
        <v>1469817041</v>
      </c>
      <c r="P11" s="3"/>
      <c r="Q11" s="6">
        <v>115916170</v>
      </c>
      <c r="R11" s="3"/>
      <c r="S11" s="6">
        <f t="shared" si="0"/>
        <v>1353900871</v>
      </c>
    </row>
    <row r="12" spans="1:19">
      <c r="A12" s="1" t="s">
        <v>63</v>
      </c>
      <c r="C12" s="3" t="s">
        <v>195</v>
      </c>
      <c r="D12" s="3"/>
      <c r="E12" s="6">
        <v>42200000</v>
      </c>
      <c r="F12" s="3"/>
      <c r="G12" s="6">
        <v>500</v>
      </c>
      <c r="H12" s="3"/>
      <c r="I12" s="6">
        <v>0</v>
      </c>
      <c r="J12" s="3"/>
      <c r="K12" s="6">
        <v>0</v>
      </c>
      <c r="L12" s="3"/>
      <c r="M12" s="6">
        <v>0</v>
      </c>
      <c r="N12" s="3"/>
      <c r="O12" s="6">
        <v>21100000000</v>
      </c>
      <c r="P12" s="3"/>
      <c r="Q12" s="6">
        <v>779419525</v>
      </c>
      <c r="R12" s="3"/>
      <c r="S12" s="6">
        <f t="shared" si="0"/>
        <v>20320580475</v>
      </c>
    </row>
    <row r="13" spans="1:19">
      <c r="A13" s="1" t="s">
        <v>62</v>
      </c>
      <c r="C13" s="3" t="s">
        <v>196</v>
      </c>
      <c r="D13" s="3"/>
      <c r="E13" s="6">
        <v>29854480</v>
      </c>
      <c r="F13" s="3"/>
      <c r="G13" s="6">
        <v>1100</v>
      </c>
      <c r="H13" s="3"/>
      <c r="I13" s="6">
        <v>0</v>
      </c>
      <c r="J13" s="3"/>
      <c r="K13" s="6">
        <v>0</v>
      </c>
      <c r="L13" s="3"/>
      <c r="M13" s="6">
        <v>0</v>
      </c>
      <c r="N13" s="3"/>
      <c r="O13" s="6">
        <v>36586347752</v>
      </c>
      <c r="P13" s="3"/>
      <c r="Q13" s="6">
        <v>1108429072</v>
      </c>
      <c r="R13" s="3"/>
      <c r="S13" s="6">
        <f t="shared" si="0"/>
        <v>35477918680</v>
      </c>
    </row>
    <row r="14" spans="1:19">
      <c r="A14" s="1" t="s">
        <v>16</v>
      </c>
      <c r="C14" s="3" t="s">
        <v>197</v>
      </c>
      <c r="D14" s="3"/>
      <c r="E14" s="6">
        <v>45133115</v>
      </c>
      <c r="F14" s="3"/>
      <c r="G14" s="6">
        <v>29</v>
      </c>
      <c r="H14" s="3"/>
      <c r="I14" s="6">
        <v>1308860335</v>
      </c>
      <c r="J14" s="3"/>
      <c r="K14" s="6">
        <v>0</v>
      </c>
      <c r="L14" s="3"/>
      <c r="M14" s="6">
        <v>1308860335</v>
      </c>
      <c r="N14" s="3"/>
      <c r="O14" s="6">
        <v>1308860335</v>
      </c>
      <c r="P14" s="3"/>
      <c r="Q14" s="6">
        <v>0</v>
      </c>
      <c r="R14" s="3"/>
      <c r="S14" s="6">
        <f t="shared" si="0"/>
        <v>1308860335</v>
      </c>
    </row>
    <row r="15" spans="1:19">
      <c r="A15" s="1" t="s">
        <v>18</v>
      </c>
      <c r="C15" s="3" t="s">
        <v>198</v>
      </c>
      <c r="D15" s="3"/>
      <c r="E15" s="6">
        <v>27150422</v>
      </c>
      <c r="F15" s="3"/>
      <c r="G15" s="6">
        <v>63</v>
      </c>
      <c r="H15" s="3"/>
      <c r="I15" s="6">
        <v>0</v>
      </c>
      <c r="J15" s="3"/>
      <c r="K15" s="6">
        <v>0</v>
      </c>
      <c r="L15" s="3"/>
      <c r="M15" s="6">
        <v>0</v>
      </c>
      <c r="N15" s="3"/>
      <c r="O15" s="6">
        <v>1710476586</v>
      </c>
      <c r="P15" s="3"/>
      <c r="Q15" s="6">
        <v>0</v>
      </c>
      <c r="R15" s="3"/>
      <c r="S15" s="6">
        <f t="shared" si="0"/>
        <v>1710476586</v>
      </c>
    </row>
    <row r="16" spans="1:19">
      <c r="A16" s="1" t="s">
        <v>61</v>
      </c>
      <c r="C16" s="3" t="s">
        <v>199</v>
      </c>
      <c r="D16" s="3"/>
      <c r="E16" s="6">
        <v>43839672</v>
      </c>
      <c r="F16" s="3"/>
      <c r="G16" s="6">
        <v>150</v>
      </c>
      <c r="H16" s="3"/>
      <c r="I16" s="6">
        <v>0</v>
      </c>
      <c r="J16" s="3"/>
      <c r="K16" s="6">
        <v>0</v>
      </c>
      <c r="L16" s="3"/>
      <c r="M16" s="6">
        <v>0</v>
      </c>
      <c r="N16" s="3"/>
      <c r="O16" s="6">
        <v>6575950800</v>
      </c>
      <c r="P16" s="3"/>
      <c r="Q16" s="6">
        <v>826915969</v>
      </c>
      <c r="R16" s="3"/>
      <c r="S16" s="6">
        <f t="shared" si="0"/>
        <v>5749034831</v>
      </c>
    </row>
    <row r="17" spans="1:19">
      <c r="A17" s="1" t="s">
        <v>65</v>
      </c>
      <c r="C17" s="3" t="s">
        <v>198</v>
      </c>
      <c r="D17" s="3"/>
      <c r="E17" s="6">
        <v>13188080</v>
      </c>
      <c r="F17" s="3"/>
      <c r="G17" s="6">
        <v>2400</v>
      </c>
      <c r="H17" s="3"/>
      <c r="I17" s="6">
        <v>31651392000</v>
      </c>
      <c r="J17" s="3"/>
      <c r="K17" s="6">
        <v>3980115162</v>
      </c>
      <c r="L17" s="3"/>
      <c r="M17" s="6">
        <v>27671276838</v>
      </c>
      <c r="N17" s="3"/>
      <c r="O17" s="6">
        <v>31651392000</v>
      </c>
      <c r="P17" s="3"/>
      <c r="Q17" s="6">
        <v>3980115162</v>
      </c>
      <c r="R17" s="3"/>
      <c r="S17" s="6">
        <f t="shared" si="0"/>
        <v>27671276838</v>
      </c>
    </row>
    <row r="18" spans="1:19">
      <c r="A18" s="1" t="s">
        <v>66</v>
      </c>
      <c r="C18" s="3" t="s">
        <v>200</v>
      </c>
      <c r="D18" s="3"/>
      <c r="E18" s="6">
        <v>20760713</v>
      </c>
      <c r="F18" s="3"/>
      <c r="G18" s="6">
        <v>1930</v>
      </c>
      <c r="H18" s="3"/>
      <c r="I18" s="6">
        <v>0</v>
      </c>
      <c r="J18" s="3"/>
      <c r="K18" s="6">
        <v>0</v>
      </c>
      <c r="L18" s="3"/>
      <c r="M18" s="6">
        <v>0</v>
      </c>
      <c r="N18" s="3"/>
      <c r="O18" s="6">
        <v>40068176090</v>
      </c>
      <c r="P18" s="3"/>
      <c r="Q18" s="6">
        <v>0</v>
      </c>
      <c r="R18" s="3"/>
      <c r="S18" s="6">
        <f t="shared" si="0"/>
        <v>40068176090</v>
      </c>
    </row>
    <row r="19" spans="1:19">
      <c r="A19" s="1" t="s">
        <v>84</v>
      </c>
      <c r="C19" s="3" t="s">
        <v>195</v>
      </c>
      <c r="D19" s="3"/>
      <c r="E19" s="6">
        <v>18303161</v>
      </c>
      <c r="F19" s="3"/>
      <c r="G19" s="6">
        <v>700</v>
      </c>
      <c r="H19" s="3"/>
      <c r="I19" s="6">
        <v>0</v>
      </c>
      <c r="J19" s="3"/>
      <c r="K19" s="6">
        <v>0</v>
      </c>
      <c r="L19" s="3"/>
      <c r="M19" s="6">
        <v>0</v>
      </c>
      <c r="N19" s="3"/>
      <c r="O19" s="6">
        <v>12812212700</v>
      </c>
      <c r="P19" s="3"/>
      <c r="Q19" s="6">
        <v>456974561</v>
      </c>
      <c r="R19" s="3"/>
      <c r="S19" s="6">
        <f t="shared" si="0"/>
        <v>12355238139</v>
      </c>
    </row>
    <row r="20" spans="1:19">
      <c r="A20" s="1" t="s">
        <v>96</v>
      </c>
      <c r="C20" s="3" t="s">
        <v>198</v>
      </c>
      <c r="D20" s="3"/>
      <c r="E20" s="6">
        <v>17387146</v>
      </c>
      <c r="F20" s="3"/>
      <c r="G20" s="6">
        <v>700</v>
      </c>
      <c r="H20" s="3"/>
      <c r="I20" s="6">
        <v>0</v>
      </c>
      <c r="J20" s="3"/>
      <c r="K20" s="6">
        <v>0</v>
      </c>
      <c r="L20" s="3"/>
      <c r="M20" s="6">
        <v>0</v>
      </c>
      <c r="N20" s="3"/>
      <c r="O20" s="6">
        <v>12171009276</v>
      </c>
      <c r="P20" s="3"/>
      <c r="Q20" s="6">
        <v>0</v>
      </c>
      <c r="R20" s="3"/>
      <c r="S20" s="6">
        <f t="shared" si="0"/>
        <v>12171009276</v>
      </c>
    </row>
    <row r="21" spans="1:19">
      <c r="A21" s="1" t="s">
        <v>40</v>
      </c>
      <c r="C21" s="3" t="s">
        <v>201</v>
      </c>
      <c r="D21" s="3"/>
      <c r="E21" s="6">
        <v>4200000</v>
      </c>
      <c r="F21" s="3"/>
      <c r="G21" s="6">
        <v>700</v>
      </c>
      <c r="H21" s="3"/>
      <c r="I21" s="6">
        <v>0</v>
      </c>
      <c r="J21" s="3"/>
      <c r="K21" s="6">
        <v>0</v>
      </c>
      <c r="L21" s="3"/>
      <c r="M21" s="6">
        <v>0</v>
      </c>
      <c r="N21" s="3"/>
      <c r="O21" s="6">
        <v>2940000000</v>
      </c>
      <c r="P21" s="3"/>
      <c r="Q21" s="6">
        <v>358881539</v>
      </c>
      <c r="R21" s="3"/>
      <c r="S21" s="6">
        <f t="shared" si="0"/>
        <v>2581118461</v>
      </c>
    </row>
    <row r="22" spans="1:19">
      <c r="A22" s="1" t="s">
        <v>58</v>
      </c>
      <c r="C22" s="3" t="s">
        <v>198</v>
      </c>
      <c r="D22" s="3"/>
      <c r="E22" s="6">
        <v>1300000</v>
      </c>
      <c r="F22" s="3"/>
      <c r="G22" s="6">
        <v>1050</v>
      </c>
      <c r="H22" s="3"/>
      <c r="I22" s="6">
        <v>1365000000</v>
      </c>
      <c r="J22" s="3"/>
      <c r="K22" s="6">
        <v>171646707</v>
      </c>
      <c r="L22" s="3"/>
      <c r="M22" s="6">
        <v>1193353293</v>
      </c>
      <c r="N22" s="3"/>
      <c r="O22" s="6">
        <v>1365000000</v>
      </c>
      <c r="P22" s="3"/>
      <c r="Q22" s="6">
        <v>171646707</v>
      </c>
      <c r="R22" s="3"/>
      <c r="S22" s="6">
        <f t="shared" si="0"/>
        <v>1193353293</v>
      </c>
    </row>
    <row r="23" spans="1:19">
      <c r="A23" s="1" t="s">
        <v>100</v>
      </c>
      <c r="C23" s="3" t="s">
        <v>202</v>
      </c>
      <c r="D23" s="3"/>
      <c r="E23" s="6">
        <v>26768050</v>
      </c>
      <c r="F23" s="3"/>
      <c r="G23" s="6">
        <v>91</v>
      </c>
      <c r="H23" s="3"/>
      <c r="I23" s="6">
        <v>0</v>
      </c>
      <c r="J23" s="3"/>
      <c r="K23" s="6">
        <v>0</v>
      </c>
      <c r="L23" s="3"/>
      <c r="M23" s="6">
        <v>0</v>
      </c>
      <c r="N23" s="3"/>
      <c r="O23" s="6">
        <v>2435892550</v>
      </c>
      <c r="P23" s="3"/>
      <c r="Q23" s="6">
        <v>271313656</v>
      </c>
      <c r="R23" s="3"/>
      <c r="S23" s="6">
        <f t="shared" si="0"/>
        <v>2164578894</v>
      </c>
    </row>
    <row r="24" spans="1:19">
      <c r="A24" s="1" t="s">
        <v>89</v>
      </c>
      <c r="C24" s="3" t="s">
        <v>203</v>
      </c>
      <c r="D24" s="3"/>
      <c r="E24" s="6">
        <v>19797814</v>
      </c>
      <c r="F24" s="3"/>
      <c r="G24" s="6">
        <v>1030</v>
      </c>
      <c r="H24" s="3"/>
      <c r="I24" s="6">
        <v>0</v>
      </c>
      <c r="J24" s="3"/>
      <c r="K24" s="6">
        <v>0</v>
      </c>
      <c r="L24" s="3"/>
      <c r="M24" s="6">
        <v>0</v>
      </c>
      <c r="N24" s="3"/>
      <c r="O24" s="6">
        <v>20391748420</v>
      </c>
      <c r="P24" s="3"/>
      <c r="Q24" s="6">
        <v>0</v>
      </c>
      <c r="R24" s="3"/>
      <c r="S24" s="6">
        <f t="shared" si="0"/>
        <v>20391748420</v>
      </c>
    </row>
    <row r="25" spans="1:19">
      <c r="A25" s="1" t="s">
        <v>44</v>
      </c>
      <c r="C25" s="3" t="s">
        <v>201</v>
      </c>
      <c r="D25" s="3"/>
      <c r="E25" s="6">
        <v>9859186</v>
      </c>
      <c r="F25" s="3"/>
      <c r="G25" s="6">
        <v>400</v>
      </c>
      <c r="H25" s="3"/>
      <c r="I25" s="6">
        <v>0</v>
      </c>
      <c r="J25" s="3"/>
      <c r="K25" s="6">
        <v>0</v>
      </c>
      <c r="L25" s="3"/>
      <c r="M25" s="6">
        <v>0</v>
      </c>
      <c r="N25" s="3"/>
      <c r="O25" s="6">
        <v>3943674400</v>
      </c>
      <c r="P25" s="3"/>
      <c r="Q25" s="6">
        <v>481398619</v>
      </c>
      <c r="R25" s="3"/>
      <c r="S25" s="6">
        <f t="shared" si="0"/>
        <v>3462275781</v>
      </c>
    </row>
    <row r="26" spans="1:19">
      <c r="A26" s="1" t="s">
        <v>34</v>
      </c>
      <c r="C26" s="3" t="s">
        <v>204</v>
      </c>
      <c r="D26" s="3"/>
      <c r="E26" s="6">
        <v>1822195</v>
      </c>
      <c r="F26" s="3"/>
      <c r="G26" s="6">
        <v>3750</v>
      </c>
      <c r="H26" s="3"/>
      <c r="I26" s="6">
        <v>0</v>
      </c>
      <c r="J26" s="3"/>
      <c r="K26" s="6">
        <v>0</v>
      </c>
      <c r="L26" s="3"/>
      <c r="M26" s="6">
        <v>0</v>
      </c>
      <c r="N26" s="3"/>
      <c r="O26" s="6">
        <v>6833231250</v>
      </c>
      <c r="P26" s="3"/>
      <c r="Q26" s="6">
        <v>812399853</v>
      </c>
      <c r="R26" s="3"/>
      <c r="S26" s="6">
        <f t="shared" si="0"/>
        <v>6020831397</v>
      </c>
    </row>
    <row r="27" spans="1:19">
      <c r="A27" s="1" t="s">
        <v>205</v>
      </c>
      <c r="C27" s="3" t="s">
        <v>206</v>
      </c>
      <c r="D27" s="3"/>
      <c r="E27" s="6">
        <v>886900</v>
      </c>
      <c r="F27" s="3"/>
      <c r="G27" s="6">
        <v>3840</v>
      </c>
      <c r="H27" s="3"/>
      <c r="I27" s="6">
        <v>0</v>
      </c>
      <c r="J27" s="3"/>
      <c r="K27" s="6">
        <v>0</v>
      </c>
      <c r="L27" s="3"/>
      <c r="M27" s="6">
        <v>0</v>
      </c>
      <c r="N27" s="3"/>
      <c r="O27" s="6">
        <v>3405696000</v>
      </c>
      <c r="P27" s="3"/>
      <c r="Q27" s="6">
        <v>276485075</v>
      </c>
      <c r="R27" s="3"/>
      <c r="S27" s="6">
        <f t="shared" si="0"/>
        <v>3129210925</v>
      </c>
    </row>
    <row r="28" spans="1:19">
      <c r="A28" s="1" t="s">
        <v>72</v>
      </c>
      <c r="C28" s="3" t="s">
        <v>207</v>
      </c>
      <c r="D28" s="3"/>
      <c r="E28" s="6">
        <v>3679080</v>
      </c>
      <c r="F28" s="3"/>
      <c r="G28" s="6">
        <v>3850</v>
      </c>
      <c r="H28" s="3"/>
      <c r="I28" s="6">
        <v>0</v>
      </c>
      <c r="J28" s="3"/>
      <c r="K28" s="6">
        <v>0</v>
      </c>
      <c r="L28" s="3"/>
      <c r="M28" s="6">
        <v>0</v>
      </c>
      <c r="N28" s="3"/>
      <c r="O28" s="6">
        <v>14164458000</v>
      </c>
      <c r="P28" s="3"/>
      <c r="Q28" s="6">
        <v>1084060353</v>
      </c>
      <c r="R28" s="3"/>
      <c r="S28" s="6">
        <f t="shared" si="0"/>
        <v>13080397647</v>
      </c>
    </row>
    <row r="29" spans="1:19">
      <c r="A29" s="1" t="s">
        <v>70</v>
      </c>
      <c r="C29" s="3" t="s">
        <v>208</v>
      </c>
      <c r="D29" s="3"/>
      <c r="E29" s="6">
        <v>6711291</v>
      </c>
      <c r="F29" s="3"/>
      <c r="G29" s="6">
        <v>1771</v>
      </c>
      <c r="H29" s="3"/>
      <c r="I29" s="6">
        <v>0</v>
      </c>
      <c r="J29" s="3"/>
      <c r="K29" s="6">
        <v>0</v>
      </c>
      <c r="L29" s="3"/>
      <c r="M29" s="6">
        <v>0</v>
      </c>
      <c r="N29" s="3"/>
      <c r="O29" s="6">
        <v>11885696361</v>
      </c>
      <c r="P29" s="3"/>
      <c r="Q29" s="6">
        <v>697355492</v>
      </c>
      <c r="R29" s="3"/>
      <c r="S29" s="6">
        <f t="shared" si="0"/>
        <v>11188340869</v>
      </c>
    </row>
    <row r="30" spans="1:19">
      <c r="A30" s="1" t="s">
        <v>82</v>
      </c>
      <c r="C30" s="3" t="s">
        <v>209</v>
      </c>
      <c r="D30" s="3"/>
      <c r="E30" s="6">
        <v>6790499</v>
      </c>
      <c r="F30" s="3"/>
      <c r="G30" s="6">
        <v>200</v>
      </c>
      <c r="H30" s="3"/>
      <c r="I30" s="6">
        <v>0</v>
      </c>
      <c r="J30" s="3"/>
      <c r="K30" s="6">
        <v>0</v>
      </c>
      <c r="L30" s="3"/>
      <c r="M30" s="6">
        <v>0</v>
      </c>
      <c r="N30" s="3"/>
      <c r="O30" s="6">
        <v>1358099800</v>
      </c>
      <c r="P30" s="3"/>
      <c r="Q30" s="6">
        <v>0</v>
      </c>
      <c r="R30" s="3"/>
      <c r="S30" s="6">
        <f t="shared" si="0"/>
        <v>1358099800</v>
      </c>
    </row>
    <row r="31" spans="1:19">
      <c r="A31" s="1" t="s">
        <v>71</v>
      </c>
      <c r="C31" s="3" t="s">
        <v>210</v>
      </c>
      <c r="D31" s="3"/>
      <c r="E31" s="6">
        <v>425523</v>
      </c>
      <c r="F31" s="3"/>
      <c r="G31" s="6">
        <v>2000</v>
      </c>
      <c r="H31" s="3"/>
      <c r="I31" s="6">
        <v>0</v>
      </c>
      <c r="J31" s="3"/>
      <c r="K31" s="6">
        <v>0</v>
      </c>
      <c r="L31" s="3"/>
      <c r="M31" s="6">
        <v>0</v>
      </c>
      <c r="N31" s="3"/>
      <c r="O31" s="6">
        <v>851046000</v>
      </c>
      <c r="P31" s="3"/>
      <c r="Q31" s="6">
        <v>0</v>
      </c>
      <c r="R31" s="3"/>
      <c r="S31" s="6">
        <f t="shared" si="0"/>
        <v>851046000</v>
      </c>
    </row>
    <row r="32" spans="1:19">
      <c r="A32" s="1" t="s">
        <v>69</v>
      </c>
      <c r="C32" s="3" t="s">
        <v>211</v>
      </c>
      <c r="D32" s="3"/>
      <c r="E32" s="6">
        <v>6693226</v>
      </c>
      <c r="F32" s="3"/>
      <c r="G32" s="6">
        <v>6130</v>
      </c>
      <c r="H32" s="3"/>
      <c r="I32" s="6">
        <v>0</v>
      </c>
      <c r="J32" s="3"/>
      <c r="K32" s="6">
        <v>0</v>
      </c>
      <c r="L32" s="3"/>
      <c r="M32" s="6">
        <v>0</v>
      </c>
      <c r="N32" s="3"/>
      <c r="O32" s="6">
        <v>41029475380</v>
      </c>
      <c r="P32" s="3"/>
      <c r="Q32" s="6">
        <v>0</v>
      </c>
      <c r="R32" s="3"/>
      <c r="S32" s="6">
        <f t="shared" si="0"/>
        <v>41029475380</v>
      </c>
    </row>
    <row r="33" spans="1:19">
      <c r="A33" s="1" t="s">
        <v>56</v>
      </c>
      <c r="C33" s="3" t="s">
        <v>201</v>
      </c>
      <c r="D33" s="3"/>
      <c r="E33" s="6">
        <v>470000</v>
      </c>
      <c r="F33" s="3"/>
      <c r="G33" s="6">
        <v>61000</v>
      </c>
      <c r="H33" s="3"/>
      <c r="I33" s="6">
        <v>0</v>
      </c>
      <c r="J33" s="3"/>
      <c r="K33" s="6">
        <v>0</v>
      </c>
      <c r="L33" s="3"/>
      <c r="M33" s="6">
        <v>0</v>
      </c>
      <c r="N33" s="3"/>
      <c r="O33" s="6">
        <v>28670000000</v>
      </c>
      <c r="P33" s="3"/>
      <c r="Q33" s="6">
        <v>3499705352</v>
      </c>
      <c r="R33" s="3"/>
      <c r="S33" s="6">
        <f t="shared" si="0"/>
        <v>25170294648</v>
      </c>
    </row>
    <row r="34" spans="1:19">
      <c r="A34" s="1" t="s">
        <v>68</v>
      </c>
      <c r="C34" s="3" t="s">
        <v>212</v>
      </c>
      <c r="D34" s="3"/>
      <c r="E34" s="6">
        <v>10975</v>
      </c>
      <c r="F34" s="3"/>
      <c r="G34" s="6">
        <v>1937</v>
      </c>
      <c r="H34" s="3"/>
      <c r="I34" s="6">
        <v>0</v>
      </c>
      <c r="J34" s="3"/>
      <c r="K34" s="6">
        <v>0</v>
      </c>
      <c r="L34" s="3"/>
      <c r="M34" s="6">
        <v>0</v>
      </c>
      <c r="N34" s="3"/>
      <c r="O34" s="6">
        <v>21258575</v>
      </c>
      <c r="P34" s="3"/>
      <c r="Q34" s="6">
        <v>0</v>
      </c>
      <c r="R34" s="3"/>
      <c r="S34" s="6">
        <f t="shared" si="0"/>
        <v>21258575</v>
      </c>
    </row>
    <row r="35" spans="1:19">
      <c r="A35" s="1" t="s">
        <v>22</v>
      </c>
      <c r="C35" s="3" t="s">
        <v>198</v>
      </c>
      <c r="D35" s="3"/>
      <c r="E35" s="6">
        <v>1766212</v>
      </c>
      <c r="F35" s="3"/>
      <c r="G35" s="6">
        <v>5850</v>
      </c>
      <c r="H35" s="3"/>
      <c r="I35" s="6">
        <v>0</v>
      </c>
      <c r="J35" s="3"/>
      <c r="K35" s="6">
        <v>0</v>
      </c>
      <c r="L35" s="3"/>
      <c r="M35" s="6">
        <v>0</v>
      </c>
      <c r="N35" s="3"/>
      <c r="O35" s="6">
        <v>10332340200</v>
      </c>
      <c r="P35" s="3"/>
      <c r="Q35" s="6">
        <v>517625371</v>
      </c>
      <c r="R35" s="3"/>
      <c r="S35" s="6">
        <f t="shared" si="0"/>
        <v>9814714829</v>
      </c>
    </row>
    <row r="36" spans="1:19">
      <c r="A36" s="1" t="s">
        <v>20</v>
      </c>
      <c r="C36" s="3" t="s">
        <v>198</v>
      </c>
      <c r="D36" s="3"/>
      <c r="E36" s="6">
        <v>56985301</v>
      </c>
      <c r="F36" s="3"/>
      <c r="G36" s="6">
        <v>650</v>
      </c>
      <c r="H36" s="3"/>
      <c r="I36" s="6">
        <v>0</v>
      </c>
      <c r="J36" s="3"/>
      <c r="K36" s="6">
        <v>0</v>
      </c>
      <c r="L36" s="3"/>
      <c r="M36" s="6">
        <v>0</v>
      </c>
      <c r="N36" s="3"/>
      <c r="O36" s="6">
        <v>37040445650</v>
      </c>
      <c r="P36" s="3"/>
      <c r="Q36" s="6">
        <v>0</v>
      </c>
      <c r="R36" s="3"/>
      <c r="S36" s="6">
        <f t="shared" si="0"/>
        <v>37040445650</v>
      </c>
    </row>
    <row r="37" spans="1:19">
      <c r="A37" s="1" t="s">
        <v>95</v>
      </c>
      <c r="C37" s="3" t="s">
        <v>213</v>
      </c>
      <c r="D37" s="3"/>
      <c r="E37" s="6">
        <v>8908652</v>
      </c>
      <c r="F37" s="3"/>
      <c r="G37" s="6">
        <v>1590</v>
      </c>
      <c r="H37" s="3"/>
      <c r="I37" s="6">
        <v>0</v>
      </c>
      <c r="J37" s="3"/>
      <c r="K37" s="6">
        <v>0</v>
      </c>
      <c r="L37" s="3"/>
      <c r="M37" s="6">
        <v>0</v>
      </c>
      <c r="N37" s="3"/>
      <c r="O37" s="6">
        <v>12764756680</v>
      </c>
      <c r="P37" s="3"/>
      <c r="Q37" s="6">
        <v>0</v>
      </c>
      <c r="R37" s="3"/>
      <c r="S37" s="6">
        <f t="shared" si="0"/>
        <v>12764756680</v>
      </c>
    </row>
    <row r="38" spans="1:19">
      <c r="A38" s="1" t="s">
        <v>87</v>
      </c>
      <c r="C38" s="3" t="s">
        <v>214</v>
      </c>
      <c r="D38" s="3"/>
      <c r="E38" s="6">
        <v>47855680</v>
      </c>
      <c r="F38" s="3"/>
      <c r="G38" s="6">
        <v>1700</v>
      </c>
      <c r="H38" s="3"/>
      <c r="I38" s="6">
        <v>81354656000</v>
      </c>
      <c r="J38" s="3"/>
      <c r="K38" s="6">
        <v>1099387243</v>
      </c>
      <c r="L38" s="3"/>
      <c r="M38" s="6">
        <v>80255268757</v>
      </c>
      <c r="N38" s="3"/>
      <c r="O38" s="6">
        <v>81354656000</v>
      </c>
      <c r="P38" s="3"/>
      <c r="Q38" s="6">
        <v>1099387243</v>
      </c>
      <c r="R38" s="3"/>
      <c r="S38" s="6">
        <f t="shared" si="0"/>
        <v>80255268757</v>
      </c>
    </row>
    <row r="39" spans="1:19">
      <c r="A39" s="1" t="s">
        <v>85</v>
      </c>
      <c r="C39" s="3" t="s">
        <v>201</v>
      </c>
      <c r="D39" s="3"/>
      <c r="E39" s="6">
        <v>90259161</v>
      </c>
      <c r="F39" s="3"/>
      <c r="G39" s="6">
        <v>330</v>
      </c>
      <c r="H39" s="3"/>
      <c r="I39" s="6">
        <v>0</v>
      </c>
      <c r="J39" s="3"/>
      <c r="K39" s="6">
        <v>0</v>
      </c>
      <c r="L39" s="3"/>
      <c r="M39" s="6">
        <v>0</v>
      </c>
      <c r="N39" s="3"/>
      <c r="O39" s="6">
        <v>29785523130</v>
      </c>
      <c r="P39" s="3"/>
      <c r="Q39" s="6">
        <v>0</v>
      </c>
      <c r="R39" s="3"/>
      <c r="S39" s="6">
        <f t="shared" si="0"/>
        <v>29785523130</v>
      </c>
    </row>
    <row r="40" spans="1:19">
      <c r="A40" s="1" t="s">
        <v>101</v>
      </c>
      <c r="C40" s="3" t="s">
        <v>199</v>
      </c>
      <c r="D40" s="3"/>
      <c r="E40" s="6">
        <v>6000000</v>
      </c>
      <c r="F40" s="3"/>
      <c r="G40" s="6">
        <v>2000</v>
      </c>
      <c r="H40" s="3"/>
      <c r="I40" s="6">
        <v>0</v>
      </c>
      <c r="J40" s="3"/>
      <c r="K40" s="6">
        <v>0</v>
      </c>
      <c r="L40" s="3"/>
      <c r="M40" s="6">
        <v>0</v>
      </c>
      <c r="N40" s="3"/>
      <c r="O40" s="6">
        <v>12000000000</v>
      </c>
      <c r="P40" s="3"/>
      <c r="Q40" s="6">
        <v>1323583181</v>
      </c>
      <c r="R40" s="3"/>
      <c r="S40" s="6">
        <f t="shared" si="0"/>
        <v>10676416819</v>
      </c>
    </row>
    <row r="41" spans="1:19">
      <c r="A41" s="1" t="s">
        <v>33</v>
      </c>
      <c r="C41" s="3" t="s">
        <v>215</v>
      </c>
      <c r="D41" s="3"/>
      <c r="E41" s="6">
        <v>1300000</v>
      </c>
      <c r="F41" s="3"/>
      <c r="G41" s="6">
        <v>5000</v>
      </c>
      <c r="H41" s="3"/>
      <c r="I41" s="6">
        <v>0</v>
      </c>
      <c r="J41" s="3"/>
      <c r="K41" s="6">
        <v>0</v>
      </c>
      <c r="L41" s="3"/>
      <c r="M41" s="6">
        <v>0</v>
      </c>
      <c r="N41" s="3"/>
      <c r="O41" s="6">
        <v>6500000000</v>
      </c>
      <c r="P41" s="3"/>
      <c r="Q41" s="6">
        <v>0</v>
      </c>
      <c r="R41" s="3"/>
      <c r="S41" s="6">
        <f t="shared" si="0"/>
        <v>6500000000</v>
      </c>
    </row>
    <row r="42" spans="1:19">
      <c r="A42" s="1" t="s">
        <v>45</v>
      </c>
      <c r="C42" s="3" t="s">
        <v>198</v>
      </c>
      <c r="D42" s="3"/>
      <c r="E42" s="6">
        <v>4000000</v>
      </c>
      <c r="F42" s="3"/>
      <c r="G42" s="6">
        <v>102</v>
      </c>
      <c r="H42" s="3"/>
      <c r="I42" s="6">
        <v>0</v>
      </c>
      <c r="J42" s="3"/>
      <c r="K42" s="6">
        <v>0</v>
      </c>
      <c r="L42" s="3"/>
      <c r="M42" s="6">
        <v>0</v>
      </c>
      <c r="N42" s="3"/>
      <c r="O42" s="6">
        <v>408000000</v>
      </c>
      <c r="P42" s="3"/>
      <c r="Q42" s="6">
        <v>51305389</v>
      </c>
      <c r="R42" s="3"/>
      <c r="S42" s="6">
        <f t="shared" si="0"/>
        <v>356694611</v>
      </c>
    </row>
    <row r="43" spans="1:19">
      <c r="A43" s="1" t="s">
        <v>53</v>
      </c>
      <c r="C43" s="3" t="s">
        <v>209</v>
      </c>
      <c r="D43" s="3"/>
      <c r="E43" s="6">
        <v>2417122</v>
      </c>
      <c r="F43" s="3"/>
      <c r="G43" s="6">
        <v>3530</v>
      </c>
      <c r="H43" s="3"/>
      <c r="I43" s="6">
        <v>0</v>
      </c>
      <c r="J43" s="3"/>
      <c r="K43" s="6">
        <v>0</v>
      </c>
      <c r="L43" s="3"/>
      <c r="M43" s="6">
        <v>0</v>
      </c>
      <c r="N43" s="3"/>
      <c r="O43" s="6">
        <v>8532440660</v>
      </c>
      <c r="P43" s="3"/>
      <c r="Q43" s="6">
        <v>500613862</v>
      </c>
      <c r="R43" s="3"/>
      <c r="S43" s="6">
        <f t="shared" si="0"/>
        <v>8031826798</v>
      </c>
    </row>
    <row r="44" spans="1:19">
      <c r="A44" s="1" t="s">
        <v>15</v>
      </c>
      <c r="C44" s="3" t="s">
        <v>216</v>
      </c>
      <c r="D44" s="3"/>
      <c r="E44" s="6">
        <v>57825722</v>
      </c>
      <c r="F44" s="3"/>
      <c r="G44" s="6">
        <v>20</v>
      </c>
      <c r="H44" s="3"/>
      <c r="I44" s="6">
        <v>0</v>
      </c>
      <c r="J44" s="3"/>
      <c r="K44" s="6">
        <v>0</v>
      </c>
      <c r="L44" s="3"/>
      <c r="M44" s="6">
        <v>0</v>
      </c>
      <c r="N44" s="3"/>
      <c r="O44" s="6">
        <v>1156514440</v>
      </c>
      <c r="P44" s="3"/>
      <c r="Q44" s="6">
        <v>0</v>
      </c>
      <c r="R44" s="3"/>
      <c r="S44" s="6">
        <f t="shared" si="0"/>
        <v>1156514440</v>
      </c>
    </row>
    <row r="45" spans="1:19">
      <c r="A45" s="1" t="s">
        <v>17</v>
      </c>
      <c r="C45" s="3" t="s">
        <v>199</v>
      </c>
      <c r="D45" s="3"/>
      <c r="E45" s="6">
        <v>24077083</v>
      </c>
      <c r="F45" s="3"/>
      <c r="G45" s="6">
        <v>2</v>
      </c>
      <c r="H45" s="3"/>
      <c r="I45" s="6">
        <v>0</v>
      </c>
      <c r="J45" s="3"/>
      <c r="K45" s="6">
        <v>0</v>
      </c>
      <c r="L45" s="3"/>
      <c r="M45" s="6">
        <v>0</v>
      </c>
      <c r="N45" s="3"/>
      <c r="O45" s="6">
        <v>48154166</v>
      </c>
      <c r="P45" s="3"/>
      <c r="Q45" s="6">
        <v>6055314</v>
      </c>
      <c r="R45" s="3"/>
      <c r="S45" s="6">
        <f t="shared" si="0"/>
        <v>42098852</v>
      </c>
    </row>
    <row r="46" spans="1:19">
      <c r="A46" s="1">
        <v>140</v>
      </c>
      <c r="C46" s="3" t="s">
        <v>217</v>
      </c>
      <c r="D46" s="3"/>
      <c r="E46" s="6">
        <v>21756825</v>
      </c>
      <c r="F46" s="3"/>
      <c r="G46" s="6">
        <v>350</v>
      </c>
      <c r="H46" s="3"/>
      <c r="I46" s="6">
        <v>0</v>
      </c>
      <c r="J46" s="3"/>
      <c r="K46" s="6">
        <v>0</v>
      </c>
      <c r="L46" s="3"/>
      <c r="M46" s="6">
        <v>0</v>
      </c>
      <c r="N46" s="3"/>
      <c r="O46" s="6">
        <v>7614888750</v>
      </c>
      <c r="P46" s="3"/>
      <c r="Q46" s="6">
        <v>0</v>
      </c>
      <c r="R46" s="3"/>
      <c r="S46" s="6">
        <f t="shared" si="0"/>
        <v>7614888750</v>
      </c>
    </row>
    <row r="47" spans="1:19">
      <c r="A47" s="1" t="s">
        <v>51</v>
      </c>
      <c r="C47" s="3" t="s">
        <v>218</v>
      </c>
      <c r="D47" s="3"/>
      <c r="E47" s="6">
        <v>27757475</v>
      </c>
      <c r="F47" s="3"/>
      <c r="G47" s="6">
        <v>190</v>
      </c>
      <c r="H47" s="3"/>
      <c r="I47" s="6">
        <v>5273920250</v>
      </c>
      <c r="J47" s="3"/>
      <c r="K47" s="6">
        <v>178007897</v>
      </c>
      <c r="L47" s="3"/>
      <c r="M47" s="6">
        <v>5095912353</v>
      </c>
      <c r="N47" s="3"/>
      <c r="O47" s="6">
        <v>5273920250</v>
      </c>
      <c r="P47" s="3"/>
      <c r="Q47" s="6">
        <v>178007897</v>
      </c>
      <c r="R47" s="3"/>
      <c r="S47" s="6">
        <f t="shared" si="0"/>
        <v>5095912353</v>
      </c>
    </row>
    <row r="48" spans="1:19">
      <c r="A48" s="1" t="s">
        <v>24</v>
      </c>
      <c r="C48" s="3" t="s">
        <v>197</v>
      </c>
      <c r="D48" s="3"/>
      <c r="E48" s="6">
        <v>14773018</v>
      </c>
      <c r="F48" s="3"/>
      <c r="G48" s="6">
        <v>1850</v>
      </c>
      <c r="H48" s="3"/>
      <c r="I48" s="6">
        <v>27330083300</v>
      </c>
      <c r="J48" s="3"/>
      <c r="K48" s="6">
        <v>1402908759</v>
      </c>
      <c r="L48" s="3"/>
      <c r="M48" s="6">
        <v>25927174541</v>
      </c>
      <c r="N48" s="3"/>
      <c r="O48" s="6">
        <v>27330083300</v>
      </c>
      <c r="P48" s="3"/>
      <c r="Q48" s="6">
        <v>1402908759</v>
      </c>
      <c r="R48" s="3"/>
      <c r="S48" s="6">
        <f t="shared" si="0"/>
        <v>25927174541</v>
      </c>
    </row>
    <row r="49" spans="1:19">
      <c r="A49" s="1" t="s">
        <v>21</v>
      </c>
      <c r="C49" s="3" t="s">
        <v>198</v>
      </c>
      <c r="D49" s="3"/>
      <c r="E49" s="6">
        <v>3572737</v>
      </c>
      <c r="F49" s="3"/>
      <c r="G49" s="6">
        <v>1350</v>
      </c>
      <c r="H49" s="3"/>
      <c r="I49" s="6">
        <v>0</v>
      </c>
      <c r="J49" s="3"/>
      <c r="K49" s="6">
        <v>0</v>
      </c>
      <c r="L49" s="3"/>
      <c r="M49" s="6">
        <v>0</v>
      </c>
      <c r="N49" s="3"/>
      <c r="O49" s="6">
        <v>4823194950</v>
      </c>
      <c r="P49" s="3"/>
      <c r="Q49" s="6">
        <v>199514959</v>
      </c>
      <c r="R49" s="3"/>
      <c r="S49" s="6">
        <f t="shared" si="0"/>
        <v>4623679991</v>
      </c>
    </row>
    <row r="50" spans="1:19">
      <c r="A50" s="1" t="s">
        <v>90</v>
      </c>
      <c r="C50" s="3" t="s">
        <v>219</v>
      </c>
      <c r="D50" s="3"/>
      <c r="E50" s="6">
        <v>5000000</v>
      </c>
      <c r="F50" s="3"/>
      <c r="G50" s="6">
        <v>3530</v>
      </c>
      <c r="H50" s="3"/>
      <c r="I50" s="6">
        <v>0</v>
      </c>
      <c r="J50" s="3"/>
      <c r="K50" s="6">
        <v>0</v>
      </c>
      <c r="L50" s="3"/>
      <c r="M50" s="6">
        <v>0</v>
      </c>
      <c r="N50" s="3"/>
      <c r="O50" s="6">
        <v>17650000000</v>
      </c>
      <c r="P50" s="3"/>
      <c r="Q50" s="6">
        <v>0</v>
      </c>
      <c r="R50" s="3"/>
      <c r="S50" s="6">
        <f t="shared" si="0"/>
        <v>17650000000</v>
      </c>
    </row>
    <row r="51" spans="1:19">
      <c r="A51" s="1" t="s">
        <v>28</v>
      </c>
      <c r="C51" s="3" t="s">
        <v>220</v>
      </c>
      <c r="D51" s="3"/>
      <c r="E51" s="6">
        <v>2521994</v>
      </c>
      <c r="F51" s="3"/>
      <c r="G51" s="6">
        <v>13500</v>
      </c>
      <c r="H51" s="3"/>
      <c r="I51" s="6">
        <v>0</v>
      </c>
      <c r="J51" s="3"/>
      <c r="K51" s="6">
        <v>0</v>
      </c>
      <c r="L51" s="3"/>
      <c r="M51" s="6">
        <v>0</v>
      </c>
      <c r="N51" s="3"/>
      <c r="O51" s="6">
        <v>34046919000</v>
      </c>
      <c r="P51" s="3"/>
      <c r="Q51" s="6">
        <v>0</v>
      </c>
      <c r="R51" s="3"/>
      <c r="S51" s="6">
        <f t="shared" si="0"/>
        <v>34046919000</v>
      </c>
    </row>
    <row r="52" spans="1:19">
      <c r="A52" s="1" t="s">
        <v>221</v>
      </c>
      <c r="C52" s="3" t="s">
        <v>222</v>
      </c>
      <c r="D52" s="3"/>
      <c r="E52" s="6">
        <v>223321</v>
      </c>
      <c r="F52" s="3"/>
      <c r="G52" s="6">
        <v>5700</v>
      </c>
      <c r="H52" s="3"/>
      <c r="I52" s="6">
        <v>0</v>
      </c>
      <c r="J52" s="3"/>
      <c r="K52" s="6">
        <v>0</v>
      </c>
      <c r="L52" s="3"/>
      <c r="M52" s="6">
        <v>0</v>
      </c>
      <c r="N52" s="3"/>
      <c r="O52" s="6">
        <v>1272929700</v>
      </c>
      <c r="P52" s="3"/>
      <c r="Q52" s="6">
        <v>0</v>
      </c>
      <c r="R52" s="3"/>
      <c r="S52" s="6">
        <f t="shared" si="0"/>
        <v>1272929700</v>
      </c>
    </row>
    <row r="53" spans="1:19">
      <c r="A53" s="1" t="s">
        <v>30</v>
      </c>
      <c r="C53" s="3" t="s">
        <v>213</v>
      </c>
      <c r="D53" s="3"/>
      <c r="E53" s="6">
        <v>300000</v>
      </c>
      <c r="F53" s="3"/>
      <c r="G53" s="6">
        <v>9000</v>
      </c>
      <c r="H53" s="3"/>
      <c r="I53" s="6">
        <v>0</v>
      </c>
      <c r="J53" s="3"/>
      <c r="K53" s="6">
        <v>0</v>
      </c>
      <c r="L53" s="3"/>
      <c r="M53" s="6">
        <v>0</v>
      </c>
      <c r="N53" s="3"/>
      <c r="O53" s="6">
        <v>2700000000</v>
      </c>
      <c r="P53" s="3"/>
      <c r="Q53" s="6">
        <v>0</v>
      </c>
      <c r="R53" s="3"/>
      <c r="S53" s="6">
        <f t="shared" si="0"/>
        <v>2700000000</v>
      </c>
    </row>
    <row r="54" spans="1:19">
      <c r="A54" s="1" t="s">
        <v>98</v>
      </c>
      <c r="C54" s="3" t="s">
        <v>223</v>
      </c>
      <c r="D54" s="3"/>
      <c r="E54" s="6">
        <v>4674527</v>
      </c>
      <c r="F54" s="3"/>
      <c r="G54" s="6">
        <v>2200</v>
      </c>
      <c r="H54" s="3"/>
      <c r="I54" s="6">
        <v>0</v>
      </c>
      <c r="J54" s="3"/>
      <c r="K54" s="6">
        <v>0</v>
      </c>
      <c r="L54" s="3"/>
      <c r="M54" s="6">
        <v>0</v>
      </c>
      <c r="N54" s="3"/>
      <c r="O54" s="6">
        <v>10283959400</v>
      </c>
      <c r="P54" s="3"/>
      <c r="Q54" s="6">
        <v>1244476725</v>
      </c>
      <c r="R54" s="3"/>
      <c r="S54" s="6">
        <f t="shared" si="0"/>
        <v>9039482675</v>
      </c>
    </row>
    <row r="55" spans="1:19">
      <c r="A55" s="1" t="s">
        <v>97</v>
      </c>
      <c r="C55" s="3" t="s">
        <v>224</v>
      </c>
      <c r="D55" s="3"/>
      <c r="E55" s="6">
        <v>3968114</v>
      </c>
      <c r="F55" s="3"/>
      <c r="G55" s="6">
        <v>7650</v>
      </c>
      <c r="H55" s="3"/>
      <c r="I55" s="6">
        <v>0</v>
      </c>
      <c r="J55" s="3"/>
      <c r="K55" s="6">
        <v>0</v>
      </c>
      <c r="L55" s="3"/>
      <c r="M55" s="6">
        <v>0</v>
      </c>
      <c r="N55" s="3"/>
      <c r="O55" s="6">
        <v>30356072100</v>
      </c>
      <c r="P55" s="3"/>
      <c r="Q55" s="6">
        <v>907656641</v>
      </c>
      <c r="R55" s="3"/>
      <c r="S55" s="6">
        <f t="shared" si="0"/>
        <v>29448415459</v>
      </c>
    </row>
    <row r="56" spans="1:19">
      <c r="A56" s="1" t="s">
        <v>74</v>
      </c>
      <c r="C56" s="3" t="s">
        <v>225</v>
      </c>
      <c r="D56" s="3"/>
      <c r="E56" s="6">
        <v>10860001</v>
      </c>
      <c r="F56" s="3"/>
      <c r="G56" s="6">
        <v>590</v>
      </c>
      <c r="H56" s="3"/>
      <c r="I56" s="6">
        <v>0</v>
      </c>
      <c r="J56" s="3"/>
      <c r="K56" s="6">
        <v>0</v>
      </c>
      <c r="L56" s="3"/>
      <c r="M56" s="6">
        <v>0</v>
      </c>
      <c r="N56" s="3"/>
      <c r="O56" s="6">
        <v>6407400590</v>
      </c>
      <c r="P56" s="3"/>
      <c r="Q56" s="6">
        <v>256970043</v>
      </c>
      <c r="R56" s="3"/>
      <c r="S56" s="6">
        <f t="shared" si="0"/>
        <v>6150430547</v>
      </c>
    </row>
    <row r="57" spans="1:19">
      <c r="A57" s="1" t="s">
        <v>77</v>
      </c>
      <c r="C57" s="3" t="s">
        <v>226</v>
      </c>
      <c r="D57" s="3"/>
      <c r="E57" s="6">
        <v>2500000</v>
      </c>
      <c r="F57" s="3"/>
      <c r="G57" s="6">
        <v>1220</v>
      </c>
      <c r="H57" s="3"/>
      <c r="I57" s="6">
        <v>0</v>
      </c>
      <c r="J57" s="3"/>
      <c r="K57" s="6">
        <v>0</v>
      </c>
      <c r="L57" s="3"/>
      <c r="M57" s="6">
        <v>0</v>
      </c>
      <c r="N57" s="3"/>
      <c r="O57" s="6">
        <v>3050000000</v>
      </c>
      <c r="P57" s="3"/>
      <c r="Q57" s="6">
        <v>231645570</v>
      </c>
      <c r="R57" s="3"/>
      <c r="S57" s="6">
        <f t="shared" si="0"/>
        <v>2818354430</v>
      </c>
    </row>
    <row r="58" spans="1:19">
      <c r="A58" s="1" t="s">
        <v>73</v>
      </c>
      <c r="C58" s="3" t="s">
        <v>207</v>
      </c>
      <c r="D58" s="3"/>
      <c r="E58" s="6">
        <v>10065086</v>
      </c>
      <c r="F58" s="3"/>
      <c r="G58" s="6">
        <v>1200</v>
      </c>
      <c r="H58" s="3"/>
      <c r="I58" s="6">
        <v>0</v>
      </c>
      <c r="J58" s="3"/>
      <c r="K58" s="6">
        <v>0</v>
      </c>
      <c r="L58" s="3"/>
      <c r="M58" s="6">
        <v>0</v>
      </c>
      <c r="N58" s="3"/>
      <c r="O58" s="6">
        <v>12078103200</v>
      </c>
      <c r="P58" s="3"/>
      <c r="Q58" s="6">
        <v>924383610</v>
      </c>
      <c r="R58" s="3"/>
      <c r="S58" s="6">
        <f t="shared" si="0"/>
        <v>11153719590</v>
      </c>
    </row>
    <row r="59" spans="1:19">
      <c r="A59" s="1" t="s">
        <v>75</v>
      </c>
      <c r="C59" s="3" t="s">
        <v>227</v>
      </c>
      <c r="D59" s="3"/>
      <c r="E59" s="6">
        <v>18922500</v>
      </c>
      <c r="F59" s="3"/>
      <c r="G59" s="6">
        <v>85</v>
      </c>
      <c r="H59" s="3"/>
      <c r="I59" s="6">
        <v>0</v>
      </c>
      <c r="J59" s="3"/>
      <c r="K59" s="6">
        <v>0</v>
      </c>
      <c r="L59" s="3"/>
      <c r="M59" s="6">
        <v>0</v>
      </c>
      <c r="N59" s="3"/>
      <c r="O59" s="6">
        <v>1608412500</v>
      </c>
      <c r="P59" s="3"/>
      <c r="Q59" s="6">
        <v>138899202</v>
      </c>
      <c r="R59" s="3"/>
      <c r="S59" s="6">
        <f t="shared" si="0"/>
        <v>1469513298</v>
      </c>
    </row>
    <row r="60" spans="1:19">
      <c r="A60" s="1" t="s">
        <v>25</v>
      </c>
      <c r="C60" s="3" t="s">
        <v>223</v>
      </c>
      <c r="D60" s="3"/>
      <c r="E60" s="6">
        <v>1800000</v>
      </c>
      <c r="F60" s="3"/>
      <c r="G60" s="6">
        <v>11000</v>
      </c>
      <c r="H60" s="3"/>
      <c r="I60" s="6">
        <v>0</v>
      </c>
      <c r="J60" s="3"/>
      <c r="K60" s="6">
        <v>0</v>
      </c>
      <c r="L60" s="3"/>
      <c r="M60" s="6">
        <v>0</v>
      </c>
      <c r="N60" s="3"/>
      <c r="O60" s="6">
        <v>19800000000</v>
      </c>
      <c r="P60" s="3"/>
      <c r="Q60" s="6">
        <v>0</v>
      </c>
      <c r="R60" s="3"/>
      <c r="S60" s="6">
        <f t="shared" si="0"/>
        <v>19800000000</v>
      </c>
    </row>
    <row r="61" spans="1:19">
      <c r="A61" s="1" t="s">
        <v>83</v>
      </c>
      <c r="C61" s="3" t="s">
        <v>215</v>
      </c>
      <c r="D61" s="3"/>
      <c r="E61" s="6">
        <v>5790807</v>
      </c>
      <c r="F61" s="3"/>
      <c r="G61" s="6">
        <v>685</v>
      </c>
      <c r="H61" s="3"/>
      <c r="I61" s="6">
        <v>0</v>
      </c>
      <c r="J61" s="3"/>
      <c r="K61" s="6">
        <v>0</v>
      </c>
      <c r="L61" s="3"/>
      <c r="M61" s="6">
        <v>0</v>
      </c>
      <c r="N61" s="3"/>
      <c r="O61" s="6">
        <v>3966702795</v>
      </c>
      <c r="P61" s="3"/>
      <c r="Q61" s="6">
        <v>490480658</v>
      </c>
      <c r="R61" s="3"/>
      <c r="S61" s="6">
        <f t="shared" si="0"/>
        <v>3476222137</v>
      </c>
    </row>
    <row r="62" spans="1:19">
      <c r="A62" s="1" t="s">
        <v>92</v>
      </c>
      <c r="C62" s="3" t="s">
        <v>215</v>
      </c>
      <c r="D62" s="3"/>
      <c r="E62" s="6">
        <v>13900000</v>
      </c>
      <c r="F62" s="3"/>
      <c r="G62" s="6">
        <v>6500</v>
      </c>
      <c r="H62" s="3"/>
      <c r="I62" s="6">
        <v>0</v>
      </c>
      <c r="J62" s="3"/>
      <c r="K62" s="6">
        <v>0</v>
      </c>
      <c r="L62" s="3"/>
      <c r="M62" s="6">
        <v>0</v>
      </c>
      <c r="N62" s="3"/>
      <c r="O62" s="6">
        <v>90350000000</v>
      </c>
      <c r="P62" s="3"/>
      <c r="Q62" s="6">
        <v>0</v>
      </c>
      <c r="R62" s="3"/>
      <c r="S62" s="6">
        <f t="shared" si="0"/>
        <v>90350000000</v>
      </c>
    </row>
    <row r="63" spans="1:19">
      <c r="A63" s="1" t="s">
        <v>81</v>
      </c>
      <c r="C63" s="3" t="s">
        <v>198</v>
      </c>
      <c r="D63" s="3"/>
      <c r="E63" s="6">
        <v>15580119</v>
      </c>
      <c r="F63" s="3"/>
      <c r="G63" s="6">
        <v>4350</v>
      </c>
      <c r="H63" s="3"/>
      <c r="I63" s="6">
        <v>0</v>
      </c>
      <c r="J63" s="3"/>
      <c r="K63" s="6">
        <v>0</v>
      </c>
      <c r="L63" s="3"/>
      <c r="M63" s="6">
        <v>0</v>
      </c>
      <c r="N63" s="3"/>
      <c r="O63" s="6">
        <v>67773517650</v>
      </c>
      <c r="P63" s="3"/>
      <c r="Q63" s="6">
        <v>8522418387</v>
      </c>
      <c r="R63" s="3"/>
      <c r="S63" s="6">
        <f t="shared" si="0"/>
        <v>59251099263</v>
      </c>
    </row>
    <row r="64" spans="1:19">
      <c r="A64" s="1" t="s">
        <v>23</v>
      </c>
      <c r="C64" s="3" t="s">
        <v>198</v>
      </c>
      <c r="D64" s="3"/>
      <c r="E64" s="6">
        <v>25973520</v>
      </c>
      <c r="F64" s="3"/>
      <c r="G64" s="6">
        <v>230</v>
      </c>
      <c r="H64" s="3"/>
      <c r="I64" s="6">
        <v>5973909600</v>
      </c>
      <c r="J64" s="3"/>
      <c r="K64" s="6">
        <v>751210189</v>
      </c>
      <c r="L64" s="3"/>
      <c r="M64" s="6">
        <v>5222699411</v>
      </c>
      <c r="N64" s="3"/>
      <c r="O64" s="6">
        <v>5973909600</v>
      </c>
      <c r="P64" s="3"/>
      <c r="Q64" s="6">
        <v>751210189</v>
      </c>
      <c r="R64" s="3"/>
      <c r="S64" s="6">
        <f t="shared" si="0"/>
        <v>5222699411</v>
      </c>
    </row>
    <row r="65" spans="1:19">
      <c r="A65" s="1" t="s">
        <v>27</v>
      </c>
      <c r="C65" s="3" t="s">
        <v>216</v>
      </c>
      <c r="D65" s="3"/>
      <c r="E65" s="6">
        <v>79023120</v>
      </c>
      <c r="F65" s="3"/>
      <c r="G65" s="6">
        <v>270</v>
      </c>
      <c r="H65" s="3"/>
      <c r="I65" s="6">
        <v>0</v>
      </c>
      <c r="J65" s="3"/>
      <c r="K65" s="6">
        <v>0</v>
      </c>
      <c r="L65" s="3"/>
      <c r="M65" s="6">
        <v>0</v>
      </c>
      <c r="N65" s="3"/>
      <c r="O65" s="6">
        <v>21336242400</v>
      </c>
      <c r="P65" s="3"/>
      <c r="Q65" s="6">
        <v>0</v>
      </c>
      <c r="R65" s="3"/>
      <c r="S65" s="6">
        <f t="shared" si="0"/>
        <v>21336242400</v>
      </c>
    </row>
    <row r="66" spans="1:19">
      <c r="A66" s="1" t="s">
        <v>38</v>
      </c>
      <c r="C66" s="3" t="s">
        <v>228</v>
      </c>
      <c r="D66" s="3"/>
      <c r="E66" s="6">
        <v>5299999</v>
      </c>
      <c r="F66" s="3"/>
      <c r="G66" s="6">
        <v>800</v>
      </c>
      <c r="H66" s="3"/>
      <c r="I66" s="6">
        <v>0</v>
      </c>
      <c r="J66" s="3"/>
      <c r="K66" s="6">
        <v>0</v>
      </c>
      <c r="L66" s="3"/>
      <c r="M66" s="6">
        <v>0</v>
      </c>
      <c r="N66" s="3"/>
      <c r="O66" s="6">
        <v>4239999200</v>
      </c>
      <c r="P66" s="3"/>
      <c r="Q66" s="6">
        <v>0</v>
      </c>
      <c r="R66" s="3"/>
      <c r="S66" s="6">
        <f t="shared" si="0"/>
        <v>4239999200</v>
      </c>
    </row>
    <row r="67" spans="1:19">
      <c r="A67" s="1" t="s">
        <v>39</v>
      </c>
      <c r="C67" s="3" t="s">
        <v>211</v>
      </c>
      <c r="D67" s="3"/>
      <c r="E67" s="6">
        <v>12043628</v>
      </c>
      <c r="F67" s="3"/>
      <c r="G67" s="6">
        <v>650</v>
      </c>
      <c r="H67" s="3"/>
      <c r="I67" s="6">
        <v>0</v>
      </c>
      <c r="J67" s="3"/>
      <c r="K67" s="6">
        <v>0</v>
      </c>
      <c r="L67" s="3"/>
      <c r="M67" s="6">
        <v>0</v>
      </c>
      <c r="N67" s="3"/>
      <c r="O67" s="6">
        <v>7828361289</v>
      </c>
      <c r="P67" s="3"/>
      <c r="Q67" s="6">
        <v>608051724</v>
      </c>
      <c r="R67" s="3"/>
      <c r="S67" s="6">
        <f t="shared" si="0"/>
        <v>7220309565</v>
      </c>
    </row>
    <row r="68" spans="1:19">
      <c r="A68" s="1" t="s">
        <v>80</v>
      </c>
      <c r="C68" s="3" t="s">
        <v>229</v>
      </c>
      <c r="D68" s="3"/>
      <c r="E68" s="6">
        <v>7603171</v>
      </c>
      <c r="F68" s="3"/>
      <c r="G68" s="6">
        <v>100</v>
      </c>
      <c r="H68" s="3"/>
      <c r="I68" s="6">
        <v>0</v>
      </c>
      <c r="J68" s="3"/>
      <c r="K68" s="6">
        <v>0</v>
      </c>
      <c r="L68" s="3"/>
      <c r="M68" s="6">
        <v>0</v>
      </c>
      <c r="N68" s="3"/>
      <c r="O68" s="6">
        <v>760317100</v>
      </c>
      <c r="P68" s="3"/>
      <c r="Q68" s="6">
        <v>20768155</v>
      </c>
      <c r="R68" s="3"/>
      <c r="S68" s="6">
        <f t="shared" si="0"/>
        <v>739548945</v>
      </c>
    </row>
    <row r="69" spans="1:19">
      <c r="A69" s="1" t="s">
        <v>32</v>
      </c>
      <c r="C69" s="3" t="s">
        <v>201</v>
      </c>
      <c r="D69" s="3"/>
      <c r="E69" s="6">
        <v>1721589</v>
      </c>
      <c r="F69" s="3"/>
      <c r="G69" s="6">
        <v>14000</v>
      </c>
      <c r="H69" s="3"/>
      <c r="I69" s="6">
        <v>0</v>
      </c>
      <c r="J69" s="3"/>
      <c r="K69" s="6">
        <v>0</v>
      </c>
      <c r="L69" s="3"/>
      <c r="M69" s="6">
        <v>0</v>
      </c>
      <c r="N69" s="3"/>
      <c r="O69" s="6">
        <v>24102246000</v>
      </c>
      <c r="P69" s="3"/>
      <c r="Q69" s="6">
        <v>0</v>
      </c>
      <c r="R69" s="3"/>
      <c r="S69" s="6">
        <f t="shared" si="0"/>
        <v>24102246000</v>
      </c>
    </row>
    <row r="70" spans="1:19">
      <c r="A70" s="1" t="s">
        <v>36</v>
      </c>
      <c r="C70" s="3" t="s">
        <v>209</v>
      </c>
      <c r="D70" s="3"/>
      <c r="E70" s="6">
        <v>519932</v>
      </c>
      <c r="F70" s="3"/>
      <c r="G70" s="6">
        <v>24750</v>
      </c>
      <c r="H70" s="3"/>
      <c r="I70" s="6">
        <v>0</v>
      </c>
      <c r="J70" s="3"/>
      <c r="K70" s="6">
        <v>0</v>
      </c>
      <c r="L70" s="3"/>
      <c r="M70" s="6">
        <v>0</v>
      </c>
      <c r="N70" s="3"/>
      <c r="O70" s="6">
        <v>12868317000</v>
      </c>
      <c r="P70" s="3"/>
      <c r="Q70" s="6">
        <v>0</v>
      </c>
      <c r="R70" s="3"/>
      <c r="S70" s="6">
        <f t="shared" si="0"/>
        <v>12868317000</v>
      </c>
    </row>
    <row r="71" spans="1:19">
      <c r="A71" s="1" t="s">
        <v>57</v>
      </c>
      <c r="C71" s="3" t="s">
        <v>230</v>
      </c>
      <c r="D71" s="3"/>
      <c r="E71" s="6">
        <v>8868106</v>
      </c>
      <c r="F71" s="3"/>
      <c r="G71" s="6">
        <v>2</v>
      </c>
      <c r="H71" s="3"/>
      <c r="I71" s="6">
        <v>0</v>
      </c>
      <c r="J71" s="3"/>
      <c r="K71" s="6">
        <v>0</v>
      </c>
      <c r="L71" s="3"/>
      <c r="M71" s="6">
        <v>0</v>
      </c>
      <c r="N71" s="3"/>
      <c r="O71" s="6">
        <v>17736212</v>
      </c>
      <c r="P71" s="3"/>
      <c r="Q71" s="6">
        <v>910436</v>
      </c>
      <c r="R71" s="3"/>
      <c r="S71" s="6">
        <f t="shared" si="0"/>
        <v>16825776</v>
      </c>
    </row>
    <row r="72" spans="1:19">
      <c r="A72" s="1" t="s">
        <v>35</v>
      </c>
      <c r="C72" s="3" t="s">
        <v>231</v>
      </c>
      <c r="D72" s="3"/>
      <c r="E72" s="6">
        <v>1750968</v>
      </c>
      <c r="F72" s="3"/>
      <c r="G72" s="6">
        <v>3910</v>
      </c>
      <c r="H72" s="3"/>
      <c r="I72" s="6">
        <v>0</v>
      </c>
      <c r="J72" s="3"/>
      <c r="K72" s="6">
        <v>0</v>
      </c>
      <c r="L72" s="3"/>
      <c r="M72" s="6">
        <v>0</v>
      </c>
      <c r="N72" s="3"/>
      <c r="O72" s="6">
        <v>6846284880</v>
      </c>
      <c r="P72" s="3"/>
      <c r="Q72" s="6">
        <v>370159119</v>
      </c>
      <c r="R72" s="3"/>
      <c r="S72" s="6">
        <f t="shared" si="0"/>
        <v>6476125761</v>
      </c>
    </row>
    <row r="73" spans="1:19">
      <c r="A73" s="1" t="s">
        <v>79</v>
      </c>
      <c r="C73" s="3" t="s">
        <v>232</v>
      </c>
      <c r="D73" s="3"/>
      <c r="E73" s="6">
        <v>328467</v>
      </c>
      <c r="F73" s="3"/>
      <c r="G73" s="6">
        <v>2150</v>
      </c>
      <c r="H73" s="3"/>
      <c r="I73" s="6">
        <v>706204050</v>
      </c>
      <c r="J73" s="3"/>
      <c r="K73" s="6">
        <v>96831761</v>
      </c>
      <c r="L73" s="3"/>
      <c r="M73" s="6">
        <v>609372289</v>
      </c>
      <c r="N73" s="3"/>
      <c r="O73" s="6">
        <v>706204050</v>
      </c>
      <c r="P73" s="3"/>
      <c r="Q73" s="6">
        <v>96831761</v>
      </c>
      <c r="R73" s="3"/>
      <c r="S73" s="6">
        <f t="shared" ref="S73:S84" si="1">O73-Q73</f>
        <v>609372289</v>
      </c>
    </row>
    <row r="74" spans="1:19">
      <c r="A74" s="1" t="s">
        <v>67</v>
      </c>
      <c r="C74" s="3" t="s">
        <v>233</v>
      </c>
      <c r="D74" s="3"/>
      <c r="E74" s="6">
        <v>3053095</v>
      </c>
      <c r="F74" s="3"/>
      <c r="G74" s="6">
        <v>7554</v>
      </c>
      <c r="H74" s="3"/>
      <c r="I74" s="6">
        <v>0</v>
      </c>
      <c r="J74" s="3"/>
      <c r="K74" s="6">
        <v>0</v>
      </c>
      <c r="L74" s="3"/>
      <c r="M74" s="6">
        <v>0</v>
      </c>
      <c r="N74" s="3"/>
      <c r="O74" s="6">
        <v>23063079630</v>
      </c>
      <c r="P74" s="3"/>
      <c r="Q74" s="6">
        <v>0</v>
      </c>
      <c r="R74" s="3"/>
      <c r="S74" s="6">
        <f t="shared" si="1"/>
        <v>23063079630</v>
      </c>
    </row>
    <row r="75" spans="1:19">
      <c r="A75" s="1" t="s">
        <v>234</v>
      </c>
      <c r="C75" s="3" t="s">
        <v>235</v>
      </c>
      <c r="D75" s="3"/>
      <c r="E75" s="6">
        <v>81785</v>
      </c>
      <c r="F75" s="3"/>
      <c r="G75" s="6">
        <v>350</v>
      </c>
      <c r="H75" s="3"/>
      <c r="I75" s="6">
        <v>0</v>
      </c>
      <c r="J75" s="3"/>
      <c r="K75" s="6">
        <v>0</v>
      </c>
      <c r="L75" s="3"/>
      <c r="M75" s="6">
        <v>0</v>
      </c>
      <c r="N75" s="3"/>
      <c r="O75" s="6">
        <v>28624750</v>
      </c>
      <c r="P75" s="3"/>
      <c r="Q75" s="6">
        <v>2537275</v>
      </c>
      <c r="R75" s="3"/>
      <c r="S75" s="6">
        <f t="shared" si="1"/>
        <v>26087475</v>
      </c>
    </row>
    <row r="76" spans="1:19">
      <c r="A76" s="1" t="s">
        <v>29</v>
      </c>
      <c r="C76" s="3" t="s">
        <v>236</v>
      </c>
      <c r="D76" s="3"/>
      <c r="E76" s="6">
        <v>18989479</v>
      </c>
      <c r="F76" s="3"/>
      <c r="G76" s="6">
        <v>1250</v>
      </c>
      <c r="H76" s="3"/>
      <c r="I76" s="6">
        <v>0</v>
      </c>
      <c r="J76" s="3"/>
      <c r="K76" s="6">
        <v>0</v>
      </c>
      <c r="L76" s="3"/>
      <c r="M76" s="6">
        <v>0</v>
      </c>
      <c r="N76" s="3"/>
      <c r="O76" s="6">
        <v>23736848750</v>
      </c>
      <c r="P76" s="3"/>
      <c r="Q76" s="6">
        <v>0</v>
      </c>
      <c r="R76" s="3"/>
      <c r="S76" s="6">
        <f t="shared" si="1"/>
        <v>23736848750</v>
      </c>
    </row>
    <row r="77" spans="1:19">
      <c r="A77" s="1" t="s">
        <v>37</v>
      </c>
      <c r="C77" s="3" t="s">
        <v>237</v>
      </c>
      <c r="D77" s="3"/>
      <c r="E77" s="6">
        <v>2661735</v>
      </c>
      <c r="F77" s="3"/>
      <c r="G77" s="6">
        <v>9400</v>
      </c>
      <c r="H77" s="3"/>
      <c r="I77" s="6">
        <v>0</v>
      </c>
      <c r="J77" s="3"/>
      <c r="K77" s="6">
        <v>0</v>
      </c>
      <c r="L77" s="3"/>
      <c r="M77" s="6">
        <v>0</v>
      </c>
      <c r="N77" s="3"/>
      <c r="O77" s="6">
        <v>25020309000</v>
      </c>
      <c r="P77" s="3"/>
      <c r="Q77" s="6">
        <v>0</v>
      </c>
      <c r="R77" s="3"/>
      <c r="S77" s="6">
        <f t="shared" si="1"/>
        <v>25020309000</v>
      </c>
    </row>
    <row r="78" spans="1:19">
      <c r="A78" s="1" t="s">
        <v>26</v>
      </c>
      <c r="C78" s="3" t="s">
        <v>191</v>
      </c>
      <c r="D78" s="3"/>
      <c r="E78" s="6">
        <v>980000</v>
      </c>
      <c r="F78" s="3"/>
      <c r="G78" s="6">
        <v>10000</v>
      </c>
      <c r="H78" s="3"/>
      <c r="I78" s="6">
        <v>0</v>
      </c>
      <c r="J78" s="3"/>
      <c r="K78" s="6">
        <v>0</v>
      </c>
      <c r="L78" s="3"/>
      <c r="M78" s="6">
        <v>0</v>
      </c>
      <c r="N78" s="3"/>
      <c r="O78" s="6">
        <v>9800000000</v>
      </c>
      <c r="P78" s="3"/>
      <c r="Q78" s="6">
        <v>0</v>
      </c>
      <c r="R78" s="3"/>
      <c r="S78" s="6">
        <f t="shared" si="1"/>
        <v>9800000000</v>
      </c>
    </row>
    <row r="79" spans="1:19">
      <c r="A79" s="1" t="s">
        <v>31</v>
      </c>
      <c r="C79" s="3" t="s">
        <v>238</v>
      </c>
      <c r="D79" s="3"/>
      <c r="E79" s="6">
        <v>600000</v>
      </c>
      <c r="F79" s="3"/>
      <c r="G79" s="6">
        <v>13600</v>
      </c>
      <c r="H79" s="3"/>
      <c r="I79" s="6">
        <v>0</v>
      </c>
      <c r="J79" s="3"/>
      <c r="K79" s="6">
        <v>0</v>
      </c>
      <c r="L79" s="3"/>
      <c r="M79" s="6">
        <v>0</v>
      </c>
      <c r="N79" s="3"/>
      <c r="O79" s="6">
        <v>8160000000</v>
      </c>
      <c r="P79" s="3"/>
      <c r="Q79" s="6">
        <v>0</v>
      </c>
      <c r="R79" s="3"/>
      <c r="S79" s="6">
        <f t="shared" si="1"/>
        <v>8160000000</v>
      </c>
    </row>
    <row r="80" spans="1:19">
      <c r="A80" s="1" t="s">
        <v>52</v>
      </c>
      <c r="C80" s="3" t="s">
        <v>239</v>
      </c>
      <c r="D80" s="3"/>
      <c r="E80" s="6">
        <v>9791400</v>
      </c>
      <c r="F80" s="3"/>
      <c r="G80" s="6">
        <v>80</v>
      </c>
      <c r="H80" s="3"/>
      <c r="I80" s="6">
        <v>0</v>
      </c>
      <c r="J80" s="3"/>
      <c r="K80" s="6">
        <v>0</v>
      </c>
      <c r="L80" s="3"/>
      <c r="M80" s="6">
        <v>0</v>
      </c>
      <c r="N80" s="3"/>
      <c r="O80" s="6">
        <v>783312000</v>
      </c>
      <c r="P80" s="3"/>
      <c r="Q80" s="6">
        <v>86822646</v>
      </c>
      <c r="R80" s="3"/>
      <c r="S80" s="6">
        <f t="shared" si="1"/>
        <v>696489354</v>
      </c>
    </row>
    <row r="81" spans="1:19">
      <c r="A81" s="1" t="s">
        <v>19</v>
      </c>
      <c r="C81" s="3" t="s">
        <v>240</v>
      </c>
      <c r="D81" s="3"/>
      <c r="E81" s="6">
        <v>14666666</v>
      </c>
      <c r="F81" s="3"/>
      <c r="G81" s="6">
        <v>800</v>
      </c>
      <c r="H81" s="3"/>
      <c r="I81" s="6">
        <v>0</v>
      </c>
      <c r="J81" s="3"/>
      <c r="K81" s="6">
        <v>0</v>
      </c>
      <c r="L81" s="3"/>
      <c r="M81" s="6">
        <v>0</v>
      </c>
      <c r="N81" s="3"/>
      <c r="O81" s="6">
        <v>8800000000</v>
      </c>
      <c r="P81" s="3"/>
      <c r="Q81" s="6">
        <v>0</v>
      </c>
      <c r="R81" s="3"/>
      <c r="S81" s="6">
        <f t="shared" si="1"/>
        <v>8800000000</v>
      </c>
    </row>
    <row r="82" spans="1:19">
      <c r="A82" s="1" t="s">
        <v>55</v>
      </c>
      <c r="C82" s="3" t="s">
        <v>194</v>
      </c>
      <c r="D82" s="3"/>
      <c r="E82" s="6">
        <v>12474057</v>
      </c>
      <c r="F82" s="3"/>
      <c r="G82" s="6">
        <v>60</v>
      </c>
      <c r="H82" s="3"/>
      <c r="I82" s="6">
        <v>0</v>
      </c>
      <c r="J82" s="3"/>
      <c r="K82" s="6">
        <v>0</v>
      </c>
      <c r="L82" s="3"/>
      <c r="M82" s="6">
        <v>0</v>
      </c>
      <c r="N82" s="3"/>
      <c r="O82" s="6">
        <v>748443420</v>
      </c>
      <c r="P82" s="3"/>
      <c r="Q82" s="6">
        <v>90173906</v>
      </c>
      <c r="R82" s="3"/>
      <c r="S82" s="6">
        <f t="shared" si="1"/>
        <v>658269514</v>
      </c>
    </row>
    <row r="83" spans="1:19" s="14" customFormat="1">
      <c r="A83" s="1" t="s">
        <v>303</v>
      </c>
      <c r="C83" s="6" t="s">
        <v>302</v>
      </c>
      <c r="D83" s="6"/>
      <c r="E83" s="6">
        <v>0</v>
      </c>
      <c r="F83" s="6"/>
      <c r="G83" s="6">
        <v>0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3889372388</v>
      </c>
      <c r="P83" s="6"/>
      <c r="Q83" s="6">
        <v>0</v>
      </c>
      <c r="R83" s="6"/>
      <c r="S83" s="6">
        <f t="shared" si="1"/>
        <v>3889372388</v>
      </c>
    </row>
    <row r="84" spans="1:19" s="14" customFormat="1">
      <c r="A84" s="1" t="s">
        <v>304</v>
      </c>
      <c r="C84" s="6" t="s">
        <v>302</v>
      </c>
      <c r="D84" s="6"/>
      <c r="E84" s="6">
        <v>0</v>
      </c>
      <c r="F84" s="6"/>
      <c r="G84" s="6">
        <v>0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100418</v>
      </c>
      <c r="P84" s="6"/>
      <c r="Q84" s="6">
        <v>0</v>
      </c>
      <c r="R84" s="6"/>
      <c r="S84" s="6">
        <f t="shared" si="1"/>
        <v>100418</v>
      </c>
    </row>
    <row r="85" spans="1:19" ht="24.75" thickBot="1">
      <c r="C85" s="3"/>
      <c r="D85" s="3"/>
      <c r="E85" s="3"/>
      <c r="F85" s="3"/>
      <c r="G85" s="3"/>
      <c r="H85" s="3"/>
      <c r="I85" s="7">
        <f>SUM(I8:I83)</f>
        <v>154964025535</v>
      </c>
      <c r="J85" s="3"/>
      <c r="K85" s="7">
        <f>SUM(K8:K83)</f>
        <v>7680107718</v>
      </c>
      <c r="L85" s="3"/>
      <c r="M85" s="7">
        <f>SUM(M8:M83)</f>
        <v>147283917817</v>
      </c>
      <c r="N85" s="3"/>
      <c r="O85" s="7">
        <f>SUM(O8:O84)</f>
        <v>1086387336854</v>
      </c>
      <c r="P85" s="3"/>
      <c r="Q85" s="7">
        <f>SUM(Q8:Q84)</f>
        <v>38849358813</v>
      </c>
      <c r="R85" s="3"/>
      <c r="S85" s="7">
        <f>SUM(S8:S84)</f>
        <v>1047537978041</v>
      </c>
    </row>
    <row r="86" spans="1:19" ht="24.75" thickTop="1">
      <c r="O86" s="2"/>
      <c r="Q86" s="2"/>
    </row>
    <row r="87" spans="1:19">
      <c r="O87" s="2"/>
      <c r="P87" s="2"/>
      <c r="Q87" s="2"/>
    </row>
  </sheetData>
  <autoFilter ref="A7:A84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113"/>
  <sheetViews>
    <sheetView rightToLeft="1" topLeftCell="A2" workbookViewId="0">
      <selection activeCell="K111" sqref="K111"/>
    </sheetView>
  </sheetViews>
  <sheetFormatPr defaultRowHeight="24"/>
  <cols>
    <col min="1" max="1" width="34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>
      <c r="A6" s="24" t="s">
        <v>3</v>
      </c>
      <c r="C6" s="25" t="s">
        <v>166</v>
      </c>
      <c r="D6" s="25" t="s">
        <v>166</v>
      </c>
      <c r="E6" s="25" t="s">
        <v>166</v>
      </c>
      <c r="F6" s="25" t="s">
        <v>166</v>
      </c>
      <c r="G6" s="25" t="s">
        <v>166</v>
      </c>
      <c r="H6" s="25" t="s">
        <v>166</v>
      </c>
      <c r="I6" s="25" t="s">
        <v>166</v>
      </c>
      <c r="K6" s="25" t="s">
        <v>167</v>
      </c>
      <c r="L6" s="25" t="s">
        <v>167</v>
      </c>
      <c r="M6" s="25" t="s">
        <v>167</v>
      </c>
      <c r="N6" s="25" t="s">
        <v>167</v>
      </c>
      <c r="O6" s="25" t="s">
        <v>167</v>
      </c>
      <c r="P6" s="25" t="s">
        <v>167</v>
      </c>
      <c r="Q6" s="25" t="s">
        <v>167</v>
      </c>
    </row>
    <row r="7" spans="1:17" ht="24.75">
      <c r="A7" s="25" t="s">
        <v>3</v>
      </c>
      <c r="C7" s="25" t="s">
        <v>7</v>
      </c>
      <c r="E7" s="25" t="s">
        <v>241</v>
      </c>
      <c r="G7" s="25" t="s">
        <v>242</v>
      </c>
      <c r="I7" s="25" t="s">
        <v>243</v>
      </c>
      <c r="K7" s="25" t="s">
        <v>7</v>
      </c>
      <c r="M7" s="25" t="s">
        <v>241</v>
      </c>
      <c r="O7" s="25" t="s">
        <v>242</v>
      </c>
      <c r="Q7" s="25" t="s">
        <v>243</v>
      </c>
    </row>
    <row r="8" spans="1:17">
      <c r="A8" s="1" t="s">
        <v>99</v>
      </c>
      <c r="C8" s="15">
        <v>13059291</v>
      </c>
      <c r="D8" s="15"/>
      <c r="E8" s="15">
        <v>172135859777</v>
      </c>
      <c r="F8" s="15"/>
      <c r="G8" s="15">
        <v>157466665091</v>
      </c>
      <c r="H8" s="15"/>
      <c r="I8" s="15">
        <f>E8-G8</f>
        <v>14669194686</v>
      </c>
      <c r="J8" s="15"/>
      <c r="K8" s="15">
        <v>13059291</v>
      </c>
      <c r="L8" s="15"/>
      <c r="M8" s="15">
        <v>172135859777</v>
      </c>
      <c r="N8" s="15"/>
      <c r="O8" s="15">
        <v>148082740491</v>
      </c>
      <c r="P8" s="15"/>
      <c r="Q8" s="15">
        <f>M8-O8</f>
        <v>24053119286</v>
      </c>
    </row>
    <row r="9" spans="1:17">
      <c r="A9" s="1" t="s">
        <v>86</v>
      </c>
      <c r="C9" s="15">
        <v>11300000</v>
      </c>
      <c r="D9" s="15"/>
      <c r="E9" s="15">
        <v>132771282300</v>
      </c>
      <c r="F9" s="15"/>
      <c r="G9" s="15">
        <v>159168280050</v>
      </c>
      <c r="H9" s="15"/>
      <c r="I9" s="15">
        <f t="shared" ref="I9:I72" si="0">E9-G9</f>
        <v>-26396997750</v>
      </c>
      <c r="J9" s="15"/>
      <c r="K9" s="15">
        <v>11300000</v>
      </c>
      <c r="L9" s="15"/>
      <c r="M9" s="15">
        <v>132771282300</v>
      </c>
      <c r="N9" s="15"/>
      <c r="O9" s="15">
        <v>282821875322</v>
      </c>
      <c r="P9" s="15"/>
      <c r="Q9" s="15">
        <f t="shared" ref="Q9:Q72" si="1">M9-O9</f>
        <v>-150050593022</v>
      </c>
    </row>
    <row r="10" spans="1:17">
      <c r="A10" s="1" t="s">
        <v>64</v>
      </c>
      <c r="C10" s="15">
        <v>8700000</v>
      </c>
      <c r="D10" s="15"/>
      <c r="E10" s="15">
        <v>68926432950</v>
      </c>
      <c r="F10" s="15"/>
      <c r="G10" s="15">
        <v>93227973300</v>
      </c>
      <c r="H10" s="15"/>
      <c r="I10" s="15">
        <f t="shared" si="0"/>
        <v>-24301540350</v>
      </c>
      <c r="J10" s="15"/>
      <c r="K10" s="15">
        <v>8700000</v>
      </c>
      <c r="L10" s="15"/>
      <c r="M10" s="15">
        <v>68926432950</v>
      </c>
      <c r="N10" s="15"/>
      <c r="O10" s="15">
        <v>71270596669</v>
      </c>
      <c r="P10" s="15"/>
      <c r="Q10" s="15">
        <f t="shared" si="1"/>
        <v>-2344163719</v>
      </c>
    </row>
    <row r="11" spans="1:17">
      <c r="A11" s="1" t="s">
        <v>93</v>
      </c>
      <c r="C11" s="15">
        <v>18605279</v>
      </c>
      <c r="D11" s="15"/>
      <c r="E11" s="15">
        <v>126317964939</v>
      </c>
      <c r="F11" s="15"/>
      <c r="G11" s="15">
        <v>118753682705</v>
      </c>
      <c r="H11" s="15"/>
      <c r="I11" s="15">
        <f t="shared" si="0"/>
        <v>7564282234</v>
      </c>
      <c r="J11" s="15"/>
      <c r="K11" s="15">
        <v>18605279</v>
      </c>
      <c r="L11" s="15"/>
      <c r="M11" s="15">
        <v>126317964939</v>
      </c>
      <c r="N11" s="15"/>
      <c r="O11" s="15">
        <v>142901931071</v>
      </c>
      <c r="P11" s="15"/>
      <c r="Q11" s="15">
        <f t="shared" si="1"/>
        <v>-16583966132</v>
      </c>
    </row>
    <row r="12" spans="1:17">
      <c r="A12" s="1" t="s">
        <v>63</v>
      </c>
      <c r="C12" s="15">
        <v>42200000</v>
      </c>
      <c r="D12" s="15"/>
      <c r="E12" s="15">
        <v>132390759960</v>
      </c>
      <c r="F12" s="15"/>
      <c r="G12" s="15">
        <v>135494979300</v>
      </c>
      <c r="H12" s="15"/>
      <c r="I12" s="15">
        <f t="shared" si="0"/>
        <v>-3104219340</v>
      </c>
      <c r="J12" s="15"/>
      <c r="K12" s="15">
        <v>42200000</v>
      </c>
      <c r="L12" s="15"/>
      <c r="M12" s="15">
        <v>132390759960</v>
      </c>
      <c r="N12" s="15"/>
      <c r="O12" s="15">
        <v>213461224433</v>
      </c>
      <c r="P12" s="15"/>
      <c r="Q12" s="15">
        <f t="shared" si="1"/>
        <v>-81070464473</v>
      </c>
    </row>
    <row r="13" spans="1:17">
      <c r="A13" s="1" t="s">
        <v>62</v>
      </c>
      <c r="C13" s="15">
        <v>46266465</v>
      </c>
      <c r="D13" s="15"/>
      <c r="E13" s="15">
        <v>184424629928</v>
      </c>
      <c r="F13" s="15"/>
      <c r="G13" s="15">
        <v>190406642448</v>
      </c>
      <c r="H13" s="15"/>
      <c r="I13" s="15">
        <f t="shared" si="0"/>
        <v>-5982012520</v>
      </c>
      <c r="J13" s="15"/>
      <c r="K13" s="15">
        <v>46266465</v>
      </c>
      <c r="L13" s="15"/>
      <c r="M13" s="15">
        <v>184424629928</v>
      </c>
      <c r="N13" s="15"/>
      <c r="O13" s="15">
        <v>229992133468</v>
      </c>
      <c r="P13" s="15"/>
      <c r="Q13" s="15">
        <f t="shared" si="1"/>
        <v>-45567503540</v>
      </c>
    </row>
    <row r="14" spans="1:17">
      <c r="A14" s="1" t="s">
        <v>16</v>
      </c>
      <c r="C14" s="15">
        <v>45133115</v>
      </c>
      <c r="D14" s="15"/>
      <c r="E14" s="15">
        <v>99554487410</v>
      </c>
      <c r="F14" s="15"/>
      <c r="G14" s="15">
        <v>96772883887</v>
      </c>
      <c r="H14" s="15"/>
      <c r="I14" s="15">
        <f t="shared" si="0"/>
        <v>2781603523</v>
      </c>
      <c r="J14" s="15"/>
      <c r="K14" s="15">
        <v>45133115</v>
      </c>
      <c r="L14" s="15"/>
      <c r="M14" s="15">
        <v>99554487410</v>
      </c>
      <c r="N14" s="15"/>
      <c r="O14" s="15">
        <v>106640481059</v>
      </c>
      <c r="P14" s="15"/>
      <c r="Q14" s="15">
        <f t="shared" si="1"/>
        <v>-7085993649</v>
      </c>
    </row>
    <row r="15" spans="1:17">
      <c r="A15" s="1" t="s">
        <v>18</v>
      </c>
      <c r="C15" s="15">
        <v>27150422</v>
      </c>
      <c r="D15" s="15"/>
      <c r="E15" s="15">
        <v>97996612347</v>
      </c>
      <c r="F15" s="15"/>
      <c r="G15" s="15">
        <v>93840325291</v>
      </c>
      <c r="H15" s="15"/>
      <c r="I15" s="15">
        <f t="shared" si="0"/>
        <v>4156287056</v>
      </c>
      <c r="J15" s="15"/>
      <c r="K15" s="15">
        <v>27150422</v>
      </c>
      <c r="L15" s="15"/>
      <c r="M15" s="15">
        <v>97996612347</v>
      </c>
      <c r="N15" s="15"/>
      <c r="O15" s="15">
        <v>108043764114</v>
      </c>
      <c r="P15" s="15"/>
      <c r="Q15" s="15">
        <f t="shared" si="1"/>
        <v>-10047151767</v>
      </c>
    </row>
    <row r="16" spans="1:17">
      <c r="A16" s="1" t="s">
        <v>61</v>
      </c>
      <c r="C16" s="15">
        <v>43839672</v>
      </c>
      <c r="D16" s="15"/>
      <c r="E16" s="15">
        <v>223123588872</v>
      </c>
      <c r="F16" s="15"/>
      <c r="G16" s="15">
        <v>223123588872</v>
      </c>
      <c r="H16" s="15"/>
      <c r="I16" s="15">
        <f t="shared" si="0"/>
        <v>0</v>
      </c>
      <c r="J16" s="15"/>
      <c r="K16" s="15">
        <v>43839672</v>
      </c>
      <c r="L16" s="15"/>
      <c r="M16" s="15">
        <v>223123588872</v>
      </c>
      <c r="N16" s="15"/>
      <c r="O16" s="15">
        <v>274100845934</v>
      </c>
      <c r="P16" s="15"/>
      <c r="Q16" s="15">
        <f t="shared" si="1"/>
        <v>-50977257062</v>
      </c>
    </row>
    <row r="17" spans="1:17">
      <c r="A17" s="1" t="s">
        <v>65</v>
      </c>
      <c r="C17" s="15">
        <v>13188080</v>
      </c>
      <c r="D17" s="15"/>
      <c r="E17" s="15">
        <v>147614219004</v>
      </c>
      <c r="F17" s="15"/>
      <c r="G17" s="15">
        <v>179470573549</v>
      </c>
      <c r="H17" s="15"/>
      <c r="I17" s="15">
        <f t="shared" si="0"/>
        <v>-31856354545</v>
      </c>
      <c r="J17" s="15"/>
      <c r="K17" s="15">
        <v>13188080</v>
      </c>
      <c r="L17" s="15"/>
      <c r="M17" s="15">
        <v>147614219004</v>
      </c>
      <c r="N17" s="15"/>
      <c r="O17" s="15">
        <v>110351379557</v>
      </c>
      <c r="P17" s="15"/>
      <c r="Q17" s="15">
        <f t="shared" si="1"/>
        <v>37262839447</v>
      </c>
    </row>
    <row r="18" spans="1:17">
      <c r="A18" s="1" t="s">
        <v>66</v>
      </c>
      <c r="C18" s="15">
        <v>44794945</v>
      </c>
      <c r="D18" s="15"/>
      <c r="E18" s="15">
        <v>622507242779</v>
      </c>
      <c r="F18" s="15"/>
      <c r="G18" s="15">
        <v>627253688986</v>
      </c>
      <c r="H18" s="15"/>
      <c r="I18" s="15">
        <f t="shared" si="0"/>
        <v>-4746446207</v>
      </c>
      <c r="J18" s="15"/>
      <c r="K18" s="15">
        <v>44794945</v>
      </c>
      <c r="L18" s="15"/>
      <c r="M18" s="15">
        <v>622507242779</v>
      </c>
      <c r="N18" s="15"/>
      <c r="O18" s="15">
        <v>662706190492</v>
      </c>
      <c r="P18" s="15"/>
      <c r="Q18" s="15">
        <f t="shared" si="1"/>
        <v>-40198947713</v>
      </c>
    </row>
    <row r="19" spans="1:17">
      <c r="A19" s="1" t="s">
        <v>84</v>
      </c>
      <c r="C19" s="15">
        <v>18303161</v>
      </c>
      <c r="D19" s="15"/>
      <c r="E19" s="15">
        <v>93336539395</v>
      </c>
      <c r="F19" s="15"/>
      <c r="G19" s="15">
        <v>105708634285</v>
      </c>
      <c r="H19" s="15"/>
      <c r="I19" s="15">
        <f t="shared" si="0"/>
        <v>-12372094890</v>
      </c>
      <c r="J19" s="15"/>
      <c r="K19" s="15">
        <v>18303161</v>
      </c>
      <c r="L19" s="15"/>
      <c r="M19" s="15">
        <v>93336539395</v>
      </c>
      <c r="N19" s="15"/>
      <c r="O19" s="15">
        <v>128791277092</v>
      </c>
      <c r="P19" s="15"/>
      <c r="Q19" s="15">
        <f t="shared" si="1"/>
        <v>-35454737697</v>
      </c>
    </row>
    <row r="20" spans="1:17">
      <c r="A20" s="1" t="s">
        <v>96</v>
      </c>
      <c r="C20" s="15">
        <v>17387146</v>
      </c>
      <c r="D20" s="15"/>
      <c r="E20" s="15">
        <v>92122080925</v>
      </c>
      <c r="F20" s="15"/>
      <c r="G20" s="15">
        <v>93504776323</v>
      </c>
      <c r="H20" s="15"/>
      <c r="I20" s="15">
        <f t="shared" si="0"/>
        <v>-1382695398</v>
      </c>
      <c r="J20" s="15"/>
      <c r="K20" s="15">
        <v>17387146</v>
      </c>
      <c r="L20" s="15"/>
      <c r="M20" s="15">
        <v>92122080925</v>
      </c>
      <c r="N20" s="15"/>
      <c r="O20" s="15">
        <v>119899154007</v>
      </c>
      <c r="P20" s="15"/>
      <c r="Q20" s="15">
        <f t="shared" si="1"/>
        <v>-27777073082</v>
      </c>
    </row>
    <row r="21" spans="1:17">
      <c r="A21" s="1" t="s">
        <v>40</v>
      </c>
      <c r="C21" s="15">
        <v>4200000</v>
      </c>
      <c r="D21" s="15"/>
      <c r="E21" s="15">
        <v>79617440700</v>
      </c>
      <c r="F21" s="15"/>
      <c r="G21" s="15">
        <v>76945434300</v>
      </c>
      <c r="H21" s="15"/>
      <c r="I21" s="15">
        <f t="shared" si="0"/>
        <v>2672006400</v>
      </c>
      <c r="J21" s="15"/>
      <c r="K21" s="15">
        <v>4200000</v>
      </c>
      <c r="L21" s="15"/>
      <c r="M21" s="15">
        <v>79617440700</v>
      </c>
      <c r="N21" s="15"/>
      <c r="O21" s="15">
        <v>99354534710</v>
      </c>
      <c r="P21" s="15"/>
      <c r="Q21" s="15">
        <f t="shared" si="1"/>
        <v>-19737094010</v>
      </c>
    </row>
    <row r="22" spans="1:17">
      <c r="A22" s="1" t="s">
        <v>58</v>
      </c>
      <c r="C22" s="15">
        <v>1300000</v>
      </c>
      <c r="D22" s="15"/>
      <c r="E22" s="15">
        <v>32177398500</v>
      </c>
      <c r="F22" s="15"/>
      <c r="G22" s="15">
        <v>33598890000</v>
      </c>
      <c r="H22" s="15"/>
      <c r="I22" s="15">
        <f t="shared" si="0"/>
        <v>-1421491500</v>
      </c>
      <c r="J22" s="15"/>
      <c r="K22" s="15">
        <v>1300000</v>
      </c>
      <c r="L22" s="15"/>
      <c r="M22" s="15">
        <v>32177398500</v>
      </c>
      <c r="N22" s="15"/>
      <c r="O22" s="15">
        <v>24382090607</v>
      </c>
      <c r="P22" s="15"/>
      <c r="Q22" s="15">
        <f t="shared" si="1"/>
        <v>7795307893</v>
      </c>
    </row>
    <row r="23" spans="1:17">
      <c r="A23" s="1" t="s">
        <v>100</v>
      </c>
      <c r="C23" s="15">
        <v>21168050</v>
      </c>
      <c r="D23" s="15"/>
      <c r="E23" s="15">
        <v>50985008548</v>
      </c>
      <c r="F23" s="15"/>
      <c r="G23" s="15">
        <v>52428051195</v>
      </c>
      <c r="H23" s="15"/>
      <c r="I23" s="15">
        <f t="shared" si="0"/>
        <v>-1443042647</v>
      </c>
      <c r="J23" s="15"/>
      <c r="K23" s="15">
        <v>21168050</v>
      </c>
      <c r="L23" s="15"/>
      <c r="M23" s="15">
        <v>50985008548</v>
      </c>
      <c r="N23" s="15"/>
      <c r="O23" s="15">
        <v>39595990291</v>
      </c>
      <c r="P23" s="15"/>
      <c r="Q23" s="15">
        <f t="shared" si="1"/>
        <v>11389018257</v>
      </c>
    </row>
    <row r="24" spans="1:17">
      <c r="A24" s="1" t="s">
        <v>89</v>
      </c>
      <c r="C24" s="15">
        <v>15108839</v>
      </c>
      <c r="D24" s="15"/>
      <c r="E24" s="15">
        <v>189088472326</v>
      </c>
      <c r="F24" s="15"/>
      <c r="G24" s="15">
        <v>209192933626</v>
      </c>
      <c r="H24" s="15"/>
      <c r="I24" s="15">
        <f t="shared" si="0"/>
        <v>-20104461300</v>
      </c>
      <c r="J24" s="15"/>
      <c r="K24" s="15">
        <v>15108839</v>
      </c>
      <c r="L24" s="15"/>
      <c r="M24" s="15">
        <v>189088472326</v>
      </c>
      <c r="N24" s="15"/>
      <c r="O24" s="15">
        <v>191691743414</v>
      </c>
      <c r="P24" s="15"/>
      <c r="Q24" s="15">
        <f t="shared" si="1"/>
        <v>-2603271088</v>
      </c>
    </row>
    <row r="25" spans="1:17">
      <c r="A25" s="1" t="s">
        <v>44</v>
      </c>
      <c r="C25" s="15">
        <v>10367954</v>
      </c>
      <c r="D25" s="15"/>
      <c r="E25" s="15">
        <v>50706822194</v>
      </c>
      <c r="F25" s="15"/>
      <c r="G25" s="15">
        <v>52019153794</v>
      </c>
      <c r="H25" s="15"/>
      <c r="I25" s="15">
        <f t="shared" si="0"/>
        <v>-1312331600</v>
      </c>
      <c r="J25" s="15"/>
      <c r="K25" s="15">
        <v>10367954</v>
      </c>
      <c r="L25" s="15"/>
      <c r="M25" s="15">
        <v>50706822194</v>
      </c>
      <c r="N25" s="15"/>
      <c r="O25" s="15">
        <v>49557385240</v>
      </c>
      <c r="P25" s="15"/>
      <c r="Q25" s="15">
        <f t="shared" si="1"/>
        <v>1149436954</v>
      </c>
    </row>
    <row r="26" spans="1:17">
      <c r="A26" s="1" t="s">
        <v>34</v>
      </c>
      <c r="C26" s="15">
        <v>1922195</v>
      </c>
      <c r="D26" s="15"/>
      <c r="E26" s="15">
        <v>123243887113</v>
      </c>
      <c r="F26" s="15"/>
      <c r="G26" s="15">
        <v>129938983629</v>
      </c>
      <c r="H26" s="15"/>
      <c r="I26" s="15">
        <f t="shared" si="0"/>
        <v>-6695096516</v>
      </c>
      <c r="J26" s="15"/>
      <c r="K26" s="15">
        <v>1922195</v>
      </c>
      <c r="L26" s="15"/>
      <c r="M26" s="15">
        <v>123243887113</v>
      </c>
      <c r="N26" s="15"/>
      <c r="O26" s="15">
        <v>160082082183</v>
      </c>
      <c r="P26" s="15"/>
      <c r="Q26" s="15">
        <f t="shared" si="1"/>
        <v>-36838195070</v>
      </c>
    </row>
    <row r="27" spans="1:17">
      <c r="A27" s="1" t="s">
        <v>72</v>
      </c>
      <c r="C27" s="15">
        <v>6267080</v>
      </c>
      <c r="D27" s="15"/>
      <c r="E27" s="15">
        <v>176614571277</v>
      </c>
      <c r="F27" s="15"/>
      <c r="G27" s="15">
        <v>179107821650</v>
      </c>
      <c r="H27" s="15"/>
      <c r="I27" s="15">
        <f t="shared" si="0"/>
        <v>-2493250373</v>
      </c>
      <c r="J27" s="15"/>
      <c r="K27" s="15">
        <v>6267080</v>
      </c>
      <c r="L27" s="15"/>
      <c r="M27" s="15">
        <v>176614571277</v>
      </c>
      <c r="N27" s="15"/>
      <c r="O27" s="15">
        <v>154055120960</v>
      </c>
      <c r="P27" s="15"/>
      <c r="Q27" s="15">
        <f t="shared" si="1"/>
        <v>22559450317</v>
      </c>
    </row>
    <row r="28" spans="1:17">
      <c r="A28" s="1" t="s">
        <v>70</v>
      </c>
      <c r="C28" s="15">
        <v>6711291</v>
      </c>
      <c r="D28" s="15"/>
      <c r="E28" s="15">
        <v>133427176371</v>
      </c>
      <c r="F28" s="15"/>
      <c r="G28" s="15">
        <v>123019856614</v>
      </c>
      <c r="H28" s="15"/>
      <c r="I28" s="15">
        <f t="shared" si="0"/>
        <v>10407319757</v>
      </c>
      <c r="J28" s="15"/>
      <c r="K28" s="15">
        <v>6711291</v>
      </c>
      <c r="L28" s="15"/>
      <c r="M28" s="15">
        <v>133427176371</v>
      </c>
      <c r="N28" s="15"/>
      <c r="O28" s="15">
        <v>112307170150</v>
      </c>
      <c r="P28" s="15"/>
      <c r="Q28" s="15">
        <f t="shared" si="1"/>
        <v>21120006221</v>
      </c>
    </row>
    <row r="29" spans="1:17">
      <c r="A29" s="1" t="s">
        <v>82</v>
      </c>
      <c r="C29" s="15">
        <v>8071454</v>
      </c>
      <c r="D29" s="15"/>
      <c r="E29" s="15">
        <v>81598271391</v>
      </c>
      <c r="F29" s="15"/>
      <c r="G29" s="15">
        <v>85985898325</v>
      </c>
      <c r="H29" s="15"/>
      <c r="I29" s="15">
        <f t="shared" si="0"/>
        <v>-4387626934</v>
      </c>
      <c r="J29" s="15"/>
      <c r="K29" s="15">
        <v>8071454</v>
      </c>
      <c r="L29" s="15"/>
      <c r="M29" s="15">
        <v>81598271391</v>
      </c>
      <c r="N29" s="15"/>
      <c r="O29" s="15">
        <v>101427509893</v>
      </c>
      <c r="P29" s="15"/>
      <c r="Q29" s="15">
        <f t="shared" si="1"/>
        <v>-19829238502</v>
      </c>
    </row>
    <row r="30" spans="1:17">
      <c r="A30" s="1" t="s">
        <v>71</v>
      </c>
      <c r="C30" s="15">
        <v>638284</v>
      </c>
      <c r="D30" s="15"/>
      <c r="E30" s="15">
        <v>8077009455</v>
      </c>
      <c r="F30" s="15"/>
      <c r="G30" s="15">
        <v>8007215972</v>
      </c>
      <c r="H30" s="15"/>
      <c r="I30" s="15">
        <f t="shared" si="0"/>
        <v>69793483</v>
      </c>
      <c r="J30" s="15"/>
      <c r="K30" s="15">
        <v>638284</v>
      </c>
      <c r="L30" s="15"/>
      <c r="M30" s="15">
        <v>8077009455</v>
      </c>
      <c r="N30" s="15"/>
      <c r="O30" s="15">
        <v>6518164924</v>
      </c>
      <c r="P30" s="15"/>
      <c r="Q30" s="15">
        <f t="shared" si="1"/>
        <v>1558844531</v>
      </c>
    </row>
    <row r="31" spans="1:17">
      <c r="A31" s="1" t="s">
        <v>69</v>
      </c>
      <c r="C31" s="15">
        <v>9561751</v>
      </c>
      <c r="D31" s="15"/>
      <c r="E31" s="15">
        <v>281914105528</v>
      </c>
      <c r="F31" s="15"/>
      <c r="G31" s="15">
        <v>301589162792</v>
      </c>
      <c r="H31" s="15"/>
      <c r="I31" s="15">
        <f t="shared" si="0"/>
        <v>-19675057264</v>
      </c>
      <c r="J31" s="15"/>
      <c r="K31" s="15">
        <v>9561751</v>
      </c>
      <c r="L31" s="15"/>
      <c r="M31" s="15">
        <v>281914105528</v>
      </c>
      <c r="N31" s="15"/>
      <c r="O31" s="15">
        <v>264069573057</v>
      </c>
      <c r="P31" s="15"/>
      <c r="Q31" s="15">
        <f t="shared" si="1"/>
        <v>17844532471</v>
      </c>
    </row>
    <row r="32" spans="1:17">
      <c r="A32" s="1" t="s">
        <v>54</v>
      </c>
      <c r="C32" s="15">
        <v>4294801</v>
      </c>
      <c r="D32" s="15"/>
      <c r="E32" s="15">
        <v>50291728883</v>
      </c>
      <c r="F32" s="15"/>
      <c r="G32" s="15">
        <v>48242490354</v>
      </c>
      <c r="H32" s="15"/>
      <c r="I32" s="15">
        <f t="shared" si="0"/>
        <v>2049238529</v>
      </c>
      <c r="J32" s="15"/>
      <c r="K32" s="15">
        <v>4294801</v>
      </c>
      <c r="L32" s="15"/>
      <c r="M32" s="15">
        <v>50291728883</v>
      </c>
      <c r="N32" s="15"/>
      <c r="O32" s="15">
        <v>36629278030</v>
      </c>
      <c r="P32" s="15"/>
      <c r="Q32" s="15">
        <f t="shared" si="1"/>
        <v>13662450853</v>
      </c>
    </row>
    <row r="33" spans="1:17">
      <c r="A33" s="1" t="s">
        <v>56</v>
      </c>
      <c r="C33" s="15">
        <v>403714</v>
      </c>
      <c r="D33" s="15"/>
      <c r="E33" s="15">
        <v>197445455636</v>
      </c>
      <c r="F33" s="15"/>
      <c r="G33" s="15">
        <v>203488011569</v>
      </c>
      <c r="H33" s="15"/>
      <c r="I33" s="15">
        <f t="shared" si="0"/>
        <v>-6042555933</v>
      </c>
      <c r="J33" s="15"/>
      <c r="K33" s="15">
        <v>403714</v>
      </c>
      <c r="L33" s="15"/>
      <c r="M33" s="15">
        <v>197445455636</v>
      </c>
      <c r="N33" s="15"/>
      <c r="O33" s="15">
        <v>183112934927</v>
      </c>
      <c r="P33" s="15"/>
      <c r="Q33" s="15">
        <f t="shared" si="1"/>
        <v>14332520709</v>
      </c>
    </row>
    <row r="34" spans="1:17">
      <c r="A34" s="1" t="s">
        <v>68</v>
      </c>
      <c r="C34" s="15">
        <v>5629</v>
      </c>
      <c r="D34" s="15"/>
      <c r="E34" s="15">
        <v>82253959</v>
      </c>
      <c r="F34" s="15"/>
      <c r="G34" s="15">
        <v>82253959</v>
      </c>
      <c r="H34" s="15"/>
      <c r="I34" s="15">
        <f t="shared" si="0"/>
        <v>0</v>
      </c>
      <c r="J34" s="15"/>
      <c r="K34" s="15">
        <v>5629</v>
      </c>
      <c r="L34" s="15"/>
      <c r="M34" s="15">
        <v>82253959</v>
      </c>
      <c r="N34" s="15"/>
      <c r="O34" s="15">
        <v>55858720</v>
      </c>
      <c r="P34" s="15"/>
      <c r="Q34" s="15">
        <f t="shared" si="1"/>
        <v>26395239</v>
      </c>
    </row>
    <row r="35" spans="1:17">
      <c r="A35" s="1" t="s">
        <v>22</v>
      </c>
      <c r="C35" s="15">
        <v>5298636</v>
      </c>
      <c r="D35" s="15"/>
      <c r="E35" s="15">
        <v>79322663283</v>
      </c>
      <c r="F35" s="15"/>
      <c r="G35" s="15">
        <v>89119486239</v>
      </c>
      <c r="H35" s="15"/>
      <c r="I35" s="15">
        <f t="shared" si="0"/>
        <v>-9796822956</v>
      </c>
      <c r="J35" s="15"/>
      <c r="K35" s="15">
        <v>5298636</v>
      </c>
      <c r="L35" s="15"/>
      <c r="M35" s="15">
        <v>79322663283</v>
      </c>
      <c r="N35" s="15"/>
      <c r="O35" s="15">
        <v>68685810877</v>
      </c>
      <c r="P35" s="15"/>
      <c r="Q35" s="15">
        <f t="shared" si="1"/>
        <v>10636852406</v>
      </c>
    </row>
    <row r="36" spans="1:17">
      <c r="A36" s="1" t="s">
        <v>20</v>
      </c>
      <c r="C36" s="15">
        <v>57385301</v>
      </c>
      <c r="D36" s="15"/>
      <c r="E36" s="15">
        <v>332565694816</v>
      </c>
      <c r="F36" s="15"/>
      <c r="G36" s="15">
        <v>366259252561</v>
      </c>
      <c r="H36" s="15"/>
      <c r="I36" s="15">
        <f t="shared" si="0"/>
        <v>-33693557745</v>
      </c>
      <c r="J36" s="15"/>
      <c r="K36" s="15">
        <v>57385301</v>
      </c>
      <c r="L36" s="15"/>
      <c r="M36" s="15">
        <v>332565694816</v>
      </c>
      <c r="N36" s="15"/>
      <c r="O36" s="15">
        <v>296395010396</v>
      </c>
      <c r="P36" s="15"/>
      <c r="Q36" s="15">
        <f t="shared" si="1"/>
        <v>36170684420</v>
      </c>
    </row>
    <row r="37" spans="1:17">
      <c r="A37" s="1" t="s">
        <v>95</v>
      </c>
      <c r="C37" s="15">
        <v>5438652</v>
      </c>
      <c r="D37" s="15"/>
      <c r="E37" s="15">
        <v>63253616641</v>
      </c>
      <c r="F37" s="15"/>
      <c r="G37" s="15">
        <v>76228717490</v>
      </c>
      <c r="H37" s="15"/>
      <c r="I37" s="15">
        <f t="shared" si="0"/>
        <v>-12975100849</v>
      </c>
      <c r="J37" s="15"/>
      <c r="K37" s="15">
        <v>5438652</v>
      </c>
      <c r="L37" s="15"/>
      <c r="M37" s="15">
        <v>63253616641</v>
      </c>
      <c r="N37" s="15"/>
      <c r="O37" s="15">
        <v>71268497155</v>
      </c>
      <c r="P37" s="15"/>
      <c r="Q37" s="15">
        <f t="shared" si="1"/>
        <v>-8014880514</v>
      </c>
    </row>
    <row r="38" spans="1:17">
      <c r="A38" s="1" t="s">
        <v>94</v>
      </c>
      <c r="C38" s="15">
        <v>420129</v>
      </c>
      <c r="D38" s="15"/>
      <c r="E38" s="15">
        <v>4259818170</v>
      </c>
      <c r="F38" s="15"/>
      <c r="G38" s="15">
        <v>5395769683</v>
      </c>
      <c r="H38" s="15"/>
      <c r="I38" s="15">
        <f t="shared" si="0"/>
        <v>-1135951513</v>
      </c>
      <c r="J38" s="15"/>
      <c r="K38" s="15">
        <v>420129</v>
      </c>
      <c r="L38" s="15"/>
      <c r="M38" s="15">
        <v>4259818170</v>
      </c>
      <c r="N38" s="15"/>
      <c r="O38" s="15">
        <v>5772246043</v>
      </c>
      <c r="P38" s="15"/>
      <c r="Q38" s="15">
        <f t="shared" si="1"/>
        <v>-1512427873</v>
      </c>
    </row>
    <row r="39" spans="1:17">
      <c r="A39" s="1" t="s">
        <v>87</v>
      </c>
      <c r="C39" s="15">
        <v>91388915</v>
      </c>
      <c r="D39" s="15"/>
      <c r="E39" s="15">
        <v>480570848555</v>
      </c>
      <c r="F39" s="15"/>
      <c r="G39" s="15">
        <v>549109001725</v>
      </c>
      <c r="H39" s="15"/>
      <c r="I39" s="15">
        <f t="shared" si="0"/>
        <v>-68538153170</v>
      </c>
      <c r="J39" s="15"/>
      <c r="K39" s="15">
        <v>91388915</v>
      </c>
      <c r="L39" s="15"/>
      <c r="M39" s="15">
        <v>480570848555</v>
      </c>
      <c r="N39" s="15"/>
      <c r="O39" s="15">
        <v>527976181157</v>
      </c>
      <c r="P39" s="15"/>
      <c r="Q39" s="15">
        <f t="shared" si="1"/>
        <v>-47405332602</v>
      </c>
    </row>
    <row r="40" spans="1:17">
      <c r="A40" s="1" t="s">
        <v>85</v>
      </c>
      <c r="C40" s="15">
        <v>90259161</v>
      </c>
      <c r="D40" s="15"/>
      <c r="E40" s="15">
        <v>346506823547</v>
      </c>
      <c r="F40" s="15"/>
      <c r="G40" s="15">
        <v>411824526173</v>
      </c>
      <c r="H40" s="15"/>
      <c r="I40" s="15">
        <f t="shared" si="0"/>
        <v>-65317702626</v>
      </c>
      <c r="J40" s="15"/>
      <c r="K40" s="15">
        <v>90259161</v>
      </c>
      <c r="L40" s="15"/>
      <c r="M40" s="15">
        <v>346506823547</v>
      </c>
      <c r="N40" s="15"/>
      <c r="O40" s="15">
        <v>611372662432</v>
      </c>
      <c r="P40" s="15"/>
      <c r="Q40" s="15">
        <f t="shared" si="1"/>
        <v>-264865838885</v>
      </c>
    </row>
    <row r="41" spans="1:17">
      <c r="A41" s="1" t="s">
        <v>101</v>
      </c>
      <c r="C41" s="15">
        <v>6000000</v>
      </c>
      <c r="D41" s="15"/>
      <c r="E41" s="15">
        <v>107357400000</v>
      </c>
      <c r="F41" s="15"/>
      <c r="G41" s="15">
        <v>97993449000</v>
      </c>
      <c r="H41" s="15"/>
      <c r="I41" s="15">
        <f t="shared" si="0"/>
        <v>9363951000</v>
      </c>
      <c r="J41" s="15"/>
      <c r="K41" s="15">
        <v>6000000</v>
      </c>
      <c r="L41" s="15"/>
      <c r="M41" s="15">
        <v>107357400000</v>
      </c>
      <c r="N41" s="15"/>
      <c r="O41" s="15">
        <v>97945821309</v>
      </c>
      <c r="P41" s="15"/>
      <c r="Q41" s="15">
        <f t="shared" si="1"/>
        <v>9411578691</v>
      </c>
    </row>
    <row r="42" spans="1:17">
      <c r="A42" s="1" t="s">
        <v>33</v>
      </c>
      <c r="C42" s="15">
        <v>1300000</v>
      </c>
      <c r="D42" s="15"/>
      <c r="E42" s="15">
        <v>49816815750</v>
      </c>
      <c r="F42" s="15"/>
      <c r="G42" s="15">
        <v>50243263200</v>
      </c>
      <c r="H42" s="15"/>
      <c r="I42" s="15">
        <f t="shared" si="0"/>
        <v>-426447450</v>
      </c>
      <c r="J42" s="15"/>
      <c r="K42" s="15">
        <v>1300000</v>
      </c>
      <c r="L42" s="15"/>
      <c r="M42" s="15">
        <v>49816815750</v>
      </c>
      <c r="N42" s="15"/>
      <c r="O42" s="15">
        <v>63103512190</v>
      </c>
      <c r="P42" s="15"/>
      <c r="Q42" s="15">
        <f t="shared" si="1"/>
        <v>-13286696440</v>
      </c>
    </row>
    <row r="43" spans="1:17" s="22" customFormat="1">
      <c r="A43" s="22" t="s">
        <v>48</v>
      </c>
      <c r="C43" s="23">
        <v>26685111</v>
      </c>
      <c r="D43" s="23"/>
      <c r="E43" s="23">
        <v>75043000553</v>
      </c>
      <c r="F43" s="23"/>
      <c r="G43" s="23">
        <v>76977217632</v>
      </c>
      <c r="H43" s="23"/>
      <c r="I43" s="23">
        <f t="shared" si="0"/>
        <v>-1934217079</v>
      </c>
      <c r="J43" s="23"/>
      <c r="K43" s="23">
        <v>26685111</v>
      </c>
      <c r="L43" s="23"/>
      <c r="M43" s="23">
        <v>75043000553</v>
      </c>
      <c r="N43" s="23"/>
      <c r="O43" s="23">
        <v>71043731061</v>
      </c>
      <c r="P43" s="23"/>
      <c r="Q43" s="23">
        <f t="shared" si="1"/>
        <v>3999269492</v>
      </c>
    </row>
    <row r="44" spans="1:17" s="22" customFormat="1">
      <c r="A44" s="22" t="s">
        <v>45</v>
      </c>
      <c r="C44" s="23">
        <v>4000000</v>
      </c>
      <c r="D44" s="23"/>
      <c r="E44" s="23">
        <v>43738200000</v>
      </c>
      <c r="F44" s="23"/>
      <c r="G44" s="23">
        <v>46911207600</v>
      </c>
      <c r="H44" s="23"/>
      <c r="I44" s="23">
        <f t="shared" si="0"/>
        <v>-3173007600</v>
      </c>
      <c r="J44" s="23"/>
      <c r="K44" s="23">
        <v>4000000</v>
      </c>
      <c r="L44" s="23"/>
      <c r="M44" s="23">
        <v>43738200000</v>
      </c>
      <c r="N44" s="23"/>
      <c r="O44" s="23">
        <v>34361936402</v>
      </c>
      <c r="P44" s="23"/>
      <c r="Q44" s="23">
        <f t="shared" si="1"/>
        <v>9376263598</v>
      </c>
    </row>
    <row r="45" spans="1:17" s="22" customFormat="1">
      <c r="A45" s="22" t="s">
        <v>50</v>
      </c>
      <c r="C45" s="23">
        <v>1616864</v>
      </c>
      <c r="D45" s="23"/>
      <c r="E45" s="23">
        <v>18065418729</v>
      </c>
      <c r="F45" s="23"/>
      <c r="G45" s="23">
        <v>20813805386</v>
      </c>
      <c r="H45" s="23"/>
      <c r="I45" s="23">
        <f t="shared" si="0"/>
        <v>-2748386657</v>
      </c>
      <c r="J45" s="23"/>
      <c r="K45" s="23">
        <v>1616864</v>
      </c>
      <c r="L45" s="23"/>
      <c r="M45" s="23">
        <v>18065418729</v>
      </c>
      <c r="N45" s="23"/>
      <c r="O45" s="23">
        <v>16609916065</v>
      </c>
      <c r="P45" s="23"/>
      <c r="Q45" s="23">
        <f t="shared" si="1"/>
        <v>1455502664</v>
      </c>
    </row>
    <row r="46" spans="1:17" s="22" customFormat="1">
      <c r="A46" s="22" t="s">
        <v>53</v>
      </c>
      <c r="C46" s="23">
        <v>2174004</v>
      </c>
      <c r="D46" s="23"/>
      <c r="E46" s="23">
        <v>48840152082</v>
      </c>
      <c r="F46" s="23"/>
      <c r="G46" s="23">
        <v>51805659743</v>
      </c>
      <c r="H46" s="23"/>
      <c r="I46" s="23">
        <f t="shared" si="0"/>
        <v>-2965507661</v>
      </c>
      <c r="J46" s="23"/>
      <c r="K46" s="23">
        <v>2174004</v>
      </c>
      <c r="L46" s="23"/>
      <c r="M46" s="23">
        <v>48840152082</v>
      </c>
      <c r="N46" s="23"/>
      <c r="O46" s="23">
        <v>53476362045</v>
      </c>
      <c r="P46" s="23"/>
      <c r="Q46" s="23">
        <f t="shared" si="1"/>
        <v>-4636209963</v>
      </c>
    </row>
    <row r="47" spans="1:17" s="22" customFormat="1">
      <c r="A47" s="22" t="s">
        <v>15</v>
      </c>
      <c r="C47" s="23">
        <v>57825722</v>
      </c>
      <c r="D47" s="23"/>
      <c r="E47" s="23">
        <v>97431411927</v>
      </c>
      <c r="F47" s="23"/>
      <c r="G47" s="23">
        <v>87831974881</v>
      </c>
      <c r="H47" s="23"/>
      <c r="I47" s="23">
        <f t="shared" si="0"/>
        <v>9599437046</v>
      </c>
      <c r="J47" s="23"/>
      <c r="K47" s="23">
        <v>57825722</v>
      </c>
      <c r="L47" s="23"/>
      <c r="M47" s="23">
        <v>97431411927</v>
      </c>
      <c r="N47" s="23"/>
      <c r="O47" s="23">
        <v>116211119339</v>
      </c>
      <c r="P47" s="23"/>
      <c r="Q47" s="23">
        <f t="shared" si="1"/>
        <v>-18779707412</v>
      </c>
    </row>
    <row r="48" spans="1:17" s="22" customFormat="1">
      <c r="A48" s="22" t="s">
        <v>17</v>
      </c>
      <c r="C48" s="23">
        <v>24077083</v>
      </c>
      <c r="D48" s="23"/>
      <c r="E48" s="23">
        <v>40615699932</v>
      </c>
      <c r="F48" s="23"/>
      <c r="G48" s="23">
        <v>37623971887</v>
      </c>
      <c r="H48" s="23"/>
      <c r="I48" s="23">
        <f t="shared" si="0"/>
        <v>2991728045</v>
      </c>
      <c r="J48" s="23"/>
      <c r="K48" s="23">
        <v>24077083</v>
      </c>
      <c r="L48" s="23"/>
      <c r="M48" s="23">
        <v>40615699932</v>
      </c>
      <c r="N48" s="23"/>
      <c r="O48" s="23">
        <v>48154854604</v>
      </c>
      <c r="P48" s="23"/>
      <c r="Q48" s="23">
        <f t="shared" si="1"/>
        <v>-7539154672</v>
      </c>
    </row>
    <row r="49" spans="1:17" s="22" customFormat="1">
      <c r="A49" s="22" t="s">
        <v>51</v>
      </c>
      <c r="C49" s="23">
        <v>27757475</v>
      </c>
      <c r="D49" s="23"/>
      <c r="E49" s="23">
        <v>102119169005</v>
      </c>
      <c r="F49" s="23"/>
      <c r="G49" s="23">
        <v>102450276822</v>
      </c>
      <c r="H49" s="23"/>
      <c r="I49" s="23">
        <f t="shared" si="0"/>
        <v>-331107817</v>
      </c>
      <c r="J49" s="23"/>
      <c r="K49" s="23">
        <v>27757475</v>
      </c>
      <c r="L49" s="23"/>
      <c r="M49" s="23">
        <v>102119169005</v>
      </c>
      <c r="N49" s="23"/>
      <c r="O49" s="23">
        <v>141509891407</v>
      </c>
      <c r="P49" s="23"/>
      <c r="Q49" s="23">
        <f t="shared" si="1"/>
        <v>-39390722402</v>
      </c>
    </row>
    <row r="50" spans="1:17" s="22" customFormat="1">
      <c r="A50" s="22" t="s">
        <v>24</v>
      </c>
      <c r="C50" s="23">
        <v>14773018</v>
      </c>
      <c r="D50" s="23"/>
      <c r="E50" s="23">
        <v>181801767561</v>
      </c>
      <c r="F50" s="23"/>
      <c r="G50" s="23">
        <v>198293155684</v>
      </c>
      <c r="H50" s="23"/>
      <c r="I50" s="23">
        <f t="shared" si="0"/>
        <v>-16491388123</v>
      </c>
      <c r="J50" s="23"/>
      <c r="K50" s="23">
        <v>14773018</v>
      </c>
      <c r="L50" s="23"/>
      <c r="M50" s="23">
        <v>181801767561</v>
      </c>
      <c r="N50" s="23"/>
      <c r="O50" s="23">
        <v>179544525501</v>
      </c>
      <c r="P50" s="23"/>
      <c r="Q50" s="23">
        <f t="shared" si="1"/>
        <v>2257242060</v>
      </c>
    </row>
    <row r="51" spans="1:17" s="22" customFormat="1">
      <c r="A51" s="22" t="s">
        <v>21</v>
      </c>
      <c r="C51" s="23">
        <v>4372737</v>
      </c>
      <c r="D51" s="23"/>
      <c r="E51" s="23">
        <v>30774772041</v>
      </c>
      <c r="F51" s="23"/>
      <c r="G51" s="23">
        <v>35110272006</v>
      </c>
      <c r="H51" s="23"/>
      <c r="I51" s="23">
        <f t="shared" si="0"/>
        <v>-4335499965</v>
      </c>
      <c r="J51" s="23"/>
      <c r="K51" s="23">
        <v>4372737</v>
      </c>
      <c r="L51" s="23"/>
      <c r="M51" s="23">
        <v>30774772041</v>
      </c>
      <c r="N51" s="23"/>
      <c r="O51" s="23">
        <v>30164842327</v>
      </c>
      <c r="P51" s="23"/>
      <c r="Q51" s="23">
        <f t="shared" si="1"/>
        <v>609929714</v>
      </c>
    </row>
    <row r="52" spans="1:17" s="22" customFormat="1">
      <c r="A52" s="22" t="s">
        <v>90</v>
      </c>
      <c r="C52" s="23">
        <v>13329090</v>
      </c>
      <c r="D52" s="23"/>
      <c r="E52" s="23">
        <v>402130881105</v>
      </c>
      <c r="F52" s="23"/>
      <c r="G52" s="23">
        <v>402929126516</v>
      </c>
      <c r="H52" s="23"/>
      <c r="I52" s="23">
        <f t="shared" si="0"/>
        <v>-798245411</v>
      </c>
      <c r="J52" s="23"/>
      <c r="K52" s="23">
        <v>13329090</v>
      </c>
      <c r="L52" s="23"/>
      <c r="M52" s="23">
        <v>402130881105</v>
      </c>
      <c r="N52" s="23"/>
      <c r="O52" s="23">
        <v>422259956541</v>
      </c>
      <c r="P52" s="23"/>
      <c r="Q52" s="23">
        <f t="shared" si="1"/>
        <v>-20129075436</v>
      </c>
    </row>
    <row r="53" spans="1:17" s="22" customFormat="1">
      <c r="A53" s="22" t="s">
        <v>28</v>
      </c>
      <c r="C53" s="23">
        <v>3692289</v>
      </c>
      <c r="D53" s="23"/>
      <c r="E53" s="23">
        <v>634928636119</v>
      </c>
      <c r="F53" s="23"/>
      <c r="G53" s="23">
        <v>613347155221</v>
      </c>
      <c r="H53" s="23"/>
      <c r="I53" s="23">
        <f t="shared" si="0"/>
        <v>21581480898</v>
      </c>
      <c r="J53" s="23"/>
      <c r="K53" s="23">
        <v>3692289</v>
      </c>
      <c r="L53" s="23"/>
      <c r="M53" s="23">
        <v>634928636119</v>
      </c>
      <c r="N53" s="23"/>
      <c r="O53" s="23">
        <v>672307733009</v>
      </c>
      <c r="P53" s="23"/>
      <c r="Q53" s="23">
        <f t="shared" si="1"/>
        <v>-37379096890</v>
      </c>
    </row>
    <row r="54" spans="1:17" s="22" customFormat="1">
      <c r="A54" s="22" t="s">
        <v>30</v>
      </c>
      <c r="C54" s="23">
        <v>300000</v>
      </c>
      <c r="D54" s="23"/>
      <c r="E54" s="23">
        <v>33429901500</v>
      </c>
      <c r="F54" s="23"/>
      <c r="G54" s="23">
        <v>32192309250</v>
      </c>
      <c r="H54" s="23"/>
      <c r="I54" s="23">
        <f t="shared" si="0"/>
        <v>1237592250</v>
      </c>
      <c r="J54" s="23"/>
      <c r="K54" s="23">
        <v>300000</v>
      </c>
      <c r="L54" s="23"/>
      <c r="M54" s="23">
        <v>33429901500</v>
      </c>
      <c r="N54" s="23"/>
      <c r="O54" s="23">
        <v>53058061104</v>
      </c>
      <c r="P54" s="23"/>
      <c r="Q54" s="23">
        <f t="shared" si="1"/>
        <v>-19628159604</v>
      </c>
    </row>
    <row r="55" spans="1:17" s="22" customFormat="1">
      <c r="A55" s="22" t="s">
        <v>78</v>
      </c>
      <c r="C55" s="23">
        <v>21561924</v>
      </c>
      <c r="D55" s="23"/>
      <c r="E55" s="23">
        <v>164824618946</v>
      </c>
      <c r="F55" s="23"/>
      <c r="G55" s="23">
        <v>179835238001</v>
      </c>
      <c r="H55" s="23"/>
      <c r="I55" s="23">
        <f t="shared" si="0"/>
        <v>-15010619055</v>
      </c>
      <c r="J55" s="23"/>
      <c r="K55" s="23">
        <v>21561924</v>
      </c>
      <c r="L55" s="23"/>
      <c r="M55" s="23">
        <v>164824618946</v>
      </c>
      <c r="N55" s="23"/>
      <c r="O55" s="23">
        <v>155183991207</v>
      </c>
      <c r="P55" s="23"/>
      <c r="Q55" s="23">
        <f t="shared" si="1"/>
        <v>9640627739</v>
      </c>
    </row>
    <row r="56" spans="1:17" s="22" customFormat="1">
      <c r="A56" s="22" t="s">
        <v>98</v>
      </c>
      <c r="C56" s="23">
        <v>4096490</v>
      </c>
      <c r="D56" s="23"/>
      <c r="E56" s="23">
        <v>57498276289</v>
      </c>
      <c r="F56" s="23"/>
      <c r="G56" s="23">
        <v>60952819026</v>
      </c>
      <c r="H56" s="23"/>
      <c r="I56" s="23">
        <f t="shared" si="0"/>
        <v>-3454542737</v>
      </c>
      <c r="J56" s="23"/>
      <c r="K56" s="23">
        <v>4096490</v>
      </c>
      <c r="L56" s="23"/>
      <c r="M56" s="23">
        <v>57498276289</v>
      </c>
      <c r="N56" s="23"/>
      <c r="O56" s="23">
        <v>78790079443</v>
      </c>
      <c r="P56" s="23"/>
      <c r="Q56" s="23">
        <f t="shared" si="1"/>
        <v>-21291803154</v>
      </c>
    </row>
    <row r="57" spans="1:17" s="22" customFormat="1">
      <c r="A57" s="22" t="s">
        <v>97</v>
      </c>
      <c r="C57" s="23">
        <v>3968114</v>
      </c>
      <c r="D57" s="23"/>
      <c r="E57" s="23">
        <v>178686018593</v>
      </c>
      <c r="F57" s="23"/>
      <c r="G57" s="23">
        <v>173360938568</v>
      </c>
      <c r="H57" s="23"/>
      <c r="I57" s="23">
        <f t="shared" si="0"/>
        <v>5325080025</v>
      </c>
      <c r="J57" s="23"/>
      <c r="K57" s="23">
        <v>3968114</v>
      </c>
      <c r="L57" s="23"/>
      <c r="M57" s="23">
        <v>178686018593</v>
      </c>
      <c r="N57" s="23"/>
      <c r="O57" s="23">
        <v>188353997214</v>
      </c>
      <c r="P57" s="23"/>
      <c r="Q57" s="23">
        <f t="shared" si="1"/>
        <v>-9667978621</v>
      </c>
    </row>
    <row r="58" spans="1:17" s="22" customFormat="1">
      <c r="A58" s="22" t="s">
        <v>74</v>
      </c>
      <c r="C58" s="23">
        <v>10860001</v>
      </c>
      <c r="D58" s="23"/>
      <c r="E58" s="23">
        <v>81936964514</v>
      </c>
      <c r="F58" s="23"/>
      <c r="G58" s="23">
        <v>83232410594</v>
      </c>
      <c r="H58" s="23"/>
      <c r="I58" s="23">
        <f t="shared" si="0"/>
        <v>-1295446080</v>
      </c>
      <c r="J58" s="23"/>
      <c r="K58" s="23">
        <v>10860001</v>
      </c>
      <c r="L58" s="23"/>
      <c r="M58" s="23">
        <v>81936964514</v>
      </c>
      <c r="N58" s="23"/>
      <c r="O58" s="23">
        <v>93821507234</v>
      </c>
      <c r="P58" s="23"/>
      <c r="Q58" s="23">
        <f t="shared" si="1"/>
        <v>-11884542720</v>
      </c>
    </row>
    <row r="59" spans="1:17" s="22" customFormat="1">
      <c r="A59" s="22" t="s">
        <v>77</v>
      </c>
      <c r="C59" s="23">
        <v>4024137</v>
      </c>
      <c r="D59" s="23"/>
      <c r="E59" s="23">
        <v>34641674712</v>
      </c>
      <c r="F59" s="23"/>
      <c r="G59" s="23">
        <v>37441810082</v>
      </c>
      <c r="H59" s="23"/>
      <c r="I59" s="23">
        <f t="shared" si="0"/>
        <v>-2800135370</v>
      </c>
      <c r="J59" s="23"/>
      <c r="K59" s="23">
        <v>4024137</v>
      </c>
      <c r="L59" s="23"/>
      <c r="M59" s="23">
        <v>34641674712</v>
      </c>
      <c r="N59" s="23"/>
      <c r="O59" s="23">
        <v>46527214781</v>
      </c>
      <c r="P59" s="23"/>
      <c r="Q59" s="23">
        <f t="shared" si="1"/>
        <v>-11885540069</v>
      </c>
    </row>
    <row r="60" spans="1:17" s="22" customFormat="1">
      <c r="A60" s="22" t="s">
        <v>73</v>
      </c>
      <c r="C60" s="23">
        <v>10065086</v>
      </c>
      <c r="D60" s="23"/>
      <c r="E60" s="23">
        <v>116060305364</v>
      </c>
      <c r="F60" s="23"/>
      <c r="G60" s="23">
        <v>116760669275</v>
      </c>
      <c r="H60" s="23"/>
      <c r="I60" s="23">
        <f t="shared" si="0"/>
        <v>-700363911</v>
      </c>
      <c r="J60" s="23"/>
      <c r="K60" s="23">
        <v>10065086</v>
      </c>
      <c r="L60" s="23"/>
      <c r="M60" s="23">
        <v>116060305364</v>
      </c>
      <c r="N60" s="23"/>
      <c r="O60" s="23">
        <v>151870755902</v>
      </c>
      <c r="P60" s="23"/>
      <c r="Q60" s="23">
        <f t="shared" si="1"/>
        <v>-35810450538</v>
      </c>
    </row>
    <row r="61" spans="1:17" s="22" customFormat="1">
      <c r="A61" s="22" t="s">
        <v>75</v>
      </c>
      <c r="C61" s="23">
        <v>18846109</v>
      </c>
      <c r="D61" s="23"/>
      <c r="E61" s="23">
        <v>59836315036</v>
      </c>
      <c r="F61" s="23"/>
      <c r="G61" s="23">
        <v>60417068250</v>
      </c>
      <c r="H61" s="23"/>
      <c r="I61" s="23">
        <f t="shared" si="0"/>
        <v>-580753214</v>
      </c>
      <c r="J61" s="23"/>
      <c r="K61" s="23">
        <v>18846109</v>
      </c>
      <c r="L61" s="23"/>
      <c r="M61" s="23">
        <v>59836315036</v>
      </c>
      <c r="N61" s="23"/>
      <c r="O61" s="23">
        <v>54025553591</v>
      </c>
      <c r="P61" s="23"/>
      <c r="Q61" s="23">
        <f t="shared" si="1"/>
        <v>5810761445</v>
      </c>
    </row>
    <row r="62" spans="1:17" s="22" customFormat="1">
      <c r="A62" s="22" t="s">
        <v>91</v>
      </c>
      <c r="C62" s="23">
        <v>7931197</v>
      </c>
      <c r="D62" s="23"/>
      <c r="E62" s="23">
        <v>111952890565</v>
      </c>
      <c r="F62" s="23"/>
      <c r="G62" s="23">
        <v>133976385508</v>
      </c>
      <c r="H62" s="23"/>
      <c r="I62" s="23">
        <f t="shared" si="0"/>
        <v>-22023494943</v>
      </c>
      <c r="J62" s="23"/>
      <c r="K62" s="23">
        <v>7931197</v>
      </c>
      <c r="L62" s="23"/>
      <c r="M62" s="23">
        <v>111952890565</v>
      </c>
      <c r="N62" s="23"/>
      <c r="O62" s="23">
        <v>144036004203</v>
      </c>
      <c r="P62" s="23"/>
      <c r="Q62" s="23">
        <f t="shared" si="1"/>
        <v>-32083113638</v>
      </c>
    </row>
    <row r="63" spans="1:17" s="22" customFormat="1">
      <c r="A63" s="22" t="s">
        <v>25</v>
      </c>
      <c r="C63" s="23">
        <v>1800000</v>
      </c>
      <c r="D63" s="23"/>
      <c r="E63" s="23">
        <v>127397448000</v>
      </c>
      <c r="F63" s="23"/>
      <c r="G63" s="23">
        <v>131512815000</v>
      </c>
      <c r="H63" s="23"/>
      <c r="I63" s="23">
        <f t="shared" si="0"/>
        <v>-4115367000</v>
      </c>
      <c r="J63" s="23"/>
      <c r="K63" s="23">
        <v>1800000</v>
      </c>
      <c r="L63" s="23"/>
      <c r="M63" s="23">
        <v>127397448000</v>
      </c>
      <c r="N63" s="23"/>
      <c r="O63" s="23">
        <v>170283106610</v>
      </c>
      <c r="P63" s="23"/>
      <c r="Q63" s="23">
        <f t="shared" si="1"/>
        <v>-42885658610</v>
      </c>
    </row>
    <row r="64" spans="1:17" s="22" customFormat="1">
      <c r="A64" s="22" t="s">
        <v>83</v>
      </c>
      <c r="C64" s="23">
        <v>5790807</v>
      </c>
      <c r="D64" s="23"/>
      <c r="E64" s="23">
        <v>45302487866</v>
      </c>
      <c r="F64" s="23"/>
      <c r="G64" s="23">
        <v>47720155579</v>
      </c>
      <c r="H64" s="23"/>
      <c r="I64" s="23">
        <f t="shared" si="0"/>
        <v>-2417667713</v>
      </c>
      <c r="J64" s="23"/>
      <c r="K64" s="23">
        <v>5790807</v>
      </c>
      <c r="L64" s="23"/>
      <c r="M64" s="23">
        <v>45302487866</v>
      </c>
      <c r="N64" s="23"/>
      <c r="O64" s="23">
        <v>53974586034</v>
      </c>
      <c r="P64" s="23"/>
      <c r="Q64" s="23">
        <f t="shared" si="1"/>
        <v>-8672098168</v>
      </c>
    </row>
    <row r="65" spans="1:17" s="22" customFormat="1">
      <c r="A65" s="22" t="s">
        <v>92</v>
      </c>
      <c r="C65" s="23">
        <v>13900000</v>
      </c>
      <c r="D65" s="23"/>
      <c r="E65" s="23">
        <v>346675931550</v>
      </c>
      <c r="F65" s="23"/>
      <c r="G65" s="23">
        <v>387436951800</v>
      </c>
      <c r="H65" s="23"/>
      <c r="I65" s="23">
        <f t="shared" si="0"/>
        <v>-40761020250</v>
      </c>
      <c r="J65" s="23"/>
      <c r="K65" s="23">
        <v>13900000</v>
      </c>
      <c r="L65" s="23"/>
      <c r="M65" s="23">
        <v>346675931550</v>
      </c>
      <c r="N65" s="23"/>
      <c r="O65" s="23">
        <v>331778215255</v>
      </c>
      <c r="P65" s="23"/>
      <c r="Q65" s="23">
        <f t="shared" si="1"/>
        <v>14897716295</v>
      </c>
    </row>
    <row r="66" spans="1:17" s="22" customFormat="1">
      <c r="A66" s="22" t="s">
        <v>81</v>
      </c>
      <c r="C66" s="23">
        <v>15580119</v>
      </c>
      <c r="D66" s="23"/>
      <c r="E66" s="23">
        <v>270100557571</v>
      </c>
      <c r="F66" s="23"/>
      <c r="G66" s="23">
        <v>270100557571</v>
      </c>
      <c r="H66" s="23"/>
      <c r="I66" s="23">
        <f t="shared" si="0"/>
        <v>0</v>
      </c>
      <c r="J66" s="23"/>
      <c r="K66" s="23">
        <v>15580119</v>
      </c>
      <c r="L66" s="23"/>
      <c r="M66" s="23">
        <v>270100557571</v>
      </c>
      <c r="N66" s="23"/>
      <c r="O66" s="23">
        <v>145528506720</v>
      </c>
      <c r="P66" s="23"/>
      <c r="Q66" s="23">
        <f t="shared" si="1"/>
        <v>124572050851</v>
      </c>
    </row>
    <row r="67" spans="1:17" s="22" customFormat="1">
      <c r="A67" s="22" t="s">
        <v>88</v>
      </c>
      <c r="C67" s="23">
        <v>25821452</v>
      </c>
      <c r="D67" s="23"/>
      <c r="E67" s="23">
        <v>57701246682</v>
      </c>
      <c r="F67" s="23"/>
      <c r="G67" s="23">
        <v>51925988451</v>
      </c>
      <c r="H67" s="23"/>
      <c r="I67" s="23">
        <f t="shared" si="0"/>
        <v>5775258231</v>
      </c>
      <c r="J67" s="23"/>
      <c r="K67" s="23">
        <v>25821452</v>
      </c>
      <c r="L67" s="23"/>
      <c r="M67" s="23">
        <v>57701246682</v>
      </c>
      <c r="N67" s="23"/>
      <c r="O67" s="23">
        <v>81275220470</v>
      </c>
      <c r="P67" s="23"/>
      <c r="Q67" s="23">
        <f t="shared" si="1"/>
        <v>-23573973788</v>
      </c>
    </row>
    <row r="68" spans="1:17" s="22" customFormat="1">
      <c r="A68" s="22" t="s">
        <v>23</v>
      </c>
      <c r="C68" s="23">
        <v>25973520</v>
      </c>
      <c r="D68" s="23"/>
      <c r="E68" s="23">
        <v>125041308303</v>
      </c>
      <c r="F68" s="23"/>
      <c r="G68" s="23">
        <v>139680668577</v>
      </c>
      <c r="H68" s="23"/>
      <c r="I68" s="23">
        <f t="shared" si="0"/>
        <v>-14639360274</v>
      </c>
      <c r="J68" s="23"/>
      <c r="K68" s="23">
        <v>25973520</v>
      </c>
      <c r="L68" s="23"/>
      <c r="M68" s="23">
        <v>125041308303</v>
      </c>
      <c r="N68" s="23"/>
      <c r="O68" s="23">
        <v>110389459462</v>
      </c>
      <c r="P68" s="23"/>
      <c r="Q68" s="23">
        <f t="shared" si="1"/>
        <v>14651848841</v>
      </c>
    </row>
    <row r="69" spans="1:17" s="22" customFormat="1">
      <c r="A69" s="22" t="s">
        <v>27</v>
      </c>
      <c r="C69" s="23">
        <v>79023120</v>
      </c>
      <c r="D69" s="23"/>
      <c r="E69" s="23">
        <v>181535826859</v>
      </c>
      <c r="F69" s="23"/>
      <c r="G69" s="23">
        <v>190412308224</v>
      </c>
      <c r="H69" s="23"/>
      <c r="I69" s="23">
        <f t="shared" si="0"/>
        <v>-8876481365</v>
      </c>
      <c r="J69" s="23"/>
      <c r="K69" s="23">
        <v>79023120</v>
      </c>
      <c r="L69" s="23"/>
      <c r="M69" s="23">
        <v>181535826859</v>
      </c>
      <c r="N69" s="23"/>
      <c r="O69" s="23">
        <v>191656295115</v>
      </c>
      <c r="P69" s="23"/>
      <c r="Q69" s="23">
        <f t="shared" si="1"/>
        <v>-10120468256</v>
      </c>
    </row>
    <row r="70" spans="1:17" s="22" customFormat="1">
      <c r="A70" s="22" t="s">
        <v>38</v>
      </c>
      <c r="C70" s="23">
        <v>4299999</v>
      </c>
      <c r="D70" s="23"/>
      <c r="E70" s="23">
        <v>30519316002</v>
      </c>
      <c r="F70" s="23"/>
      <c r="G70" s="23">
        <v>29062444409</v>
      </c>
      <c r="H70" s="23"/>
      <c r="I70" s="23">
        <f t="shared" si="0"/>
        <v>1456871593</v>
      </c>
      <c r="J70" s="23"/>
      <c r="K70" s="23">
        <v>4299999</v>
      </c>
      <c r="L70" s="23"/>
      <c r="M70" s="23">
        <v>30519316002</v>
      </c>
      <c r="N70" s="23"/>
      <c r="O70" s="23">
        <v>17527630934</v>
      </c>
      <c r="P70" s="23"/>
      <c r="Q70" s="23">
        <f t="shared" si="1"/>
        <v>12991685068</v>
      </c>
    </row>
    <row r="71" spans="1:17" s="22" customFormat="1">
      <c r="A71" s="22" t="s">
        <v>39</v>
      </c>
      <c r="C71" s="23">
        <v>11907787</v>
      </c>
      <c r="D71" s="23"/>
      <c r="E71" s="23">
        <v>58711200910</v>
      </c>
      <c r="F71" s="23"/>
      <c r="G71" s="23">
        <v>57550230946</v>
      </c>
      <c r="H71" s="23"/>
      <c r="I71" s="23">
        <f t="shared" si="0"/>
        <v>1160969964</v>
      </c>
      <c r="J71" s="23"/>
      <c r="K71" s="23">
        <v>11907787</v>
      </c>
      <c r="L71" s="23"/>
      <c r="M71" s="23">
        <v>58711200910</v>
      </c>
      <c r="N71" s="23"/>
      <c r="O71" s="23">
        <v>50756139527</v>
      </c>
      <c r="P71" s="23"/>
      <c r="Q71" s="23">
        <f t="shared" si="1"/>
        <v>7955061383</v>
      </c>
    </row>
    <row r="72" spans="1:17" s="22" customFormat="1">
      <c r="A72" s="22" t="s">
        <v>80</v>
      </c>
      <c r="C72" s="23">
        <v>7603171</v>
      </c>
      <c r="D72" s="23"/>
      <c r="E72" s="23">
        <v>24026666249</v>
      </c>
      <c r="F72" s="23"/>
      <c r="G72" s="23">
        <v>26445204531</v>
      </c>
      <c r="H72" s="23"/>
      <c r="I72" s="23">
        <f t="shared" si="0"/>
        <v>-2418538282</v>
      </c>
      <c r="J72" s="23"/>
      <c r="K72" s="23">
        <v>7603171</v>
      </c>
      <c r="L72" s="23"/>
      <c r="M72" s="23">
        <v>24026666249</v>
      </c>
      <c r="N72" s="23"/>
      <c r="O72" s="23">
        <v>39712250739</v>
      </c>
      <c r="P72" s="23"/>
      <c r="Q72" s="23">
        <f t="shared" si="1"/>
        <v>-15685584490</v>
      </c>
    </row>
    <row r="73" spans="1:17" s="22" customFormat="1">
      <c r="A73" s="22" t="s">
        <v>32</v>
      </c>
      <c r="C73" s="23">
        <v>1721589</v>
      </c>
      <c r="D73" s="23"/>
      <c r="E73" s="23">
        <v>154688523853</v>
      </c>
      <c r="F73" s="23"/>
      <c r="G73" s="23">
        <v>173667345952</v>
      </c>
      <c r="H73" s="23"/>
      <c r="I73" s="23">
        <f t="shared" ref="I73:I105" si="2">E73-G73</f>
        <v>-18978822099</v>
      </c>
      <c r="J73" s="23"/>
      <c r="K73" s="23">
        <v>1721589</v>
      </c>
      <c r="L73" s="23"/>
      <c r="M73" s="23">
        <v>154688523853</v>
      </c>
      <c r="N73" s="23"/>
      <c r="O73" s="23">
        <v>187373298581</v>
      </c>
      <c r="P73" s="23"/>
      <c r="Q73" s="23">
        <f t="shared" ref="Q73:Q105" si="3">M73-O73</f>
        <v>-32684774728</v>
      </c>
    </row>
    <row r="74" spans="1:17" s="22" customFormat="1">
      <c r="A74" s="22" t="s">
        <v>36</v>
      </c>
      <c r="C74" s="23">
        <v>467290</v>
      </c>
      <c r="D74" s="23"/>
      <c r="E74" s="23">
        <v>53186352005</v>
      </c>
      <c r="F74" s="23"/>
      <c r="G74" s="23">
        <v>63521691150</v>
      </c>
      <c r="H74" s="23"/>
      <c r="I74" s="23">
        <f t="shared" si="2"/>
        <v>-10335339145</v>
      </c>
      <c r="J74" s="23"/>
      <c r="K74" s="23">
        <v>467290</v>
      </c>
      <c r="L74" s="23"/>
      <c r="M74" s="23">
        <v>53186352005</v>
      </c>
      <c r="N74" s="23"/>
      <c r="O74" s="23">
        <v>54552010299</v>
      </c>
      <c r="P74" s="23"/>
      <c r="Q74" s="23">
        <f t="shared" si="3"/>
        <v>-1365658294</v>
      </c>
    </row>
    <row r="75" spans="1:17" s="22" customFormat="1">
      <c r="A75" s="22" t="s">
        <v>57</v>
      </c>
      <c r="C75" s="23">
        <v>8868106</v>
      </c>
      <c r="D75" s="23"/>
      <c r="E75" s="23">
        <v>33348434130</v>
      </c>
      <c r="F75" s="23"/>
      <c r="G75" s="23">
        <v>32281777897</v>
      </c>
      <c r="H75" s="23"/>
      <c r="I75" s="23">
        <f t="shared" si="2"/>
        <v>1066656233</v>
      </c>
      <c r="J75" s="23"/>
      <c r="K75" s="23">
        <v>8868106</v>
      </c>
      <c r="L75" s="23"/>
      <c r="M75" s="23">
        <v>33348434130</v>
      </c>
      <c r="N75" s="23"/>
      <c r="O75" s="23">
        <v>77901166378</v>
      </c>
      <c r="P75" s="23"/>
      <c r="Q75" s="23">
        <f t="shared" si="3"/>
        <v>-44552732248</v>
      </c>
    </row>
    <row r="76" spans="1:17" s="22" customFormat="1">
      <c r="A76" s="22" t="s">
        <v>35</v>
      </c>
      <c r="C76" s="23">
        <v>2941548</v>
      </c>
      <c r="D76" s="23"/>
      <c r="E76" s="23">
        <v>49445614298</v>
      </c>
      <c r="F76" s="23"/>
      <c r="G76" s="23">
        <v>41344746509</v>
      </c>
      <c r="H76" s="23"/>
      <c r="I76" s="23">
        <f t="shared" si="2"/>
        <v>8100867789</v>
      </c>
      <c r="J76" s="23"/>
      <c r="K76" s="23">
        <v>2941548</v>
      </c>
      <c r="L76" s="23"/>
      <c r="M76" s="23">
        <v>49445614298</v>
      </c>
      <c r="N76" s="23"/>
      <c r="O76" s="23">
        <v>53498951053</v>
      </c>
      <c r="P76" s="23"/>
      <c r="Q76" s="23">
        <f t="shared" si="3"/>
        <v>-4053336755</v>
      </c>
    </row>
    <row r="77" spans="1:17" s="22" customFormat="1">
      <c r="A77" s="22" t="s">
        <v>79</v>
      </c>
      <c r="C77" s="23">
        <v>328467</v>
      </c>
      <c r="D77" s="23"/>
      <c r="E77" s="23">
        <v>10856544692</v>
      </c>
      <c r="F77" s="23"/>
      <c r="G77" s="23">
        <v>12031990096</v>
      </c>
      <c r="H77" s="23"/>
      <c r="I77" s="23">
        <f t="shared" si="2"/>
        <v>-1175445404</v>
      </c>
      <c r="J77" s="23"/>
      <c r="K77" s="23">
        <v>328467</v>
      </c>
      <c r="L77" s="23"/>
      <c r="M77" s="23">
        <v>10856544692</v>
      </c>
      <c r="N77" s="23"/>
      <c r="O77" s="23">
        <v>10351756147</v>
      </c>
      <c r="P77" s="23"/>
      <c r="Q77" s="23">
        <f t="shared" si="3"/>
        <v>504788545</v>
      </c>
    </row>
    <row r="78" spans="1:17" s="22" customFormat="1">
      <c r="A78" s="22" t="s">
        <v>67</v>
      </c>
      <c r="C78" s="23">
        <v>3063095</v>
      </c>
      <c r="D78" s="23"/>
      <c r="E78" s="23">
        <v>152852453154</v>
      </c>
      <c r="F78" s="23"/>
      <c r="G78" s="23">
        <v>155288348822</v>
      </c>
      <c r="H78" s="23"/>
      <c r="I78" s="23">
        <f t="shared" si="2"/>
        <v>-2435895668</v>
      </c>
      <c r="J78" s="23"/>
      <c r="K78" s="23">
        <v>3063095</v>
      </c>
      <c r="L78" s="23"/>
      <c r="M78" s="23">
        <v>152852453154</v>
      </c>
      <c r="N78" s="23"/>
      <c r="O78" s="23">
        <v>151315887995</v>
      </c>
      <c r="P78" s="23"/>
      <c r="Q78" s="23">
        <f t="shared" si="3"/>
        <v>1536565159</v>
      </c>
    </row>
    <row r="79" spans="1:17" s="22" customFormat="1">
      <c r="A79" s="22" t="s">
        <v>29</v>
      </c>
      <c r="C79" s="23">
        <v>18989479</v>
      </c>
      <c r="D79" s="23"/>
      <c r="E79" s="23">
        <v>181214319359</v>
      </c>
      <c r="F79" s="23"/>
      <c r="G79" s="23">
        <v>181403084275</v>
      </c>
      <c r="H79" s="23"/>
      <c r="I79" s="23">
        <f t="shared" si="2"/>
        <v>-188764916</v>
      </c>
      <c r="J79" s="23"/>
      <c r="K79" s="23">
        <v>18989479</v>
      </c>
      <c r="L79" s="23"/>
      <c r="M79" s="23">
        <v>181214319359</v>
      </c>
      <c r="N79" s="23"/>
      <c r="O79" s="23">
        <v>206630630179</v>
      </c>
      <c r="P79" s="23"/>
      <c r="Q79" s="23">
        <f t="shared" si="3"/>
        <v>-25416310820</v>
      </c>
    </row>
    <row r="80" spans="1:17" s="22" customFormat="1">
      <c r="A80" s="22" t="s">
        <v>37</v>
      </c>
      <c r="C80" s="23">
        <v>1000000</v>
      </c>
      <c r="D80" s="23"/>
      <c r="E80" s="23">
        <v>68688855000</v>
      </c>
      <c r="F80" s="23"/>
      <c r="G80" s="23">
        <v>71336951462</v>
      </c>
      <c r="H80" s="23"/>
      <c r="I80" s="23">
        <f t="shared" si="2"/>
        <v>-2648096462</v>
      </c>
      <c r="J80" s="23"/>
      <c r="K80" s="23">
        <v>1000000</v>
      </c>
      <c r="L80" s="23"/>
      <c r="M80" s="23">
        <v>68688855000</v>
      </c>
      <c r="N80" s="23"/>
      <c r="O80" s="23">
        <v>72906995999</v>
      </c>
      <c r="P80" s="23"/>
      <c r="Q80" s="23">
        <f t="shared" si="3"/>
        <v>-4218140999</v>
      </c>
    </row>
    <row r="81" spans="1:17" s="22" customFormat="1">
      <c r="A81" s="22" t="s">
        <v>60</v>
      </c>
      <c r="C81" s="23">
        <v>23343333</v>
      </c>
      <c r="D81" s="23"/>
      <c r="E81" s="23">
        <v>110870815125</v>
      </c>
      <c r="F81" s="23"/>
      <c r="G81" s="23">
        <v>105348158365</v>
      </c>
      <c r="H81" s="23"/>
      <c r="I81" s="23">
        <f t="shared" si="2"/>
        <v>5522656760</v>
      </c>
      <c r="J81" s="23"/>
      <c r="K81" s="23">
        <v>23343333</v>
      </c>
      <c r="L81" s="23"/>
      <c r="M81" s="23">
        <v>110870815125</v>
      </c>
      <c r="N81" s="23"/>
      <c r="O81" s="23">
        <v>96910891448</v>
      </c>
      <c r="P81" s="23"/>
      <c r="Q81" s="23">
        <f t="shared" si="3"/>
        <v>13959923677</v>
      </c>
    </row>
    <row r="82" spans="1:17" s="22" customFormat="1">
      <c r="A82" s="22" t="s">
        <v>59</v>
      </c>
      <c r="C82" s="23">
        <v>181409023</v>
      </c>
      <c r="D82" s="23"/>
      <c r="E82" s="23">
        <v>172395135183</v>
      </c>
      <c r="F82" s="23"/>
      <c r="G82" s="23">
        <v>166590694466</v>
      </c>
      <c r="H82" s="23"/>
      <c r="I82" s="23">
        <f t="shared" si="2"/>
        <v>5804440717</v>
      </c>
      <c r="J82" s="23"/>
      <c r="K82" s="23">
        <v>181409023</v>
      </c>
      <c r="L82" s="23"/>
      <c r="M82" s="23">
        <v>172395135183</v>
      </c>
      <c r="N82" s="23"/>
      <c r="O82" s="23">
        <v>185312010297</v>
      </c>
      <c r="P82" s="23"/>
      <c r="Q82" s="23">
        <f t="shared" si="3"/>
        <v>-12916875114</v>
      </c>
    </row>
    <row r="83" spans="1:17" s="22" customFormat="1">
      <c r="A83" s="22" t="s">
        <v>76</v>
      </c>
      <c r="C83" s="23">
        <v>84855799</v>
      </c>
      <c r="D83" s="23"/>
      <c r="E83" s="23">
        <v>36608293636</v>
      </c>
      <c r="F83" s="23"/>
      <c r="G83" s="23">
        <v>36608293636</v>
      </c>
      <c r="H83" s="23"/>
      <c r="I83" s="23">
        <f t="shared" si="2"/>
        <v>0</v>
      </c>
      <c r="J83" s="23"/>
      <c r="K83" s="23">
        <v>84855799</v>
      </c>
      <c r="L83" s="23"/>
      <c r="M83" s="23">
        <v>36608293636</v>
      </c>
      <c r="N83" s="23"/>
      <c r="O83" s="23">
        <v>36876847481</v>
      </c>
      <c r="P83" s="23"/>
      <c r="Q83" s="23">
        <f t="shared" si="3"/>
        <v>-268553845</v>
      </c>
    </row>
    <row r="84" spans="1:17" s="22" customFormat="1">
      <c r="A84" s="22" t="s">
        <v>26</v>
      </c>
      <c r="C84" s="23">
        <v>980000</v>
      </c>
      <c r="D84" s="23"/>
      <c r="E84" s="23">
        <v>93364356960</v>
      </c>
      <c r="F84" s="23"/>
      <c r="G84" s="23">
        <v>96442731000</v>
      </c>
      <c r="H84" s="23"/>
      <c r="I84" s="23">
        <f t="shared" si="2"/>
        <v>-3078374040</v>
      </c>
      <c r="J84" s="23"/>
      <c r="K84" s="23">
        <v>980000</v>
      </c>
      <c r="L84" s="23"/>
      <c r="M84" s="23">
        <v>93364356960</v>
      </c>
      <c r="N84" s="23"/>
      <c r="O84" s="23">
        <v>72209893843</v>
      </c>
      <c r="P84" s="23"/>
      <c r="Q84" s="23">
        <f t="shared" si="3"/>
        <v>21154463117</v>
      </c>
    </row>
    <row r="85" spans="1:17" s="22" customFormat="1">
      <c r="A85" s="22" t="s">
        <v>31</v>
      </c>
      <c r="C85" s="23">
        <v>600000</v>
      </c>
      <c r="D85" s="23"/>
      <c r="E85" s="23">
        <v>41249098800</v>
      </c>
      <c r="F85" s="23"/>
      <c r="G85" s="23">
        <v>47123934300</v>
      </c>
      <c r="H85" s="23"/>
      <c r="I85" s="23">
        <f t="shared" si="2"/>
        <v>-5874835500</v>
      </c>
      <c r="J85" s="23"/>
      <c r="K85" s="23">
        <v>600000</v>
      </c>
      <c r="L85" s="23"/>
      <c r="M85" s="23">
        <v>41249098800</v>
      </c>
      <c r="N85" s="23"/>
      <c r="O85" s="23">
        <v>64474083000</v>
      </c>
      <c r="P85" s="23"/>
      <c r="Q85" s="23">
        <f t="shared" si="3"/>
        <v>-23224984200</v>
      </c>
    </row>
    <row r="86" spans="1:17" s="22" customFormat="1">
      <c r="A86" s="22" t="s">
        <v>52</v>
      </c>
      <c r="C86" s="23">
        <v>9700000</v>
      </c>
      <c r="D86" s="23"/>
      <c r="E86" s="23">
        <v>70774371900</v>
      </c>
      <c r="F86" s="23"/>
      <c r="G86" s="23">
        <v>63542658150</v>
      </c>
      <c r="H86" s="23"/>
      <c r="I86" s="23">
        <f t="shared" si="2"/>
        <v>7231713750</v>
      </c>
      <c r="J86" s="23"/>
      <c r="K86" s="23">
        <v>9700000</v>
      </c>
      <c r="L86" s="23"/>
      <c r="M86" s="23">
        <v>70774371900</v>
      </c>
      <c r="N86" s="23"/>
      <c r="O86" s="23">
        <v>56311084095</v>
      </c>
      <c r="P86" s="23"/>
      <c r="Q86" s="23">
        <f t="shared" si="3"/>
        <v>14463287805</v>
      </c>
    </row>
    <row r="87" spans="1:17" s="22" customFormat="1">
      <c r="A87" s="22" t="s">
        <v>19</v>
      </c>
      <c r="C87" s="23">
        <v>22759071</v>
      </c>
      <c r="D87" s="23"/>
      <c r="E87" s="23">
        <v>67350619528</v>
      </c>
      <c r="F87" s="23"/>
      <c r="G87" s="23">
        <v>68617768198</v>
      </c>
      <c r="H87" s="23"/>
      <c r="I87" s="23">
        <f t="shared" si="2"/>
        <v>-1267148670</v>
      </c>
      <c r="J87" s="23"/>
      <c r="K87" s="23">
        <v>22759071</v>
      </c>
      <c r="L87" s="23"/>
      <c r="M87" s="23">
        <v>67350619528</v>
      </c>
      <c r="N87" s="23"/>
      <c r="O87" s="23">
        <v>59144844578</v>
      </c>
      <c r="P87" s="23"/>
      <c r="Q87" s="23">
        <f t="shared" si="3"/>
        <v>8205774950</v>
      </c>
    </row>
    <row r="88" spans="1:17" s="22" customFormat="1">
      <c r="A88" s="22" t="s">
        <v>102</v>
      </c>
      <c r="C88" s="23">
        <v>9071797</v>
      </c>
      <c r="D88" s="23"/>
      <c r="E88" s="23">
        <v>17828229760</v>
      </c>
      <c r="F88" s="23"/>
      <c r="G88" s="23">
        <v>16873542420</v>
      </c>
      <c r="H88" s="23"/>
      <c r="I88" s="23">
        <f t="shared" si="2"/>
        <v>954687340</v>
      </c>
      <c r="J88" s="23"/>
      <c r="K88" s="23">
        <v>9071797</v>
      </c>
      <c r="L88" s="23"/>
      <c r="M88" s="23">
        <v>17828229760</v>
      </c>
      <c r="N88" s="23"/>
      <c r="O88" s="23">
        <v>16873542420</v>
      </c>
      <c r="P88" s="23"/>
      <c r="Q88" s="23">
        <f t="shared" si="3"/>
        <v>954687340</v>
      </c>
    </row>
    <row r="89" spans="1:17" s="22" customFormat="1">
      <c r="A89" s="22" t="s">
        <v>49</v>
      </c>
      <c r="C89" s="23">
        <v>11423673</v>
      </c>
      <c r="D89" s="23"/>
      <c r="E89" s="23">
        <v>29774651025</v>
      </c>
      <c r="F89" s="23"/>
      <c r="G89" s="23">
        <v>35725038950</v>
      </c>
      <c r="H89" s="23"/>
      <c r="I89" s="23">
        <f t="shared" si="2"/>
        <v>-5950387925</v>
      </c>
      <c r="J89" s="23"/>
      <c r="K89" s="23">
        <v>11423673</v>
      </c>
      <c r="L89" s="23"/>
      <c r="M89" s="23">
        <v>29774651025</v>
      </c>
      <c r="N89" s="23"/>
      <c r="O89" s="23">
        <v>31404974554</v>
      </c>
      <c r="P89" s="23"/>
      <c r="Q89" s="23">
        <f t="shared" si="3"/>
        <v>-1630323529</v>
      </c>
    </row>
    <row r="90" spans="1:17" s="22" customFormat="1">
      <c r="A90" s="22" t="s">
        <v>55</v>
      </c>
      <c r="C90" s="23">
        <v>9600000</v>
      </c>
      <c r="D90" s="23"/>
      <c r="E90" s="23">
        <v>25994805120</v>
      </c>
      <c r="F90" s="23"/>
      <c r="G90" s="23">
        <v>21777478406</v>
      </c>
      <c r="H90" s="23"/>
      <c r="I90" s="23">
        <f t="shared" si="2"/>
        <v>4217326714</v>
      </c>
      <c r="J90" s="23"/>
      <c r="K90" s="23">
        <v>9600000</v>
      </c>
      <c r="L90" s="23"/>
      <c r="M90" s="23">
        <v>25994805120</v>
      </c>
      <c r="N90" s="23"/>
      <c r="O90" s="23">
        <v>25088220855</v>
      </c>
      <c r="P90" s="23"/>
      <c r="Q90" s="23">
        <f t="shared" si="3"/>
        <v>906584265</v>
      </c>
    </row>
    <row r="91" spans="1:17" s="22" customFormat="1">
      <c r="A91" s="22" t="s">
        <v>42</v>
      </c>
      <c r="C91" s="23">
        <v>75000</v>
      </c>
      <c r="D91" s="23"/>
      <c r="E91" s="23">
        <v>102575944593</v>
      </c>
      <c r="F91" s="23"/>
      <c r="G91" s="23">
        <v>111610312500</v>
      </c>
      <c r="H91" s="23"/>
      <c r="I91" s="23">
        <f t="shared" si="2"/>
        <v>-9034367907</v>
      </c>
      <c r="J91" s="23"/>
      <c r="K91" s="23">
        <v>75000</v>
      </c>
      <c r="L91" s="23"/>
      <c r="M91" s="23">
        <v>102575944593</v>
      </c>
      <c r="N91" s="23"/>
      <c r="O91" s="23">
        <v>101752031250</v>
      </c>
      <c r="P91" s="23"/>
      <c r="Q91" s="23">
        <f t="shared" si="3"/>
        <v>823913343</v>
      </c>
    </row>
    <row r="92" spans="1:17" s="22" customFormat="1">
      <c r="A92" s="22" t="s">
        <v>43</v>
      </c>
      <c r="C92" s="23">
        <v>114900</v>
      </c>
      <c r="D92" s="23"/>
      <c r="E92" s="23">
        <v>157146347117</v>
      </c>
      <c r="F92" s="23"/>
      <c r="G92" s="23">
        <v>171624355656</v>
      </c>
      <c r="H92" s="23"/>
      <c r="I92" s="23">
        <f t="shared" si="2"/>
        <v>-14478008539</v>
      </c>
      <c r="J92" s="23"/>
      <c r="K92" s="23">
        <v>114900</v>
      </c>
      <c r="L92" s="23"/>
      <c r="M92" s="23">
        <v>157146347117</v>
      </c>
      <c r="N92" s="23"/>
      <c r="O92" s="23">
        <v>146401433417</v>
      </c>
      <c r="P92" s="23"/>
      <c r="Q92" s="23">
        <f t="shared" si="3"/>
        <v>10744913700</v>
      </c>
    </row>
    <row r="93" spans="1:17" s="22" customFormat="1">
      <c r="A93" s="22" t="s">
        <v>41</v>
      </c>
      <c r="C93" s="23">
        <v>104300</v>
      </c>
      <c r="D93" s="23"/>
      <c r="E93" s="23">
        <v>142648946948</v>
      </c>
      <c r="F93" s="23"/>
      <c r="G93" s="23">
        <v>155400246575</v>
      </c>
      <c r="H93" s="23"/>
      <c r="I93" s="23">
        <f t="shared" si="2"/>
        <v>-12751299627</v>
      </c>
      <c r="J93" s="23"/>
      <c r="K93" s="23">
        <v>104300</v>
      </c>
      <c r="L93" s="23"/>
      <c r="M93" s="23">
        <v>142648946948</v>
      </c>
      <c r="N93" s="23"/>
      <c r="O93" s="23">
        <v>128853321519</v>
      </c>
      <c r="P93" s="23"/>
      <c r="Q93" s="23">
        <f t="shared" si="3"/>
        <v>13795625429</v>
      </c>
    </row>
    <row r="94" spans="1:17" s="22" customFormat="1">
      <c r="A94" s="22" t="s">
        <v>137</v>
      </c>
      <c r="C94" s="23">
        <v>200000</v>
      </c>
      <c r="D94" s="23"/>
      <c r="E94" s="23">
        <v>198993925812</v>
      </c>
      <c r="F94" s="23"/>
      <c r="G94" s="23">
        <v>199292727312</v>
      </c>
      <c r="H94" s="23"/>
      <c r="I94" s="23">
        <f t="shared" si="2"/>
        <v>-298801500</v>
      </c>
      <c r="J94" s="23"/>
      <c r="K94" s="23">
        <v>200000</v>
      </c>
      <c r="L94" s="23"/>
      <c r="M94" s="23">
        <v>198993925812</v>
      </c>
      <c r="N94" s="23"/>
      <c r="O94" s="23">
        <v>199292727312</v>
      </c>
      <c r="P94" s="23"/>
      <c r="Q94" s="23">
        <f t="shared" si="3"/>
        <v>-298801500</v>
      </c>
    </row>
    <row r="95" spans="1:17" s="22" customFormat="1">
      <c r="A95" s="22" t="s">
        <v>134</v>
      </c>
      <c r="C95" s="23">
        <v>10000</v>
      </c>
      <c r="D95" s="23"/>
      <c r="E95" s="23">
        <v>9998177501</v>
      </c>
      <c r="F95" s="23"/>
      <c r="G95" s="23">
        <v>9998177501</v>
      </c>
      <c r="H95" s="23"/>
      <c r="I95" s="23">
        <f t="shared" si="2"/>
        <v>0</v>
      </c>
      <c r="J95" s="23"/>
      <c r="K95" s="23">
        <v>10000</v>
      </c>
      <c r="L95" s="23"/>
      <c r="M95" s="23">
        <v>9998177501</v>
      </c>
      <c r="N95" s="23"/>
      <c r="O95" s="23">
        <v>10001802495</v>
      </c>
      <c r="P95" s="23"/>
      <c r="Q95" s="23">
        <f t="shared" si="3"/>
        <v>-3624994</v>
      </c>
    </row>
    <row r="96" spans="1:17" s="22" customFormat="1">
      <c r="A96" s="22" t="s">
        <v>112</v>
      </c>
      <c r="C96" s="23">
        <v>120000</v>
      </c>
      <c r="D96" s="23"/>
      <c r="E96" s="23">
        <v>119066415300</v>
      </c>
      <c r="F96" s="23"/>
      <c r="G96" s="23">
        <v>116692045732</v>
      </c>
      <c r="H96" s="23"/>
      <c r="I96" s="23">
        <f t="shared" si="2"/>
        <v>2374369568</v>
      </c>
      <c r="J96" s="23"/>
      <c r="K96" s="23">
        <v>120000</v>
      </c>
      <c r="L96" s="23"/>
      <c r="M96" s="23">
        <v>119066415300</v>
      </c>
      <c r="N96" s="23"/>
      <c r="O96" s="23">
        <v>100819467532</v>
      </c>
      <c r="P96" s="23"/>
      <c r="Q96" s="23">
        <f t="shared" si="3"/>
        <v>18246947768</v>
      </c>
    </row>
    <row r="97" spans="1:21" s="22" customFormat="1">
      <c r="A97" s="22" t="s">
        <v>140</v>
      </c>
      <c r="C97" s="23">
        <v>150000</v>
      </c>
      <c r="D97" s="23"/>
      <c r="E97" s="23">
        <v>143973900000</v>
      </c>
      <c r="F97" s="23"/>
      <c r="G97" s="23">
        <v>140836900625</v>
      </c>
      <c r="H97" s="23"/>
      <c r="I97" s="23">
        <f t="shared" si="2"/>
        <v>3136999375</v>
      </c>
      <c r="J97" s="23"/>
      <c r="K97" s="23">
        <v>150000</v>
      </c>
      <c r="L97" s="23"/>
      <c r="M97" s="23">
        <v>143973900000</v>
      </c>
      <c r="N97" s="23"/>
      <c r="O97" s="23">
        <v>140836900625</v>
      </c>
      <c r="P97" s="23"/>
      <c r="Q97" s="23">
        <f t="shared" si="3"/>
        <v>3136999375</v>
      </c>
    </row>
    <row r="98" spans="1:21" s="22" customFormat="1">
      <c r="A98" s="22" t="s">
        <v>119</v>
      </c>
      <c r="C98" s="23">
        <v>170000</v>
      </c>
      <c r="D98" s="23"/>
      <c r="E98" s="23">
        <v>157884378268</v>
      </c>
      <c r="F98" s="23"/>
      <c r="G98" s="23">
        <v>154807935975</v>
      </c>
      <c r="H98" s="23"/>
      <c r="I98" s="23">
        <f t="shared" si="2"/>
        <v>3076442293</v>
      </c>
      <c r="J98" s="23"/>
      <c r="K98" s="23">
        <v>170000</v>
      </c>
      <c r="L98" s="23"/>
      <c r="M98" s="23">
        <v>157884378268</v>
      </c>
      <c r="N98" s="23"/>
      <c r="O98" s="23">
        <v>139622965887</v>
      </c>
      <c r="P98" s="23"/>
      <c r="Q98" s="23">
        <f t="shared" si="3"/>
        <v>18261412381</v>
      </c>
    </row>
    <row r="99" spans="1:21" s="22" customFormat="1">
      <c r="A99" s="22" t="s">
        <v>122</v>
      </c>
      <c r="C99" s="23">
        <v>19957</v>
      </c>
      <c r="D99" s="23"/>
      <c r="E99" s="23">
        <v>18336360652</v>
      </c>
      <c r="F99" s="23"/>
      <c r="G99" s="23">
        <v>17955849642</v>
      </c>
      <c r="H99" s="23"/>
      <c r="I99" s="23">
        <f t="shared" si="2"/>
        <v>380511010</v>
      </c>
      <c r="J99" s="23"/>
      <c r="K99" s="23">
        <v>19957</v>
      </c>
      <c r="L99" s="23"/>
      <c r="M99" s="23">
        <v>18336360652</v>
      </c>
      <c r="N99" s="23"/>
      <c r="O99" s="23">
        <v>16464958039</v>
      </c>
      <c r="P99" s="23"/>
      <c r="Q99" s="23">
        <f t="shared" si="3"/>
        <v>1871402613</v>
      </c>
    </row>
    <row r="100" spans="1:21" s="22" customFormat="1">
      <c r="A100" s="22" t="s">
        <v>125</v>
      </c>
      <c r="C100" s="23">
        <v>150744</v>
      </c>
      <c r="D100" s="23"/>
      <c r="E100" s="23">
        <v>135494293210</v>
      </c>
      <c r="F100" s="23"/>
      <c r="G100" s="23">
        <v>133384259720</v>
      </c>
      <c r="H100" s="23"/>
      <c r="I100" s="23">
        <f t="shared" si="2"/>
        <v>2110033490</v>
      </c>
      <c r="J100" s="23"/>
      <c r="K100" s="23">
        <v>150744</v>
      </c>
      <c r="L100" s="23"/>
      <c r="M100" s="23">
        <v>135494293207</v>
      </c>
      <c r="N100" s="23"/>
      <c r="O100" s="23">
        <v>127822138535</v>
      </c>
      <c r="P100" s="23"/>
      <c r="Q100" s="23">
        <f t="shared" si="3"/>
        <v>7672154672</v>
      </c>
    </row>
    <row r="101" spans="1:21">
      <c r="A101" s="1" t="s">
        <v>116</v>
      </c>
      <c r="C101" s="15">
        <v>79889</v>
      </c>
      <c r="D101" s="15"/>
      <c r="E101" s="15">
        <v>78963950589</v>
      </c>
      <c r="F101" s="15"/>
      <c r="G101" s="15">
        <v>77558159035</v>
      </c>
      <c r="H101" s="15"/>
      <c r="I101" s="15">
        <f t="shared" si="2"/>
        <v>1405791554</v>
      </c>
      <c r="J101" s="15"/>
      <c r="K101" s="15">
        <v>79889</v>
      </c>
      <c r="L101" s="15"/>
      <c r="M101" s="15">
        <v>78963950592</v>
      </c>
      <c r="N101" s="15"/>
      <c r="O101" s="15">
        <v>68889728459</v>
      </c>
      <c r="P101" s="15"/>
      <c r="Q101" s="15">
        <f t="shared" si="3"/>
        <v>10074222133</v>
      </c>
    </row>
    <row r="102" spans="1:21">
      <c r="A102" s="1" t="s">
        <v>128</v>
      </c>
      <c r="C102" s="15">
        <v>160000</v>
      </c>
      <c r="D102" s="15"/>
      <c r="E102" s="15">
        <v>139014799000</v>
      </c>
      <c r="F102" s="15"/>
      <c r="G102" s="15">
        <v>137075888562</v>
      </c>
      <c r="H102" s="15"/>
      <c r="I102" s="15">
        <f t="shared" si="2"/>
        <v>1938910438</v>
      </c>
      <c r="J102" s="15"/>
      <c r="K102" s="15">
        <v>160000</v>
      </c>
      <c r="L102" s="15"/>
      <c r="M102" s="15">
        <v>139014799000</v>
      </c>
      <c r="N102" s="15"/>
      <c r="O102" s="15">
        <v>137086672520</v>
      </c>
      <c r="P102" s="15"/>
      <c r="Q102" s="15">
        <f t="shared" si="3"/>
        <v>1928126480</v>
      </c>
    </row>
    <row r="103" spans="1:21">
      <c r="A103" s="1" t="s">
        <v>131</v>
      </c>
      <c r="C103" s="15">
        <v>300000</v>
      </c>
      <c r="D103" s="15"/>
      <c r="E103" s="15">
        <v>294246658125</v>
      </c>
      <c r="F103" s="15"/>
      <c r="G103" s="15">
        <v>293718753825</v>
      </c>
      <c r="H103" s="15"/>
      <c r="I103" s="15">
        <f t="shared" si="2"/>
        <v>527904300</v>
      </c>
      <c r="J103" s="15"/>
      <c r="K103" s="15">
        <v>300000</v>
      </c>
      <c r="L103" s="15"/>
      <c r="M103" s="15">
        <v>294246658125</v>
      </c>
      <c r="N103" s="15"/>
      <c r="O103" s="15">
        <v>293640000000</v>
      </c>
      <c r="P103" s="15"/>
      <c r="Q103" s="15">
        <f t="shared" si="3"/>
        <v>606658125</v>
      </c>
    </row>
    <row r="104" spans="1:21">
      <c r="A104" s="1" t="s">
        <v>146</v>
      </c>
      <c r="C104" s="15">
        <v>2000</v>
      </c>
      <c r="D104" s="15"/>
      <c r="E104" s="15">
        <v>1999637500</v>
      </c>
      <c r="F104" s="15"/>
      <c r="G104" s="15">
        <v>1911966480</v>
      </c>
      <c r="H104" s="15"/>
      <c r="I104" s="15">
        <f t="shared" si="2"/>
        <v>87671020</v>
      </c>
      <c r="J104" s="15"/>
      <c r="K104" s="15">
        <v>2000</v>
      </c>
      <c r="L104" s="15"/>
      <c r="M104" s="15">
        <v>1999637500</v>
      </c>
      <c r="N104" s="15"/>
      <c r="O104" s="15">
        <v>1911966480</v>
      </c>
      <c r="P104" s="15"/>
      <c r="Q104" s="15">
        <f t="shared" si="3"/>
        <v>87671020</v>
      </c>
    </row>
    <row r="105" spans="1:21">
      <c r="A105" s="1" t="s">
        <v>143</v>
      </c>
      <c r="C105" s="15">
        <v>50000</v>
      </c>
      <c r="D105" s="15"/>
      <c r="E105" s="15">
        <v>47634364706</v>
      </c>
      <c r="F105" s="15"/>
      <c r="G105" s="15">
        <v>47626000000</v>
      </c>
      <c r="H105" s="15"/>
      <c r="I105" s="15">
        <f t="shared" si="2"/>
        <v>8364706</v>
      </c>
      <c r="J105" s="15"/>
      <c r="K105" s="15">
        <v>50000</v>
      </c>
      <c r="L105" s="15"/>
      <c r="M105" s="15">
        <v>47634364706</v>
      </c>
      <c r="N105" s="15"/>
      <c r="O105" s="15">
        <v>47626000000</v>
      </c>
      <c r="P105" s="15"/>
      <c r="Q105" s="15">
        <f t="shared" si="3"/>
        <v>8364706</v>
      </c>
    </row>
    <row r="106" spans="1:21" ht="24.75" thickBot="1">
      <c r="C106" s="15"/>
      <c r="D106" s="15"/>
      <c r="E106" s="16">
        <f>SUM(E8:E105)</f>
        <v>12011982620643</v>
      </c>
      <c r="F106" s="15"/>
      <c r="G106" s="16">
        <f>SUM(G8:G105)</f>
        <v>12467142928151</v>
      </c>
      <c r="H106" s="15"/>
      <c r="I106" s="16">
        <f>SUM(I8:I105)</f>
        <v>-455160307508</v>
      </c>
      <c r="J106" s="15"/>
      <c r="K106" s="15"/>
      <c r="L106" s="15"/>
      <c r="M106" s="16">
        <f>SUM(M8:M105)</f>
        <v>12011982620643</v>
      </c>
      <c r="N106" s="15"/>
      <c r="O106" s="16">
        <f>SUM(O8:O105)</f>
        <v>12828775419492</v>
      </c>
      <c r="P106" s="15"/>
      <c r="Q106" s="16">
        <f>SUM(Q8:Q105)</f>
        <v>-816792798849</v>
      </c>
    </row>
    <row r="107" spans="1:21" ht="24.75" thickTop="1">
      <c r="E107" s="17"/>
      <c r="F107" s="17">
        <f t="shared" ref="F107" si="4">SUM(F8:F90)</f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21">
      <c r="G108" s="6"/>
      <c r="H108" s="3"/>
      <c r="I108" s="6"/>
      <c r="J108" s="3"/>
      <c r="K108" s="3"/>
      <c r="L108" s="3"/>
      <c r="M108" s="3"/>
      <c r="N108" s="3"/>
      <c r="O108" s="6"/>
      <c r="P108" s="3"/>
      <c r="Q108" s="6"/>
      <c r="S108" s="2"/>
    </row>
    <row r="109" spans="1:21">
      <c r="F109" s="6">
        <f t="shared" ref="F109" si="5">F108-F107</f>
        <v>0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S109" s="2"/>
    </row>
    <row r="110" spans="1:21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21"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3"/>
      <c r="S111" s="3"/>
      <c r="T111" s="3"/>
      <c r="U111" s="3"/>
    </row>
    <row r="112" spans="1:21">
      <c r="G112" s="6"/>
      <c r="H112" s="3"/>
      <c r="I112" s="6"/>
      <c r="J112" s="3"/>
      <c r="K112" s="3"/>
      <c r="L112" s="3"/>
      <c r="M112" s="3"/>
      <c r="N112" s="3"/>
      <c r="O112" s="6"/>
      <c r="P112" s="3"/>
      <c r="Q112" s="6"/>
      <c r="R112" s="3"/>
      <c r="S112" s="3"/>
      <c r="T112" s="3"/>
      <c r="U112" s="3"/>
    </row>
    <row r="113" spans="7:21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>
        <f t="shared" ref="R113" si="6">R112-R111</f>
        <v>0</v>
      </c>
      <c r="S113" s="3"/>
      <c r="T113" s="3"/>
      <c r="U11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3"/>
  <sheetViews>
    <sheetView rightToLeft="1" workbookViewId="0">
      <selection activeCell="I122" sqref="I122"/>
    </sheetView>
  </sheetViews>
  <sheetFormatPr defaultRowHeight="24"/>
  <cols>
    <col min="1" max="1" width="34.42578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>
      <c r="A6" s="24" t="s">
        <v>3</v>
      </c>
      <c r="C6" s="25" t="s">
        <v>166</v>
      </c>
      <c r="D6" s="25" t="s">
        <v>166</v>
      </c>
      <c r="E6" s="25" t="s">
        <v>166</v>
      </c>
      <c r="F6" s="25" t="s">
        <v>166</v>
      </c>
      <c r="G6" s="25" t="s">
        <v>166</v>
      </c>
      <c r="H6" s="25" t="s">
        <v>166</v>
      </c>
      <c r="I6" s="25" t="s">
        <v>166</v>
      </c>
      <c r="K6" s="25" t="s">
        <v>167</v>
      </c>
      <c r="L6" s="25" t="s">
        <v>167</v>
      </c>
      <c r="M6" s="25" t="s">
        <v>167</v>
      </c>
      <c r="N6" s="25" t="s">
        <v>167</v>
      </c>
      <c r="O6" s="25" t="s">
        <v>167</v>
      </c>
      <c r="P6" s="25" t="s">
        <v>167</v>
      </c>
      <c r="Q6" s="25" t="s">
        <v>167</v>
      </c>
    </row>
    <row r="7" spans="1:17" ht="24.75">
      <c r="A7" s="25" t="s">
        <v>3</v>
      </c>
      <c r="C7" s="25" t="s">
        <v>7</v>
      </c>
      <c r="E7" s="25" t="s">
        <v>241</v>
      </c>
      <c r="G7" s="25" t="s">
        <v>242</v>
      </c>
      <c r="I7" s="25" t="s">
        <v>244</v>
      </c>
      <c r="K7" s="25" t="s">
        <v>7</v>
      </c>
      <c r="M7" s="25" t="s">
        <v>241</v>
      </c>
      <c r="O7" s="25" t="s">
        <v>242</v>
      </c>
      <c r="Q7" s="25" t="s">
        <v>244</v>
      </c>
    </row>
    <row r="8" spans="1:17">
      <c r="A8" s="1" t="s">
        <v>47</v>
      </c>
      <c r="C8" s="15">
        <v>7561995</v>
      </c>
      <c r="D8" s="15"/>
      <c r="E8" s="15">
        <v>24008401112</v>
      </c>
      <c r="F8" s="15"/>
      <c r="G8" s="15">
        <v>22270075275</v>
      </c>
      <c r="H8" s="15"/>
      <c r="I8" s="15">
        <v>1738325837</v>
      </c>
      <c r="J8" s="15"/>
      <c r="K8" s="15">
        <v>7561995</v>
      </c>
      <c r="L8" s="15"/>
      <c r="M8" s="15">
        <v>24008401112</v>
      </c>
      <c r="N8" s="15"/>
      <c r="O8" s="15">
        <v>22270075275</v>
      </c>
      <c r="P8" s="15"/>
      <c r="Q8" s="15">
        <f t="shared" ref="Q8:Q71" si="0">M8-O8</f>
        <v>1738325837</v>
      </c>
    </row>
    <row r="9" spans="1:17">
      <c r="A9" s="1" t="s">
        <v>44</v>
      </c>
      <c r="C9" s="15">
        <v>9859186</v>
      </c>
      <c r="D9" s="15"/>
      <c r="E9" s="15">
        <v>50677969721</v>
      </c>
      <c r="F9" s="15"/>
      <c r="G9" s="15">
        <v>52886963593</v>
      </c>
      <c r="H9" s="15"/>
      <c r="I9" s="15">
        <v>-2208993872</v>
      </c>
      <c r="J9" s="15"/>
      <c r="K9" s="15">
        <v>12005900</v>
      </c>
      <c r="L9" s="15"/>
      <c r="M9" s="15">
        <v>70913456618</v>
      </c>
      <c r="N9" s="15"/>
      <c r="O9" s="15">
        <v>75683522922</v>
      </c>
      <c r="P9" s="15"/>
      <c r="Q9" s="15">
        <f t="shared" si="0"/>
        <v>-4770066304</v>
      </c>
    </row>
    <row r="10" spans="1:17">
      <c r="A10" s="1" t="s">
        <v>89</v>
      </c>
      <c r="C10" s="15">
        <v>3488975</v>
      </c>
      <c r="D10" s="15"/>
      <c r="E10" s="15">
        <v>43641655350</v>
      </c>
      <c r="F10" s="15"/>
      <c r="G10" s="15">
        <v>44265988935</v>
      </c>
      <c r="H10" s="15"/>
      <c r="I10" s="15">
        <v>-624333585</v>
      </c>
      <c r="J10" s="15"/>
      <c r="K10" s="15">
        <v>19170518</v>
      </c>
      <c r="L10" s="15"/>
      <c r="M10" s="15">
        <v>259773421595</v>
      </c>
      <c r="N10" s="15"/>
      <c r="O10" s="15">
        <v>244226861246</v>
      </c>
      <c r="P10" s="15"/>
      <c r="Q10" s="15">
        <f t="shared" si="0"/>
        <v>15546560349</v>
      </c>
    </row>
    <row r="11" spans="1:17">
      <c r="A11" s="1" t="s">
        <v>38</v>
      </c>
      <c r="C11" s="15">
        <v>1000000</v>
      </c>
      <c r="D11" s="15"/>
      <c r="E11" s="15">
        <v>6528920444</v>
      </c>
      <c r="F11" s="15"/>
      <c r="G11" s="15">
        <v>4076194188</v>
      </c>
      <c r="H11" s="15"/>
      <c r="I11" s="15">
        <v>2452726256</v>
      </c>
      <c r="J11" s="15"/>
      <c r="K11" s="15">
        <v>1700000</v>
      </c>
      <c r="L11" s="15"/>
      <c r="M11" s="15">
        <v>10665922338</v>
      </c>
      <c r="N11" s="15"/>
      <c r="O11" s="15">
        <v>6929530115</v>
      </c>
      <c r="P11" s="15"/>
      <c r="Q11" s="15">
        <f t="shared" si="0"/>
        <v>3736392223</v>
      </c>
    </row>
    <row r="12" spans="1:17">
      <c r="A12" s="1" t="s">
        <v>39</v>
      </c>
      <c r="C12" s="15">
        <v>232840</v>
      </c>
      <c r="D12" s="15"/>
      <c r="E12" s="15">
        <v>1141071209</v>
      </c>
      <c r="F12" s="15"/>
      <c r="G12" s="15">
        <v>992464814</v>
      </c>
      <c r="H12" s="15"/>
      <c r="I12" s="15">
        <v>148606395</v>
      </c>
      <c r="J12" s="15"/>
      <c r="K12" s="15">
        <v>2240341</v>
      </c>
      <c r="L12" s="15"/>
      <c r="M12" s="15">
        <v>8845448471</v>
      </c>
      <c r="N12" s="15"/>
      <c r="O12" s="15">
        <v>9538434873</v>
      </c>
      <c r="P12" s="15"/>
      <c r="Q12" s="15">
        <f t="shared" si="0"/>
        <v>-692986402</v>
      </c>
    </row>
    <row r="13" spans="1:17">
      <c r="A13" s="1" t="s">
        <v>56</v>
      </c>
      <c r="C13" s="15">
        <v>36286</v>
      </c>
      <c r="D13" s="15"/>
      <c r="E13" s="15">
        <v>17658014674</v>
      </c>
      <c r="F13" s="15"/>
      <c r="G13" s="15">
        <v>16458274771</v>
      </c>
      <c r="H13" s="15"/>
      <c r="I13" s="15">
        <v>1199739903</v>
      </c>
      <c r="J13" s="15"/>
      <c r="K13" s="15">
        <v>134119</v>
      </c>
      <c r="L13" s="15"/>
      <c r="M13" s="15">
        <v>74311210249</v>
      </c>
      <c r="N13" s="15"/>
      <c r="O13" s="15">
        <v>60832479683</v>
      </c>
      <c r="P13" s="15"/>
      <c r="Q13" s="15">
        <f t="shared" si="0"/>
        <v>13478730566</v>
      </c>
    </row>
    <row r="14" spans="1:17">
      <c r="A14" s="1" t="s">
        <v>55</v>
      </c>
      <c r="C14" s="15">
        <v>2874057</v>
      </c>
      <c r="D14" s="15"/>
      <c r="E14" s="15">
        <v>7947824296</v>
      </c>
      <c r="F14" s="15"/>
      <c r="G14" s="15">
        <v>7510935078</v>
      </c>
      <c r="H14" s="15"/>
      <c r="I14" s="15">
        <v>436889218</v>
      </c>
      <c r="J14" s="15"/>
      <c r="K14" s="15">
        <v>2874057</v>
      </c>
      <c r="L14" s="15"/>
      <c r="M14" s="15">
        <v>7947824296</v>
      </c>
      <c r="N14" s="15"/>
      <c r="O14" s="15">
        <v>7510935078</v>
      </c>
      <c r="P14" s="15"/>
      <c r="Q14" s="15">
        <f t="shared" si="0"/>
        <v>436889218</v>
      </c>
    </row>
    <row r="15" spans="1:17">
      <c r="A15" s="1" t="s">
        <v>100</v>
      </c>
      <c r="C15" s="15">
        <v>5600000</v>
      </c>
      <c r="D15" s="15"/>
      <c r="E15" s="15">
        <v>13519096797</v>
      </c>
      <c r="F15" s="15"/>
      <c r="G15" s="15">
        <v>10475104967</v>
      </c>
      <c r="H15" s="15"/>
      <c r="I15" s="15">
        <v>3043991830</v>
      </c>
      <c r="J15" s="15"/>
      <c r="K15" s="15">
        <v>5600000</v>
      </c>
      <c r="L15" s="15"/>
      <c r="M15" s="15">
        <v>13519096797</v>
      </c>
      <c r="N15" s="15"/>
      <c r="O15" s="15">
        <v>10475104967</v>
      </c>
      <c r="P15" s="15"/>
      <c r="Q15" s="15">
        <f t="shared" si="0"/>
        <v>3043991830</v>
      </c>
    </row>
    <row r="16" spans="1:17">
      <c r="A16" s="1" t="s">
        <v>98</v>
      </c>
      <c r="C16" s="15">
        <v>578037</v>
      </c>
      <c r="D16" s="15"/>
      <c r="E16" s="15">
        <v>7907445331</v>
      </c>
      <c r="F16" s="15"/>
      <c r="G16" s="15">
        <v>11117708357</v>
      </c>
      <c r="H16" s="15"/>
      <c r="I16" s="15">
        <v>-3210263026</v>
      </c>
      <c r="J16" s="15"/>
      <c r="K16" s="15">
        <v>678037</v>
      </c>
      <c r="L16" s="15"/>
      <c r="M16" s="15">
        <v>9396532259</v>
      </c>
      <c r="N16" s="15"/>
      <c r="O16" s="15">
        <v>13050276889</v>
      </c>
      <c r="P16" s="15"/>
      <c r="Q16" s="15">
        <f t="shared" si="0"/>
        <v>-3653744630</v>
      </c>
    </row>
    <row r="17" spans="1:17">
      <c r="A17" s="1" t="s">
        <v>46</v>
      </c>
      <c r="C17" s="15">
        <v>2009743</v>
      </c>
      <c r="D17" s="15"/>
      <c r="E17" s="15">
        <v>28169553896</v>
      </c>
      <c r="F17" s="15"/>
      <c r="G17" s="15">
        <v>28169553896</v>
      </c>
      <c r="H17" s="15"/>
      <c r="I17" s="15">
        <v>0</v>
      </c>
      <c r="J17" s="15"/>
      <c r="K17" s="15">
        <v>2009743</v>
      </c>
      <c r="L17" s="15"/>
      <c r="M17" s="15">
        <v>28169553896</v>
      </c>
      <c r="N17" s="15"/>
      <c r="O17" s="15">
        <v>28169553896</v>
      </c>
      <c r="P17" s="15"/>
      <c r="Q17" s="15">
        <f t="shared" si="0"/>
        <v>0</v>
      </c>
    </row>
    <row r="18" spans="1:17">
      <c r="A18" s="1" t="s">
        <v>35</v>
      </c>
      <c r="C18" s="15">
        <v>854163</v>
      </c>
      <c r="D18" s="15"/>
      <c r="E18" s="15">
        <v>14472655703</v>
      </c>
      <c r="F18" s="15"/>
      <c r="G18" s="15">
        <v>21376559906</v>
      </c>
      <c r="H18" s="15"/>
      <c r="I18" s="15">
        <v>-6903904203</v>
      </c>
      <c r="J18" s="15"/>
      <c r="K18" s="15">
        <v>854163</v>
      </c>
      <c r="L18" s="15"/>
      <c r="M18" s="15">
        <v>14472655703</v>
      </c>
      <c r="N18" s="15"/>
      <c r="O18" s="15">
        <v>21376559906</v>
      </c>
      <c r="P18" s="15"/>
      <c r="Q18" s="15">
        <f t="shared" si="0"/>
        <v>-6903904203</v>
      </c>
    </row>
    <row r="19" spans="1:17">
      <c r="A19" s="1" t="s">
        <v>53</v>
      </c>
      <c r="C19" s="15">
        <v>243118</v>
      </c>
      <c r="D19" s="15"/>
      <c r="E19" s="15">
        <v>5428507859</v>
      </c>
      <c r="F19" s="15"/>
      <c r="G19" s="15">
        <v>5980240241</v>
      </c>
      <c r="H19" s="15"/>
      <c r="I19" s="15">
        <v>-551732382</v>
      </c>
      <c r="J19" s="15"/>
      <c r="K19" s="15">
        <v>243118</v>
      </c>
      <c r="L19" s="15"/>
      <c r="M19" s="15">
        <v>5428507859</v>
      </c>
      <c r="N19" s="15"/>
      <c r="O19" s="15">
        <v>5980240241</v>
      </c>
      <c r="P19" s="15"/>
      <c r="Q19" s="15">
        <f t="shared" si="0"/>
        <v>-551732382</v>
      </c>
    </row>
    <row r="20" spans="1:17">
      <c r="A20" s="1" t="s">
        <v>78</v>
      </c>
      <c r="C20" s="15">
        <v>5399454</v>
      </c>
      <c r="D20" s="15"/>
      <c r="E20" s="15">
        <v>43442899875</v>
      </c>
      <c r="F20" s="15"/>
      <c r="G20" s="15">
        <v>38860577654</v>
      </c>
      <c r="H20" s="15"/>
      <c r="I20" s="15">
        <v>4582322221</v>
      </c>
      <c r="J20" s="15"/>
      <c r="K20" s="15">
        <v>7299454</v>
      </c>
      <c r="L20" s="15"/>
      <c r="M20" s="15">
        <v>60843946759</v>
      </c>
      <c r="N20" s="15"/>
      <c r="O20" s="15">
        <v>57987490970</v>
      </c>
      <c r="P20" s="15"/>
      <c r="Q20" s="15">
        <f t="shared" si="0"/>
        <v>2856455789</v>
      </c>
    </row>
    <row r="21" spans="1:17">
      <c r="A21" s="1" t="s">
        <v>37</v>
      </c>
      <c r="C21" s="15">
        <v>1661735</v>
      </c>
      <c r="D21" s="15"/>
      <c r="E21" s="15">
        <v>116061175849</v>
      </c>
      <c r="F21" s="15"/>
      <c r="G21" s="15">
        <v>121152104521</v>
      </c>
      <c r="H21" s="15"/>
      <c r="I21" s="15">
        <v>-5090928672</v>
      </c>
      <c r="J21" s="15"/>
      <c r="K21" s="15">
        <v>1711735</v>
      </c>
      <c r="L21" s="15"/>
      <c r="M21" s="15">
        <v>121248763859</v>
      </c>
      <c r="N21" s="15"/>
      <c r="O21" s="15">
        <v>126617540475</v>
      </c>
      <c r="P21" s="15"/>
      <c r="Q21" s="15">
        <f t="shared" si="0"/>
        <v>-5368776616</v>
      </c>
    </row>
    <row r="22" spans="1:17">
      <c r="A22" s="1" t="s">
        <v>95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4003000</v>
      </c>
      <c r="L22" s="15"/>
      <c r="M22" s="15">
        <v>64549162971</v>
      </c>
      <c r="N22" s="15"/>
      <c r="O22" s="15">
        <v>60285145103</v>
      </c>
      <c r="P22" s="15"/>
      <c r="Q22" s="15">
        <f t="shared" si="0"/>
        <v>4264017868</v>
      </c>
    </row>
    <row r="23" spans="1:17">
      <c r="A23" s="1" t="s">
        <v>245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280086</v>
      </c>
      <c r="L23" s="15"/>
      <c r="M23" s="15">
        <v>2707487192</v>
      </c>
      <c r="N23" s="15"/>
      <c r="O23" s="15">
        <v>428531580</v>
      </c>
      <c r="P23" s="15"/>
      <c r="Q23" s="15">
        <f t="shared" si="0"/>
        <v>2278955612</v>
      </c>
    </row>
    <row r="24" spans="1:17">
      <c r="A24" s="1" t="s">
        <v>94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J24" s="15"/>
      <c r="K24" s="15">
        <v>700215</v>
      </c>
      <c r="L24" s="15"/>
      <c r="M24" s="15">
        <v>8730486950</v>
      </c>
      <c r="N24" s="15"/>
      <c r="O24" s="15">
        <v>9620409799</v>
      </c>
      <c r="P24" s="15"/>
      <c r="Q24" s="15">
        <f t="shared" si="0"/>
        <v>-889922849</v>
      </c>
    </row>
    <row r="25" spans="1:17">
      <c r="A25" s="1" t="s">
        <v>40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500785</v>
      </c>
      <c r="L25" s="15"/>
      <c r="M25" s="15">
        <v>9311296577</v>
      </c>
      <c r="N25" s="15"/>
      <c r="O25" s="15">
        <v>11846490608</v>
      </c>
      <c r="P25" s="15"/>
      <c r="Q25" s="15">
        <f t="shared" si="0"/>
        <v>-2535194031</v>
      </c>
    </row>
    <row r="26" spans="1:17">
      <c r="A26" s="1" t="s">
        <v>58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600000</v>
      </c>
      <c r="L26" s="15"/>
      <c r="M26" s="15">
        <v>16605605386</v>
      </c>
      <c r="N26" s="15"/>
      <c r="O26" s="15">
        <v>11253272597</v>
      </c>
      <c r="P26" s="15"/>
      <c r="Q26" s="15">
        <f t="shared" si="0"/>
        <v>5352332789</v>
      </c>
    </row>
    <row r="27" spans="1:17">
      <c r="A27" s="1" t="s">
        <v>71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1</v>
      </c>
      <c r="L27" s="15"/>
      <c r="M27" s="15">
        <v>1</v>
      </c>
      <c r="N27" s="15"/>
      <c r="O27" s="15">
        <v>10212</v>
      </c>
      <c r="P27" s="15"/>
      <c r="Q27" s="15">
        <f t="shared" si="0"/>
        <v>-10211</v>
      </c>
    </row>
    <row r="28" spans="1:17">
      <c r="A28" s="1" t="s">
        <v>246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15"/>
      <c r="K28" s="15">
        <v>2868525</v>
      </c>
      <c r="L28" s="15"/>
      <c r="M28" s="15">
        <v>68629460625</v>
      </c>
      <c r="N28" s="15"/>
      <c r="O28" s="15">
        <v>68629460625</v>
      </c>
      <c r="P28" s="15"/>
      <c r="Q28" s="15">
        <f t="shared" si="0"/>
        <v>0</v>
      </c>
    </row>
    <row r="29" spans="1:17">
      <c r="A29" s="1" t="s">
        <v>68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10976</v>
      </c>
      <c r="L29" s="15"/>
      <c r="M29" s="15">
        <v>120333981</v>
      </c>
      <c r="N29" s="15"/>
      <c r="O29" s="15">
        <v>108919046</v>
      </c>
      <c r="P29" s="15"/>
      <c r="Q29" s="15">
        <f t="shared" si="0"/>
        <v>11414935</v>
      </c>
    </row>
    <row r="30" spans="1:17">
      <c r="A30" s="1" t="s">
        <v>52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15"/>
      <c r="K30" s="15">
        <v>3300000</v>
      </c>
      <c r="L30" s="15"/>
      <c r="M30" s="15">
        <v>27159724609</v>
      </c>
      <c r="N30" s="15"/>
      <c r="O30" s="15">
        <v>19157379105</v>
      </c>
      <c r="P30" s="15"/>
      <c r="Q30" s="15">
        <f t="shared" si="0"/>
        <v>8002345504</v>
      </c>
    </row>
    <row r="31" spans="1:17">
      <c r="A31" s="1" t="s">
        <v>247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J31" s="15"/>
      <c r="K31" s="15">
        <v>1394767</v>
      </c>
      <c r="L31" s="15"/>
      <c r="M31" s="15">
        <v>6414276177</v>
      </c>
      <c r="N31" s="15"/>
      <c r="O31" s="15">
        <v>6148994483</v>
      </c>
      <c r="P31" s="15"/>
      <c r="Q31" s="15">
        <f t="shared" si="0"/>
        <v>265281694</v>
      </c>
    </row>
    <row r="32" spans="1:17">
      <c r="A32" s="1" t="s">
        <v>51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400000</v>
      </c>
      <c r="L32" s="15"/>
      <c r="M32" s="15">
        <v>1442167753</v>
      </c>
      <c r="N32" s="15"/>
      <c r="O32" s="15">
        <v>2118080524</v>
      </c>
      <c r="P32" s="15"/>
      <c r="Q32" s="15">
        <f t="shared" si="0"/>
        <v>-675912771</v>
      </c>
    </row>
    <row r="33" spans="1:17">
      <c r="A33" s="1" t="s">
        <v>65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8700000</v>
      </c>
      <c r="L33" s="15"/>
      <c r="M33" s="15">
        <v>101328105361</v>
      </c>
      <c r="N33" s="15"/>
      <c r="O33" s="15">
        <v>162400986000</v>
      </c>
      <c r="P33" s="15"/>
      <c r="Q33" s="15">
        <f t="shared" si="0"/>
        <v>-61072880639</v>
      </c>
    </row>
    <row r="34" spans="1:17">
      <c r="A34" s="1" t="s">
        <v>248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8300000</v>
      </c>
      <c r="L34" s="15"/>
      <c r="M34" s="15">
        <v>92929458117</v>
      </c>
      <c r="N34" s="15"/>
      <c r="O34" s="15">
        <v>92929458117</v>
      </c>
      <c r="P34" s="15"/>
      <c r="Q34" s="15">
        <f t="shared" si="0"/>
        <v>0</v>
      </c>
    </row>
    <row r="35" spans="1:17">
      <c r="A35" s="1" t="s">
        <v>66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439136</v>
      </c>
      <c r="L35" s="15"/>
      <c r="M35" s="15">
        <v>6424413212</v>
      </c>
      <c r="N35" s="15"/>
      <c r="O35" s="15">
        <v>6985464890</v>
      </c>
      <c r="P35" s="15"/>
      <c r="Q35" s="15">
        <f t="shared" si="0"/>
        <v>-561051678</v>
      </c>
    </row>
    <row r="36" spans="1:17">
      <c r="A36" s="1" t="s">
        <v>249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13188080</v>
      </c>
      <c r="L36" s="15"/>
      <c r="M36" s="15">
        <v>97163299557</v>
      </c>
      <c r="N36" s="15"/>
      <c r="O36" s="15">
        <v>97163299557</v>
      </c>
      <c r="P36" s="15"/>
      <c r="Q36" s="15">
        <f t="shared" si="0"/>
        <v>0</v>
      </c>
    </row>
    <row r="37" spans="1:17">
      <c r="A37" s="1" t="s">
        <v>250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15"/>
      <c r="K37" s="15">
        <v>11130</v>
      </c>
      <c r="L37" s="15"/>
      <c r="M37" s="15">
        <v>105769710</v>
      </c>
      <c r="N37" s="15"/>
      <c r="O37" s="15">
        <v>105217963</v>
      </c>
      <c r="P37" s="15"/>
      <c r="Q37" s="15">
        <f t="shared" si="0"/>
        <v>551747</v>
      </c>
    </row>
    <row r="38" spans="1:17">
      <c r="A38" s="1" t="s">
        <v>82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v>0</v>
      </c>
      <c r="J38" s="15"/>
      <c r="K38" s="15">
        <v>100000</v>
      </c>
      <c r="L38" s="15"/>
      <c r="M38" s="15">
        <v>1430437964</v>
      </c>
      <c r="N38" s="15"/>
      <c r="O38" s="15">
        <v>1315624683</v>
      </c>
      <c r="P38" s="15"/>
      <c r="Q38" s="15">
        <f t="shared" si="0"/>
        <v>114813281</v>
      </c>
    </row>
    <row r="39" spans="1:17">
      <c r="A39" s="1" t="s">
        <v>251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2399999</v>
      </c>
      <c r="L39" s="15"/>
      <c r="M39" s="15">
        <v>1802399249</v>
      </c>
      <c r="N39" s="15"/>
      <c r="O39" s="15">
        <v>9948448254</v>
      </c>
      <c r="P39" s="15"/>
      <c r="Q39" s="15">
        <f t="shared" si="0"/>
        <v>-8146049005</v>
      </c>
    </row>
    <row r="40" spans="1:17">
      <c r="A40" s="1" t="s">
        <v>87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500000</v>
      </c>
      <c r="L40" s="15"/>
      <c r="M40" s="15">
        <v>5068388255</v>
      </c>
      <c r="N40" s="15"/>
      <c r="O40" s="15">
        <v>5204112307</v>
      </c>
      <c r="P40" s="15"/>
      <c r="Q40" s="15">
        <f t="shared" si="0"/>
        <v>-135724052</v>
      </c>
    </row>
    <row r="41" spans="1:17">
      <c r="A41" s="1" t="s">
        <v>252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2531823</v>
      </c>
      <c r="L41" s="15"/>
      <c r="M41" s="15">
        <v>14365563702</v>
      </c>
      <c r="N41" s="15"/>
      <c r="O41" s="15">
        <v>14365563702</v>
      </c>
      <c r="P41" s="15"/>
      <c r="Q41" s="15">
        <f t="shared" si="0"/>
        <v>0</v>
      </c>
    </row>
    <row r="42" spans="1:17">
      <c r="A42" s="1" t="s">
        <v>96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6900000</v>
      </c>
      <c r="L42" s="15"/>
      <c r="M42" s="15">
        <v>47816863885</v>
      </c>
      <c r="N42" s="15"/>
      <c r="O42" s="15">
        <v>47564013772</v>
      </c>
      <c r="P42" s="15"/>
      <c r="Q42" s="15">
        <f t="shared" si="0"/>
        <v>252850113</v>
      </c>
    </row>
    <row r="43" spans="1:17">
      <c r="A43" s="1" t="s">
        <v>86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15"/>
      <c r="K43" s="15">
        <v>630534</v>
      </c>
      <c r="L43" s="15"/>
      <c r="M43" s="15">
        <v>10552708860</v>
      </c>
      <c r="N43" s="15"/>
      <c r="O43" s="15">
        <v>15781310453</v>
      </c>
      <c r="P43" s="15"/>
      <c r="Q43" s="15">
        <f t="shared" si="0"/>
        <v>-5228601593</v>
      </c>
    </row>
    <row r="44" spans="1:17">
      <c r="A44" s="1" t="s">
        <v>80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2100793</v>
      </c>
      <c r="L44" s="15"/>
      <c r="M44" s="15">
        <v>10655769776</v>
      </c>
      <c r="N44" s="15"/>
      <c r="O44" s="15">
        <v>11995482932</v>
      </c>
      <c r="P44" s="15"/>
      <c r="Q44" s="15">
        <f t="shared" si="0"/>
        <v>-1339713156</v>
      </c>
    </row>
    <row r="45" spans="1:17">
      <c r="A45" s="1" t="s">
        <v>253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4500000</v>
      </c>
      <c r="L45" s="15"/>
      <c r="M45" s="15">
        <v>99507807709</v>
      </c>
      <c r="N45" s="15"/>
      <c r="O45" s="15">
        <v>114693489000</v>
      </c>
      <c r="P45" s="15"/>
      <c r="Q45" s="15">
        <f t="shared" si="0"/>
        <v>-15185681291</v>
      </c>
    </row>
    <row r="46" spans="1:17">
      <c r="A46" s="1" t="s">
        <v>85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1</v>
      </c>
      <c r="L46" s="15"/>
      <c r="M46" s="15">
        <v>1</v>
      </c>
      <c r="N46" s="15"/>
      <c r="O46" s="15">
        <v>6772</v>
      </c>
      <c r="P46" s="15"/>
      <c r="Q46" s="15">
        <f t="shared" si="0"/>
        <v>-6771</v>
      </c>
    </row>
    <row r="47" spans="1:17">
      <c r="A47" s="1" t="s">
        <v>64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6680351</v>
      </c>
      <c r="L47" s="15"/>
      <c r="M47" s="15">
        <v>66372423049</v>
      </c>
      <c r="N47" s="15"/>
      <c r="O47" s="15">
        <v>54725586402</v>
      </c>
      <c r="P47" s="15"/>
      <c r="Q47" s="15">
        <f t="shared" si="0"/>
        <v>11646836647</v>
      </c>
    </row>
    <row r="48" spans="1:17">
      <c r="A48" s="1" t="s">
        <v>84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15"/>
      <c r="K48" s="15">
        <v>90669</v>
      </c>
      <c r="L48" s="15"/>
      <c r="M48" s="15">
        <v>657044271</v>
      </c>
      <c r="N48" s="15"/>
      <c r="O48" s="15">
        <v>692194688</v>
      </c>
      <c r="P48" s="15"/>
      <c r="Q48" s="15">
        <f t="shared" si="0"/>
        <v>-35150417</v>
      </c>
    </row>
    <row r="49" spans="1:17">
      <c r="A49" s="1" t="s">
        <v>101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232479</v>
      </c>
      <c r="L49" s="15"/>
      <c r="M49" s="15">
        <v>4391087093</v>
      </c>
      <c r="N49" s="15"/>
      <c r="O49" s="15">
        <v>3795057766</v>
      </c>
      <c r="P49" s="15"/>
      <c r="Q49" s="15">
        <f t="shared" si="0"/>
        <v>596029327</v>
      </c>
    </row>
    <row r="50" spans="1:17">
      <c r="A50" s="1" t="s">
        <v>254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1362</v>
      </c>
      <c r="L50" s="15"/>
      <c r="M50" s="15">
        <v>2630021</v>
      </c>
      <c r="N50" s="15"/>
      <c r="O50" s="15">
        <v>2502148</v>
      </c>
      <c r="P50" s="15"/>
      <c r="Q50" s="15">
        <f t="shared" si="0"/>
        <v>127873</v>
      </c>
    </row>
    <row r="51" spans="1:17">
      <c r="A51" s="1" t="s">
        <v>255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v>0</v>
      </c>
      <c r="J51" s="15"/>
      <c r="K51" s="15">
        <v>31326</v>
      </c>
      <c r="L51" s="15"/>
      <c r="M51" s="15">
        <v>37497221</v>
      </c>
      <c r="N51" s="15"/>
      <c r="O51" s="15">
        <v>31333988</v>
      </c>
      <c r="P51" s="15"/>
      <c r="Q51" s="15">
        <f t="shared" si="0"/>
        <v>6163233</v>
      </c>
    </row>
    <row r="52" spans="1:17">
      <c r="A52" s="1" t="s">
        <v>63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v>0</v>
      </c>
      <c r="J52" s="15"/>
      <c r="K52" s="15">
        <v>2849921</v>
      </c>
      <c r="L52" s="15"/>
      <c r="M52" s="15">
        <v>11352779793</v>
      </c>
      <c r="N52" s="15"/>
      <c r="O52" s="15">
        <v>14415820523</v>
      </c>
      <c r="P52" s="15"/>
      <c r="Q52" s="15">
        <f t="shared" si="0"/>
        <v>-3063040730</v>
      </c>
    </row>
    <row r="53" spans="1:17">
      <c r="A53" s="1" t="s">
        <v>256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v>0</v>
      </c>
      <c r="J53" s="15"/>
      <c r="K53" s="15">
        <v>38136</v>
      </c>
      <c r="L53" s="15"/>
      <c r="M53" s="15">
        <v>101632439</v>
      </c>
      <c r="N53" s="15"/>
      <c r="O53" s="15">
        <v>83968638</v>
      </c>
      <c r="P53" s="15"/>
      <c r="Q53" s="15">
        <f t="shared" si="0"/>
        <v>17663801</v>
      </c>
    </row>
    <row r="54" spans="1:17">
      <c r="A54" s="1" t="s">
        <v>20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v>0</v>
      </c>
      <c r="J54" s="15"/>
      <c r="K54" s="15">
        <v>2</v>
      </c>
      <c r="L54" s="15"/>
      <c r="M54" s="15">
        <v>2</v>
      </c>
      <c r="N54" s="15"/>
      <c r="O54" s="15">
        <v>9597</v>
      </c>
      <c r="P54" s="15"/>
      <c r="Q54" s="15">
        <f t="shared" si="0"/>
        <v>-9595</v>
      </c>
    </row>
    <row r="55" spans="1:17">
      <c r="A55" s="1" t="s">
        <v>99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v>0</v>
      </c>
      <c r="J55" s="15"/>
      <c r="K55" s="15">
        <v>300000</v>
      </c>
      <c r="L55" s="15"/>
      <c r="M55" s="15">
        <v>4209728786</v>
      </c>
      <c r="N55" s="15"/>
      <c r="O55" s="15">
        <v>3401779022</v>
      </c>
      <c r="P55" s="15"/>
      <c r="Q55" s="15">
        <f t="shared" si="0"/>
        <v>807949764</v>
      </c>
    </row>
    <row r="56" spans="1:17">
      <c r="A56" s="1" t="s">
        <v>257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v>0</v>
      </c>
      <c r="J56" s="15"/>
      <c r="K56" s="15">
        <v>58566</v>
      </c>
      <c r="L56" s="15"/>
      <c r="M56" s="15">
        <v>199065833</v>
      </c>
      <c r="N56" s="15"/>
      <c r="O56" s="15">
        <v>160887319</v>
      </c>
      <c r="P56" s="15"/>
      <c r="Q56" s="15">
        <f t="shared" si="0"/>
        <v>38178514</v>
      </c>
    </row>
    <row r="57" spans="1:17">
      <c r="A57" s="1" t="s">
        <v>24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30933</v>
      </c>
      <c r="L57" s="15"/>
      <c r="M57" s="15">
        <v>3136215356</v>
      </c>
      <c r="N57" s="15"/>
      <c r="O57" s="15">
        <v>4021839465</v>
      </c>
      <c r="P57" s="15"/>
      <c r="Q57" s="15">
        <f t="shared" si="0"/>
        <v>-885624109</v>
      </c>
    </row>
    <row r="58" spans="1:17">
      <c r="A58" s="1" t="s">
        <v>258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v>0</v>
      </c>
      <c r="J58" s="15"/>
      <c r="K58" s="15">
        <v>883106</v>
      </c>
      <c r="L58" s="15"/>
      <c r="M58" s="15">
        <v>9479259804</v>
      </c>
      <c r="N58" s="15"/>
      <c r="O58" s="15">
        <v>9479259804</v>
      </c>
      <c r="P58" s="15"/>
      <c r="Q58" s="15">
        <f t="shared" si="0"/>
        <v>0</v>
      </c>
    </row>
    <row r="59" spans="1:17">
      <c r="A59" s="1" t="s">
        <v>81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v>0</v>
      </c>
      <c r="J59" s="15"/>
      <c r="K59" s="15">
        <v>5193373</v>
      </c>
      <c r="L59" s="15"/>
      <c r="M59" s="15">
        <v>57381813238</v>
      </c>
      <c r="N59" s="15"/>
      <c r="O59" s="15">
        <v>89053288961</v>
      </c>
      <c r="P59" s="15"/>
      <c r="Q59" s="15">
        <f t="shared" si="0"/>
        <v>-31671475723</v>
      </c>
    </row>
    <row r="60" spans="1:17">
      <c r="A60" s="1" t="s">
        <v>259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v>0</v>
      </c>
      <c r="J60" s="15"/>
      <c r="K60" s="15">
        <v>15580119</v>
      </c>
      <c r="L60" s="15"/>
      <c r="M60" s="15">
        <v>129791353852</v>
      </c>
      <c r="N60" s="15"/>
      <c r="O60" s="15">
        <v>129791353852</v>
      </c>
      <c r="P60" s="15"/>
      <c r="Q60" s="15">
        <f t="shared" si="0"/>
        <v>0</v>
      </c>
    </row>
    <row r="61" spans="1:17">
      <c r="A61" s="1" t="s">
        <v>92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v>0</v>
      </c>
      <c r="J61" s="15"/>
      <c r="K61" s="15">
        <v>1744019</v>
      </c>
      <c r="L61" s="15"/>
      <c r="M61" s="15">
        <v>36045664633</v>
      </c>
      <c r="N61" s="15"/>
      <c r="O61" s="15">
        <v>41595024245</v>
      </c>
      <c r="P61" s="15"/>
      <c r="Q61" s="15">
        <f t="shared" si="0"/>
        <v>-5549359612</v>
      </c>
    </row>
    <row r="62" spans="1:17">
      <c r="A62" s="1" t="s">
        <v>75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v>0</v>
      </c>
      <c r="J62" s="15"/>
      <c r="K62" s="15">
        <v>76391</v>
      </c>
      <c r="L62" s="15"/>
      <c r="M62" s="15">
        <v>241961360</v>
      </c>
      <c r="N62" s="15"/>
      <c r="O62" s="15">
        <v>218987709</v>
      </c>
      <c r="P62" s="15"/>
      <c r="Q62" s="15">
        <f t="shared" si="0"/>
        <v>22973651</v>
      </c>
    </row>
    <row r="63" spans="1:17">
      <c r="A63" s="1" t="s">
        <v>260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v>0</v>
      </c>
      <c r="J63" s="15"/>
      <c r="K63" s="15">
        <v>5985523</v>
      </c>
      <c r="L63" s="15"/>
      <c r="M63" s="15">
        <v>24640807830</v>
      </c>
      <c r="N63" s="15"/>
      <c r="O63" s="15">
        <v>27465433447</v>
      </c>
      <c r="P63" s="15"/>
      <c r="Q63" s="15">
        <f t="shared" si="0"/>
        <v>-2824625617</v>
      </c>
    </row>
    <row r="64" spans="1:17">
      <c r="A64" s="1" t="s">
        <v>19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v>0</v>
      </c>
      <c r="J64" s="15"/>
      <c r="K64" s="15">
        <v>684260</v>
      </c>
      <c r="L64" s="15"/>
      <c r="M64" s="15">
        <v>3101213040</v>
      </c>
      <c r="N64" s="15"/>
      <c r="O64" s="15">
        <v>2533981182</v>
      </c>
      <c r="P64" s="15"/>
      <c r="Q64" s="15">
        <f t="shared" si="0"/>
        <v>567231858</v>
      </c>
    </row>
    <row r="65" spans="1:17">
      <c r="A65" s="1" t="s">
        <v>102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v>0</v>
      </c>
      <c r="J65" s="15"/>
      <c r="K65" s="15">
        <v>3666666</v>
      </c>
      <c r="L65" s="15"/>
      <c r="M65" s="15">
        <v>11403331260</v>
      </c>
      <c r="N65" s="15"/>
      <c r="O65" s="15">
        <v>7530258730</v>
      </c>
      <c r="P65" s="15"/>
      <c r="Q65" s="15">
        <f t="shared" si="0"/>
        <v>3873072530</v>
      </c>
    </row>
    <row r="66" spans="1:17">
      <c r="A66" s="1" t="s">
        <v>261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1700000</v>
      </c>
      <c r="L66" s="15"/>
      <c r="M66" s="15">
        <v>61606564087</v>
      </c>
      <c r="N66" s="15"/>
      <c r="O66" s="15">
        <v>52352637300</v>
      </c>
      <c r="P66" s="15"/>
      <c r="Q66" s="15">
        <f t="shared" si="0"/>
        <v>9253926787</v>
      </c>
    </row>
    <row r="67" spans="1:17">
      <c r="A67" s="1" t="s">
        <v>262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v>0</v>
      </c>
      <c r="J67" s="15"/>
      <c r="K67" s="15">
        <v>2595868</v>
      </c>
      <c r="L67" s="15"/>
      <c r="M67" s="15">
        <v>15915078913</v>
      </c>
      <c r="N67" s="15"/>
      <c r="O67" s="15">
        <v>11095721202</v>
      </c>
      <c r="P67" s="15"/>
      <c r="Q67" s="15">
        <f t="shared" si="0"/>
        <v>4819357711</v>
      </c>
    </row>
    <row r="68" spans="1:17">
      <c r="A68" s="1" t="s">
        <v>45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v>0</v>
      </c>
      <c r="J68" s="15"/>
      <c r="K68" s="15">
        <v>1401970</v>
      </c>
      <c r="L68" s="15"/>
      <c r="M68" s="15">
        <v>18642332154</v>
      </c>
      <c r="N68" s="15"/>
      <c r="O68" s="15">
        <v>12043600997</v>
      </c>
      <c r="P68" s="15"/>
      <c r="Q68" s="15">
        <f t="shared" si="0"/>
        <v>6598731157</v>
      </c>
    </row>
    <row r="69" spans="1:17">
      <c r="A69" s="1" t="s">
        <v>234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v>0</v>
      </c>
      <c r="J69" s="15"/>
      <c r="K69" s="15">
        <v>81785</v>
      </c>
      <c r="L69" s="15"/>
      <c r="M69" s="15">
        <v>1253621082</v>
      </c>
      <c r="N69" s="15"/>
      <c r="O69" s="15">
        <v>1755394604</v>
      </c>
      <c r="P69" s="15"/>
      <c r="Q69" s="15">
        <f t="shared" si="0"/>
        <v>-501773522</v>
      </c>
    </row>
    <row r="70" spans="1:17">
      <c r="A70" s="1" t="s">
        <v>205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v>0</v>
      </c>
      <c r="J70" s="15"/>
      <c r="K70" s="15">
        <v>966471</v>
      </c>
      <c r="L70" s="15"/>
      <c r="M70" s="15">
        <v>14260453957</v>
      </c>
      <c r="N70" s="15"/>
      <c r="O70" s="15">
        <v>23631781467</v>
      </c>
      <c r="P70" s="15"/>
      <c r="Q70" s="15">
        <f t="shared" si="0"/>
        <v>-9371327510</v>
      </c>
    </row>
    <row r="71" spans="1:17">
      <c r="A71" s="1" t="s">
        <v>263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1724137</v>
      </c>
      <c r="L71" s="15"/>
      <c r="M71" s="15">
        <v>29918949361</v>
      </c>
      <c r="N71" s="15"/>
      <c r="O71" s="15">
        <v>29918949361</v>
      </c>
      <c r="P71" s="15"/>
      <c r="Q71" s="15">
        <f t="shared" si="0"/>
        <v>0</v>
      </c>
    </row>
    <row r="72" spans="1:17">
      <c r="A72" s="1" t="s">
        <v>77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400000</v>
      </c>
      <c r="L72" s="15"/>
      <c r="M72" s="15">
        <v>5654156458</v>
      </c>
      <c r="N72" s="15"/>
      <c r="O72" s="15">
        <v>6081645884</v>
      </c>
      <c r="P72" s="15"/>
      <c r="Q72" s="15">
        <f t="shared" ref="Q72:Q114" si="1">M72-O72</f>
        <v>-427489426</v>
      </c>
    </row>
    <row r="73" spans="1:17">
      <c r="A73" s="1" t="s">
        <v>264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v>0</v>
      </c>
      <c r="J73" s="15"/>
      <c r="K73" s="15">
        <v>1400</v>
      </c>
      <c r="L73" s="15"/>
      <c r="M73" s="15">
        <v>1632486943</v>
      </c>
      <c r="N73" s="15"/>
      <c r="O73" s="15">
        <v>1774074221</v>
      </c>
      <c r="P73" s="15"/>
      <c r="Q73" s="15">
        <f t="shared" si="1"/>
        <v>-141587278</v>
      </c>
    </row>
    <row r="74" spans="1:17">
      <c r="A74" s="1" t="s">
        <v>265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v>0</v>
      </c>
      <c r="J74" s="15"/>
      <c r="K74" s="15">
        <v>3100</v>
      </c>
      <c r="L74" s="15"/>
      <c r="M74" s="15">
        <v>3602884761</v>
      </c>
      <c r="N74" s="15"/>
      <c r="O74" s="15">
        <v>3582219721</v>
      </c>
      <c r="P74" s="15"/>
      <c r="Q74" s="15">
        <f t="shared" si="1"/>
        <v>20665040</v>
      </c>
    </row>
    <row r="75" spans="1:17">
      <c r="A75" s="1" t="s">
        <v>266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v>0</v>
      </c>
      <c r="J75" s="15"/>
      <c r="K75" s="15">
        <v>102200</v>
      </c>
      <c r="L75" s="15"/>
      <c r="M75" s="15">
        <v>125603800000</v>
      </c>
      <c r="N75" s="15"/>
      <c r="O75" s="15">
        <v>117631218240</v>
      </c>
      <c r="P75" s="15"/>
      <c r="Q75" s="15">
        <f t="shared" si="1"/>
        <v>7972581760</v>
      </c>
    </row>
    <row r="76" spans="1:17">
      <c r="A76" s="1" t="s">
        <v>267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v>0</v>
      </c>
      <c r="J76" s="15"/>
      <c r="K76" s="15">
        <v>77500</v>
      </c>
      <c r="L76" s="15"/>
      <c r="M76" s="15">
        <v>92225000000</v>
      </c>
      <c r="N76" s="15"/>
      <c r="O76" s="15">
        <v>98169443794</v>
      </c>
      <c r="P76" s="15"/>
      <c r="Q76" s="15">
        <f t="shared" si="1"/>
        <v>-5944443794</v>
      </c>
    </row>
    <row r="77" spans="1:17">
      <c r="A77" s="1" t="s">
        <v>268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v>0</v>
      </c>
      <c r="J77" s="15"/>
      <c r="K77" s="15">
        <v>9337333</v>
      </c>
      <c r="L77" s="15"/>
      <c r="M77" s="15">
        <v>20607491725</v>
      </c>
      <c r="N77" s="15"/>
      <c r="O77" s="15">
        <v>20607491725</v>
      </c>
      <c r="P77" s="15"/>
      <c r="Q77" s="15">
        <f t="shared" si="1"/>
        <v>0</v>
      </c>
    </row>
    <row r="78" spans="1:17">
      <c r="A78" s="1" t="s">
        <v>269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v>0</v>
      </c>
      <c r="J78" s="15"/>
      <c r="K78" s="15">
        <v>241824</v>
      </c>
      <c r="L78" s="15"/>
      <c r="M78" s="15">
        <v>2187430301</v>
      </c>
      <c r="N78" s="15"/>
      <c r="O78" s="15">
        <v>2194717832</v>
      </c>
      <c r="P78" s="15"/>
      <c r="Q78" s="15">
        <f t="shared" si="1"/>
        <v>-7287531</v>
      </c>
    </row>
    <row r="79" spans="1:17">
      <c r="A79" s="1" t="s">
        <v>91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v>0</v>
      </c>
      <c r="J79" s="15"/>
      <c r="K79" s="15">
        <v>28113</v>
      </c>
      <c r="L79" s="15"/>
      <c r="M79" s="15">
        <v>523423482</v>
      </c>
      <c r="N79" s="15"/>
      <c r="O79" s="15">
        <v>511616560</v>
      </c>
      <c r="P79" s="15"/>
      <c r="Q79" s="15">
        <f t="shared" si="1"/>
        <v>11806922</v>
      </c>
    </row>
    <row r="80" spans="1:17">
      <c r="A80" s="1" t="s">
        <v>270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15"/>
      <c r="K80" s="15">
        <v>2855616</v>
      </c>
      <c r="L80" s="15"/>
      <c r="M80" s="15">
        <v>96837277079</v>
      </c>
      <c r="N80" s="15"/>
      <c r="O80" s="15">
        <v>94913473504</v>
      </c>
      <c r="P80" s="15"/>
      <c r="Q80" s="15">
        <f t="shared" si="1"/>
        <v>1923803575</v>
      </c>
    </row>
    <row r="81" spans="1:17">
      <c r="A81" s="1" t="s">
        <v>271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v>0</v>
      </c>
      <c r="J81" s="15"/>
      <c r="K81" s="15">
        <v>635792</v>
      </c>
      <c r="L81" s="15"/>
      <c r="M81" s="15">
        <v>34623529424</v>
      </c>
      <c r="N81" s="15"/>
      <c r="O81" s="15">
        <v>35986736082</v>
      </c>
      <c r="P81" s="15"/>
      <c r="Q81" s="15">
        <f t="shared" si="1"/>
        <v>-1363206658</v>
      </c>
    </row>
    <row r="82" spans="1:17">
      <c r="A82" s="1" t="s">
        <v>83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v>0</v>
      </c>
      <c r="J82" s="15"/>
      <c r="K82" s="15">
        <v>200000</v>
      </c>
      <c r="L82" s="15"/>
      <c r="M82" s="15">
        <v>5586561005</v>
      </c>
      <c r="N82" s="15"/>
      <c r="O82" s="15">
        <v>6237838287</v>
      </c>
      <c r="P82" s="15"/>
      <c r="Q82" s="15">
        <f t="shared" si="1"/>
        <v>-651277282</v>
      </c>
    </row>
    <row r="83" spans="1:17">
      <c r="A83" s="1" t="s">
        <v>30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v>0</v>
      </c>
      <c r="J83" s="15"/>
      <c r="K83" s="15">
        <v>887417</v>
      </c>
      <c r="L83" s="15"/>
      <c r="M83" s="15">
        <v>162143267723</v>
      </c>
      <c r="N83" s="15"/>
      <c r="O83" s="15">
        <v>265661372022</v>
      </c>
      <c r="P83" s="15"/>
      <c r="Q83" s="15">
        <f t="shared" si="1"/>
        <v>-103518104299</v>
      </c>
    </row>
    <row r="84" spans="1:17">
      <c r="A84" s="1" t="s">
        <v>32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v>0</v>
      </c>
      <c r="J84" s="15"/>
      <c r="K84" s="15">
        <v>1328411</v>
      </c>
      <c r="L84" s="15"/>
      <c r="M84" s="15">
        <v>148771616460</v>
      </c>
      <c r="N84" s="15"/>
      <c r="O84" s="15">
        <v>144660624366</v>
      </c>
      <c r="P84" s="15"/>
      <c r="Q84" s="15">
        <f t="shared" si="1"/>
        <v>4110992094</v>
      </c>
    </row>
    <row r="85" spans="1:17">
      <c r="A85" s="1" t="s">
        <v>272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v>0</v>
      </c>
      <c r="J85" s="15"/>
      <c r="K85" s="15">
        <v>4294801</v>
      </c>
      <c r="L85" s="15"/>
      <c r="M85" s="15">
        <v>32334477030</v>
      </c>
      <c r="N85" s="15"/>
      <c r="O85" s="15">
        <v>32334477030</v>
      </c>
      <c r="P85" s="15"/>
      <c r="Q85" s="15">
        <f t="shared" si="1"/>
        <v>0</v>
      </c>
    </row>
    <row r="86" spans="1:17">
      <c r="A86" s="1" t="s">
        <v>221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v>0</v>
      </c>
      <c r="J86" s="15"/>
      <c r="K86" s="15">
        <v>223321</v>
      </c>
      <c r="L86" s="15"/>
      <c r="M86" s="15">
        <v>11985361126</v>
      </c>
      <c r="N86" s="15"/>
      <c r="O86" s="15">
        <v>10688675827</v>
      </c>
      <c r="P86" s="15"/>
      <c r="Q86" s="15">
        <f t="shared" si="1"/>
        <v>1296685299</v>
      </c>
    </row>
    <row r="87" spans="1:17">
      <c r="A87" s="1" t="s">
        <v>273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v>0</v>
      </c>
      <c r="J87" s="15"/>
      <c r="K87" s="15">
        <v>218674</v>
      </c>
      <c r="L87" s="15"/>
      <c r="M87" s="15">
        <v>3120927875</v>
      </c>
      <c r="N87" s="15"/>
      <c r="O87" s="15">
        <v>4495271358</v>
      </c>
      <c r="P87" s="15"/>
      <c r="Q87" s="15">
        <f t="shared" si="1"/>
        <v>-1374343483</v>
      </c>
    </row>
    <row r="88" spans="1:17">
      <c r="A88" s="1" t="s">
        <v>29</v>
      </c>
      <c r="C88" s="15">
        <v>0</v>
      </c>
      <c r="D88" s="15"/>
      <c r="E88" s="15">
        <v>0</v>
      </c>
      <c r="F88" s="15"/>
      <c r="G88" s="15">
        <v>0</v>
      </c>
      <c r="H88" s="15"/>
      <c r="I88" s="15">
        <v>0</v>
      </c>
      <c r="J88" s="15"/>
      <c r="K88" s="15">
        <v>1477654</v>
      </c>
      <c r="L88" s="15"/>
      <c r="M88" s="15">
        <v>18455001680</v>
      </c>
      <c r="N88" s="15"/>
      <c r="O88" s="15">
        <v>16078828553</v>
      </c>
      <c r="P88" s="15"/>
      <c r="Q88" s="15">
        <f t="shared" si="1"/>
        <v>2376173127</v>
      </c>
    </row>
    <row r="89" spans="1:17">
      <c r="A89" s="1" t="s">
        <v>54</v>
      </c>
      <c r="C89" s="15">
        <v>0</v>
      </c>
      <c r="D89" s="15"/>
      <c r="E89" s="15">
        <v>0</v>
      </c>
      <c r="F89" s="15"/>
      <c r="G89" s="15">
        <v>0</v>
      </c>
      <c r="H89" s="15"/>
      <c r="I89" s="15">
        <v>0</v>
      </c>
      <c r="J89" s="15"/>
      <c r="K89" s="15">
        <v>257784</v>
      </c>
      <c r="L89" s="15"/>
      <c r="M89" s="15">
        <v>3180543576</v>
      </c>
      <c r="N89" s="15"/>
      <c r="O89" s="15">
        <v>2953987715</v>
      </c>
      <c r="P89" s="15"/>
      <c r="Q89" s="15">
        <f t="shared" si="1"/>
        <v>226555861</v>
      </c>
    </row>
    <row r="90" spans="1:17">
      <c r="A90" s="1" t="s">
        <v>36</v>
      </c>
      <c r="C90" s="15">
        <v>0</v>
      </c>
      <c r="D90" s="15"/>
      <c r="E90" s="15">
        <v>0</v>
      </c>
      <c r="F90" s="15"/>
      <c r="G90" s="15">
        <v>0</v>
      </c>
      <c r="H90" s="15"/>
      <c r="I90" s="15">
        <v>0</v>
      </c>
      <c r="J90" s="15"/>
      <c r="K90" s="15">
        <v>52642</v>
      </c>
      <c r="L90" s="15"/>
      <c r="M90" s="15">
        <v>7277423580</v>
      </c>
      <c r="N90" s="15"/>
      <c r="O90" s="15">
        <v>6145491937</v>
      </c>
      <c r="P90" s="15"/>
      <c r="Q90" s="15">
        <f t="shared" si="1"/>
        <v>1131931643</v>
      </c>
    </row>
    <row r="91" spans="1:17">
      <c r="A91" s="1" t="s">
        <v>26</v>
      </c>
      <c r="C91" s="15">
        <v>0</v>
      </c>
      <c r="D91" s="15"/>
      <c r="E91" s="15">
        <v>0</v>
      </c>
      <c r="F91" s="15"/>
      <c r="G91" s="15">
        <v>0</v>
      </c>
      <c r="H91" s="15"/>
      <c r="I91" s="15">
        <v>0</v>
      </c>
      <c r="J91" s="15"/>
      <c r="K91" s="15">
        <v>891297</v>
      </c>
      <c r="L91" s="15"/>
      <c r="M91" s="15">
        <v>69586037006</v>
      </c>
      <c r="N91" s="15"/>
      <c r="O91" s="15">
        <v>65676430305</v>
      </c>
      <c r="P91" s="15"/>
      <c r="Q91" s="15">
        <f t="shared" si="1"/>
        <v>3909606701</v>
      </c>
    </row>
    <row r="92" spans="1:17">
      <c r="A92" s="1" t="s">
        <v>28</v>
      </c>
      <c r="C92" s="15">
        <v>0</v>
      </c>
      <c r="D92" s="15"/>
      <c r="E92" s="15">
        <v>0</v>
      </c>
      <c r="F92" s="15"/>
      <c r="G92" s="15">
        <v>0</v>
      </c>
      <c r="H92" s="15"/>
      <c r="I92" s="15">
        <v>0</v>
      </c>
      <c r="J92" s="15"/>
      <c r="K92" s="15">
        <v>21994</v>
      </c>
      <c r="L92" s="15"/>
      <c r="M92" s="15">
        <v>3563750531</v>
      </c>
      <c r="N92" s="15"/>
      <c r="O92" s="15">
        <v>4130602197</v>
      </c>
      <c r="P92" s="15"/>
      <c r="Q92" s="15">
        <f t="shared" si="1"/>
        <v>-566851666</v>
      </c>
    </row>
    <row r="93" spans="1:17">
      <c r="A93" s="1" t="s">
        <v>88</v>
      </c>
      <c r="C93" s="15">
        <v>0</v>
      </c>
      <c r="D93" s="15"/>
      <c r="E93" s="15">
        <v>0</v>
      </c>
      <c r="F93" s="15"/>
      <c r="G93" s="15">
        <v>0</v>
      </c>
      <c r="H93" s="15"/>
      <c r="I93" s="15">
        <v>0</v>
      </c>
      <c r="J93" s="15"/>
      <c r="K93" s="15">
        <v>1</v>
      </c>
      <c r="L93" s="15"/>
      <c r="M93" s="15">
        <v>1</v>
      </c>
      <c r="N93" s="15"/>
      <c r="O93" s="15">
        <v>3146</v>
      </c>
      <c r="P93" s="15"/>
      <c r="Q93" s="15">
        <f t="shared" si="1"/>
        <v>-3145</v>
      </c>
    </row>
    <row r="94" spans="1:17">
      <c r="A94" s="1" t="s">
        <v>33</v>
      </c>
      <c r="C94" s="15">
        <v>0</v>
      </c>
      <c r="D94" s="15"/>
      <c r="E94" s="15">
        <v>0</v>
      </c>
      <c r="F94" s="15"/>
      <c r="G94" s="15">
        <v>0</v>
      </c>
      <c r="H94" s="15"/>
      <c r="I94" s="15">
        <v>0</v>
      </c>
      <c r="J94" s="15"/>
      <c r="K94" s="15">
        <v>904890</v>
      </c>
      <c r="L94" s="15"/>
      <c r="M94" s="15">
        <v>41441227406</v>
      </c>
      <c r="N94" s="15"/>
      <c r="O94" s="15">
        <v>45303050784</v>
      </c>
      <c r="P94" s="15"/>
      <c r="Q94" s="15">
        <f t="shared" si="1"/>
        <v>-3861823378</v>
      </c>
    </row>
    <row r="95" spans="1:17">
      <c r="A95" s="1" t="s">
        <v>274</v>
      </c>
      <c r="C95" s="15">
        <v>0</v>
      </c>
      <c r="D95" s="15"/>
      <c r="E95" s="15">
        <v>0</v>
      </c>
      <c r="F95" s="15"/>
      <c r="G95" s="15">
        <v>0</v>
      </c>
      <c r="H95" s="15"/>
      <c r="I95" s="15">
        <v>0</v>
      </c>
      <c r="J95" s="15"/>
      <c r="K95" s="15">
        <v>2550528</v>
      </c>
      <c r="L95" s="15"/>
      <c r="M95" s="15">
        <v>58399221912</v>
      </c>
      <c r="N95" s="15"/>
      <c r="O95" s="15">
        <v>70686774280</v>
      </c>
      <c r="P95" s="15"/>
      <c r="Q95" s="15">
        <f t="shared" si="1"/>
        <v>-12287552368</v>
      </c>
    </row>
    <row r="96" spans="1:17">
      <c r="A96" s="1" t="s">
        <v>27</v>
      </c>
      <c r="C96" s="15">
        <v>0</v>
      </c>
      <c r="D96" s="15"/>
      <c r="E96" s="15">
        <v>0</v>
      </c>
      <c r="F96" s="15"/>
      <c r="G96" s="15">
        <v>0</v>
      </c>
      <c r="H96" s="15"/>
      <c r="I96" s="15">
        <v>0</v>
      </c>
      <c r="J96" s="15"/>
      <c r="K96" s="15">
        <v>8010001</v>
      </c>
      <c r="L96" s="15"/>
      <c r="M96" s="15">
        <v>22971763195</v>
      </c>
      <c r="N96" s="15"/>
      <c r="O96" s="15">
        <v>21424354826</v>
      </c>
      <c r="P96" s="15"/>
      <c r="Q96" s="15">
        <f t="shared" si="1"/>
        <v>1547408369</v>
      </c>
    </row>
    <row r="97" spans="1:17">
      <c r="A97" s="1" t="s">
        <v>25</v>
      </c>
      <c r="C97" s="15">
        <v>0</v>
      </c>
      <c r="D97" s="15"/>
      <c r="E97" s="15">
        <v>0</v>
      </c>
      <c r="F97" s="15"/>
      <c r="G97" s="15">
        <v>0</v>
      </c>
      <c r="H97" s="15"/>
      <c r="I97" s="15">
        <v>0</v>
      </c>
      <c r="J97" s="15"/>
      <c r="K97" s="15">
        <v>432960</v>
      </c>
      <c r="L97" s="15"/>
      <c r="M97" s="15">
        <v>35835158273</v>
      </c>
      <c r="N97" s="15"/>
      <c r="O97" s="15">
        <v>40958763220</v>
      </c>
      <c r="P97" s="15"/>
      <c r="Q97" s="15">
        <f t="shared" si="1"/>
        <v>-5123604947</v>
      </c>
    </row>
    <row r="98" spans="1:17">
      <c r="A98" s="1" t="s">
        <v>183</v>
      </c>
      <c r="C98" s="15">
        <v>0</v>
      </c>
      <c r="D98" s="15"/>
      <c r="E98" s="15">
        <v>0</v>
      </c>
      <c r="F98" s="15"/>
      <c r="G98" s="15">
        <v>0</v>
      </c>
      <c r="H98" s="15"/>
      <c r="I98" s="15">
        <v>0</v>
      </c>
      <c r="J98" s="15"/>
      <c r="K98" s="15">
        <v>420511</v>
      </c>
      <c r="L98" s="15"/>
      <c r="M98" s="15">
        <v>420511000000</v>
      </c>
      <c r="N98" s="15"/>
      <c r="O98" s="15">
        <v>416494965631</v>
      </c>
      <c r="P98" s="15"/>
      <c r="Q98" s="15">
        <f t="shared" si="1"/>
        <v>4016034369</v>
      </c>
    </row>
    <row r="99" spans="1:17">
      <c r="A99" s="1" t="s">
        <v>178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v>0</v>
      </c>
      <c r="J99" s="15"/>
      <c r="K99" s="15">
        <v>140000</v>
      </c>
      <c r="L99" s="15"/>
      <c r="M99" s="15">
        <v>139288090506</v>
      </c>
      <c r="N99" s="15"/>
      <c r="O99" s="15">
        <v>137776805000</v>
      </c>
      <c r="P99" s="15"/>
      <c r="Q99" s="15">
        <f t="shared" si="1"/>
        <v>1511285506</v>
      </c>
    </row>
    <row r="100" spans="1:17">
      <c r="A100" s="1" t="s">
        <v>275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v>0</v>
      </c>
      <c r="J100" s="15"/>
      <c r="K100" s="15">
        <v>91619</v>
      </c>
      <c r="L100" s="15"/>
      <c r="M100" s="15">
        <v>91619000000</v>
      </c>
      <c r="N100" s="15"/>
      <c r="O100" s="15">
        <v>87846512695</v>
      </c>
      <c r="P100" s="15"/>
      <c r="Q100" s="15">
        <f t="shared" si="1"/>
        <v>3772487305</v>
      </c>
    </row>
    <row r="101" spans="1:17">
      <c r="A101" s="1" t="s">
        <v>176</v>
      </c>
      <c r="C101" s="15">
        <v>0</v>
      </c>
      <c r="D101" s="15"/>
      <c r="E101" s="15">
        <v>0</v>
      </c>
      <c r="F101" s="15"/>
      <c r="G101" s="15">
        <v>0</v>
      </c>
      <c r="H101" s="15"/>
      <c r="I101" s="15">
        <v>0</v>
      </c>
      <c r="J101" s="15"/>
      <c r="K101" s="15">
        <v>1000</v>
      </c>
      <c r="L101" s="15"/>
      <c r="M101" s="15">
        <v>1000000000</v>
      </c>
      <c r="N101" s="15"/>
      <c r="O101" s="15">
        <v>979822375</v>
      </c>
      <c r="P101" s="15"/>
      <c r="Q101" s="15">
        <f t="shared" si="1"/>
        <v>20177625</v>
      </c>
    </row>
    <row r="102" spans="1:17">
      <c r="A102" s="1" t="s">
        <v>276</v>
      </c>
      <c r="C102" s="15">
        <v>0</v>
      </c>
      <c r="D102" s="15"/>
      <c r="E102" s="15">
        <v>0</v>
      </c>
      <c r="F102" s="15"/>
      <c r="G102" s="15">
        <v>0</v>
      </c>
      <c r="H102" s="15"/>
      <c r="I102" s="15">
        <v>0</v>
      </c>
      <c r="J102" s="15"/>
      <c r="K102" s="15">
        <v>2348</v>
      </c>
      <c r="L102" s="15"/>
      <c r="M102" s="15">
        <v>2348000000</v>
      </c>
      <c r="N102" s="15"/>
      <c r="O102" s="15">
        <v>2094644408</v>
      </c>
      <c r="P102" s="15"/>
      <c r="Q102" s="15">
        <f t="shared" si="1"/>
        <v>253355592</v>
      </c>
    </row>
    <row r="103" spans="1:17">
      <c r="A103" s="1" t="s">
        <v>277</v>
      </c>
      <c r="C103" s="15">
        <v>0</v>
      </c>
      <c r="D103" s="15"/>
      <c r="E103" s="15">
        <v>0</v>
      </c>
      <c r="F103" s="15"/>
      <c r="G103" s="15">
        <v>0</v>
      </c>
      <c r="H103" s="15"/>
      <c r="I103" s="15">
        <v>0</v>
      </c>
      <c r="J103" s="15"/>
      <c r="K103" s="15">
        <v>29349</v>
      </c>
      <c r="L103" s="15"/>
      <c r="M103" s="15">
        <v>29349000000</v>
      </c>
      <c r="N103" s="15"/>
      <c r="O103" s="15">
        <v>27945273974</v>
      </c>
      <c r="P103" s="15"/>
      <c r="Q103" s="15">
        <f t="shared" si="1"/>
        <v>1403726026</v>
      </c>
    </row>
    <row r="104" spans="1:17">
      <c r="A104" s="1" t="s">
        <v>174</v>
      </c>
      <c r="C104" s="15">
        <v>0</v>
      </c>
      <c r="D104" s="15"/>
      <c r="E104" s="15">
        <v>0</v>
      </c>
      <c r="F104" s="15"/>
      <c r="G104" s="15">
        <v>0</v>
      </c>
      <c r="H104" s="15"/>
      <c r="I104" s="15">
        <v>0</v>
      </c>
      <c r="J104" s="15"/>
      <c r="K104" s="15">
        <v>250000</v>
      </c>
      <c r="L104" s="15"/>
      <c r="M104" s="15">
        <v>249967187500</v>
      </c>
      <c r="N104" s="15"/>
      <c r="O104" s="15">
        <v>250019062500</v>
      </c>
      <c r="P104" s="15"/>
      <c r="Q104" s="15">
        <f t="shared" si="1"/>
        <v>-51875000</v>
      </c>
    </row>
    <row r="105" spans="1:17">
      <c r="A105" s="1" t="s">
        <v>278</v>
      </c>
      <c r="C105" s="15">
        <v>0</v>
      </c>
      <c r="D105" s="15"/>
      <c r="E105" s="15">
        <v>0</v>
      </c>
      <c r="F105" s="15"/>
      <c r="G105" s="15">
        <v>0</v>
      </c>
      <c r="H105" s="15"/>
      <c r="I105" s="15">
        <v>0</v>
      </c>
      <c r="J105" s="15"/>
      <c r="K105" s="15">
        <v>34430</v>
      </c>
      <c r="L105" s="15"/>
      <c r="M105" s="15">
        <v>34430000000</v>
      </c>
      <c r="N105" s="15"/>
      <c r="O105" s="15">
        <v>29993963945</v>
      </c>
      <c r="P105" s="15"/>
      <c r="Q105" s="15">
        <f t="shared" si="1"/>
        <v>4436036055</v>
      </c>
    </row>
    <row r="106" spans="1:17">
      <c r="A106" s="1" t="s">
        <v>128</v>
      </c>
      <c r="C106" s="15">
        <v>0</v>
      </c>
      <c r="D106" s="15"/>
      <c r="E106" s="15">
        <v>0</v>
      </c>
      <c r="F106" s="15"/>
      <c r="G106" s="15">
        <v>0</v>
      </c>
      <c r="H106" s="15"/>
      <c r="I106" s="15">
        <v>0</v>
      </c>
      <c r="J106" s="15"/>
      <c r="K106" s="15">
        <v>38137</v>
      </c>
      <c r="L106" s="15"/>
      <c r="M106" s="15">
        <v>31305183279</v>
      </c>
      <c r="N106" s="15"/>
      <c r="O106" s="15">
        <v>27806998254</v>
      </c>
      <c r="P106" s="15"/>
      <c r="Q106" s="15">
        <f t="shared" si="1"/>
        <v>3498185025</v>
      </c>
    </row>
    <row r="107" spans="1:17">
      <c r="A107" s="1" t="s">
        <v>180</v>
      </c>
      <c r="C107" s="15">
        <v>0</v>
      </c>
      <c r="D107" s="15"/>
      <c r="E107" s="15">
        <v>0</v>
      </c>
      <c r="F107" s="15"/>
      <c r="G107" s="15">
        <v>0</v>
      </c>
      <c r="H107" s="15"/>
      <c r="I107" s="15">
        <v>0</v>
      </c>
      <c r="J107" s="15"/>
      <c r="K107" s="15">
        <v>100000</v>
      </c>
      <c r="L107" s="15"/>
      <c r="M107" s="15">
        <v>100000000000</v>
      </c>
      <c r="N107" s="15"/>
      <c r="O107" s="15">
        <v>97415543750</v>
      </c>
      <c r="P107" s="15"/>
      <c r="Q107" s="15">
        <f t="shared" si="1"/>
        <v>2584456250</v>
      </c>
    </row>
    <row r="108" spans="1:17">
      <c r="A108" s="1" t="s">
        <v>279</v>
      </c>
      <c r="C108" s="15">
        <v>0</v>
      </c>
      <c r="D108" s="15"/>
      <c r="E108" s="15">
        <v>0</v>
      </c>
      <c r="F108" s="15"/>
      <c r="G108" s="15">
        <v>0</v>
      </c>
      <c r="H108" s="15"/>
      <c r="I108" s="15">
        <v>0</v>
      </c>
      <c r="J108" s="15"/>
      <c r="K108" s="15">
        <v>97965</v>
      </c>
      <c r="L108" s="15"/>
      <c r="M108" s="15">
        <v>97965000000</v>
      </c>
      <c r="N108" s="15"/>
      <c r="O108" s="15">
        <v>86335447991</v>
      </c>
      <c r="P108" s="15"/>
      <c r="Q108" s="15">
        <f t="shared" si="1"/>
        <v>11629552009</v>
      </c>
    </row>
    <row r="109" spans="1:17">
      <c r="A109" s="1" t="s">
        <v>181</v>
      </c>
      <c r="C109" s="15">
        <v>0</v>
      </c>
      <c r="D109" s="15"/>
      <c r="E109" s="15">
        <v>0</v>
      </c>
      <c r="F109" s="15"/>
      <c r="G109" s="15">
        <v>0</v>
      </c>
      <c r="H109" s="15"/>
      <c r="I109" s="15">
        <v>0</v>
      </c>
      <c r="J109" s="15"/>
      <c r="K109" s="15">
        <v>405000</v>
      </c>
      <c r="L109" s="15"/>
      <c r="M109" s="15">
        <v>405000000000</v>
      </c>
      <c r="N109" s="15"/>
      <c r="O109" s="15">
        <v>403248279888</v>
      </c>
      <c r="P109" s="15"/>
      <c r="Q109" s="15">
        <f t="shared" si="1"/>
        <v>1751720112</v>
      </c>
    </row>
    <row r="110" spans="1:17">
      <c r="A110" s="1" t="s">
        <v>116</v>
      </c>
      <c r="C110" s="15">
        <v>0</v>
      </c>
      <c r="D110" s="15"/>
      <c r="E110" s="15">
        <v>0</v>
      </c>
      <c r="F110" s="15"/>
      <c r="G110" s="15">
        <v>0</v>
      </c>
      <c r="H110" s="15"/>
      <c r="I110" s="15">
        <v>0</v>
      </c>
      <c r="J110" s="15"/>
      <c r="K110" s="15">
        <v>100000</v>
      </c>
      <c r="L110" s="15"/>
      <c r="M110" s="15">
        <v>93344582500</v>
      </c>
      <c r="N110" s="15"/>
      <c r="O110" s="15">
        <v>86231807206</v>
      </c>
      <c r="P110" s="15"/>
      <c r="Q110" s="15">
        <f t="shared" si="1"/>
        <v>7112775294</v>
      </c>
    </row>
    <row r="111" spans="1:17">
      <c r="A111" s="1" t="s">
        <v>280</v>
      </c>
      <c r="C111" s="15">
        <v>0</v>
      </c>
      <c r="D111" s="15"/>
      <c r="E111" s="15">
        <v>0</v>
      </c>
      <c r="F111" s="15"/>
      <c r="G111" s="15">
        <v>0</v>
      </c>
      <c r="H111" s="15"/>
      <c r="I111" s="15">
        <v>0</v>
      </c>
      <c r="J111" s="15"/>
      <c r="K111" s="15">
        <v>5000</v>
      </c>
      <c r="L111" s="15"/>
      <c r="M111" s="15">
        <v>5000000000</v>
      </c>
      <c r="N111" s="15"/>
      <c r="O111" s="15">
        <v>4926201964</v>
      </c>
      <c r="P111" s="15"/>
      <c r="Q111" s="15">
        <f t="shared" si="1"/>
        <v>73798036</v>
      </c>
    </row>
    <row r="112" spans="1:17">
      <c r="A112" s="1" t="s">
        <v>281</v>
      </c>
      <c r="C112" s="15">
        <v>0</v>
      </c>
      <c r="D112" s="15"/>
      <c r="E112" s="15">
        <v>0</v>
      </c>
      <c r="F112" s="15"/>
      <c r="G112" s="15">
        <v>0</v>
      </c>
      <c r="H112" s="15"/>
      <c r="I112" s="15">
        <v>0</v>
      </c>
      <c r="J112" s="15"/>
      <c r="K112" s="15">
        <v>56965</v>
      </c>
      <c r="L112" s="15"/>
      <c r="M112" s="15">
        <v>56965000000</v>
      </c>
      <c r="N112" s="15"/>
      <c r="O112" s="15">
        <v>55075170815</v>
      </c>
      <c r="P112" s="15"/>
      <c r="Q112" s="15">
        <f t="shared" si="1"/>
        <v>1889829185</v>
      </c>
    </row>
    <row r="113" spans="1:17">
      <c r="A113" s="1" t="s">
        <v>282</v>
      </c>
      <c r="C113" s="15">
        <v>0</v>
      </c>
      <c r="D113" s="15"/>
      <c r="E113" s="15">
        <v>0</v>
      </c>
      <c r="F113" s="15"/>
      <c r="G113" s="15">
        <v>0</v>
      </c>
      <c r="H113" s="15"/>
      <c r="I113" s="15">
        <v>0</v>
      </c>
      <c r="J113" s="15"/>
      <c r="K113" s="15">
        <v>482778</v>
      </c>
      <c r="L113" s="15"/>
      <c r="M113" s="15">
        <v>482778000000</v>
      </c>
      <c r="N113" s="15"/>
      <c r="O113" s="15">
        <v>455292501216</v>
      </c>
      <c r="P113" s="15"/>
      <c r="Q113" s="15">
        <f t="shared" si="1"/>
        <v>27485498784</v>
      </c>
    </row>
    <row r="114" spans="1:17">
      <c r="A114" s="1" t="s">
        <v>125</v>
      </c>
      <c r="C114" s="15">
        <v>0</v>
      </c>
      <c r="D114" s="15"/>
      <c r="E114" s="15">
        <v>0</v>
      </c>
      <c r="F114" s="15"/>
      <c r="G114" s="15">
        <v>0</v>
      </c>
      <c r="H114" s="15"/>
      <c r="I114" s="15">
        <v>0</v>
      </c>
      <c r="J114" s="15"/>
      <c r="K114" s="15">
        <v>343376</v>
      </c>
      <c r="L114" s="15"/>
      <c r="M114" s="15">
        <v>289054498130</v>
      </c>
      <c r="N114" s="15"/>
      <c r="O114" s="15">
        <v>265982910155</v>
      </c>
      <c r="P114" s="15"/>
      <c r="Q114" s="15">
        <f t="shared" si="1"/>
        <v>23071587975</v>
      </c>
    </row>
    <row r="115" spans="1:17">
      <c r="A115" s="1" t="s">
        <v>283</v>
      </c>
      <c r="C115" s="15">
        <v>0</v>
      </c>
      <c r="D115" s="15"/>
      <c r="E115" s="15">
        <v>0</v>
      </c>
      <c r="F115" s="15"/>
      <c r="G115" s="15">
        <v>0</v>
      </c>
      <c r="H115" s="15"/>
      <c r="I115" s="15">
        <v>0</v>
      </c>
      <c r="J115" s="15"/>
      <c r="K115" s="15">
        <v>31029</v>
      </c>
      <c r="L115" s="15"/>
      <c r="M115" s="15">
        <v>31029000000</v>
      </c>
      <c r="N115" s="15"/>
      <c r="O115" s="15">
        <v>29860274781</v>
      </c>
      <c r="P115" s="15"/>
      <c r="Q115" s="15">
        <f>M115-O115</f>
        <v>1168725219</v>
      </c>
    </row>
    <row r="116" spans="1:17" ht="24.75" thickBot="1">
      <c r="C116" s="15"/>
      <c r="D116" s="15"/>
      <c r="E116" s="16">
        <f>SUM(E8:E115)</f>
        <v>380605192116</v>
      </c>
      <c r="F116" s="15"/>
      <c r="G116" s="16">
        <f>SUM(G8:G115)</f>
        <v>385592746196</v>
      </c>
      <c r="H116" s="15"/>
      <c r="I116" s="16">
        <f>SUM(I8:I115)</f>
        <v>-4987554080</v>
      </c>
      <c r="J116" s="15"/>
      <c r="K116" s="15"/>
      <c r="L116" s="15"/>
      <c r="M116" s="16">
        <f>SUM(M8:M115)</f>
        <v>5477611598293</v>
      </c>
      <c r="N116" s="15"/>
      <c r="O116" s="16">
        <f>SUM(O8:O115)</f>
        <v>5564709801001</v>
      </c>
      <c r="P116" s="15"/>
      <c r="Q116" s="16">
        <f>SUM(Q8:Q115)</f>
        <v>-87098202708</v>
      </c>
    </row>
    <row r="117" spans="1:17" ht="24.75" thickTop="1">
      <c r="E117" s="17"/>
      <c r="F117" s="17">
        <f t="shared" ref="F117" si="2">SUM(F8:F97)</f>
        <v>0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>
      <c r="G118" s="2"/>
      <c r="I118" s="2"/>
      <c r="O118" s="2"/>
      <c r="Q118" s="2"/>
    </row>
    <row r="119" spans="1:17"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1" spans="1:17">
      <c r="F121" s="17">
        <f t="shared" ref="F121" si="3">SUM(F98:F115)</f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>
      <c r="O122" s="2"/>
      <c r="Q122" s="2"/>
    </row>
    <row r="123" spans="1:17"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2"/>
  <sheetViews>
    <sheetView rightToLeft="1" workbookViewId="0">
      <selection activeCell="U132" sqref="U132"/>
    </sheetView>
  </sheetViews>
  <sheetFormatPr defaultRowHeight="24"/>
  <cols>
    <col min="1" max="1" width="34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75">
      <c r="A3" s="26" t="s">
        <v>164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24.75">
      <c r="A6" s="24" t="s">
        <v>3</v>
      </c>
      <c r="C6" s="25" t="s">
        <v>166</v>
      </c>
      <c r="D6" s="25" t="s">
        <v>166</v>
      </c>
      <c r="E6" s="25" t="s">
        <v>166</v>
      </c>
      <c r="F6" s="25" t="s">
        <v>166</v>
      </c>
      <c r="G6" s="25" t="s">
        <v>166</v>
      </c>
      <c r="H6" s="25" t="s">
        <v>166</v>
      </c>
      <c r="I6" s="25" t="s">
        <v>166</v>
      </c>
      <c r="J6" s="25" t="s">
        <v>166</v>
      </c>
      <c r="K6" s="25" t="s">
        <v>166</v>
      </c>
      <c r="M6" s="25" t="s">
        <v>167</v>
      </c>
      <c r="N6" s="25" t="s">
        <v>167</v>
      </c>
      <c r="O6" s="25" t="s">
        <v>167</v>
      </c>
      <c r="P6" s="25" t="s">
        <v>167</v>
      </c>
      <c r="Q6" s="25" t="s">
        <v>167</v>
      </c>
      <c r="R6" s="25" t="s">
        <v>167</v>
      </c>
      <c r="S6" s="25" t="s">
        <v>167</v>
      </c>
      <c r="T6" s="25" t="s">
        <v>167</v>
      </c>
      <c r="U6" s="25" t="s">
        <v>167</v>
      </c>
    </row>
    <row r="7" spans="1:21" ht="24.75">
      <c r="A7" s="25" t="s">
        <v>3</v>
      </c>
      <c r="C7" s="25" t="s">
        <v>284</v>
      </c>
      <c r="E7" s="25" t="s">
        <v>285</v>
      </c>
      <c r="G7" s="25" t="s">
        <v>286</v>
      </c>
      <c r="I7" s="25" t="s">
        <v>154</v>
      </c>
      <c r="K7" s="25" t="s">
        <v>287</v>
      </c>
      <c r="M7" s="25" t="s">
        <v>284</v>
      </c>
      <c r="O7" s="25" t="s">
        <v>285</v>
      </c>
      <c r="Q7" s="25" t="s">
        <v>286</v>
      </c>
      <c r="S7" s="25" t="s">
        <v>154</v>
      </c>
      <c r="U7" s="25" t="s">
        <v>287</v>
      </c>
    </row>
    <row r="8" spans="1:21">
      <c r="A8" s="1" t="s">
        <v>47</v>
      </c>
      <c r="C8" s="15">
        <v>0</v>
      </c>
      <c r="D8" s="15"/>
      <c r="E8" s="15">
        <v>0</v>
      </c>
      <c r="F8" s="15"/>
      <c r="G8" s="15">
        <v>1738325837</v>
      </c>
      <c r="H8" s="15"/>
      <c r="I8" s="15">
        <f>C8+E8+G8</f>
        <v>1738325837</v>
      </c>
      <c r="J8" s="15"/>
      <c r="K8" s="10">
        <f>I8/$I$131</f>
        <v>-5.3060482949970926E-3</v>
      </c>
      <c r="L8" s="15"/>
      <c r="M8" s="15">
        <v>0</v>
      </c>
      <c r="N8" s="15"/>
      <c r="O8" s="15">
        <v>0</v>
      </c>
      <c r="P8" s="15"/>
      <c r="Q8" s="15">
        <v>1738325837</v>
      </c>
      <c r="R8" s="15"/>
      <c r="S8" s="15">
        <f>M8+O8+Q8</f>
        <v>1738325837</v>
      </c>
      <c r="T8" s="15"/>
      <c r="U8" s="10">
        <f>S8/$S$131</f>
        <v>-0.12808260768946345</v>
      </c>
    </row>
    <row r="9" spans="1:21">
      <c r="A9" s="1" t="s">
        <v>44</v>
      </c>
      <c r="C9" s="15">
        <v>0</v>
      </c>
      <c r="D9" s="15"/>
      <c r="E9" s="15">
        <v>-1312331599</v>
      </c>
      <c r="F9" s="15"/>
      <c r="G9" s="15">
        <v>-2208993872</v>
      </c>
      <c r="H9" s="15"/>
      <c r="I9" s="15">
        <f t="shared" ref="I9:I72" si="0">C9+E9+G9</f>
        <v>-3521325471</v>
      </c>
      <c r="J9" s="15"/>
      <c r="K9" s="10">
        <f t="shared" ref="K9:K72" si="1">I9/$I$131</f>
        <v>1.0748458438479382E-2</v>
      </c>
      <c r="L9" s="15"/>
      <c r="M9" s="15">
        <v>3462275781</v>
      </c>
      <c r="N9" s="15"/>
      <c r="O9" s="15">
        <v>1149436954</v>
      </c>
      <c r="P9" s="15"/>
      <c r="Q9" s="15">
        <v>-4770066304</v>
      </c>
      <c r="R9" s="15"/>
      <c r="S9" s="15">
        <f t="shared" ref="S9:S72" si="2">M9+O9+Q9</f>
        <v>-158353569</v>
      </c>
      <c r="T9" s="15"/>
      <c r="U9" s="10">
        <f t="shared" ref="U9:U72" si="3">S9/$S$131</f>
        <v>1.1667742389111934E-2</v>
      </c>
    </row>
    <row r="10" spans="1:21">
      <c r="A10" s="1" t="s">
        <v>89</v>
      </c>
      <c r="C10" s="15">
        <v>0</v>
      </c>
      <c r="D10" s="15"/>
      <c r="E10" s="15">
        <v>-20104461299</v>
      </c>
      <c r="F10" s="15"/>
      <c r="G10" s="15">
        <v>-624333585</v>
      </c>
      <c r="H10" s="15"/>
      <c r="I10" s="15">
        <f t="shared" si="0"/>
        <v>-20728794884</v>
      </c>
      <c r="J10" s="15"/>
      <c r="K10" s="10">
        <f t="shared" si="1"/>
        <v>6.3272364944773382E-2</v>
      </c>
      <c r="L10" s="15"/>
      <c r="M10" s="15">
        <v>20391748420</v>
      </c>
      <c r="N10" s="15"/>
      <c r="O10" s="15">
        <v>-2603271087</v>
      </c>
      <c r="P10" s="15"/>
      <c r="Q10" s="15">
        <v>15546560349</v>
      </c>
      <c r="R10" s="15"/>
      <c r="S10" s="15">
        <f t="shared" si="2"/>
        <v>33335037682</v>
      </c>
      <c r="T10" s="15"/>
      <c r="U10" s="10">
        <f t="shared" si="3"/>
        <v>-2.4561785039711674</v>
      </c>
    </row>
    <row r="11" spans="1:21">
      <c r="A11" s="1" t="s">
        <v>38</v>
      </c>
      <c r="C11" s="15">
        <v>0</v>
      </c>
      <c r="D11" s="15"/>
      <c r="E11" s="15">
        <v>1456871593</v>
      </c>
      <c r="F11" s="15"/>
      <c r="G11" s="15">
        <v>2452726256</v>
      </c>
      <c r="H11" s="15"/>
      <c r="I11" s="15">
        <f t="shared" si="0"/>
        <v>3909597849</v>
      </c>
      <c r="J11" s="15"/>
      <c r="K11" s="10">
        <f t="shared" si="1"/>
        <v>-1.1933617138551886E-2</v>
      </c>
      <c r="L11" s="15"/>
      <c r="M11" s="15">
        <v>4239999200</v>
      </c>
      <c r="N11" s="15"/>
      <c r="O11" s="15">
        <v>12991685068</v>
      </c>
      <c r="P11" s="15"/>
      <c r="Q11" s="15">
        <v>3736392223</v>
      </c>
      <c r="R11" s="15"/>
      <c r="S11" s="15">
        <f t="shared" si="2"/>
        <v>20968076491</v>
      </c>
      <c r="T11" s="15"/>
      <c r="U11" s="10">
        <f t="shared" si="3"/>
        <v>-1.5449611678293282</v>
      </c>
    </row>
    <row r="12" spans="1:21">
      <c r="A12" s="1" t="s">
        <v>39</v>
      </c>
      <c r="C12" s="15">
        <v>0</v>
      </c>
      <c r="D12" s="15"/>
      <c r="E12" s="15">
        <v>1160969964</v>
      </c>
      <c r="F12" s="15"/>
      <c r="G12" s="15">
        <v>148606395</v>
      </c>
      <c r="H12" s="15"/>
      <c r="I12" s="15">
        <f t="shared" si="0"/>
        <v>1309576359</v>
      </c>
      <c r="J12" s="15"/>
      <c r="K12" s="10">
        <f t="shared" si="1"/>
        <v>-3.9973377021378593E-3</v>
      </c>
      <c r="L12" s="15"/>
      <c r="M12" s="15">
        <v>7220309565</v>
      </c>
      <c r="N12" s="15"/>
      <c r="O12" s="15">
        <v>7955061383</v>
      </c>
      <c r="P12" s="15"/>
      <c r="Q12" s="15">
        <v>-692986402</v>
      </c>
      <c r="R12" s="15"/>
      <c r="S12" s="15">
        <f t="shared" si="2"/>
        <v>14482384546</v>
      </c>
      <c r="T12" s="15"/>
      <c r="U12" s="10">
        <f t="shared" si="3"/>
        <v>-1.0670850876924902</v>
      </c>
    </row>
    <row r="13" spans="1:21">
      <c r="A13" s="1" t="s">
        <v>56</v>
      </c>
      <c r="C13" s="15">
        <v>0</v>
      </c>
      <c r="D13" s="15"/>
      <c r="E13" s="15">
        <v>-6042555932</v>
      </c>
      <c r="F13" s="15"/>
      <c r="G13" s="15">
        <v>1199739903</v>
      </c>
      <c r="H13" s="15"/>
      <c r="I13" s="15">
        <f t="shared" si="0"/>
        <v>-4842816029</v>
      </c>
      <c r="J13" s="15"/>
      <c r="K13" s="10">
        <f t="shared" si="1"/>
        <v>1.4782162921772209E-2</v>
      </c>
      <c r="L13" s="15"/>
      <c r="M13" s="15">
        <v>25170294648</v>
      </c>
      <c r="N13" s="15"/>
      <c r="O13" s="15">
        <v>14332520709</v>
      </c>
      <c r="P13" s="15"/>
      <c r="Q13" s="15">
        <v>13478730566</v>
      </c>
      <c r="R13" s="15"/>
      <c r="S13" s="15">
        <f t="shared" si="2"/>
        <v>52981545923</v>
      </c>
      <c r="T13" s="15"/>
      <c r="U13" s="10">
        <f t="shared" si="3"/>
        <v>-3.9037644248262424</v>
      </c>
    </row>
    <row r="14" spans="1:21">
      <c r="A14" s="1" t="s">
        <v>55</v>
      </c>
      <c r="C14" s="15">
        <v>0</v>
      </c>
      <c r="D14" s="15"/>
      <c r="E14" s="15">
        <v>4217326714</v>
      </c>
      <c r="F14" s="15"/>
      <c r="G14" s="15">
        <v>436889218</v>
      </c>
      <c r="H14" s="15"/>
      <c r="I14" s="15">
        <f t="shared" si="0"/>
        <v>4654215932</v>
      </c>
      <c r="J14" s="15"/>
      <c r="K14" s="10">
        <f t="shared" si="1"/>
        <v>-1.4206481883256334E-2</v>
      </c>
      <c r="L14" s="15"/>
      <c r="M14" s="15">
        <v>658269514</v>
      </c>
      <c r="N14" s="15"/>
      <c r="O14" s="15">
        <v>906584265</v>
      </c>
      <c r="P14" s="15"/>
      <c r="Q14" s="15">
        <v>436889218</v>
      </c>
      <c r="R14" s="15"/>
      <c r="S14" s="15">
        <f t="shared" si="2"/>
        <v>2001742997</v>
      </c>
      <c r="T14" s="15"/>
      <c r="U14" s="10">
        <f t="shared" si="3"/>
        <v>-0.14749160227771604</v>
      </c>
    </row>
    <row r="15" spans="1:21">
      <c r="A15" s="1" t="s">
        <v>100</v>
      </c>
      <c r="C15" s="15">
        <v>0</v>
      </c>
      <c r="D15" s="15"/>
      <c r="E15" s="15">
        <v>-1443042646</v>
      </c>
      <c r="F15" s="15"/>
      <c r="G15" s="15">
        <v>3043991830</v>
      </c>
      <c r="H15" s="15"/>
      <c r="I15" s="15">
        <f t="shared" si="0"/>
        <v>1600949184</v>
      </c>
      <c r="J15" s="15"/>
      <c r="K15" s="10">
        <f t="shared" si="1"/>
        <v>-4.8867211815710855E-3</v>
      </c>
      <c r="L15" s="15"/>
      <c r="M15" s="15">
        <v>2164578894</v>
      </c>
      <c r="N15" s="15"/>
      <c r="O15" s="15">
        <v>11389018257</v>
      </c>
      <c r="P15" s="15"/>
      <c r="Q15" s="15">
        <v>3043991830</v>
      </c>
      <c r="R15" s="15"/>
      <c r="S15" s="15">
        <f t="shared" si="2"/>
        <v>16597588981</v>
      </c>
      <c r="T15" s="15"/>
      <c r="U15" s="10">
        <f t="shared" si="3"/>
        <v>-1.2229367088699519</v>
      </c>
    </row>
    <row r="16" spans="1:21">
      <c r="A16" s="1" t="s">
        <v>98</v>
      </c>
      <c r="C16" s="15">
        <v>0</v>
      </c>
      <c r="D16" s="15"/>
      <c r="E16" s="15">
        <v>-3454542736</v>
      </c>
      <c r="F16" s="15"/>
      <c r="G16" s="15">
        <v>-3210263026</v>
      </c>
      <c r="H16" s="15"/>
      <c r="I16" s="15">
        <f t="shared" si="0"/>
        <v>-6664805762</v>
      </c>
      <c r="J16" s="15"/>
      <c r="K16" s="10">
        <f t="shared" si="1"/>
        <v>2.0343586051150029E-2</v>
      </c>
      <c r="L16" s="15"/>
      <c r="M16" s="15">
        <v>9039482675</v>
      </c>
      <c r="N16" s="15"/>
      <c r="O16" s="15">
        <v>-21291803153</v>
      </c>
      <c r="P16" s="15"/>
      <c r="Q16" s="15">
        <v>-3653744630</v>
      </c>
      <c r="R16" s="15"/>
      <c r="S16" s="15">
        <f t="shared" si="2"/>
        <v>-15906065108</v>
      </c>
      <c r="T16" s="15"/>
      <c r="U16" s="10">
        <f t="shared" si="3"/>
        <v>1.1719841319432838</v>
      </c>
    </row>
    <row r="17" spans="1:21">
      <c r="A17" s="1" t="s">
        <v>46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0">
        <f t="shared" si="1"/>
        <v>0</v>
      </c>
      <c r="L17" s="15"/>
      <c r="M17" s="15">
        <v>0</v>
      </c>
      <c r="N17" s="15"/>
      <c r="O17" s="15">
        <v>0</v>
      </c>
      <c r="P17" s="15"/>
      <c r="Q17" s="15">
        <v>0</v>
      </c>
      <c r="R17" s="15"/>
      <c r="S17" s="15">
        <f t="shared" si="2"/>
        <v>0</v>
      </c>
      <c r="T17" s="15"/>
      <c r="U17" s="10">
        <f t="shared" si="3"/>
        <v>0</v>
      </c>
    </row>
    <row r="18" spans="1:21">
      <c r="A18" s="1" t="s">
        <v>35</v>
      </c>
      <c r="C18" s="15">
        <v>0</v>
      </c>
      <c r="D18" s="15"/>
      <c r="E18" s="15">
        <v>8100867789</v>
      </c>
      <c r="F18" s="15"/>
      <c r="G18" s="15">
        <v>-6903904203</v>
      </c>
      <c r="H18" s="15"/>
      <c r="I18" s="15">
        <f t="shared" si="0"/>
        <v>1196963586</v>
      </c>
      <c r="J18" s="15"/>
      <c r="K18" s="10">
        <f t="shared" si="1"/>
        <v>-3.6535996068664E-3</v>
      </c>
      <c r="L18" s="15"/>
      <c r="M18" s="15">
        <v>6476125761</v>
      </c>
      <c r="N18" s="15"/>
      <c r="O18" s="15">
        <v>-4053336754</v>
      </c>
      <c r="P18" s="15"/>
      <c r="Q18" s="15">
        <v>-6903904203</v>
      </c>
      <c r="R18" s="15"/>
      <c r="S18" s="15">
        <f t="shared" si="2"/>
        <v>-4481115196</v>
      </c>
      <c r="T18" s="15"/>
      <c r="U18" s="10">
        <f t="shared" si="3"/>
        <v>0.33017568251248464</v>
      </c>
    </row>
    <row r="19" spans="1:21">
      <c r="A19" s="1" t="s">
        <v>53</v>
      </c>
      <c r="C19" s="15">
        <v>0</v>
      </c>
      <c r="D19" s="15"/>
      <c r="E19" s="15">
        <v>-2965507660</v>
      </c>
      <c r="F19" s="15"/>
      <c r="G19" s="15">
        <v>-551732382</v>
      </c>
      <c r="H19" s="15"/>
      <c r="I19" s="15">
        <f t="shared" si="0"/>
        <v>-3517240042</v>
      </c>
      <c r="J19" s="15"/>
      <c r="K19" s="10">
        <f t="shared" si="1"/>
        <v>1.0735988116104612E-2</v>
      </c>
      <c r="L19" s="15"/>
      <c r="M19" s="15">
        <v>8031826798</v>
      </c>
      <c r="N19" s="15"/>
      <c r="O19" s="15">
        <v>-4636209962</v>
      </c>
      <c r="P19" s="15"/>
      <c r="Q19" s="15">
        <v>-551732382</v>
      </c>
      <c r="R19" s="15"/>
      <c r="S19" s="15">
        <f t="shared" si="2"/>
        <v>2843884454</v>
      </c>
      <c r="T19" s="15"/>
      <c r="U19" s="10">
        <f t="shared" si="3"/>
        <v>-0.20954192193591953</v>
      </c>
    </row>
    <row r="20" spans="1:21">
      <c r="A20" s="1" t="s">
        <v>78</v>
      </c>
      <c r="C20" s="15">
        <v>0</v>
      </c>
      <c r="D20" s="15"/>
      <c r="E20" s="15">
        <v>-15010619054</v>
      </c>
      <c r="F20" s="15"/>
      <c r="G20" s="15">
        <v>4582322221</v>
      </c>
      <c r="H20" s="15"/>
      <c r="I20" s="15">
        <f t="shared" si="0"/>
        <v>-10428296833</v>
      </c>
      <c r="J20" s="15"/>
      <c r="K20" s="10">
        <f t="shared" si="1"/>
        <v>3.1831228330562532E-2</v>
      </c>
      <c r="L20" s="15"/>
      <c r="M20" s="15">
        <v>0</v>
      </c>
      <c r="N20" s="15"/>
      <c r="O20" s="15">
        <v>9640627739</v>
      </c>
      <c r="P20" s="15"/>
      <c r="Q20" s="15">
        <v>2856455789</v>
      </c>
      <c r="R20" s="15"/>
      <c r="S20" s="15">
        <f t="shared" si="2"/>
        <v>12497083528</v>
      </c>
      <c r="T20" s="15"/>
      <c r="U20" s="10">
        <f t="shared" si="3"/>
        <v>-0.92080495653317496</v>
      </c>
    </row>
    <row r="21" spans="1:21">
      <c r="A21" s="1" t="s">
        <v>37</v>
      </c>
      <c r="C21" s="15">
        <v>0</v>
      </c>
      <c r="D21" s="15"/>
      <c r="E21" s="15">
        <v>-2648096462</v>
      </c>
      <c r="F21" s="15"/>
      <c r="G21" s="15">
        <v>-5090928672</v>
      </c>
      <c r="H21" s="15"/>
      <c r="I21" s="15">
        <f t="shared" si="0"/>
        <v>-7739025134</v>
      </c>
      <c r="J21" s="15"/>
      <c r="K21" s="10">
        <f t="shared" si="1"/>
        <v>2.3622522454172293E-2</v>
      </c>
      <c r="L21" s="15"/>
      <c r="M21" s="15">
        <v>25020309000</v>
      </c>
      <c r="N21" s="15"/>
      <c r="O21" s="15">
        <v>-4218140999</v>
      </c>
      <c r="P21" s="15"/>
      <c r="Q21" s="15">
        <v>-5368776616</v>
      </c>
      <c r="R21" s="15"/>
      <c r="S21" s="15">
        <f t="shared" si="2"/>
        <v>15433391385</v>
      </c>
      <c r="T21" s="15"/>
      <c r="U21" s="10">
        <f t="shared" si="3"/>
        <v>-1.1371567815469914</v>
      </c>
    </row>
    <row r="22" spans="1:21">
      <c r="A22" s="1" t="s">
        <v>95</v>
      </c>
      <c r="C22" s="15">
        <v>0</v>
      </c>
      <c r="D22" s="15"/>
      <c r="E22" s="15">
        <v>-12975100848</v>
      </c>
      <c r="F22" s="15"/>
      <c r="G22" s="15">
        <v>0</v>
      </c>
      <c r="H22" s="15"/>
      <c r="I22" s="15">
        <f t="shared" si="0"/>
        <v>-12975100848</v>
      </c>
      <c r="J22" s="15"/>
      <c r="K22" s="10">
        <f t="shared" si="1"/>
        <v>3.9605067281724887E-2</v>
      </c>
      <c r="L22" s="15"/>
      <c r="M22" s="15">
        <v>12764756680</v>
      </c>
      <c r="N22" s="15"/>
      <c r="O22" s="15">
        <v>-8014880513</v>
      </c>
      <c r="P22" s="15"/>
      <c r="Q22" s="15">
        <v>4264017868</v>
      </c>
      <c r="R22" s="15"/>
      <c r="S22" s="15">
        <f t="shared" si="2"/>
        <v>9013894035</v>
      </c>
      <c r="T22" s="15"/>
      <c r="U22" s="10">
        <f t="shared" si="3"/>
        <v>-0.66415802426993431</v>
      </c>
    </row>
    <row r="23" spans="1:21">
      <c r="A23" s="1" t="s">
        <v>245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f t="shared" si="0"/>
        <v>0</v>
      </c>
      <c r="J23" s="15"/>
      <c r="K23" s="10">
        <f t="shared" si="1"/>
        <v>0</v>
      </c>
      <c r="L23" s="15"/>
      <c r="M23" s="15">
        <v>0</v>
      </c>
      <c r="N23" s="15"/>
      <c r="O23" s="15">
        <v>0</v>
      </c>
      <c r="P23" s="15"/>
      <c r="Q23" s="15">
        <v>2278955612</v>
      </c>
      <c r="R23" s="15"/>
      <c r="S23" s="15">
        <f t="shared" si="2"/>
        <v>2278955612</v>
      </c>
      <c r="T23" s="15"/>
      <c r="U23" s="10">
        <f t="shared" si="3"/>
        <v>-0.1679170678940424</v>
      </c>
    </row>
    <row r="24" spans="1:21">
      <c r="A24" s="1" t="s">
        <v>94</v>
      </c>
      <c r="C24" s="15">
        <v>0</v>
      </c>
      <c r="D24" s="15"/>
      <c r="E24" s="15">
        <v>-1135951512</v>
      </c>
      <c r="F24" s="15"/>
      <c r="G24" s="15">
        <v>0</v>
      </c>
      <c r="H24" s="15"/>
      <c r="I24" s="15">
        <f t="shared" si="0"/>
        <v>-1135951512</v>
      </c>
      <c r="J24" s="15"/>
      <c r="K24" s="10">
        <f t="shared" si="1"/>
        <v>3.4673669660511231E-3</v>
      </c>
      <c r="L24" s="15"/>
      <c r="M24" s="15">
        <v>0</v>
      </c>
      <c r="N24" s="15"/>
      <c r="O24" s="15">
        <v>-1512427872</v>
      </c>
      <c r="P24" s="15"/>
      <c r="Q24" s="15">
        <v>-889922849</v>
      </c>
      <c r="R24" s="15"/>
      <c r="S24" s="15">
        <f t="shared" si="2"/>
        <v>-2402350721</v>
      </c>
      <c r="T24" s="15"/>
      <c r="U24" s="10">
        <f t="shared" si="3"/>
        <v>0.17700901544521119</v>
      </c>
    </row>
    <row r="25" spans="1:21">
      <c r="A25" s="1" t="s">
        <v>40</v>
      </c>
      <c r="C25" s="15">
        <v>0</v>
      </c>
      <c r="D25" s="15"/>
      <c r="E25" s="15">
        <v>2672006400</v>
      </c>
      <c r="F25" s="15"/>
      <c r="G25" s="15">
        <v>0</v>
      </c>
      <c r="H25" s="15"/>
      <c r="I25" s="15">
        <f t="shared" si="0"/>
        <v>2672006400</v>
      </c>
      <c r="J25" s="15"/>
      <c r="K25" s="10">
        <f t="shared" si="1"/>
        <v>-8.1560054514344307E-3</v>
      </c>
      <c r="L25" s="15"/>
      <c r="M25" s="15">
        <v>2581118461</v>
      </c>
      <c r="N25" s="15"/>
      <c r="O25" s="15">
        <v>-19737094010</v>
      </c>
      <c r="P25" s="15"/>
      <c r="Q25" s="15">
        <v>-2535194031</v>
      </c>
      <c r="R25" s="15"/>
      <c r="S25" s="15">
        <f t="shared" si="2"/>
        <v>-19691169580</v>
      </c>
      <c r="T25" s="15"/>
      <c r="U25" s="10">
        <f t="shared" si="3"/>
        <v>1.450876639223442</v>
      </c>
    </row>
    <row r="26" spans="1:21">
      <c r="A26" s="1" t="s">
        <v>58</v>
      </c>
      <c r="C26" s="15">
        <v>1193353293</v>
      </c>
      <c r="D26" s="15"/>
      <c r="E26" s="15">
        <v>-1421491500</v>
      </c>
      <c r="F26" s="15"/>
      <c r="G26" s="15">
        <v>0</v>
      </c>
      <c r="H26" s="15"/>
      <c r="I26" s="15">
        <f t="shared" si="0"/>
        <v>-228138207</v>
      </c>
      <c r="J26" s="15"/>
      <c r="K26" s="10">
        <f t="shared" si="1"/>
        <v>6.9636676767408816E-4</v>
      </c>
      <c r="L26" s="15"/>
      <c r="M26" s="15">
        <v>1193353293</v>
      </c>
      <c r="N26" s="15"/>
      <c r="O26" s="15">
        <v>7795307893</v>
      </c>
      <c r="P26" s="15"/>
      <c r="Q26" s="15">
        <v>5352332789</v>
      </c>
      <c r="R26" s="15"/>
      <c r="S26" s="15">
        <f t="shared" si="2"/>
        <v>14340993975</v>
      </c>
      <c r="T26" s="15"/>
      <c r="U26" s="10">
        <f t="shared" si="3"/>
        <v>-1.0566672059289446</v>
      </c>
    </row>
    <row r="27" spans="1:21">
      <c r="A27" s="1" t="s">
        <v>71</v>
      </c>
      <c r="C27" s="15">
        <v>0</v>
      </c>
      <c r="D27" s="15"/>
      <c r="E27" s="15">
        <v>69793483</v>
      </c>
      <c r="F27" s="15"/>
      <c r="G27" s="15">
        <v>0</v>
      </c>
      <c r="H27" s="15"/>
      <c r="I27" s="15">
        <f t="shared" si="0"/>
        <v>69793483</v>
      </c>
      <c r="J27" s="15"/>
      <c r="K27" s="10">
        <f t="shared" si="1"/>
        <v>-2.1303692529426436E-4</v>
      </c>
      <c r="L27" s="15"/>
      <c r="M27" s="15">
        <v>851046000</v>
      </c>
      <c r="N27" s="15"/>
      <c r="O27" s="15">
        <v>1558844531</v>
      </c>
      <c r="P27" s="15"/>
      <c r="Q27" s="15">
        <v>-10211</v>
      </c>
      <c r="R27" s="15"/>
      <c r="S27" s="15">
        <f t="shared" si="2"/>
        <v>2409880320</v>
      </c>
      <c r="T27" s="15"/>
      <c r="U27" s="10">
        <f t="shared" si="3"/>
        <v>-0.17756380825461934</v>
      </c>
    </row>
    <row r="28" spans="1:21">
      <c r="A28" s="1" t="s">
        <v>246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f t="shared" si="0"/>
        <v>0</v>
      </c>
      <c r="J28" s="15"/>
      <c r="K28" s="10">
        <f t="shared" si="1"/>
        <v>0</v>
      </c>
      <c r="L28" s="15"/>
      <c r="M28" s="15">
        <v>0</v>
      </c>
      <c r="N28" s="15"/>
      <c r="O28" s="15">
        <v>0</v>
      </c>
      <c r="P28" s="15"/>
      <c r="Q28" s="15">
        <v>0</v>
      </c>
      <c r="R28" s="15"/>
      <c r="S28" s="15">
        <f t="shared" si="2"/>
        <v>0</v>
      </c>
      <c r="T28" s="15"/>
      <c r="U28" s="10">
        <f t="shared" si="3"/>
        <v>0</v>
      </c>
    </row>
    <row r="29" spans="1:21">
      <c r="A29" s="1" t="s">
        <v>68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f t="shared" si="0"/>
        <v>0</v>
      </c>
      <c r="J29" s="15"/>
      <c r="K29" s="10">
        <f t="shared" si="1"/>
        <v>0</v>
      </c>
      <c r="L29" s="15"/>
      <c r="M29" s="15">
        <v>21258575</v>
      </c>
      <c r="N29" s="15"/>
      <c r="O29" s="15">
        <v>26395239</v>
      </c>
      <c r="P29" s="15"/>
      <c r="Q29" s="15">
        <v>11414935</v>
      </c>
      <c r="R29" s="15"/>
      <c r="S29" s="15">
        <f t="shared" si="2"/>
        <v>59068749</v>
      </c>
      <c r="T29" s="15"/>
      <c r="U29" s="10">
        <f t="shared" si="3"/>
        <v>-4.3522792124698695E-3</v>
      </c>
    </row>
    <row r="30" spans="1:21">
      <c r="A30" s="1" t="s">
        <v>52</v>
      </c>
      <c r="C30" s="15">
        <v>0</v>
      </c>
      <c r="D30" s="15"/>
      <c r="E30" s="15">
        <v>7231713750</v>
      </c>
      <c r="F30" s="15"/>
      <c r="G30" s="15">
        <v>0</v>
      </c>
      <c r="H30" s="15"/>
      <c r="I30" s="15">
        <f t="shared" si="0"/>
        <v>7231713750</v>
      </c>
      <c r="J30" s="15"/>
      <c r="K30" s="10">
        <f t="shared" si="1"/>
        <v>-2.2074010289875552E-2</v>
      </c>
      <c r="L30" s="15"/>
      <c r="M30" s="15">
        <v>696489354</v>
      </c>
      <c r="N30" s="15"/>
      <c r="O30" s="15">
        <v>14463287805</v>
      </c>
      <c r="P30" s="15"/>
      <c r="Q30" s="15">
        <v>8002345504</v>
      </c>
      <c r="R30" s="15"/>
      <c r="S30" s="15">
        <f t="shared" si="2"/>
        <v>23162122663</v>
      </c>
      <c r="T30" s="15"/>
      <c r="U30" s="10">
        <f t="shared" si="3"/>
        <v>-1.7066219733695758</v>
      </c>
    </row>
    <row r="31" spans="1:21">
      <c r="A31" s="1" t="s">
        <v>247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f t="shared" si="0"/>
        <v>0</v>
      </c>
      <c r="J31" s="15"/>
      <c r="K31" s="10">
        <f t="shared" si="1"/>
        <v>0</v>
      </c>
      <c r="L31" s="15"/>
      <c r="M31" s="15">
        <v>0</v>
      </c>
      <c r="N31" s="15"/>
      <c r="O31" s="15">
        <v>0</v>
      </c>
      <c r="P31" s="15"/>
      <c r="Q31" s="15">
        <v>265281694</v>
      </c>
      <c r="R31" s="15"/>
      <c r="S31" s="15">
        <f t="shared" si="2"/>
        <v>265281694</v>
      </c>
      <c r="T31" s="15"/>
      <c r="U31" s="10">
        <f t="shared" si="3"/>
        <v>-1.9546376413778342E-2</v>
      </c>
    </row>
    <row r="32" spans="1:21">
      <c r="A32" s="1" t="s">
        <v>51</v>
      </c>
      <c r="C32" s="15">
        <v>5095912353</v>
      </c>
      <c r="D32" s="15"/>
      <c r="E32" s="15">
        <v>-331107816</v>
      </c>
      <c r="F32" s="15"/>
      <c r="G32" s="15">
        <v>0</v>
      </c>
      <c r="H32" s="15"/>
      <c r="I32" s="15">
        <f t="shared" si="0"/>
        <v>4764804537</v>
      </c>
      <c r="J32" s="15"/>
      <c r="K32" s="10">
        <f t="shared" si="1"/>
        <v>-1.4544041428490407E-2</v>
      </c>
      <c r="L32" s="15"/>
      <c r="M32" s="15">
        <v>12710801103</v>
      </c>
      <c r="N32" s="15"/>
      <c r="O32" s="15">
        <v>-39390722401</v>
      </c>
      <c r="P32" s="15"/>
      <c r="Q32" s="15">
        <v>-675912771</v>
      </c>
      <c r="R32" s="15"/>
      <c r="S32" s="15">
        <f t="shared" si="2"/>
        <v>-27355834069</v>
      </c>
      <c r="T32" s="15"/>
      <c r="U32" s="10">
        <f t="shared" si="3"/>
        <v>2.0156212883107401</v>
      </c>
    </row>
    <row r="33" spans="1:21">
      <c r="A33" s="1" t="s">
        <v>65</v>
      </c>
      <c r="C33" s="15">
        <v>27671276838</v>
      </c>
      <c r="D33" s="15"/>
      <c r="E33" s="15">
        <v>-31856354544</v>
      </c>
      <c r="F33" s="15"/>
      <c r="G33" s="15">
        <v>0</v>
      </c>
      <c r="H33" s="15"/>
      <c r="I33" s="15">
        <f t="shared" si="0"/>
        <v>-4185077706</v>
      </c>
      <c r="J33" s="15"/>
      <c r="K33" s="10">
        <f t="shared" si="1"/>
        <v>1.2774489082366234E-2</v>
      </c>
      <c r="L33" s="15"/>
      <c r="M33" s="15">
        <v>27671276838</v>
      </c>
      <c r="N33" s="15"/>
      <c r="O33" s="15">
        <v>37262839447</v>
      </c>
      <c r="P33" s="15"/>
      <c r="Q33" s="15">
        <v>-61072880639</v>
      </c>
      <c r="R33" s="15"/>
      <c r="S33" s="15">
        <f t="shared" si="2"/>
        <v>3861235646</v>
      </c>
      <c r="T33" s="15"/>
      <c r="U33" s="10">
        <f t="shared" si="3"/>
        <v>-0.28450197305741937</v>
      </c>
    </row>
    <row r="34" spans="1:21">
      <c r="A34" s="1" t="s">
        <v>248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f t="shared" si="0"/>
        <v>0</v>
      </c>
      <c r="J34" s="15"/>
      <c r="K34" s="10">
        <f t="shared" si="1"/>
        <v>0</v>
      </c>
      <c r="L34" s="15"/>
      <c r="M34" s="15">
        <v>0</v>
      </c>
      <c r="N34" s="15"/>
      <c r="O34" s="15">
        <v>0</v>
      </c>
      <c r="P34" s="15"/>
      <c r="Q34" s="15">
        <v>0</v>
      </c>
      <c r="R34" s="15"/>
      <c r="S34" s="15">
        <f t="shared" si="2"/>
        <v>0</v>
      </c>
      <c r="T34" s="15"/>
      <c r="U34" s="10">
        <f t="shared" si="3"/>
        <v>0</v>
      </c>
    </row>
    <row r="35" spans="1:21">
      <c r="A35" s="1" t="s">
        <v>66</v>
      </c>
      <c r="C35" s="15">
        <v>0</v>
      </c>
      <c r="D35" s="15"/>
      <c r="E35" s="15">
        <v>-4746446206</v>
      </c>
      <c r="F35" s="15"/>
      <c r="G35" s="15">
        <v>0</v>
      </c>
      <c r="H35" s="15"/>
      <c r="I35" s="15">
        <f t="shared" si="0"/>
        <v>-4746446206</v>
      </c>
      <c r="J35" s="15"/>
      <c r="K35" s="10">
        <f t="shared" si="1"/>
        <v>1.4488004643655147E-2</v>
      </c>
      <c r="L35" s="15"/>
      <c r="M35" s="15">
        <v>40068176090</v>
      </c>
      <c r="N35" s="15"/>
      <c r="O35" s="15">
        <v>-40198947712</v>
      </c>
      <c r="P35" s="15"/>
      <c r="Q35" s="15">
        <v>-561051678</v>
      </c>
      <c r="R35" s="15"/>
      <c r="S35" s="15">
        <f t="shared" si="2"/>
        <v>-691823300</v>
      </c>
      <c r="T35" s="15"/>
      <c r="U35" s="10">
        <f t="shared" si="3"/>
        <v>5.0974639183442097E-2</v>
      </c>
    </row>
    <row r="36" spans="1:21">
      <c r="A36" s="1" t="s">
        <v>249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f t="shared" si="0"/>
        <v>0</v>
      </c>
      <c r="J36" s="15"/>
      <c r="K36" s="10">
        <f t="shared" si="1"/>
        <v>0</v>
      </c>
      <c r="L36" s="15"/>
      <c r="M36" s="15">
        <v>0</v>
      </c>
      <c r="N36" s="15"/>
      <c r="O36" s="15">
        <v>0</v>
      </c>
      <c r="P36" s="15"/>
      <c r="Q36" s="15">
        <v>0</v>
      </c>
      <c r="R36" s="15"/>
      <c r="S36" s="15">
        <f t="shared" si="2"/>
        <v>0</v>
      </c>
      <c r="T36" s="15"/>
      <c r="U36" s="10">
        <f t="shared" si="3"/>
        <v>0</v>
      </c>
    </row>
    <row r="37" spans="1:21">
      <c r="A37" s="1" t="s">
        <v>250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f t="shared" si="0"/>
        <v>0</v>
      </c>
      <c r="J37" s="15"/>
      <c r="K37" s="10">
        <f t="shared" si="1"/>
        <v>0</v>
      </c>
      <c r="L37" s="15"/>
      <c r="M37" s="15">
        <v>0</v>
      </c>
      <c r="N37" s="15"/>
      <c r="O37" s="15">
        <v>0</v>
      </c>
      <c r="P37" s="15"/>
      <c r="Q37" s="15">
        <v>551747</v>
      </c>
      <c r="R37" s="15"/>
      <c r="S37" s="15">
        <f t="shared" si="2"/>
        <v>551747</v>
      </c>
      <c r="T37" s="15"/>
      <c r="U37" s="10">
        <f t="shared" si="3"/>
        <v>-4.0653594993904696E-5</v>
      </c>
    </row>
    <row r="38" spans="1:21">
      <c r="A38" s="1" t="s">
        <v>82</v>
      </c>
      <c r="C38" s="15">
        <v>0</v>
      </c>
      <c r="D38" s="15"/>
      <c r="E38" s="15">
        <v>-4387626933</v>
      </c>
      <c r="F38" s="15"/>
      <c r="G38" s="15">
        <v>0</v>
      </c>
      <c r="H38" s="15"/>
      <c r="I38" s="15">
        <f t="shared" si="0"/>
        <v>-4387626933</v>
      </c>
      <c r="J38" s="15"/>
      <c r="K38" s="10">
        <f t="shared" si="1"/>
        <v>1.3392748304947372E-2</v>
      </c>
      <c r="L38" s="15"/>
      <c r="M38" s="15">
        <v>1358099800</v>
      </c>
      <c r="N38" s="15"/>
      <c r="O38" s="15">
        <v>-19829238501</v>
      </c>
      <c r="P38" s="15"/>
      <c r="Q38" s="15">
        <v>114813281</v>
      </c>
      <c r="R38" s="15"/>
      <c r="S38" s="15">
        <f t="shared" si="2"/>
        <v>-18356325420</v>
      </c>
      <c r="T38" s="15"/>
      <c r="U38" s="10">
        <f t="shared" si="3"/>
        <v>1.3525232021216202</v>
      </c>
    </row>
    <row r="39" spans="1:21">
      <c r="A39" s="1" t="s">
        <v>251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f t="shared" si="0"/>
        <v>0</v>
      </c>
      <c r="J39" s="15"/>
      <c r="K39" s="10">
        <f t="shared" si="1"/>
        <v>0</v>
      </c>
      <c r="L39" s="15"/>
      <c r="M39" s="15">
        <v>0</v>
      </c>
      <c r="N39" s="15"/>
      <c r="O39" s="15">
        <v>0</v>
      </c>
      <c r="P39" s="15"/>
      <c r="Q39" s="15">
        <v>-8146049005</v>
      </c>
      <c r="R39" s="15"/>
      <c r="S39" s="15">
        <f t="shared" si="2"/>
        <v>-8146049005</v>
      </c>
      <c r="T39" s="15"/>
      <c r="U39" s="10">
        <f t="shared" si="3"/>
        <v>0.60021382454235428</v>
      </c>
    </row>
    <row r="40" spans="1:21">
      <c r="A40" s="1" t="s">
        <v>87</v>
      </c>
      <c r="C40" s="15">
        <v>80255268757</v>
      </c>
      <c r="D40" s="15"/>
      <c r="E40" s="15">
        <v>-68538153169</v>
      </c>
      <c r="F40" s="15"/>
      <c r="G40" s="15">
        <v>0</v>
      </c>
      <c r="H40" s="15"/>
      <c r="I40" s="15">
        <f t="shared" si="0"/>
        <v>11717115588</v>
      </c>
      <c r="J40" s="15"/>
      <c r="K40" s="10">
        <f t="shared" si="1"/>
        <v>-3.57652057310998E-2</v>
      </c>
      <c r="L40" s="15"/>
      <c r="M40" s="15">
        <v>80255268757</v>
      </c>
      <c r="N40" s="15"/>
      <c r="O40" s="15">
        <v>-47405332601</v>
      </c>
      <c r="P40" s="15"/>
      <c r="Q40" s="15">
        <v>-135724052</v>
      </c>
      <c r="R40" s="15"/>
      <c r="S40" s="15">
        <f t="shared" si="2"/>
        <v>32714212104</v>
      </c>
      <c r="T40" s="15"/>
      <c r="U40" s="10">
        <f t="shared" si="3"/>
        <v>-2.4104350896710103</v>
      </c>
    </row>
    <row r="41" spans="1:21">
      <c r="A41" s="1" t="s">
        <v>252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f t="shared" si="0"/>
        <v>0</v>
      </c>
      <c r="J41" s="15"/>
      <c r="K41" s="10">
        <f t="shared" si="1"/>
        <v>0</v>
      </c>
      <c r="L41" s="15"/>
      <c r="M41" s="15">
        <v>0</v>
      </c>
      <c r="N41" s="15"/>
      <c r="O41" s="15">
        <v>0</v>
      </c>
      <c r="P41" s="15"/>
      <c r="Q41" s="15">
        <v>0</v>
      </c>
      <c r="R41" s="15"/>
      <c r="S41" s="15">
        <f t="shared" si="2"/>
        <v>0</v>
      </c>
      <c r="T41" s="15"/>
      <c r="U41" s="10">
        <f t="shared" si="3"/>
        <v>0</v>
      </c>
    </row>
    <row r="42" spans="1:21">
      <c r="A42" s="1" t="s">
        <v>96</v>
      </c>
      <c r="C42" s="15">
        <v>0</v>
      </c>
      <c r="D42" s="15"/>
      <c r="E42" s="15">
        <v>-1382695397</v>
      </c>
      <c r="F42" s="15"/>
      <c r="G42" s="15">
        <v>0</v>
      </c>
      <c r="H42" s="15"/>
      <c r="I42" s="15">
        <f t="shared" si="0"/>
        <v>-1382695397</v>
      </c>
      <c r="J42" s="15"/>
      <c r="K42" s="10">
        <f t="shared" si="1"/>
        <v>4.2205255180546323E-3</v>
      </c>
      <c r="L42" s="15"/>
      <c r="M42" s="15">
        <v>12171009276</v>
      </c>
      <c r="N42" s="15"/>
      <c r="O42" s="15">
        <v>-27777073081</v>
      </c>
      <c r="P42" s="15"/>
      <c r="Q42" s="15">
        <v>252850113</v>
      </c>
      <c r="R42" s="15"/>
      <c r="S42" s="15">
        <f t="shared" si="2"/>
        <v>-15353213692</v>
      </c>
      <c r="T42" s="15"/>
      <c r="U42" s="10">
        <f t="shared" si="3"/>
        <v>1.1312491618249674</v>
      </c>
    </row>
    <row r="43" spans="1:21">
      <c r="A43" s="1" t="s">
        <v>86</v>
      </c>
      <c r="C43" s="15">
        <v>0</v>
      </c>
      <c r="D43" s="15"/>
      <c r="E43" s="15">
        <v>-26396997750</v>
      </c>
      <c r="F43" s="15"/>
      <c r="G43" s="15">
        <v>0</v>
      </c>
      <c r="H43" s="15"/>
      <c r="I43" s="15">
        <f t="shared" si="0"/>
        <v>-26396997750</v>
      </c>
      <c r="J43" s="15"/>
      <c r="K43" s="10">
        <f t="shared" si="1"/>
        <v>8.0573930343318931E-2</v>
      </c>
      <c r="L43" s="15"/>
      <c r="M43" s="15">
        <v>15187225709</v>
      </c>
      <c r="N43" s="15"/>
      <c r="O43" s="15">
        <v>-150050593022</v>
      </c>
      <c r="P43" s="15"/>
      <c r="Q43" s="15">
        <v>-5228601593</v>
      </c>
      <c r="R43" s="15"/>
      <c r="S43" s="15">
        <f t="shared" si="2"/>
        <v>-140091968906</v>
      </c>
      <c r="T43" s="15"/>
      <c r="U43" s="10">
        <f t="shared" si="3"/>
        <v>10.32219869940972</v>
      </c>
    </row>
    <row r="44" spans="1:21">
      <c r="A44" s="1" t="s">
        <v>80</v>
      </c>
      <c r="C44" s="15">
        <v>0</v>
      </c>
      <c r="D44" s="15"/>
      <c r="E44" s="15">
        <v>-2418538281</v>
      </c>
      <c r="F44" s="15"/>
      <c r="G44" s="15">
        <v>0</v>
      </c>
      <c r="H44" s="15"/>
      <c r="I44" s="15">
        <f t="shared" si="0"/>
        <v>-2418538281</v>
      </c>
      <c r="J44" s="15"/>
      <c r="K44" s="10">
        <f t="shared" si="1"/>
        <v>7.3823219152240266E-3</v>
      </c>
      <c r="L44" s="15"/>
      <c r="M44" s="15">
        <v>739548945</v>
      </c>
      <c r="N44" s="15"/>
      <c r="O44" s="15">
        <v>-15685584489</v>
      </c>
      <c r="P44" s="15"/>
      <c r="Q44" s="15">
        <v>-1339713156</v>
      </c>
      <c r="R44" s="15"/>
      <c r="S44" s="15">
        <f t="shared" si="2"/>
        <v>-16285748700</v>
      </c>
      <c r="T44" s="15"/>
      <c r="U44" s="10">
        <f t="shared" si="3"/>
        <v>1.1999598218428191</v>
      </c>
    </row>
    <row r="45" spans="1:21">
      <c r="A45" s="1" t="s">
        <v>253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f t="shared" si="0"/>
        <v>0</v>
      </c>
      <c r="J45" s="15"/>
      <c r="K45" s="10">
        <f t="shared" si="1"/>
        <v>0</v>
      </c>
      <c r="L45" s="15"/>
      <c r="M45" s="15">
        <v>0</v>
      </c>
      <c r="N45" s="15"/>
      <c r="O45" s="15">
        <v>0</v>
      </c>
      <c r="P45" s="15"/>
      <c r="Q45" s="15">
        <v>-15185681291</v>
      </c>
      <c r="R45" s="15"/>
      <c r="S45" s="15">
        <f t="shared" si="2"/>
        <v>-15185681291</v>
      </c>
      <c r="T45" s="15"/>
      <c r="U45" s="10">
        <f t="shared" si="3"/>
        <v>1.1189051085204447</v>
      </c>
    </row>
    <row r="46" spans="1:21">
      <c r="A46" s="1" t="s">
        <v>85</v>
      </c>
      <c r="C46" s="15">
        <v>0</v>
      </c>
      <c r="D46" s="15"/>
      <c r="E46" s="15">
        <v>-65317702625</v>
      </c>
      <c r="F46" s="15"/>
      <c r="G46" s="15">
        <v>0</v>
      </c>
      <c r="H46" s="15"/>
      <c r="I46" s="15">
        <f t="shared" si="0"/>
        <v>-65317702625</v>
      </c>
      <c r="J46" s="15"/>
      <c r="K46" s="10">
        <f t="shared" si="1"/>
        <v>0.19937509830989664</v>
      </c>
      <c r="L46" s="15"/>
      <c r="M46" s="15">
        <v>29785523130</v>
      </c>
      <c r="N46" s="15"/>
      <c r="O46" s="15">
        <v>-264865838884</v>
      </c>
      <c r="P46" s="15"/>
      <c r="Q46" s="15">
        <v>-6771</v>
      </c>
      <c r="R46" s="15"/>
      <c r="S46" s="15">
        <f t="shared" si="2"/>
        <v>-235080322525</v>
      </c>
      <c r="T46" s="15"/>
      <c r="U46" s="10">
        <f t="shared" si="3"/>
        <v>17.321091411403852</v>
      </c>
    </row>
    <row r="47" spans="1:21">
      <c r="A47" s="1" t="s">
        <v>64</v>
      </c>
      <c r="C47" s="15">
        <v>0</v>
      </c>
      <c r="D47" s="15"/>
      <c r="E47" s="15">
        <v>-24301540350</v>
      </c>
      <c r="F47" s="15"/>
      <c r="G47" s="15">
        <v>0</v>
      </c>
      <c r="H47" s="15"/>
      <c r="I47" s="15">
        <f t="shared" si="0"/>
        <v>-24301540350</v>
      </c>
      <c r="J47" s="15"/>
      <c r="K47" s="10">
        <f t="shared" si="1"/>
        <v>7.4177777258637473E-2</v>
      </c>
      <c r="L47" s="15"/>
      <c r="M47" s="15">
        <v>4213166557</v>
      </c>
      <c r="N47" s="15"/>
      <c r="O47" s="15">
        <v>-2344163719</v>
      </c>
      <c r="P47" s="15"/>
      <c r="Q47" s="15">
        <v>11646836647</v>
      </c>
      <c r="R47" s="15"/>
      <c r="S47" s="15">
        <f t="shared" si="2"/>
        <v>13515839485</v>
      </c>
      <c r="T47" s="15"/>
      <c r="U47" s="10">
        <f t="shared" si="3"/>
        <v>-0.99586851297028434</v>
      </c>
    </row>
    <row r="48" spans="1:21">
      <c r="A48" s="1" t="s">
        <v>84</v>
      </c>
      <c r="C48" s="15">
        <v>0</v>
      </c>
      <c r="D48" s="15"/>
      <c r="E48" s="15">
        <v>-12372094889</v>
      </c>
      <c r="F48" s="15"/>
      <c r="G48" s="15">
        <v>0</v>
      </c>
      <c r="H48" s="15"/>
      <c r="I48" s="15">
        <f t="shared" si="0"/>
        <v>-12372094889</v>
      </c>
      <c r="J48" s="15"/>
      <c r="K48" s="10">
        <f t="shared" si="1"/>
        <v>3.7764457959512394E-2</v>
      </c>
      <c r="L48" s="15"/>
      <c r="M48" s="15">
        <v>12355238139</v>
      </c>
      <c r="N48" s="15"/>
      <c r="O48" s="15">
        <v>-35454737696</v>
      </c>
      <c r="P48" s="15"/>
      <c r="Q48" s="15">
        <v>-35150417</v>
      </c>
      <c r="R48" s="15"/>
      <c r="S48" s="15">
        <f t="shared" si="2"/>
        <v>-23134649974</v>
      </c>
      <c r="T48" s="15"/>
      <c r="U48" s="10">
        <f t="shared" si="3"/>
        <v>1.7045977420244132</v>
      </c>
    </row>
    <row r="49" spans="1:21">
      <c r="A49" s="1" t="s">
        <v>101</v>
      </c>
      <c r="C49" s="15">
        <v>0</v>
      </c>
      <c r="D49" s="15"/>
      <c r="E49" s="15">
        <v>9363951000</v>
      </c>
      <c r="F49" s="15"/>
      <c r="G49" s="15">
        <v>0</v>
      </c>
      <c r="H49" s="15"/>
      <c r="I49" s="15">
        <f t="shared" si="0"/>
        <v>9363951000</v>
      </c>
      <c r="J49" s="15"/>
      <c r="K49" s="10">
        <f t="shared" si="1"/>
        <v>-2.8582429818642983E-2</v>
      </c>
      <c r="L49" s="15"/>
      <c r="M49" s="15">
        <v>10676416819</v>
      </c>
      <c r="N49" s="15"/>
      <c r="O49" s="15">
        <v>9411578691</v>
      </c>
      <c r="P49" s="15"/>
      <c r="Q49" s="15">
        <v>596029327</v>
      </c>
      <c r="R49" s="15"/>
      <c r="S49" s="15">
        <f t="shared" si="2"/>
        <v>20684024837</v>
      </c>
      <c r="T49" s="15"/>
      <c r="U49" s="10">
        <f t="shared" si="3"/>
        <v>-1.5240317909608274</v>
      </c>
    </row>
    <row r="50" spans="1:21">
      <c r="A50" s="1" t="s">
        <v>254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f t="shared" si="0"/>
        <v>0</v>
      </c>
      <c r="J50" s="15"/>
      <c r="K50" s="10">
        <f t="shared" si="1"/>
        <v>0</v>
      </c>
      <c r="L50" s="15"/>
      <c r="M50" s="15">
        <v>0</v>
      </c>
      <c r="N50" s="15"/>
      <c r="O50" s="15">
        <v>0</v>
      </c>
      <c r="P50" s="15"/>
      <c r="Q50" s="15">
        <v>127873</v>
      </c>
      <c r="R50" s="15"/>
      <c r="S50" s="15">
        <f t="shared" si="2"/>
        <v>127873</v>
      </c>
      <c r="T50" s="15"/>
      <c r="U50" s="10">
        <f t="shared" si="3"/>
        <v>-9.4218856698007891E-6</v>
      </c>
    </row>
    <row r="51" spans="1:21">
      <c r="A51" s="1" t="s">
        <v>255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f t="shared" si="0"/>
        <v>0</v>
      </c>
      <c r="J51" s="15"/>
      <c r="K51" s="10">
        <f t="shared" si="1"/>
        <v>0</v>
      </c>
      <c r="L51" s="15"/>
      <c r="M51" s="15">
        <v>0</v>
      </c>
      <c r="N51" s="15"/>
      <c r="O51" s="15">
        <v>0</v>
      </c>
      <c r="P51" s="15"/>
      <c r="Q51" s="15">
        <v>6163233</v>
      </c>
      <c r="R51" s="15"/>
      <c r="S51" s="15">
        <f t="shared" si="2"/>
        <v>6163233</v>
      </c>
      <c r="T51" s="15"/>
      <c r="U51" s="10">
        <f t="shared" si="3"/>
        <v>-4.5411679308644766E-4</v>
      </c>
    </row>
    <row r="52" spans="1:21">
      <c r="A52" s="1" t="s">
        <v>63</v>
      </c>
      <c r="C52" s="15">
        <v>0</v>
      </c>
      <c r="D52" s="15"/>
      <c r="E52" s="15">
        <v>-3104219340</v>
      </c>
      <c r="F52" s="15"/>
      <c r="G52" s="15">
        <v>0</v>
      </c>
      <c r="H52" s="15"/>
      <c r="I52" s="15">
        <f t="shared" si="0"/>
        <v>-3104219340</v>
      </c>
      <c r="J52" s="15"/>
      <c r="K52" s="10">
        <f t="shared" si="1"/>
        <v>9.4752878808554465E-3</v>
      </c>
      <c r="L52" s="15"/>
      <c r="M52" s="15">
        <v>20320580475</v>
      </c>
      <c r="N52" s="15"/>
      <c r="O52" s="15">
        <v>-81070464473</v>
      </c>
      <c r="P52" s="15"/>
      <c r="Q52" s="15">
        <v>-3063040730</v>
      </c>
      <c r="R52" s="15"/>
      <c r="S52" s="15">
        <f t="shared" si="2"/>
        <v>-63812924728</v>
      </c>
      <c r="T52" s="15"/>
      <c r="U52" s="10">
        <f t="shared" si="3"/>
        <v>4.7018376126533328</v>
      </c>
    </row>
    <row r="53" spans="1:21">
      <c r="A53" s="1" t="s">
        <v>256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f t="shared" si="0"/>
        <v>0</v>
      </c>
      <c r="J53" s="15"/>
      <c r="K53" s="10">
        <f t="shared" si="1"/>
        <v>0</v>
      </c>
      <c r="L53" s="15"/>
      <c r="M53" s="15">
        <v>0</v>
      </c>
      <c r="N53" s="15"/>
      <c r="O53" s="15">
        <v>0</v>
      </c>
      <c r="P53" s="15"/>
      <c r="Q53" s="15">
        <v>17663801</v>
      </c>
      <c r="R53" s="15"/>
      <c r="S53" s="15">
        <f t="shared" si="2"/>
        <v>17663801</v>
      </c>
      <c r="T53" s="15"/>
      <c r="U53" s="10">
        <f t="shared" si="3"/>
        <v>-1.3014969033033779E-3</v>
      </c>
    </row>
    <row r="54" spans="1:21">
      <c r="A54" s="1" t="s">
        <v>20</v>
      </c>
      <c r="C54" s="15">
        <v>0</v>
      </c>
      <c r="D54" s="15"/>
      <c r="E54" s="15">
        <v>-33693557744</v>
      </c>
      <c r="F54" s="15"/>
      <c r="G54" s="15">
        <v>0</v>
      </c>
      <c r="H54" s="15"/>
      <c r="I54" s="15">
        <f t="shared" si="0"/>
        <v>-33693557744</v>
      </c>
      <c r="J54" s="15"/>
      <c r="K54" s="10">
        <f t="shared" si="1"/>
        <v>0.10284587665594093</v>
      </c>
      <c r="L54" s="15"/>
      <c r="M54" s="15">
        <v>37040445650</v>
      </c>
      <c r="N54" s="15"/>
      <c r="O54" s="15">
        <v>36170684420</v>
      </c>
      <c r="P54" s="15"/>
      <c r="Q54" s="15">
        <v>-9595</v>
      </c>
      <c r="R54" s="15"/>
      <c r="S54" s="15">
        <f t="shared" si="2"/>
        <v>73211120475</v>
      </c>
      <c r="T54" s="15"/>
      <c r="U54" s="10">
        <f t="shared" si="3"/>
        <v>-5.3943115972368023</v>
      </c>
    </row>
    <row r="55" spans="1:21">
      <c r="A55" s="1" t="s">
        <v>99</v>
      </c>
      <c r="C55" s="15">
        <v>0</v>
      </c>
      <c r="D55" s="15"/>
      <c r="E55" s="15">
        <v>14669194686</v>
      </c>
      <c r="F55" s="15"/>
      <c r="G55" s="15">
        <v>0</v>
      </c>
      <c r="H55" s="15"/>
      <c r="I55" s="15">
        <f t="shared" si="0"/>
        <v>14669194686</v>
      </c>
      <c r="J55" s="15"/>
      <c r="K55" s="10">
        <f t="shared" si="1"/>
        <v>-4.4776102268006913E-2</v>
      </c>
      <c r="L55" s="15"/>
      <c r="M55" s="15">
        <v>23313838388</v>
      </c>
      <c r="N55" s="15"/>
      <c r="O55" s="15">
        <v>24053119286</v>
      </c>
      <c r="P55" s="15"/>
      <c r="Q55" s="15">
        <v>807949764</v>
      </c>
      <c r="R55" s="15"/>
      <c r="S55" s="15">
        <f t="shared" si="2"/>
        <v>48174907438</v>
      </c>
      <c r="T55" s="15"/>
      <c r="U55" s="10">
        <f t="shared" si="3"/>
        <v>-3.5496036695320483</v>
      </c>
    </row>
    <row r="56" spans="1:21">
      <c r="A56" s="1" t="s">
        <v>257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f t="shared" si="0"/>
        <v>0</v>
      </c>
      <c r="J56" s="15"/>
      <c r="K56" s="10">
        <f t="shared" si="1"/>
        <v>0</v>
      </c>
      <c r="L56" s="15"/>
      <c r="M56" s="15">
        <v>0</v>
      </c>
      <c r="N56" s="15"/>
      <c r="O56" s="15">
        <v>0</v>
      </c>
      <c r="P56" s="15"/>
      <c r="Q56" s="15">
        <v>38178514</v>
      </c>
      <c r="R56" s="15"/>
      <c r="S56" s="15">
        <f t="shared" si="2"/>
        <v>38178514</v>
      </c>
      <c r="T56" s="15"/>
      <c r="U56" s="10">
        <f t="shared" si="3"/>
        <v>-2.8130535292899108E-3</v>
      </c>
    </row>
    <row r="57" spans="1:21">
      <c r="A57" s="1" t="s">
        <v>24</v>
      </c>
      <c r="C57" s="15">
        <v>25927174541</v>
      </c>
      <c r="D57" s="15"/>
      <c r="E57" s="15">
        <v>-16491388122</v>
      </c>
      <c r="F57" s="15"/>
      <c r="G57" s="15">
        <v>0</v>
      </c>
      <c r="H57" s="15"/>
      <c r="I57" s="15">
        <f t="shared" si="0"/>
        <v>9435786419</v>
      </c>
      <c r="J57" s="15"/>
      <c r="K57" s="10">
        <f t="shared" si="1"/>
        <v>-2.8801699528839063E-2</v>
      </c>
      <c r="L57" s="15"/>
      <c r="M57" s="15">
        <v>25927174541</v>
      </c>
      <c r="N57" s="15"/>
      <c r="O57" s="15">
        <v>2257242060</v>
      </c>
      <c r="P57" s="15"/>
      <c r="Q57" s="15">
        <v>-885624109</v>
      </c>
      <c r="R57" s="15"/>
      <c r="S57" s="15">
        <f t="shared" si="2"/>
        <v>27298792492</v>
      </c>
      <c r="T57" s="15"/>
      <c r="U57" s="10">
        <f t="shared" si="3"/>
        <v>-2.0114183743498639</v>
      </c>
    </row>
    <row r="58" spans="1:21">
      <c r="A58" s="1" t="s">
        <v>258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f t="shared" si="0"/>
        <v>0</v>
      </c>
      <c r="J58" s="15"/>
      <c r="K58" s="10">
        <f t="shared" si="1"/>
        <v>0</v>
      </c>
      <c r="L58" s="15"/>
      <c r="M58" s="15">
        <v>0</v>
      </c>
      <c r="N58" s="15"/>
      <c r="O58" s="15">
        <v>0</v>
      </c>
      <c r="P58" s="15"/>
      <c r="Q58" s="15">
        <v>0</v>
      </c>
      <c r="R58" s="15"/>
      <c r="S58" s="15">
        <f t="shared" si="2"/>
        <v>0</v>
      </c>
      <c r="T58" s="15"/>
      <c r="U58" s="10">
        <f t="shared" si="3"/>
        <v>0</v>
      </c>
    </row>
    <row r="59" spans="1:21">
      <c r="A59" s="1" t="s">
        <v>81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f t="shared" si="0"/>
        <v>0</v>
      </c>
      <c r="J59" s="15"/>
      <c r="K59" s="10">
        <f t="shared" si="1"/>
        <v>0</v>
      </c>
      <c r="L59" s="15"/>
      <c r="M59" s="15">
        <v>59251099263</v>
      </c>
      <c r="N59" s="15"/>
      <c r="O59" s="15">
        <v>124572050851</v>
      </c>
      <c r="P59" s="15"/>
      <c r="Q59" s="15">
        <v>-31671475723</v>
      </c>
      <c r="R59" s="15"/>
      <c r="S59" s="15">
        <f t="shared" si="2"/>
        <v>152151674391</v>
      </c>
      <c r="T59" s="15"/>
      <c r="U59" s="10">
        <f t="shared" si="3"/>
        <v>-11.210776947289565</v>
      </c>
    </row>
    <row r="60" spans="1:21">
      <c r="A60" s="1" t="s">
        <v>259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f t="shared" si="0"/>
        <v>0</v>
      </c>
      <c r="J60" s="15"/>
      <c r="K60" s="10">
        <f t="shared" si="1"/>
        <v>0</v>
      </c>
      <c r="L60" s="15"/>
      <c r="M60" s="15">
        <v>0</v>
      </c>
      <c r="N60" s="15"/>
      <c r="O60" s="15">
        <v>0</v>
      </c>
      <c r="P60" s="15"/>
      <c r="Q60" s="15">
        <v>0</v>
      </c>
      <c r="R60" s="15"/>
      <c r="S60" s="15">
        <f t="shared" si="2"/>
        <v>0</v>
      </c>
      <c r="T60" s="15"/>
      <c r="U60" s="10">
        <f t="shared" si="3"/>
        <v>0</v>
      </c>
    </row>
    <row r="61" spans="1:21">
      <c r="A61" s="1" t="s">
        <v>92</v>
      </c>
      <c r="C61" s="15">
        <v>0</v>
      </c>
      <c r="D61" s="15"/>
      <c r="E61" s="15">
        <v>-40761020250</v>
      </c>
      <c r="F61" s="15"/>
      <c r="G61" s="15">
        <v>0</v>
      </c>
      <c r="H61" s="15"/>
      <c r="I61" s="15">
        <f t="shared" si="0"/>
        <v>-40761020250</v>
      </c>
      <c r="J61" s="15"/>
      <c r="K61" s="10">
        <f t="shared" si="1"/>
        <v>0.12441852810121608</v>
      </c>
      <c r="L61" s="15"/>
      <c r="M61" s="15">
        <v>90350000000</v>
      </c>
      <c r="N61" s="15"/>
      <c r="O61" s="15">
        <v>14897716295</v>
      </c>
      <c r="P61" s="15"/>
      <c r="Q61" s="15">
        <v>-5549359612</v>
      </c>
      <c r="R61" s="15"/>
      <c r="S61" s="15">
        <f t="shared" si="2"/>
        <v>99698356683</v>
      </c>
      <c r="T61" s="15"/>
      <c r="U61" s="10">
        <f t="shared" si="3"/>
        <v>-7.3459332160365785</v>
      </c>
    </row>
    <row r="62" spans="1:21">
      <c r="A62" s="1" t="s">
        <v>75</v>
      </c>
      <c r="C62" s="15">
        <v>0</v>
      </c>
      <c r="D62" s="15"/>
      <c r="E62" s="15">
        <v>-580753213</v>
      </c>
      <c r="F62" s="15"/>
      <c r="G62" s="15">
        <v>0</v>
      </c>
      <c r="H62" s="15"/>
      <c r="I62" s="15">
        <f t="shared" si="0"/>
        <v>-580753213</v>
      </c>
      <c r="J62" s="15"/>
      <c r="K62" s="10">
        <f t="shared" si="1"/>
        <v>1.7726852642142104E-3</v>
      </c>
      <c r="L62" s="15"/>
      <c r="M62" s="15">
        <v>1469513298</v>
      </c>
      <c r="N62" s="15"/>
      <c r="O62" s="15">
        <v>5810761445</v>
      </c>
      <c r="P62" s="15"/>
      <c r="Q62" s="15">
        <v>22973651</v>
      </c>
      <c r="R62" s="15"/>
      <c r="S62" s="15">
        <f t="shared" si="2"/>
        <v>7303248394</v>
      </c>
      <c r="T62" s="15"/>
      <c r="U62" s="10">
        <f t="shared" si="3"/>
        <v>-0.53811493737086191</v>
      </c>
    </row>
    <row r="63" spans="1:21">
      <c r="A63" s="1" t="s">
        <v>260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f t="shared" si="0"/>
        <v>0</v>
      </c>
      <c r="J63" s="15"/>
      <c r="K63" s="10">
        <f t="shared" si="1"/>
        <v>0</v>
      </c>
      <c r="L63" s="15"/>
      <c r="M63" s="15">
        <v>0</v>
      </c>
      <c r="N63" s="15"/>
      <c r="O63" s="15">
        <v>0</v>
      </c>
      <c r="P63" s="15"/>
      <c r="Q63" s="15">
        <v>-2824625617</v>
      </c>
      <c r="R63" s="15"/>
      <c r="S63" s="15">
        <f t="shared" si="2"/>
        <v>-2824625617</v>
      </c>
      <c r="T63" s="15"/>
      <c r="U63" s="10">
        <f t="shared" si="3"/>
        <v>0.20812290024762467</v>
      </c>
    </row>
    <row r="64" spans="1:21">
      <c r="A64" s="1" t="s">
        <v>19</v>
      </c>
      <c r="C64" s="15">
        <v>0</v>
      </c>
      <c r="D64" s="15"/>
      <c r="E64" s="15">
        <v>-1267148669</v>
      </c>
      <c r="F64" s="15"/>
      <c r="G64" s="15">
        <v>0</v>
      </c>
      <c r="H64" s="15"/>
      <c r="I64" s="15">
        <f t="shared" si="0"/>
        <v>-1267148669</v>
      </c>
      <c r="J64" s="15"/>
      <c r="K64" s="10">
        <f t="shared" si="1"/>
        <v>3.8678318480606494E-3</v>
      </c>
      <c r="L64" s="15"/>
      <c r="M64" s="15">
        <v>8800000000</v>
      </c>
      <c r="N64" s="15"/>
      <c r="O64" s="15">
        <v>8205774950</v>
      </c>
      <c r="P64" s="15"/>
      <c r="Q64" s="15">
        <v>567231858</v>
      </c>
      <c r="R64" s="15"/>
      <c r="S64" s="15">
        <f t="shared" si="2"/>
        <v>17573006808</v>
      </c>
      <c r="T64" s="15"/>
      <c r="U64" s="10">
        <f t="shared" si="3"/>
        <v>-1.2948070430787335</v>
      </c>
    </row>
    <row r="65" spans="1:21">
      <c r="A65" s="1" t="s">
        <v>102</v>
      </c>
      <c r="C65" s="15">
        <v>0</v>
      </c>
      <c r="D65" s="15"/>
      <c r="E65" s="15">
        <v>954687340</v>
      </c>
      <c r="F65" s="15"/>
      <c r="G65" s="15">
        <v>0</v>
      </c>
      <c r="H65" s="15"/>
      <c r="I65" s="15">
        <f t="shared" si="0"/>
        <v>954687340</v>
      </c>
      <c r="J65" s="15"/>
      <c r="K65" s="10">
        <f t="shared" si="1"/>
        <v>-2.9140780311961213E-3</v>
      </c>
      <c r="L65" s="15"/>
      <c r="M65" s="15">
        <v>0</v>
      </c>
      <c r="N65" s="15"/>
      <c r="O65" s="15">
        <v>954687340</v>
      </c>
      <c r="P65" s="15"/>
      <c r="Q65" s="15">
        <v>3873072530</v>
      </c>
      <c r="R65" s="15"/>
      <c r="S65" s="15">
        <f t="shared" si="2"/>
        <v>4827759870</v>
      </c>
      <c r="T65" s="15"/>
      <c r="U65" s="10">
        <f t="shared" si="3"/>
        <v>-0.35571701247638138</v>
      </c>
    </row>
    <row r="66" spans="1:21">
      <c r="A66" s="1" t="s">
        <v>261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f t="shared" si="0"/>
        <v>0</v>
      </c>
      <c r="J66" s="15"/>
      <c r="K66" s="10">
        <f t="shared" si="1"/>
        <v>0</v>
      </c>
      <c r="L66" s="15"/>
      <c r="M66" s="15">
        <v>0</v>
      </c>
      <c r="N66" s="15"/>
      <c r="O66" s="15">
        <v>0</v>
      </c>
      <c r="P66" s="15"/>
      <c r="Q66" s="15">
        <v>9253926787</v>
      </c>
      <c r="R66" s="15"/>
      <c r="S66" s="15">
        <f t="shared" si="2"/>
        <v>9253926787</v>
      </c>
      <c r="T66" s="15"/>
      <c r="U66" s="10">
        <f t="shared" si="3"/>
        <v>-0.68184401854825449</v>
      </c>
    </row>
    <row r="67" spans="1:21">
      <c r="A67" s="1" t="s">
        <v>262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f t="shared" si="0"/>
        <v>0</v>
      </c>
      <c r="J67" s="15"/>
      <c r="K67" s="10">
        <f t="shared" si="1"/>
        <v>0</v>
      </c>
      <c r="L67" s="15"/>
      <c r="M67" s="15">
        <v>0</v>
      </c>
      <c r="N67" s="15"/>
      <c r="O67" s="15">
        <v>0</v>
      </c>
      <c r="P67" s="15"/>
      <c r="Q67" s="15">
        <v>4819357711</v>
      </c>
      <c r="R67" s="15"/>
      <c r="S67" s="15">
        <f t="shared" si="2"/>
        <v>4819357711</v>
      </c>
      <c r="T67" s="15"/>
      <c r="U67" s="10">
        <f t="shared" si="3"/>
        <v>-0.3550979280607699</v>
      </c>
    </row>
    <row r="68" spans="1:21">
      <c r="A68" s="1" t="s">
        <v>45</v>
      </c>
      <c r="C68" s="15">
        <v>0</v>
      </c>
      <c r="D68" s="15"/>
      <c r="E68" s="15">
        <v>-3173007600</v>
      </c>
      <c r="F68" s="15"/>
      <c r="G68" s="15">
        <v>0</v>
      </c>
      <c r="H68" s="15"/>
      <c r="I68" s="15">
        <f t="shared" si="0"/>
        <v>-3173007600</v>
      </c>
      <c r="J68" s="15"/>
      <c r="K68" s="10">
        <f t="shared" si="1"/>
        <v>9.6852564735783863E-3</v>
      </c>
      <c r="L68" s="15"/>
      <c r="M68" s="15">
        <v>356694611</v>
      </c>
      <c r="N68" s="15"/>
      <c r="O68" s="15">
        <v>9376263598</v>
      </c>
      <c r="P68" s="15"/>
      <c r="Q68" s="15">
        <v>6598731157</v>
      </c>
      <c r="R68" s="15"/>
      <c r="S68" s="15">
        <f t="shared" si="2"/>
        <v>16331689366</v>
      </c>
      <c r="T68" s="15"/>
      <c r="U68" s="10">
        <f t="shared" si="3"/>
        <v>-1.2033448030557923</v>
      </c>
    </row>
    <row r="69" spans="1:21">
      <c r="A69" s="1" t="s">
        <v>234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f t="shared" si="0"/>
        <v>0</v>
      </c>
      <c r="J69" s="15"/>
      <c r="K69" s="10">
        <f t="shared" si="1"/>
        <v>0</v>
      </c>
      <c r="L69" s="15"/>
      <c r="M69" s="15">
        <v>26087475</v>
      </c>
      <c r="N69" s="15"/>
      <c r="O69" s="15">
        <v>0</v>
      </c>
      <c r="P69" s="15"/>
      <c r="Q69" s="15">
        <v>-501773522</v>
      </c>
      <c r="R69" s="15"/>
      <c r="S69" s="15">
        <f t="shared" si="2"/>
        <v>-475686047</v>
      </c>
      <c r="T69" s="15"/>
      <c r="U69" s="10">
        <f t="shared" si="3"/>
        <v>3.5049303211416673E-2</v>
      </c>
    </row>
    <row r="70" spans="1:21">
      <c r="A70" s="1" t="s">
        <v>205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f t="shared" si="0"/>
        <v>0</v>
      </c>
      <c r="J70" s="15"/>
      <c r="K70" s="10">
        <f t="shared" si="1"/>
        <v>0</v>
      </c>
      <c r="L70" s="15"/>
      <c r="M70" s="15">
        <v>3129210925</v>
      </c>
      <c r="N70" s="15"/>
      <c r="O70" s="15">
        <v>0</v>
      </c>
      <c r="P70" s="15"/>
      <c r="Q70" s="15">
        <v>-9371327510</v>
      </c>
      <c r="R70" s="15"/>
      <c r="S70" s="15">
        <f t="shared" si="2"/>
        <v>-6242116585</v>
      </c>
      <c r="T70" s="15"/>
      <c r="U70" s="10">
        <f t="shared" si="3"/>
        <v>0.45992906087631741</v>
      </c>
    </row>
    <row r="71" spans="1:21">
      <c r="A71" s="1" t="s">
        <v>263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f t="shared" si="0"/>
        <v>0</v>
      </c>
      <c r="J71" s="15"/>
      <c r="K71" s="10">
        <f t="shared" si="1"/>
        <v>0</v>
      </c>
      <c r="L71" s="15"/>
      <c r="M71" s="15">
        <v>0</v>
      </c>
      <c r="N71" s="15"/>
      <c r="O71" s="15">
        <v>0</v>
      </c>
      <c r="P71" s="15"/>
      <c r="Q71" s="15">
        <v>0</v>
      </c>
      <c r="R71" s="15"/>
      <c r="S71" s="15">
        <f t="shared" si="2"/>
        <v>0</v>
      </c>
      <c r="T71" s="15"/>
      <c r="U71" s="10">
        <f t="shared" si="3"/>
        <v>0</v>
      </c>
    </row>
    <row r="72" spans="1:21">
      <c r="A72" s="1" t="s">
        <v>77</v>
      </c>
      <c r="C72" s="15">
        <v>0</v>
      </c>
      <c r="D72" s="15"/>
      <c r="E72" s="15">
        <v>-2800135369</v>
      </c>
      <c r="F72" s="15"/>
      <c r="G72" s="15">
        <v>0</v>
      </c>
      <c r="H72" s="15"/>
      <c r="I72" s="15">
        <f t="shared" si="0"/>
        <v>-2800135369</v>
      </c>
      <c r="J72" s="15"/>
      <c r="K72" s="10">
        <f t="shared" si="1"/>
        <v>8.5471050272627937E-3</v>
      </c>
      <c r="L72" s="15"/>
      <c r="M72" s="15">
        <v>2818354430</v>
      </c>
      <c r="N72" s="15"/>
      <c r="O72" s="15">
        <v>-11885540068</v>
      </c>
      <c r="P72" s="15"/>
      <c r="Q72" s="15">
        <v>-427489426</v>
      </c>
      <c r="R72" s="15"/>
      <c r="S72" s="15">
        <f t="shared" si="2"/>
        <v>-9494675064</v>
      </c>
      <c r="T72" s="15"/>
      <c r="U72" s="10">
        <f t="shared" si="3"/>
        <v>0.69958273384464653</v>
      </c>
    </row>
    <row r="73" spans="1:21">
      <c r="A73" s="1" t="s">
        <v>264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f t="shared" ref="I73:I130" si="4">C73+E73+G73</f>
        <v>0</v>
      </c>
      <c r="J73" s="15"/>
      <c r="K73" s="10">
        <f t="shared" ref="K73:K130" si="5">I73/$I$131</f>
        <v>0</v>
      </c>
      <c r="L73" s="15"/>
      <c r="M73" s="15">
        <v>0</v>
      </c>
      <c r="N73" s="15"/>
      <c r="O73" s="15">
        <v>0</v>
      </c>
      <c r="P73" s="15"/>
      <c r="Q73" s="15">
        <v>-141587278</v>
      </c>
      <c r="R73" s="15"/>
      <c r="S73" s="15">
        <f t="shared" ref="S73:S130" si="6">M73+O73+Q73</f>
        <v>-141587278</v>
      </c>
      <c r="T73" s="15"/>
      <c r="U73" s="10">
        <f t="shared" ref="U73:U130" si="7">S73/$S$131</f>
        <v>1.0432375447626164E-2</v>
      </c>
    </row>
    <row r="74" spans="1:21">
      <c r="A74" s="1" t="s">
        <v>265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f t="shared" si="4"/>
        <v>0</v>
      </c>
      <c r="J74" s="15"/>
      <c r="K74" s="10">
        <f t="shared" si="5"/>
        <v>0</v>
      </c>
      <c r="L74" s="15"/>
      <c r="M74" s="15">
        <v>0</v>
      </c>
      <c r="N74" s="15"/>
      <c r="O74" s="15">
        <v>0</v>
      </c>
      <c r="P74" s="15"/>
      <c r="Q74" s="15">
        <v>20665040</v>
      </c>
      <c r="R74" s="15"/>
      <c r="S74" s="15">
        <f t="shared" si="6"/>
        <v>20665040</v>
      </c>
      <c r="T74" s="15"/>
      <c r="U74" s="10">
        <f t="shared" si="7"/>
        <v>-1.5226329580275749E-3</v>
      </c>
    </row>
    <row r="75" spans="1:21">
      <c r="A75" s="1" t="s">
        <v>266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f t="shared" si="4"/>
        <v>0</v>
      </c>
      <c r="J75" s="15"/>
      <c r="K75" s="10">
        <f t="shared" si="5"/>
        <v>0</v>
      </c>
      <c r="L75" s="15"/>
      <c r="M75" s="15">
        <v>0</v>
      </c>
      <c r="N75" s="15"/>
      <c r="O75" s="15">
        <v>0</v>
      </c>
      <c r="P75" s="15"/>
      <c r="Q75" s="15">
        <v>7972581760</v>
      </c>
      <c r="R75" s="15"/>
      <c r="S75" s="15">
        <f t="shared" si="6"/>
        <v>7972581760</v>
      </c>
      <c r="T75" s="15"/>
      <c r="U75" s="10">
        <f t="shared" si="7"/>
        <v>-0.58743248250888891</v>
      </c>
    </row>
    <row r="76" spans="1:21">
      <c r="A76" s="1" t="s">
        <v>267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f t="shared" si="4"/>
        <v>0</v>
      </c>
      <c r="J76" s="15"/>
      <c r="K76" s="10">
        <f t="shared" si="5"/>
        <v>0</v>
      </c>
      <c r="L76" s="15"/>
      <c r="M76" s="15">
        <v>0</v>
      </c>
      <c r="N76" s="15"/>
      <c r="O76" s="15">
        <v>0</v>
      </c>
      <c r="P76" s="15"/>
      <c r="Q76" s="15">
        <v>-5944443794</v>
      </c>
      <c r="R76" s="15"/>
      <c r="S76" s="15">
        <f t="shared" si="6"/>
        <v>-5944443794</v>
      </c>
      <c r="T76" s="15"/>
      <c r="U76" s="10">
        <f t="shared" si="7"/>
        <v>0.43799605700675537</v>
      </c>
    </row>
    <row r="77" spans="1:21">
      <c r="A77" s="1" t="s">
        <v>268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f t="shared" si="4"/>
        <v>0</v>
      </c>
      <c r="J77" s="15"/>
      <c r="K77" s="10">
        <f t="shared" si="5"/>
        <v>0</v>
      </c>
      <c r="L77" s="15"/>
      <c r="M77" s="15">
        <v>0</v>
      </c>
      <c r="N77" s="15"/>
      <c r="O77" s="15">
        <v>0</v>
      </c>
      <c r="P77" s="15"/>
      <c r="Q77" s="15">
        <v>0</v>
      </c>
      <c r="R77" s="15"/>
      <c r="S77" s="15">
        <f t="shared" si="6"/>
        <v>0</v>
      </c>
      <c r="T77" s="15"/>
      <c r="U77" s="10">
        <f t="shared" si="7"/>
        <v>0</v>
      </c>
    </row>
    <row r="78" spans="1:21">
      <c r="A78" s="1" t="s">
        <v>269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f t="shared" si="4"/>
        <v>0</v>
      </c>
      <c r="J78" s="15"/>
      <c r="K78" s="10">
        <f t="shared" si="5"/>
        <v>0</v>
      </c>
      <c r="L78" s="15"/>
      <c r="M78" s="15">
        <v>0</v>
      </c>
      <c r="N78" s="15"/>
      <c r="O78" s="15">
        <v>0</v>
      </c>
      <c r="P78" s="15"/>
      <c r="Q78" s="15">
        <v>-7287531</v>
      </c>
      <c r="R78" s="15"/>
      <c r="S78" s="15">
        <f t="shared" si="6"/>
        <v>-7287531</v>
      </c>
      <c r="T78" s="15"/>
      <c r="U78" s="10">
        <f t="shared" si="7"/>
        <v>5.3695685482571781E-4</v>
      </c>
    </row>
    <row r="79" spans="1:21">
      <c r="A79" s="1" t="s">
        <v>91</v>
      </c>
      <c r="C79" s="15">
        <v>0</v>
      </c>
      <c r="D79" s="15"/>
      <c r="E79" s="15">
        <v>-22023494942</v>
      </c>
      <c r="F79" s="15"/>
      <c r="G79" s="15">
        <v>0</v>
      </c>
      <c r="H79" s="15"/>
      <c r="I79" s="15">
        <f t="shared" si="4"/>
        <v>-22023494942</v>
      </c>
      <c r="J79" s="15"/>
      <c r="K79" s="10">
        <f t="shared" si="5"/>
        <v>6.7224294375414148E-2</v>
      </c>
      <c r="L79" s="15"/>
      <c r="M79" s="15">
        <v>0</v>
      </c>
      <c r="N79" s="15"/>
      <c r="O79" s="15">
        <v>-32083113637</v>
      </c>
      <c r="P79" s="15"/>
      <c r="Q79" s="15">
        <v>11806922</v>
      </c>
      <c r="R79" s="15"/>
      <c r="S79" s="15">
        <f t="shared" si="6"/>
        <v>-32071306715</v>
      </c>
      <c r="T79" s="15"/>
      <c r="U79" s="10">
        <f t="shared" si="7"/>
        <v>2.3630647998392491</v>
      </c>
    </row>
    <row r="80" spans="1:21">
      <c r="A80" s="1" t="s">
        <v>270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f t="shared" si="4"/>
        <v>0</v>
      </c>
      <c r="J80" s="15"/>
      <c r="K80" s="10">
        <f t="shared" si="5"/>
        <v>0</v>
      </c>
      <c r="L80" s="15"/>
      <c r="M80" s="15">
        <v>0</v>
      </c>
      <c r="N80" s="15"/>
      <c r="O80" s="15">
        <v>0</v>
      </c>
      <c r="P80" s="15"/>
      <c r="Q80" s="15">
        <v>1923803575</v>
      </c>
      <c r="R80" s="15"/>
      <c r="S80" s="15">
        <f t="shared" si="6"/>
        <v>1923803575</v>
      </c>
      <c r="T80" s="15"/>
      <c r="U80" s="10">
        <f t="shared" si="7"/>
        <v>-0.141748901916777</v>
      </c>
    </row>
    <row r="81" spans="1:21">
      <c r="A81" s="1" t="s">
        <v>271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f t="shared" si="4"/>
        <v>0</v>
      </c>
      <c r="J81" s="15"/>
      <c r="K81" s="10">
        <f t="shared" si="5"/>
        <v>0</v>
      </c>
      <c r="L81" s="15"/>
      <c r="M81" s="15">
        <v>0</v>
      </c>
      <c r="N81" s="15"/>
      <c r="O81" s="15">
        <v>0</v>
      </c>
      <c r="P81" s="15"/>
      <c r="Q81" s="15">
        <v>-1363206658</v>
      </c>
      <c r="R81" s="15"/>
      <c r="S81" s="15">
        <f t="shared" si="6"/>
        <v>-1363206658</v>
      </c>
      <c r="T81" s="15"/>
      <c r="U81" s="10">
        <f t="shared" si="7"/>
        <v>0.100443230986895</v>
      </c>
    </row>
    <row r="82" spans="1:21">
      <c r="A82" s="1" t="s">
        <v>83</v>
      </c>
      <c r="C82" s="15">
        <v>0</v>
      </c>
      <c r="D82" s="15"/>
      <c r="E82" s="15">
        <v>-2417667712</v>
      </c>
      <c r="F82" s="15"/>
      <c r="G82" s="15">
        <v>0</v>
      </c>
      <c r="H82" s="15"/>
      <c r="I82" s="15">
        <f t="shared" si="4"/>
        <v>-2417667712</v>
      </c>
      <c r="J82" s="15"/>
      <c r="K82" s="10">
        <f t="shared" si="5"/>
        <v>7.3796645991675049E-3</v>
      </c>
      <c r="L82" s="15"/>
      <c r="M82" s="15">
        <v>3476222137</v>
      </c>
      <c r="N82" s="15"/>
      <c r="O82" s="15">
        <v>-8672098167</v>
      </c>
      <c r="P82" s="15"/>
      <c r="Q82" s="15">
        <v>-651277282</v>
      </c>
      <c r="R82" s="15"/>
      <c r="S82" s="15">
        <f t="shared" si="6"/>
        <v>-5847153312</v>
      </c>
      <c r="T82" s="15"/>
      <c r="U82" s="10">
        <f t="shared" si="7"/>
        <v>0.4308275398204548</v>
      </c>
    </row>
    <row r="83" spans="1:21">
      <c r="A83" s="1" t="s">
        <v>30</v>
      </c>
      <c r="C83" s="15">
        <v>0</v>
      </c>
      <c r="D83" s="15"/>
      <c r="E83" s="15">
        <v>1237592250</v>
      </c>
      <c r="F83" s="15"/>
      <c r="G83" s="15">
        <v>0</v>
      </c>
      <c r="H83" s="15"/>
      <c r="I83" s="15">
        <f t="shared" si="4"/>
        <v>1237592250</v>
      </c>
      <c r="J83" s="15"/>
      <c r="K83" s="10">
        <f t="shared" si="5"/>
        <v>-3.7776141320817955E-3</v>
      </c>
      <c r="L83" s="15"/>
      <c r="M83" s="15">
        <v>2700000000</v>
      </c>
      <c r="N83" s="15"/>
      <c r="O83" s="15">
        <v>-19628159604</v>
      </c>
      <c r="P83" s="15"/>
      <c r="Q83" s="15">
        <v>-103518104299</v>
      </c>
      <c r="R83" s="15"/>
      <c r="S83" s="15">
        <f t="shared" si="6"/>
        <v>-120446263903</v>
      </c>
      <c r="T83" s="15"/>
      <c r="U83" s="10">
        <f t="shared" si="7"/>
        <v>8.8746719624058219</v>
      </c>
    </row>
    <row r="84" spans="1:21">
      <c r="A84" s="1" t="s">
        <v>32</v>
      </c>
      <c r="C84" s="15">
        <v>0</v>
      </c>
      <c r="D84" s="15"/>
      <c r="E84" s="15">
        <v>-18978822098</v>
      </c>
      <c r="F84" s="15"/>
      <c r="G84" s="15">
        <v>0</v>
      </c>
      <c r="H84" s="15"/>
      <c r="I84" s="15">
        <f t="shared" si="4"/>
        <v>-18978822098</v>
      </c>
      <c r="J84" s="15"/>
      <c r="K84" s="10">
        <f t="shared" si="5"/>
        <v>5.7930765619832437E-2</v>
      </c>
      <c r="L84" s="15"/>
      <c r="M84" s="15">
        <v>24102246000</v>
      </c>
      <c r="N84" s="15"/>
      <c r="O84" s="15">
        <v>-32684774727</v>
      </c>
      <c r="P84" s="15"/>
      <c r="Q84" s="15">
        <v>4110992094</v>
      </c>
      <c r="R84" s="15"/>
      <c r="S84" s="15">
        <f t="shared" si="6"/>
        <v>-4471536633</v>
      </c>
      <c r="T84" s="15"/>
      <c r="U84" s="10">
        <f t="shared" si="7"/>
        <v>0.32946991878232285</v>
      </c>
    </row>
    <row r="85" spans="1:21">
      <c r="A85" s="1" t="s">
        <v>272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f t="shared" si="4"/>
        <v>0</v>
      </c>
      <c r="J85" s="15"/>
      <c r="K85" s="10">
        <f t="shared" si="5"/>
        <v>0</v>
      </c>
      <c r="L85" s="15"/>
      <c r="M85" s="15">
        <v>0</v>
      </c>
      <c r="N85" s="15"/>
      <c r="O85" s="15">
        <v>0</v>
      </c>
      <c r="P85" s="15"/>
      <c r="Q85" s="15">
        <v>0</v>
      </c>
      <c r="R85" s="15"/>
      <c r="S85" s="15">
        <f t="shared" si="6"/>
        <v>0</v>
      </c>
      <c r="T85" s="15"/>
      <c r="U85" s="10">
        <f t="shared" si="7"/>
        <v>0</v>
      </c>
    </row>
    <row r="86" spans="1:21">
      <c r="A86" s="1" t="s">
        <v>221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f t="shared" si="4"/>
        <v>0</v>
      </c>
      <c r="J86" s="15"/>
      <c r="K86" s="10">
        <f t="shared" si="5"/>
        <v>0</v>
      </c>
      <c r="L86" s="15"/>
      <c r="M86" s="15">
        <v>1272929700</v>
      </c>
      <c r="N86" s="15"/>
      <c r="O86" s="15">
        <v>0</v>
      </c>
      <c r="P86" s="15"/>
      <c r="Q86" s="15">
        <v>1296685299</v>
      </c>
      <c r="R86" s="15"/>
      <c r="S86" s="15">
        <f t="shared" si="6"/>
        <v>2569614999</v>
      </c>
      <c r="T86" s="15"/>
      <c r="U86" s="10">
        <f t="shared" si="7"/>
        <v>-0.18933331302138268</v>
      </c>
    </row>
    <row r="87" spans="1:21">
      <c r="A87" s="1" t="s">
        <v>273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f t="shared" si="4"/>
        <v>0</v>
      </c>
      <c r="J87" s="15"/>
      <c r="K87" s="10">
        <f t="shared" si="5"/>
        <v>0</v>
      </c>
      <c r="L87" s="15"/>
      <c r="M87" s="15">
        <v>0</v>
      </c>
      <c r="N87" s="15"/>
      <c r="O87" s="15">
        <v>0</v>
      </c>
      <c r="P87" s="15"/>
      <c r="Q87" s="15">
        <v>-1374343487</v>
      </c>
      <c r="R87" s="15"/>
      <c r="S87" s="15">
        <f t="shared" si="6"/>
        <v>-1374343487</v>
      </c>
      <c r="T87" s="15"/>
      <c r="U87" s="10">
        <f t="shared" si="7"/>
        <v>0.10126381023006691</v>
      </c>
    </row>
    <row r="88" spans="1:21">
      <c r="A88" s="1" t="s">
        <v>29</v>
      </c>
      <c r="C88" s="15">
        <v>0</v>
      </c>
      <c r="D88" s="15"/>
      <c r="E88" s="15">
        <v>-188764915</v>
      </c>
      <c r="F88" s="15"/>
      <c r="G88" s="15">
        <v>0</v>
      </c>
      <c r="H88" s="15"/>
      <c r="I88" s="15">
        <f t="shared" si="4"/>
        <v>-188764915</v>
      </c>
      <c r="J88" s="15"/>
      <c r="K88" s="10">
        <f t="shared" si="5"/>
        <v>5.7618412732078671E-4</v>
      </c>
      <c r="L88" s="15"/>
      <c r="M88" s="15">
        <v>23736848750</v>
      </c>
      <c r="N88" s="15"/>
      <c r="O88" s="15">
        <v>-25416310819</v>
      </c>
      <c r="P88" s="15"/>
      <c r="Q88" s="15">
        <v>2376173127</v>
      </c>
      <c r="R88" s="15"/>
      <c r="S88" s="15">
        <f t="shared" si="6"/>
        <v>696711058</v>
      </c>
      <c r="T88" s="15"/>
      <c r="U88" s="10">
        <f t="shared" si="7"/>
        <v>-5.133477695339865E-2</v>
      </c>
    </row>
    <row r="89" spans="1:21">
      <c r="A89" s="1" t="s">
        <v>54</v>
      </c>
      <c r="C89" s="15">
        <v>0</v>
      </c>
      <c r="D89" s="15"/>
      <c r="E89" s="15">
        <v>2049238529</v>
      </c>
      <c r="F89" s="15"/>
      <c r="G89" s="15">
        <v>0</v>
      </c>
      <c r="H89" s="15"/>
      <c r="I89" s="15">
        <f t="shared" si="4"/>
        <v>2049238529</v>
      </c>
      <c r="J89" s="15"/>
      <c r="K89" s="10">
        <f t="shared" si="5"/>
        <v>-6.255075067864161E-3</v>
      </c>
      <c r="L89" s="15"/>
      <c r="M89" s="15">
        <v>0</v>
      </c>
      <c r="N89" s="15"/>
      <c r="O89" s="15">
        <v>13662450853</v>
      </c>
      <c r="P89" s="15"/>
      <c r="Q89" s="15">
        <v>226555861</v>
      </c>
      <c r="R89" s="15"/>
      <c r="S89" s="15">
        <f t="shared" si="6"/>
        <v>13889006714</v>
      </c>
      <c r="T89" s="15"/>
      <c r="U89" s="10">
        <f t="shared" si="7"/>
        <v>-1.0233640668976527</v>
      </c>
    </row>
    <row r="90" spans="1:21">
      <c r="A90" s="1" t="s">
        <v>36</v>
      </c>
      <c r="C90" s="15">
        <v>0</v>
      </c>
      <c r="D90" s="15"/>
      <c r="E90" s="15">
        <v>-10335339144</v>
      </c>
      <c r="F90" s="15"/>
      <c r="G90" s="15">
        <v>0</v>
      </c>
      <c r="H90" s="15"/>
      <c r="I90" s="15">
        <f t="shared" si="4"/>
        <v>-10335339144</v>
      </c>
      <c r="J90" s="15"/>
      <c r="K90" s="10">
        <f t="shared" si="5"/>
        <v>3.1547485215936484E-2</v>
      </c>
      <c r="L90" s="15"/>
      <c r="M90" s="15">
        <v>12868317000</v>
      </c>
      <c r="N90" s="15"/>
      <c r="O90" s="15">
        <v>-1365658293</v>
      </c>
      <c r="P90" s="15"/>
      <c r="Q90" s="15">
        <v>1131931643</v>
      </c>
      <c r="R90" s="15"/>
      <c r="S90" s="15">
        <f t="shared" si="6"/>
        <v>12634590350</v>
      </c>
      <c r="T90" s="15"/>
      <c r="U90" s="10">
        <f t="shared" si="7"/>
        <v>-0.93093667750399478</v>
      </c>
    </row>
    <row r="91" spans="1:21">
      <c r="A91" s="1" t="s">
        <v>26</v>
      </c>
      <c r="C91" s="15">
        <v>0</v>
      </c>
      <c r="D91" s="15"/>
      <c r="E91" s="15">
        <v>-3078374040</v>
      </c>
      <c r="F91" s="15"/>
      <c r="G91" s="15">
        <v>0</v>
      </c>
      <c r="H91" s="15"/>
      <c r="I91" s="15">
        <f t="shared" si="4"/>
        <v>-3078374040</v>
      </c>
      <c r="J91" s="15"/>
      <c r="K91" s="10">
        <f t="shared" si="5"/>
        <v>9.3963979471734169E-3</v>
      </c>
      <c r="L91" s="15"/>
      <c r="M91" s="15">
        <v>9800000000</v>
      </c>
      <c r="N91" s="15"/>
      <c r="O91" s="15">
        <v>21154463117</v>
      </c>
      <c r="P91" s="15"/>
      <c r="Q91" s="15">
        <v>3909606701</v>
      </c>
      <c r="R91" s="15"/>
      <c r="S91" s="15">
        <f t="shared" si="6"/>
        <v>34864069818</v>
      </c>
      <c r="T91" s="15"/>
      <c r="U91" s="10">
        <f t="shared" si="7"/>
        <v>-2.5688400194657852</v>
      </c>
    </row>
    <row r="92" spans="1:21">
      <c r="A92" s="1" t="s">
        <v>28</v>
      </c>
      <c r="C92" s="15">
        <v>0</v>
      </c>
      <c r="D92" s="15"/>
      <c r="E92" s="15">
        <v>21581480898</v>
      </c>
      <c r="F92" s="15"/>
      <c r="G92" s="15">
        <v>0</v>
      </c>
      <c r="H92" s="15"/>
      <c r="I92" s="15">
        <f t="shared" si="4"/>
        <v>21581480898</v>
      </c>
      <c r="J92" s="15"/>
      <c r="K92" s="10">
        <f t="shared" si="5"/>
        <v>-6.5875095154755633E-2</v>
      </c>
      <c r="L92" s="15"/>
      <c r="M92" s="15">
        <v>34046919000</v>
      </c>
      <c r="N92" s="15"/>
      <c r="O92" s="15">
        <v>-37379096889</v>
      </c>
      <c r="P92" s="15"/>
      <c r="Q92" s="15">
        <v>-566851666</v>
      </c>
      <c r="R92" s="15"/>
      <c r="S92" s="15">
        <f t="shared" si="6"/>
        <v>-3899029555</v>
      </c>
      <c r="T92" s="15"/>
      <c r="U92" s="10">
        <f t="shared" si="7"/>
        <v>0.28728668827965437</v>
      </c>
    </row>
    <row r="93" spans="1:21">
      <c r="A93" s="1" t="s">
        <v>88</v>
      </c>
      <c r="C93" s="15">
        <v>0</v>
      </c>
      <c r="D93" s="15"/>
      <c r="E93" s="15">
        <v>5775258231</v>
      </c>
      <c r="F93" s="15"/>
      <c r="G93" s="15">
        <v>0</v>
      </c>
      <c r="H93" s="15"/>
      <c r="I93" s="15">
        <f t="shared" si="4"/>
        <v>5775258231</v>
      </c>
      <c r="J93" s="15"/>
      <c r="K93" s="10">
        <f t="shared" si="5"/>
        <v>-1.76283401175527E-2</v>
      </c>
      <c r="L93" s="15"/>
      <c r="M93" s="15">
        <v>0</v>
      </c>
      <c r="N93" s="15"/>
      <c r="O93" s="15">
        <v>-23573973787</v>
      </c>
      <c r="P93" s="15"/>
      <c r="Q93" s="15">
        <v>-3145</v>
      </c>
      <c r="R93" s="15"/>
      <c r="S93" s="15">
        <f t="shared" si="6"/>
        <v>-23573976932</v>
      </c>
      <c r="T93" s="15"/>
      <c r="U93" s="10">
        <f t="shared" si="7"/>
        <v>1.7369680498293241</v>
      </c>
    </row>
    <row r="94" spans="1:21">
      <c r="A94" s="1" t="s">
        <v>33</v>
      </c>
      <c r="C94" s="15">
        <v>0</v>
      </c>
      <c r="D94" s="15"/>
      <c r="E94" s="15">
        <v>-426447450</v>
      </c>
      <c r="F94" s="15"/>
      <c r="G94" s="15">
        <v>0</v>
      </c>
      <c r="H94" s="15"/>
      <c r="I94" s="15">
        <f t="shared" si="4"/>
        <v>-426447450</v>
      </c>
      <c r="J94" s="15"/>
      <c r="K94" s="10">
        <f t="shared" si="5"/>
        <v>1.3016839057534862E-3</v>
      </c>
      <c r="L94" s="15"/>
      <c r="M94" s="15">
        <v>6500000000</v>
      </c>
      <c r="N94" s="15"/>
      <c r="O94" s="15">
        <v>-13286696440</v>
      </c>
      <c r="P94" s="15"/>
      <c r="Q94" s="15">
        <v>-3861823378</v>
      </c>
      <c r="R94" s="15"/>
      <c r="S94" s="15">
        <f t="shared" si="6"/>
        <v>-10648519818</v>
      </c>
      <c r="T94" s="15"/>
      <c r="U94" s="10">
        <f t="shared" si="7"/>
        <v>0.78459984733136701</v>
      </c>
    </row>
    <row r="95" spans="1:21">
      <c r="A95" s="1" t="s">
        <v>274</v>
      </c>
      <c r="C95" s="15">
        <v>0</v>
      </c>
      <c r="D95" s="15"/>
      <c r="E95" s="15">
        <v>0</v>
      </c>
      <c r="F95" s="15"/>
      <c r="G95" s="15">
        <v>0</v>
      </c>
      <c r="H95" s="15"/>
      <c r="I95" s="15">
        <f t="shared" si="4"/>
        <v>0</v>
      </c>
      <c r="J95" s="15"/>
      <c r="K95" s="10">
        <f t="shared" si="5"/>
        <v>0</v>
      </c>
      <c r="L95" s="15"/>
      <c r="M95" s="15">
        <v>0</v>
      </c>
      <c r="N95" s="15"/>
      <c r="O95" s="15">
        <v>0</v>
      </c>
      <c r="P95" s="15"/>
      <c r="Q95" s="15">
        <v>-12287552368</v>
      </c>
      <c r="R95" s="15"/>
      <c r="S95" s="15">
        <f t="shared" si="6"/>
        <v>-12287552368</v>
      </c>
      <c r="T95" s="15"/>
      <c r="U95" s="10">
        <f t="shared" si="7"/>
        <v>0.90536636798218495</v>
      </c>
    </row>
    <row r="96" spans="1:21">
      <c r="A96" s="1" t="s">
        <v>27</v>
      </c>
      <c r="C96" s="15">
        <v>0</v>
      </c>
      <c r="D96" s="15"/>
      <c r="E96" s="15">
        <v>-8876481364</v>
      </c>
      <c r="F96" s="15"/>
      <c r="G96" s="15">
        <v>0</v>
      </c>
      <c r="H96" s="15"/>
      <c r="I96" s="15">
        <f t="shared" si="4"/>
        <v>-8876481364</v>
      </c>
      <c r="J96" s="15"/>
      <c r="K96" s="10">
        <f t="shared" si="5"/>
        <v>2.7094482406307158E-2</v>
      </c>
      <c r="L96" s="15"/>
      <c r="M96" s="15">
        <v>21336242400</v>
      </c>
      <c r="N96" s="15"/>
      <c r="O96" s="15">
        <v>-10120468255</v>
      </c>
      <c r="P96" s="15"/>
      <c r="Q96" s="15">
        <v>1547408373</v>
      </c>
      <c r="R96" s="15"/>
      <c r="S96" s="15">
        <f t="shared" si="6"/>
        <v>12763182518</v>
      </c>
      <c r="T96" s="15"/>
      <c r="U96" s="10">
        <f t="shared" si="7"/>
        <v>-0.94041155261389142</v>
      </c>
    </row>
    <row r="97" spans="1:21">
      <c r="A97" s="1" t="s">
        <v>25</v>
      </c>
      <c r="C97" s="15">
        <v>0</v>
      </c>
      <c r="D97" s="15"/>
      <c r="E97" s="15">
        <v>-4115367000</v>
      </c>
      <c r="F97" s="15"/>
      <c r="G97" s="15">
        <v>0</v>
      </c>
      <c r="H97" s="15"/>
      <c r="I97" s="15">
        <f t="shared" si="4"/>
        <v>-4115367000</v>
      </c>
      <c r="J97" s="15"/>
      <c r="K97" s="10">
        <f t="shared" si="5"/>
        <v>1.2561704824753921E-2</v>
      </c>
      <c r="L97" s="15"/>
      <c r="M97" s="15">
        <v>19800000000</v>
      </c>
      <c r="N97" s="15"/>
      <c r="O97" s="15">
        <v>-42885658610</v>
      </c>
      <c r="P97" s="15"/>
      <c r="Q97" s="15">
        <v>-5123604947</v>
      </c>
      <c r="R97" s="15"/>
      <c r="S97" s="15">
        <f t="shared" si="6"/>
        <v>-28209263557</v>
      </c>
      <c r="T97" s="15"/>
      <c r="U97" s="10">
        <f t="shared" si="7"/>
        <v>2.0785033280155458</v>
      </c>
    </row>
    <row r="98" spans="1:21">
      <c r="A98" s="1" t="s">
        <v>93</v>
      </c>
      <c r="C98" s="15">
        <v>0</v>
      </c>
      <c r="D98" s="15"/>
      <c r="E98" s="15">
        <v>7564282234</v>
      </c>
      <c r="F98" s="15"/>
      <c r="G98" s="15">
        <v>0</v>
      </c>
      <c r="H98" s="15"/>
      <c r="I98" s="15">
        <f t="shared" si="4"/>
        <v>7564282234</v>
      </c>
      <c r="J98" s="15"/>
      <c r="K98" s="10">
        <f t="shared" si="5"/>
        <v>-2.3089138984357452E-2</v>
      </c>
      <c r="L98" s="15"/>
      <c r="M98" s="15">
        <v>1353900871</v>
      </c>
      <c r="N98" s="15"/>
      <c r="O98" s="15">
        <v>-16583966131</v>
      </c>
      <c r="P98" s="15"/>
      <c r="Q98" s="15">
        <v>0</v>
      </c>
      <c r="R98" s="15"/>
      <c r="S98" s="15">
        <f t="shared" si="6"/>
        <v>-15230065260</v>
      </c>
      <c r="T98" s="15"/>
      <c r="U98" s="10">
        <f t="shared" si="7"/>
        <v>1.122175389826819</v>
      </c>
    </row>
    <row r="99" spans="1:21">
      <c r="A99" s="1" t="s">
        <v>62</v>
      </c>
      <c r="C99" s="15">
        <v>0</v>
      </c>
      <c r="D99" s="15"/>
      <c r="E99" s="15">
        <v>-5982012519</v>
      </c>
      <c r="F99" s="15"/>
      <c r="G99" s="15">
        <v>0</v>
      </c>
      <c r="H99" s="15"/>
      <c r="I99" s="15">
        <f t="shared" si="4"/>
        <v>-5982012519</v>
      </c>
      <c r="J99" s="15"/>
      <c r="K99" s="10">
        <f t="shared" si="5"/>
        <v>1.8259434826021752E-2</v>
      </c>
      <c r="L99" s="15"/>
      <c r="M99" s="15">
        <v>35477918680</v>
      </c>
      <c r="N99" s="15"/>
      <c r="O99" s="15">
        <v>-45567503539</v>
      </c>
      <c r="P99" s="15"/>
      <c r="Q99" s="15">
        <v>0</v>
      </c>
      <c r="R99" s="15"/>
      <c r="S99" s="15">
        <f t="shared" si="6"/>
        <v>-10089584859</v>
      </c>
      <c r="T99" s="15"/>
      <c r="U99" s="10">
        <f t="shared" si="7"/>
        <v>0.74341663210569164</v>
      </c>
    </row>
    <row r="100" spans="1:21">
      <c r="A100" s="1" t="s">
        <v>16</v>
      </c>
      <c r="C100" s="15">
        <v>1308860335</v>
      </c>
      <c r="D100" s="15"/>
      <c r="E100" s="15">
        <v>2781603523</v>
      </c>
      <c r="F100" s="15"/>
      <c r="G100" s="15">
        <v>0</v>
      </c>
      <c r="H100" s="15"/>
      <c r="I100" s="15">
        <f t="shared" si="4"/>
        <v>4090463858</v>
      </c>
      <c r="J100" s="15"/>
      <c r="K100" s="10">
        <f t="shared" si="5"/>
        <v>-1.2485690724671735E-2</v>
      </c>
      <c r="L100" s="15"/>
      <c r="M100" s="15">
        <v>1308860335</v>
      </c>
      <c r="N100" s="15"/>
      <c r="O100" s="15">
        <v>-7085993648</v>
      </c>
      <c r="P100" s="15"/>
      <c r="Q100" s="15">
        <v>0</v>
      </c>
      <c r="R100" s="15"/>
      <c r="S100" s="15">
        <f t="shared" si="6"/>
        <v>-5777133313</v>
      </c>
      <c r="T100" s="15"/>
      <c r="U100" s="10">
        <f t="shared" si="7"/>
        <v>0.4256683551201853</v>
      </c>
    </row>
    <row r="101" spans="1:21">
      <c r="A101" s="1" t="s">
        <v>18</v>
      </c>
      <c r="C101" s="15">
        <v>0</v>
      </c>
      <c r="D101" s="15"/>
      <c r="E101" s="15">
        <v>4156287056</v>
      </c>
      <c r="F101" s="15"/>
      <c r="G101" s="15">
        <v>0</v>
      </c>
      <c r="H101" s="15"/>
      <c r="I101" s="15">
        <f t="shared" si="4"/>
        <v>4156287056</v>
      </c>
      <c r="J101" s="15"/>
      <c r="K101" s="10">
        <f t="shared" si="5"/>
        <v>-1.2686608791978327E-2</v>
      </c>
      <c r="L101" s="15"/>
      <c r="M101" s="15">
        <v>1710476586</v>
      </c>
      <c r="N101" s="15"/>
      <c r="O101" s="15">
        <v>-10047151766</v>
      </c>
      <c r="P101" s="15"/>
      <c r="Q101" s="15">
        <v>0</v>
      </c>
      <c r="R101" s="15"/>
      <c r="S101" s="15">
        <f t="shared" si="6"/>
        <v>-8336675180</v>
      </c>
      <c r="T101" s="15"/>
      <c r="U101" s="10">
        <f t="shared" si="7"/>
        <v>0.61425946378223639</v>
      </c>
    </row>
    <row r="102" spans="1:21">
      <c r="A102" s="1" t="s">
        <v>61</v>
      </c>
      <c r="C102" s="15">
        <v>0</v>
      </c>
      <c r="D102" s="15"/>
      <c r="E102" s="15">
        <v>0</v>
      </c>
      <c r="F102" s="15"/>
      <c r="G102" s="15">
        <v>0</v>
      </c>
      <c r="H102" s="15"/>
      <c r="I102" s="15">
        <f t="shared" si="4"/>
        <v>0</v>
      </c>
      <c r="J102" s="15"/>
      <c r="K102" s="10">
        <f t="shared" si="5"/>
        <v>0</v>
      </c>
      <c r="L102" s="15"/>
      <c r="M102" s="15">
        <v>5749034831</v>
      </c>
      <c r="N102" s="15"/>
      <c r="O102" s="15">
        <v>-50977257061</v>
      </c>
      <c r="P102" s="15"/>
      <c r="Q102" s="15">
        <v>0</v>
      </c>
      <c r="R102" s="15"/>
      <c r="S102" s="15">
        <f t="shared" si="6"/>
        <v>-45228222230</v>
      </c>
      <c r="T102" s="15"/>
      <c r="U102" s="10">
        <f t="shared" si="7"/>
        <v>3.3324872248199577</v>
      </c>
    </row>
    <row r="103" spans="1:21">
      <c r="A103" s="1" t="s">
        <v>34</v>
      </c>
      <c r="C103" s="15">
        <v>0</v>
      </c>
      <c r="D103" s="15"/>
      <c r="E103" s="15">
        <v>-6695096515</v>
      </c>
      <c r="F103" s="15"/>
      <c r="G103" s="15">
        <v>0</v>
      </c>
      <c r="H103" s="15"/>
      <c r="I103" s="15">
        <f t="shared" si="4"/>
        <v>-6695096515</v>
      </c>
      <c r="J103" s="15"/>
      <c r="K103" s="10">
        <f t="shared" si="5"/>
        <v>2.043604524084211E-2</v>
      </c>
      <c r="L103" s="15"/>
      <c r="M103" s="15">
        <v>6020831397</v>
      </c>
      <c r="N103" s="15"/>
      <c r="O103" s="15">
        <v>-36838195069</v>
      </c>
      <c r="P103" s="15"/>
      <c r="Q103" s="15">
        <v>0</v>
      </c>
      <c r="R103" s="15"/>
      <c r="S103" s="15">
        <f t="shared" si="6"/>
        <v>-30817363672</v>
      </c>
      <c r="T103" s="15"/>
      <c r="U103" s="10">
        <f t="shared" si="7"/>
        <v>2.2706722854883847</v>
      </c>
    </row>
    <row r="104" spans="1:21">
      <c r="A104" s="1" t="s">
        <v>72</v>
      </c>
      <c r="C104" s="15">
        <v>0</v>
      </c>
      <c r="D104" s="15"/>
      <c r="E104" s="15">
        <v>-2493250372</v>
      </c>
      <c r="F104" s="15"/>
      <c r="G104" s="15">
        <v>0</v>
      </c>
      <c r="H104" s="15"/>
      <c r="I104" s="15">
        <f t="shared" si="4"/>
        <v>-2493250372</v>
      </c>
      <c r="J104" s="15"/>
      <c r="K104" s="10">
        <f t="shared" si="5"/>
        <v>7.6103723500897755E-3</v>
      </c>
      <c r="L104" s="15"/>
      <c r="M104" s="15">
        <v>13080397647</v>
      </c>
      <c r="N104" s="15"/>
      <c r="O104" s="15">
        <v>22559450317</v>
      </c>
      <c r="P104" s="15"/>
      <c r="Q104" s="15">
        <v>0</v>
      </c>
      <c r="R104" s="15"/>
      <c r="S104" s="15">
        <f t="shared" si="6"/>
        <v>35639847964</v>
      </c>
      <c r="T104" s="15"/>
      <c r="U104" s="10">
        <f t="shared" si="7"/>
        <v>-2.6260005850014498</v>
      </c>
    </row>
    <row r="105" spans="1:21">
      <c r="A105" s="1" t="s">
        <v>70</v>
      </c>
      <c r="C105" s="15">
        <v>0</v>
      </c>
      <c r="D105" s="15"/>
      <c r="E105" s="15">
        <v>10407319757</v>
      </c>
      <c r="F105" s="15"/>
      <c r="G105" s="15">
        <v>0</v>
      </c>
      <c r="H105" s="15"/>
      <c r="I105" s="15">
        <f t="shared" si="4"/>
        <v>10407319757</v>
      </c>
      <c r="J105" s="15"/>
      <c r="K105" s="10">
        <f t="shared" si="5"/>
        <v>-3.1767198114837317E-2</v>
      </c>
      <c r="L105" s="15"/>
      <c r="M105" s="15">
        <v>11188340869</v>
      </c>
      <c r="N105" s="15"/>
      <c r="O105" s="15">
        <v>21120006221</v>
      </c>
      <c r="P105" s="15"/>
      <c r="Q105" s="15">
        <v>0</v>
      </c>
      <c r="R105" s="15"/>
      <c r="S105" s="15">
        <f t="shared" si="6"/>
        <v>32308347090</v>
      </c>
      <c r="T105" s="15"/>
      <c r="U105" s="10">
        <f t="shared" si="7"/>
        <v>-2.3805303110290756</v>
      </c>
    </row>
    <row r="106" spans="1:21">
      <c r="A106" s="1" t="s">
        <v>69</v>
      </c>
      <c r="C106" s="15">
        <v>0</v>
      </c>
      <c r="D106" s="15"/>
      <c r="E106" s="15">
        <v>-19675057263</v>
      </c>
      <c r="F106" s="15"/>
      <c r="G106" s="15">
        <v>0</v>
      </c>
      <c r="H106" s="15"/>
      <c r="I106" s="15">
        <f t="shared" si="4"/>
        <v>-19675057263</v>
      </c>
      <c r="J106" s="15"/>
      <c r="K106" s="10">
        <f t="shared" si="5"/>
        <v>6.0055946832429964E-2</v>
      </c>
      <c r="L106" s="15"/>
      <c r="M106" s="15">
        <v>41029475380</v>
      </c>
      <c r="N106" s="15"/>
      <c r="O106" s="15">
        <v>17844532471</v>
      </c>
      <c r="P106" s="15"/>
      <c r="Q106" s="15">
        <v>0</v>
      </c>
      <c r="R106" s="15"/>
      <c r="S106" s="15">
        <f t="shared" si="6"/>
        <v>58874007851</v>
      </c>
      <c r="T106" s="15"/>
      <c r="U106" s="10">
        <f t="shared" si="7"/>
        <v>-4.3379303754121352</v>
      </c>
    </row>
    <row r="107" spans="1:21">
      <c r="A107" s="1" t="s">
        <v>22</v>
      </c>
      <c r="C107" s="15">
        <v>0</v>
      </c>
      <c r="D107" s="15"/>
      <c r="E107" s="15">
        <v>-9796822955</v>
      </c>
      <c r="F107" s="15"/>
      <c r="G107" s="15">
        <v>0</v>
      </c>
      <c r="H107" s="15"/>
      <c r="I107" s="15">
        <f t="shared" si="4"/>
        <v>-9796822955</v>
      </c>
      <c r="J107" s="15"/>
      <c r="K107" s="10">
        <f t="shared" si="5"/>
        <v>2.9903723818819433E-2</v>
      </c>
      <c r="L107" s="15"/>
      <c r="M107" s="15">
        <v>9814714829</v>
      </c>
      <c r="N107" s="15"/>
      <c r="O107" s="15">
        <v>10636852406</v>
      </c>
      <c r="P107" s="15"/>
      <c r="Q107" s="15">
        <v>0</v>
      </c>
      <c r="R107" s="15"/>
      <c r="S107" s="15">
        <f t="shared" si="6"/>
        <v>20451567235</v>
      </c>
      <c r="T107" s="15"/>
      <c r="U107" s="10">
        <f t="shared" si="7"/>
        <v>-1.5069039457619187</v>
      </c>
    </row>
    <row r="108" spans="1:21">
      <c r="A108" s="1" t="s">
        <v>15</v>
      </c>
      <c r="C108" s="15">
        <v>0</v>
      </c>
      <c r="D108" s="15"/>
      <c r="E108" s="15">
        <v>9599437046</v>
      </c>
      <c r="F108" s="15"/>
      <c r="G108" s="15">
        <v>0</v>
      </c>
      <c r="H108" s="15"/>
      <c r="I108" s="15">
        <f t="shared" si="4"/>
        <v>9599437046</v>
      </c>
      <c r="J108" s="15"/>
      <c r="K108" s="10">
        <f t="shared" si="5"/>
        <v>-2.930122505615167E-2</v>
      </c>
      <c r="L108" s="15"/>
      <c r="M108" s="15">
        <v>1156514440</v>
      </c>
      <c r="N108" s="15"/>
      <c r="O108" s="15">
        <v>-18779707411</v>
      </c>
      <c r="P108" s="15"/>
      <c r="Q108" s="15">
        <v>0</v>
      </c>
      <c r="R108" s="15"/>
      <c r="S108" s="15">
        <f t="shared" si="6"/>
        <v>-17623192971</v>
      </c>
      <c r="T108" s="15"/>
      <c r="U108" s="10">
        <f t="shared" si="7"/>
        <v>1.298504839251436</v>
      </c>
    </row>
    <row r="109" spans="1:21">
      <c r="A109" s="1" t="s">
        <v>17</v>
      </c>
      <c r="C109" s="15">
        <v>0</v>
      </c>
      <c r="D109" s="15"/>
      <c r="E109" s="15">
        <v>2991728045</v>
      </c>
      <c r="F109" s="15"/>
      <c r="G109" s="15">
        <v>0</v>
      </c>
      <c r="H109" s="15"/>
      <c r="I109" s="15">
        <f t="shared" si="4"/>
        <v>2991728045</v>
      </c>
      <c r="J109" s="15"/>
      <c r="K109" s="10">
        <f t="shared" si="5"/>
        <v>-9.1319205838089577E-3</v>
      </c>
      <c r="L109" s="15"/>
      <c r="M109" s="15">
        <v>42098852</v>
      </c>
      <c r="N109" s="15"/>
      <c r="O109" s="15">
        <v>-7539154671</v>
      </c>
      <c r="P109" s="15"/>
      <c r="Q109" s="15">
        <v>0</v>
      </c>
      <c r="R109" s="15"/>
      <c r="S109" s="15">
        <f t="shared" si="6"/>
        <v>-7497055819</v>
      </c>
      <c r="T109" s="15"/>
      <c r="U109" s="10">
        <f t="shared" si="7"/>
        <v>0.55239497616175981</v>
      </c>
    </row>
    <row r="110" spans="1:21">
      <c r="A110" s="1" t="s">
        <v>21</v>
      </c>
      <c r="C110" s="15">
        <v>0</v>
      </c>
      <c r="D110" s="15"/>
      <c r="E110" s="15">
        <v>-4335499964</v>
      </c>
      <c r="F110" s="15"/>
      <c r="G110" s="15">
        <v>0</v>
      </c>
      <c r="H110" s="15"/>
      <c r="I110" s="15">
        <f t="shared" si="4"/>
        <v>-4335499964</v>
      </c>
      <c r="J110" s="15"/>
      <c r="K110" s="10">
        <f t="shared" si="5"/>
        <v>1.3233636469238164E-2</v>
      </c>
      <c r="L110" s="15"/>
      <c r="M110" s="15">
        <v>4623679991</v>
      </c>
      <c r="N110" s="15"/>
      <c r="O110" s="15">
        <v>609929714</v>
      </c>
      <c r="P110" s="15"/>
      <c r="Q110" s="15">
        <v>0</v>
      </c>
      <c r="R110" s="15"/>
      <c r="S110" s="15">
        <f t="shared" si="6"/>
        <v>5233609705</v>
      </c>
      <c r="T110" s="15"/>
      <c r="U110" s="10">
        <f t="shared" si="7"/>
        <v>-0.38562067270549555</v>
      </c>
    </row>
    <row r="111" spans="1:21">
      <c r="A111" s="1" t="s">
        <v>90</v>
      </c>
      <c r="C111" s="15">
        <v>0</v>
      </c>
      <c r="D111" s="15"/>
      <c r="E111" s="15">
        <v>-798245410</v>
      </c>
      <c r="F111" s="15"/>
      <c r="G111" s="15">
        <v>0</v>
      </c>
      <c r="H111" s="15"/>
      <c r="I111" s="15">
        <f t="shared" si="4"/>
        <v>-798245410</v>
      </c>
      <c r="J111" s="15"/>
      <c r="K111" s="10">
        <f t="shared" si="5"/>
        <v>2.4365562580772682E-3</v>
      </c>
      <c r="L111" s="15"/>
      <c r="M111" s="15">
        <v>17650000000</v>
      </c>
      <c r="N111" s="15"/>
      <c r="O111" s="15">
        <v>-20129075435</v>
      </c>
      <c r="P111" s="15"/>
      <c r="Q111" s="15">
        <v>0</v>
      </c>
      <c r="R111" s="15"/>
      <c r="S111" s="15">
        <f t="shared" si="6"/>
        <v>-2479075435</v>
      </c>
      <c r="T111" s="15"/>
      <c r="U111" s="10">
        <f t="shared" si="7"/>
        <v>0.18266221419206288</v>
      </c>
    </row>
    <row r="112" spans="1:21">
      <c r="A112" s="1" t="s">
        <v>97</v>
      </c>
      <c r="C112" s="15">
        <v>0</v>
      </c>
      <c r="D112" s="15"/>
      <c r="E112" s="15">
        <v>5325080025</v>
      </c>
      <c r="F112" s="15"/>
      <c r="G112" s="15">
        <v>0</v>
      </c>
      <c r="H112" s="15"/>
      <c r="I112" s="15">
        <f t="shared" si="4"/>
        <v>5325080025</v>
      </c>
      <c r="J112" s="15"/>
      <c r="K112" s="10">
        <f t="shared" si="5"/>
        <v>-1.625422069094767E-2</v>
      </c>
      <c r="L112" s="15"/>
      <c r="M112" s="15">
        <v>29448415459</v>
      </c>
      <c r="N112" s="15"/>
      <c r="O112" s="15">
        <v>-9667978620</v>
      </c>
      <c r="P112" s="15"/>
      <c r="Q112" s="15">
        <v>0</v>
      </c>
      <c r="R112" s="15"/>
      <c r="S112" s="15">
        <f t="shared" si="6"/>
        <v>19780436839</v>
      </c>
      <c r="T112" s="15"/>
      <c r="U112" s="10">
        <f t="shared" si="7"/>
        <v>-1.4574539926002652</v>
      </c>
    </row>
    <row r="113" spans="1:21">
      <c r="A113" s="1" t="s">
        <v>74</v>
      </c>
      <c r="C113" s="15">
        <v>0</v>
      </c>
      <c r="D113" s="15"/>
      <c r="E113" s="15">
        <v>-1295446079</v>
      </c>
      <c r="F113" s="15"/>
      <c r="G113" s="15">
        <v>0</v>
      </c>
      <c r="H113" s="15"/>
      <c r="I113" s="15">
        <f t="shared" si="4"/>
        <v>-1295446079</v>
      </c>
      <c r="J113" s="15"/>
      <c r="K113" s="10">
        <f t="shared" si="5"/>
        <v>3.9542065776352027E-3</v>
      </c>
      <c r="L113" s="15"/>
      <c r="M113" s="15">
        <v>6150430547</v>
      </c>
      <c r="N113" s="15"/>
      <c r="O113" s="15">
        <v>-11884542719</v>
      </c>
      <c r="P113" s="15"/>
      <c r="Q113" s="15">
        <v>0</v>
      </c>
      <c r="R113" s="15"/>
      <c r="S113" s="15">
        <f t="shared" si="6"/>
        <v>-5734112172</v>
      </c>
      <c r="T113" s="15"/>
      <c r="U113" s="10">
        <f t="shared" si="7"/>
        <v>0.42249848914467536</v>
      </c>
    </row>
    <row r="114" spans="1:21">
      <c r="A114" s="1" t="s">
        <v>73</v>
      </c>
      <c r="C114" s="15">
        <v>0</v>
      </c>
      <c r="D114" s="15"/>
      <c r="E114" s="15">
        <v>-700363910</v>
      </c>
      <c r="F114" s="15"/>
      <c r="G114" s="15">
        <v>0</v>
      </c>
      <c r="H114" s="15"/>
      <c r="I114" s="15">
        <f t="shared" si="4"/>
        <v>-700363910</v>
      </c>
      <c r="J114" s="15"/>
      <c r="K114" s="10">
        <f t="shared" si="5"/>
        <v>2.1377837522948795E-3</v>
      </c>
      <c r="L114" s="15"/>
      <c r="M114" s="15">
        <v>11153719590</v>
      </c>
      <c r="N114" s="15"/>
      <c r="O114" s="15">
        <v>-35810450537</v>
      </c>
      <c r="P114" s="15"/>
      <c r="Q114" s="15">
        <v>0</v>
      </c>
      <c r="R114" s="15"/>
      <c r="S114" s="15">
        <f t="shared" si="6"/>
        <v>-24656730947</v>
      </c>
      <c r="T114" s="15"/>
      <c r="U114" s="10">
        <f t="shared" si="7"/>
        <v>1.8167470847925122</v>
      </c>
    </row>
    <row r="115" spans="1:21">
      <c r="A115" s="1" t="s">
        <v>23</v>
      </c>
      <c r="C115" s="15">
        <v>5222699411</v>
      </c>
      <c r="D115" s="15"/>
      <c r="E115" s="15">
        <v>-14639360273</v>
      </c>
      <c r="F115" s="15"/>
      <c r="G115" s="15">
        <v>0</v>
      </c>
      <c r="H115" s="15"/>
      <c r="I115" s="15">
        <f t="shared" si="4"/>
        <v>-9416660862</v>
      </c>
      <c r="J115" s="15"/>
      <c r="K115" s="10">
        <f t="shared" si="5"/>
        <v>2.8743320871080714E-2</v>
      </c>
      <c r="L115" s="15"/>
      <c r="M115" s="15">
        <v>5222699411</v>
      </c>
      <c r="N115" s="15"/>
      <c r="O115" s="15">
        <v>14651848841</v>
      </c>
      <c r="P115" s="15"/>
      <c r="Q115" s="15">
        <v>0</v>
      </c>
      <c r="R115" s="15"/>
      <c r="S115" s="15">
        <f t="shared" si="6"/>
        <v>19874548252</v>
      </c>
      <c r="T115" s="15"/>
      <c r="U115" s="10">
        <f t="shared" si="7"/>
        <v>-1.4643882709350926</v>
      </c>
    </row>
    <row r="116" spans="1:21">
      <c r="A116" s="1" t="s">
        <v>57</v>
      </c>
      <c r="C116" s="15">
        <v>0</v>
      </c>
      <c r="D116" s="15"/>
      <c r="E116" s="15">
        <v>1066656233</v>
      </c>
      <c r="F116" s="15"/>
      <c r="G116" s="15">
        <v>0</v>
      </c>
      <c r="H116" s="15"/>
      <c r="I116" s="15">
        <f t="shared" si="4"/>
        <v>1066656233</v>
      </c>
      <c r="J116" s="15"/>
      <c r="K116" s="10">
        <f t="shared" si="5"/>
        <v>-3.2558507536338665E-3</v>
      </c>
      <c r="L116" s="15"/>
      <c r="M116" s="15">
        <v>16825776</v>
      </c>
      <c r="N116" s="15"/>
      <c r="O116" s="15">
        <v>-44552732247</v>
      </c>
      <c r="P116" s="15"/>
      <c r="Q116" s="15">
        <v>0</v>
      </c>
      <c r="R116" s="15"/>
      <c r="S116" s="15">
        <f t="shared" si="6"/>
        <v>-44535906471</v>
      </c>
      <c r="T116" s="15"/>
      <c r="U116" s="10">
        <f t="shared" si="7"/>
        <v>3.2814763004754961</v>
      </c>
    </row>
    <row r="117" spans="1:21">
      <c r="A117" s="1" t="s">
        <v>79</v>
      </c>
      <c r="C117" s="15">
        <v>609372289</v>
      </c>
      <c r="D117" s="15"/>
      <c r="E117" s="15">
        <v>-1175445436</v>
      </c>
      <c r="F117" s="15"/>
      <c r="G117" s="15">
        <v>0</v>
      </c>
      <c r="H117" s="15"/>
      <c r="I117" s="15">
        <f t="shared" si="4"/>
        <v>-566073147</v>
      </c>
      <c r="J117" s="15"/>
      <c r="K117" s="10">
        <f t="shared" si="5"/>
        <v>1.7278759784567297E-3</v>
      </c>
      <c r="L117" s="15"/>
      <c r="M117" s="15">
        <v>609372289</v>
      </c>
      <c r="N117" s="15"/>
      <c r="O117" s="15">
        <v>504788512</v>
      </c>
      <c r="P117" s="15"/>
      <c r="Q117" s="15">
        <v>0</v>
      </c>
      <c r="R117" s="15"/>
      <c r="S117" s="15">
        <f t="shared" si="6"/>
        <v>1114160801</v>
      </c>
      <c r="T117" s="15"/>
      <c r="U117" s="10">
        <f t="shared" si="7"/>
        <v>-8.2093136821656393E-2</v>
      </c>
    </row>
    <row r="118" spans="1:21">
      <c r="A118" s="1" t="s">
        <v>67</v>
      </c>
      <c r="C118" s="15">
        <v>0</v>
      </c>
      <c r="D118" s="15"/>
      <c r="E118" s="15">
        <v>-2435895667</v>
      </c>
      <c r="F118" s="15"/>
      <c r="G118" s="15">
        <v>0</v>
      </c>
      <c r="H118" s="15"/>
      <c r="I118" s="15">
        <f t="shared" si="4"/>
        <v>-2435895667</v>
      </c>
      <c r="J118" s="15"/>
      <c r="K118" s="10">
        <f t="shared" si="5"/>
        <v>7.4353034256121201E-3</v>
      </c>
      <c r="L118" s="15"/>
      <c r="M118" s="15">
        <v>23063079630</v>
      </c>
      <c r="N118" s="15"/>
      <c r="O118" s="15">
        <v>1536565159</v>
      </c>
      <c r="P118" s="15"/>
      <c r="Q118" s="15">
        <v>0</v>
      </c>
      <c r="R118" s="15"/>
      <c r="S118" s="15">
        <f t="shared" si="6"/>
        <v>24599644789</v>
      </c>
      <c r="T118" s="15"/>
      <c r="U118" s="10">
        <f t="shared" si="7"/>
        <v>-1.8125408860327727</v>
      </c>
    </row>
    <row r="119" spans="1:21">
      <c r="A119" s="1" t="s">
        <v>31</v>
      </c>
      <c r="C119" s="15">
        <v>0</v>
      </c>
      <c r="D119" s="15"/>
      <c r="E119" s="15">
        <v>-5874835500</v>
      </c>
      <c r="F119" s="15"/>
      <c r="G119" s="15">
        <v>0</v>
      </c>
      <c r="H119" s="15"/>
      <c r="I119" s="15">
        <f t="shared" si="4"/>
        <v>-5874835500</v>
      </c>
      <c r="J119" s="15"/>
      <c r="K119" s="10">
        <f t="shared" si="5"/>
        <v>1.7932288771569004E-2</v>
      </c>
      <c r="L119" s="15"/>
      <c r="M119" s="15">
        <v>8160000000</v>
      </c>
      <c r="N119" s="15"/>
      <c r="O119" s="15">
        <v>-23224984200</v>
      </c>
      <c r="P119" s="15"/>
      <c r="Q119" s="15">
        <v>0</v>
      </c>
      <c r="R119" s="15"/>
      <c r="S119" s="15">
        <f t="shared" si="6"/>
        <v>-15064984200</v>
      </c>
      <c r="T119" s="15"/>
      <c r="U119" s="10">
        <f t="shared" si="7"/>
        <v>1.1100119552192824</v>
      </c>
    </row>
    <row r="120" spans="1:21">
      <c r="A120" s="1" t="s">
        <v>48</v>
      </c>
      <c r="C120" s="15">
        <v>0</v>
      </c>
      <c r="D120" s="15"/>
      <c r="E120" s="15">
        <v>-1934217078</v>
      </c>
      <c r="F120" s="15"/>
      <c r="G120" s="15">
        <v>0</v>
      </c>
      <c r="H120" s="15"/>
      <c r="I120" s="15">
        <f t="shared" si="4"/>
        <v>-1934217078</v>
      </c>
      <c r="J120" s="15"/>
      <c r="K120" s="10">
        <f t="shared" si="5"/>
        <v>5.9039847480999953E-3</v>
      </c>
      <c r="L120" s="15"/>
      <c r="M120" s="15">
        <v>0</v>
      </c>
      <c r="N120" s="15"/>
      <c r="O120" s="15">
        <v>3999269492</v>
      </c>
      <c r="P120" s="15"/>
      <c r="Q120" s="15">
        <v>0</v>
      </c>
      <c r="R120" s="15"/>
      <c r="S120" s="15">
        <f t="shared" si="6"/>
        <v>3999269492</v>
      </c>
      <c r="T120" s="15"/>
      <c r="U120" s="10">
        <f t="shared" si="7"/>
        <v>-0.29467252599333932</v>
      </c>
    </row>
    <row r="121" spans="1:21">
      <c r="A121" s="1" t="s">
        <v>50</v>
      </c>
      <c r="C121" s="15">
        <v>0</v>
      </c>
      <c r="D121" s="15"/>
      <c r="E121" s="15">
        <v>-2748386656</v>
      </c>
      <c r="F121" s="15"/>
      <c r="G121" s="15">
        <v>0</v>
      </c>
      <c r="H121" s="15"/>
      <c r="I121" s="15">
        <f t="shared" si="4"/>
        <v>-2748386656</v>
      </c>
      <c r="J121" s="15"/>
      <c r="K121" s="10">
        <f t="shared" si="5"/>
        <v>8.3891477763622293E-3</v>
      </c>
      <c r="L121" s="15"/>
      <c r="M121" s="15">
        <v>0</v>
      </c>
      <c r="N121" s="15"/>
      <c r="O121" s="15">
        <v>1455502664</v>
      </c>
      <c r="P121" s="15"/>
      <c r="Q121" s="15">
        <v>0</v>
      </c>
      <c r="R121" s="15"/>
      <c r="S121" s="15">
        <f t="shared" si="6"/>
        <v>1455502664</v>
      </c>
      <c r="T121" s="15"/>
      <c r="U121" s="10">
        <f t="shared" si="7"/>
        <v>-0.10724374725155797</v>
      </c>
    </row>
    <row r="122" spans="1:21">
      <c r="A122" s="1" t="s">
        <v>60</v>
      </c>
      <c r="C122" s="15">
        <v>0</v>
      </c>
      <c r="D122" s="15"/>
      <c r="E122" s="15">
        <v>5522656746</v>
      </c>
      <c r="F122" s="15"/>
      <c r="G122" s="15">
        <v>0</v>
      </c>
      <c r="H122" s="15"/>
      <c r="I122" s="15">
        <f t="shared" si="4"/>
        <v>5522656746</v>
      </c>
      <c r="J122" s="15"/>
      <c r="K122" s="10">
        <f t="shared" si="5"/>
        <v>-1.6857301886244409E-2</v>
      </c>
      <c r="L122" s="15"/>
      <c r="M122" s="15">
        <v>0</v>
      </c>
      <c r="N122" s="15"/>
      <c r="O122" s="15">
        <v>13959923677</v>
      </c>
      <c r="P122" s="15"/>
      <c r="Q122" s="15">
        <v>0</v>
      </c>
      <c r="R122" s="15"/>
      <c r="S122" s="15">
        <f t="shared" si="6"/>
        <v>13959923677</v>
      </c>
      <c r="T122" s="15"/>
      <c r="U122" s="10">
        <f t="shared" si="7"/>
        <v>-1.0285893413295928</v>
      </c>
    </row>
    <row r="123" spans="1:21">
      <c r="A123" s="1" t="s">
        <v>59</v>
      </c>
      <c r="C123" s="15">
        <v>0</v>
      </c>
      <c r="D123" s="15"/>
      <c r="E123" s="15">
        <v>5804440717</v>
      </c>
      <c r="F123" s="15"/>
      <c r="G123" s="15">
        <v>0</v>
      </c>
      <c r="H123" s="15"/>
      <c r="I123" s="15">
        <f t="shared" si="4"/>
        <v>5804440717</v>
      </c>
      <c r="J123" s="15"/>
      <c r="K123" s="10">
        <f t="shared" si="5"/>
        <v>-1.7717416444204614E-2</v>
      </c>
      <c r="L123" s="15"/>
      <c r="M123" s="15">
        <v>0</v>
      </c>
      <c r="N123" s="15"/>
      <c r="O123" s="15">
        <v>-12916875113</v>
      </c>
      <c r="P123" s="15"/>
      <c r="Q123" s="15">
        <v>0</v>
      </c>
      <c r="R123" s="15"/>
      <c r="S123" s="15">
        <f t="shared" si="6"/>
        <v>-12916875113</v>
      </c>
      <c r="T123" s="15"/>
      <c r="U123" s="10">
        <f t="shared" si="7"/>
        <v>0.9517358670382422</v>
      </c>
    </row>
    <row r="124" spans="1:21">
      <c r="A124" s="1" t="s">
        <v>76</v>
      </c>
      <c r="C124" s="15">
        <v>0</v>
      </c>
      <c r="D124" s="15"/>
      <c r="E124" s="15">
        <v>0</v>
      </c>
      <c r="F124" s="15"/>
      <c r="G124" s="15">
        <v>0</v>
      </c>
      <c r="H124" s="15"/>
      <c r="I124" s="15">
        <f t="shared" si="4"/>
        <v>0</v>
      </c>
      <c r="J124" s="15"/>
      <c r="K124" s="10">
        <f t="shared" si="5"/>
        <v>0</v>
      </c>
      <c r="L124" s="15"/>
      <c r="M124" s="15">
        <v>0</v>
      </c>
      <c r="N124" s="15"/>
      <c r="O124" s="15">
        <v>-268553844</v>
      </c>
      <c r="P124" s="15"/>
      <c r="Q124" s="15">
        <v>0</v>
      </c>
      <c r="R124" s="15"/>
      <c r="S124" s="15">
        <f t="shared" si="6"/>
        <v>-268553844</v>
      </c>
      <c r="T124" s="15"/>
      <c r="U124" s="10">
        <f t="shared" si="7"/>
        <v>1.9787473621120301E-2</v>
      </c>
    </row>
    <row r="125" spans="1:21">
      <c r="A125" s="1" t="s">
        <v>49</v>
      </c>
      <c r="C125" s="15">
        <v>0</v>
      </c>
      <c r="D125" s="15"/>
      <c r="E125" s="15">
        <v>-5950387924</v>
      </c>
      <c r="F125" s="15"/>
      <c r="G125" s="15">
        <v>0</v>
      </c>
      <c r="H125" s="15"/>
      <c r="I125" s="15">
        <f t="shared" si="4"/>
        <v>-5950387924</v>
      </c>
      <c r="J125" s="15"/>
      <c r="K125" s="10">
        <f t="shared" si="5"/>
        <v>1.816290423042909E-2</v>
      </c>
      <c r="L125" s="15"/>
      <c r="M125" s="15">
        <v>0</v>
      </c>
      <c r="N125" s="15"/>
      <c r="O125" s="15">
        <v>-1630323534</v>
      </c>
      <c r="P125" s="15"/>
      <c r="Q125" s="15">
        <v>0</v>
      </c>
      <c r="R125" s="15"/>
      <c r="S125" s="15">
        <f t="shared" si="6"/>
        <v>-1630323534</v>
      </c>
      <c r="T125" s="15"/>
      <c r="U125" s="10">
        <f t="shared" si="7"/>
        <v>0.12012482652423559</v>
      </c>
    </row>
    <row r="126" spans="1:21">
      <c r="A126" s="1" t="s">
        <v>42</v>
      </c>
      <c r="C126" s="15">
        <v>0</v>
      </c>
      <c r="D126" s="15"/>
      <c r="E126" s="15">
        <v>-9034367906</v>
      </c>
      <c r="F126" s="15"/>
      <c r="G126" s="15">
        <v>0</v>
      </c>
      <c r="H126" s="15"/>
      <c r="I126" s="15">
        <f t="shared" si="4"/>
        <v>-9034367906</v>
      </c>
      <c r="J126" s="15"/>
      <c r="K126" s="10">
        <f t="shared" si="5"/>
        <v>2.75764136985601E-2</v>
      </c>
      <c r="L126" s="15"/>
      <c r="M126" s="15">
        <v>0</v>
      </c>
      <c r="N126" s="15"/>
      <c r="O126" s="15">
        <v>823913343</v>
      </c>
      <c r="P126" s="15"/>
      <c r="Q126" s="15">
        <v>0</v>
      </c>
      <c r="R126" s="15"/>
      <c r="S126" s="15">
        <f t="shared" si="6"/>
        <v>823913343</v>
      </c>
      <c r="T126" s="15"/>
      <c r="U126" s="10">
        <f t="shared" si="7"/>
        <v>-6.0707243277074607E-2</v>
      </c>
    </row>
    <row r="127" spans="1:21">
      <c r="A127" s="1" t="s">
        <v>43</v>
      </c>
      <c r="C127" s="15">
        <v>0</v>
      </c>
      <c r="D127" s="15"/>
      <c r="E127" s="15">
        <v>-14478008538</v>
      </c>
      <c r="F127" s="15"/>
      <c r="G127" s="15">
        <v>0</v>
      </c>
      <c r="H127" s="15"/>
      <c r="I127" s="15">
        <f t="shared" si="4"/>
        <v>-14478008538</v>
      </c>
      <c r="J127" s="15"/>
      <c r="K127" s="10">
        <f t="shared" si="5"/>
        <v>4.4192527593437739E-2</v>
      </c>
      <c r="L127" s="15"/>
      <c r="M127" s="15">
        <v>0</v>
      </c>
      <c r="N127" s="15"/>
      <c r="O127" s="15">
        <v>10744913700</v>
      </c>
      <c r="P127" s="15"/>
      <c r="Q127" s="15">
        <v>0</v>
      </c>
      <c r="R127" s="15"/>
      <c r="S127" s="15">
        <f t="shared" si="6"/>
        <v>10744913700</v>
      </c>
      <c r="T127" s="15"/>
      <c r="U127" s="10">
        <f t="shared" si="7"/>
        <v>-0.79170230160609489</v>
      </c>
    </row>
    <row r="128" spans="1:21">
      <c r="A128" s="1" t="s">
        <v>41</v>
      </c>
      <c r="C128" s="15">
        <v>0</v>
      </c>
      <c r="D128" s="15"/>
      <c r="E128" s="15">
        <v>-12751299626</v>
      </c>
      <c r="F128" s="15"/>
      <c r="G128" s="15">
        <v>0</v>
      </c>
      <c r="H128" s="15"/>
      <c r="I128" s="15">
        <f t="shared" si="4"/>
        <v>-12751299626</v>
      </c>
      <c r="J128" s="15"/>
      <c r="K128" s="10">
        <f t="shared" si="5"/>
        <v>3.8921938683428983E-2</v>
      </c>
      <c r="L128" s="15"/>
      <c r="M128" s="15">
        <v>0</v>
      </c>
      <c r="N128" s="15"/>
      <c r="O128" s="15">
        <v>13795625429</v>
      </c>
      <c r="P128" s="15"/>
      <c r="Q128" s="15">
        <v>0</v>
      </c>
      <c r="R128" s="15"/>
      <c r="S128" s="15">
        <f t="shared" si="6"/>
        <v>13795625429</v>
      </c>
      <c r="T128" s="15"/>
      <c r="U128" s="10">
        <f t="shared" si="7"/>
        <v>-1.0164835855531227</v>
      </c>
    </row>
    <row r="129" spans="1:21">
      <c r="A129" s="1" t="s">
        <v>303</v>
      </c>
      <c r="C129" s="15">
        <v>0</v>
      </c>
      <c r="D129" s="15"/>
      <c r="E129" s="15">
        <v>0</v>
      </c>
      <c r="F129" s="15"/>
      <c r="G129" s="15">
        <v>0</v>
      </c>
      <c r="H129" s="15"/>
      <c r="I129" s="15">
        <f t="shared" si="4"/>
        <v>0</v>
      </c>
      <c r="J129" s="15"/>
      <c r="K129" s="10">
        <f t="shared" si="5"/>
        <v>0</v>
      </c>
      <c r="L129" s="15"/>
      <c r="M129" s="15">
        <v>3889372388</v>
      </c>
      <c r="N129" s="15"/>
      <c r="O129" s="15">
        <v>0</v>
      </c>
      <c r="P129" s="15"/>
      <c r="Q129" s="15">
        <v>0</v>
      </c>
      <c r="R129" s="15"/>
      <c r="S129" s="15">
        <f t="shared" si="6"/>
        <v>3889372388</v>
      </c>
      <c r="T129" s="15"/>
      <c r="U129" s="10">
        <f t="shared" si="7"/>
        <v>-0.2865751328819694</v>
      </c>
    </row>
    <row r="130" spans="1:21">
      <c r="A130" s="1" t="s">
        <v>304</v>
      </c>
      <c r="C130" s="15">
        <v>0</v>
      </c>
      <c r="D130" s="15"/>
      <c r="E130" s="15">
        <v>0</v>
      </c>
      <c r="F130" s="15"/>
      <c r="G130" s="15">
        <v>0</v>
      </c>
      <c r="H130" s="15"/>
      <c r="I130" s="15">
        <f t="shared" si="4"/>
        <v>0</v>
      </c>
      <c r="J130" s="15"/>
      <c r="K130" s="10">
        <f t="shared" si="5"/>
        <v>0</v>
      </c>
      <c r="L130" s="15"/>
      <c r="M130" s="15">
        <v>100418</v>
      </c>
      <c r="N130" s="15"/>
      <c r="O130" s="15">
        <v>0</v>
      </c>
      <c r="P130" s="15"/>
      <c r="Q130" s="15">
        <v>0</v>
      </c>
      <c r="R130" s="15"/>
      <c r="S130" s="15">
        <f t="shared" si="6"/>
        <v>100418</v>
      </c>
      <c r="T130" s="15"/>
      <c r="U130" s="10">
        <f t="shared" si="7"/>
        <v>-7.3989576782436912E-6</v>
      </c>
    </row>
    <row r="131" spans="1:21" ht="24.75" thickBot="1">
      <c r="C131" s="16">
        <f>SUM(C8:C130)</f>
        <v>147283917817</v>
      </c>
      <c r="D131" s="15">
        <f>SUM(D8:D128)</f>
        <v>0</v>
      </c>
      <c r="E131" s="16">
        <f>SUM(E8:E130)</f>
        <v>-469908503762</v>
      </c>
      <c r="F131" s="15">
        <f>SUM(F8:F128)</f>
        <v>0</v>
      </c>
      <c r="G131" s="16">
        <f>SUM(G8:G130)</f>
        <v>-4987554080</v>
      </c>
      <c r="H131" s="15">
        <f>SUM(H8:H128)</f>
        <v>0</v>
      </c>
      <c r="I131" s="16">
        <f>SUM(I8:I130)</f>
        <v>-327612140025</v>
      </c>
      <c r="J131" s="15">
        <f>SUM(J8:J128)</f>
        <v>0</v>
      </c>
      <c r="K131" s="11">
        <f>SUM(K8:K130)</f>
        <v>1.0000000000000002</v>
      </c>
      <c r="L131" s="15">
        <f>SUM(L8:L128)</f>
        <v>0</v>
      </c>
      <c r="M131" s="16">
        <f>SUM(M8:M130)</f>
        <v>1047537978041</v>
      </c>
      <c r="N131" s="15">
        <f>SUM(N8:N128)</f>
        <v>0</v>
      </c>
      <c r="O131" s="16">
        <f>SUM(O8:O130)</f>
        <v>-878384331628</v>
      </c>
      <c r="P131" s="15">
        <f>SUM(P8:P128)</f>
        <v>0</v>
      </c>
      <c r="Q131" s="16">
        <f>SUM(Q8:Q130)</f>
        <v>-182725558075</v>
      </c>
      <c r="R131" s="15">
        <f>SUM(R8:R128)</f>
        <v>0</v>
      </c>
      <c r="S131" s="16">
        <f>SUM(S8:S130)</f>
        <v>-13571911662</v>
      </c>
      <c r="T131" s="15">
        <f>SUM(T8:T128)</f>
        <v>0</v>
      </c>
      <c r="U131" s="11">
        <f>SUM(U8:U130)</f>
        <v>1.0000000000000062</v>
      </c>
    </row>
    <row r="132" spans="1:21" ht="24.75" thickTop="1">
      <c r="C132" s="17"/>
      <c r="E132" s="17"/>
      <c r="G132" s="17"/>
      <c r="M132" s="17"/>
      <c r="O132" s="17"/>
      <c r="Q132" s="17"/>
    </row>
  </sheetData>
  <autoFilter ref="A7:A128" xr:uid="{00000000-0001-0000-0A00-000000000000}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اطلس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2022-08-23T04:19:56Z</dcterms:created>
  <dcterms:modified xsi:type="dcterms:W3CDTF">2022-08-31T11:25:48Z</dcterms:modified>
</cp:coreProperties>
</file>