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پرتفوی اردیبهشت1401\"/>
    </mc:Choice>
  </mc:AlternateContent>
  <xr:revisionPtr revIDLastSave="0" documentId="13_ncr:1_{0AC76A31-837F-4492-AC83-ED574135EA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7" r:id="rId1"/>
    <sheet name="سهام" sheetId="1" r:id="rId2"/>
    <sheet name="تبعی" sheetId="2" r:id="rId3"/>
    <sheet name="اوراق مشارکت" sheetId="3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ود و زیان ناشی از اعمال اختیار" sheetId="16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_FilterDatabase" localSheetId="10" hidden="1">'سرمایه‌گذاری در سهام'!$A$7:$A$124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6" i="16" l="1"/>
  <c r="U10" i="16" s="1"/>
  <c r="C9" i="15" s="1"/>
  <c r="K10" i="16"/>
  <c r="O10" i="16"/>
  <c r="M10" i="16"/>
  <c r="S10" i="16"/>
  <c r="Q10" i="16"/>
  <c r="AK23" i="3"/>
  <c r="E10" i="13"/>
  <c r="I9" i="12"/>
  <c r="I10" i="12"/>
  <c r="I11" i="12"/>
  <c r="I12" i="12"/>
  <c r="I30" i="12" s="1"/>
  <c r="C8" i="15" s="1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8" i="12"/>
  <c r="I126" i="11"/>
  <c r="K125" i="11" s="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8" i="11"/>
  <c r="C7" i="15"/>
  <c r="M9" i="8"/>
  <c r="M10" i="8"/>
  <c r="M11" i="8"/>
  <c r="M12" i="8"/>
  <c r="M32" i="8" s="1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8" i="8"/>
  <c r="C11" i="15"/>
  <c r="C10" i="15"/>
  <c r="C11" i="14"/>
  <c r="E11" i="14"/>
  <c r="K10" i="13"/>
  <c r="K9" i="13"/>
  <c r="K8" i="13"/>
  <c r="G10" i="13"/>
  <c r="G9" i="13"/>
  <c r="G8" i="13"/>
  <c r="I10" i="13"/>
  <c r="Q8" i="12"/>
  <c r="C30" i="12"/>
  <c r="E30" i="12"/>
  <c r="G30" i="12"/>
  <c r="K30" i="12"/>
  <c r="O30" i="12"/>
  <c r="M30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30" i="12" s="1"/>
  <c r="Q29" i="12"/>
  <c r="C126" i="11"/>
  <c r="E126" i="11"/>
  <c r="G126" i="11"/>
  <c r="M126" i="11"/>
  <c r="O126" i="11"/>
  <c r="Q126" i="11"/>
  <c r="U126" i="11"/>
  <c r="S126" i="11"/>
  <c r="U125" i="11" s="1"/>
  <c r="S125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8" i="11"/>
  <c r="Q88" i="10"/>
  <c r="O90" i="10"/>
  <c r="M90" i="10"/>
  <c r="I90" i="10"/>
  <c r="G90" i="10"/>
  <c r="E90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9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8" i="10"/>
  <c r="E115" i="9"/>
  <c r="G115" i="9"/>
  <c r="M115" i="9"/>
  <c r="O115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15" i="9" s="1"/>
  <c r="Q109" i="9"/>
  <c r="Q110" i="9"/>
  <c r="Q111" i="9"/>
  <c r="Q112" i="9"/>
  <c r="Q113" i="9"/>
  <c r="Q114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8" i="9"/>
  <c r="S31" i="8"/>
  <c r="S32" i="8" s="1"/>
  <c r="Q32" i="8"/>
  <c r="O32" i="8"/>
  <c r="K32" i="8"/>
  <c r="I32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8" i="8"/>
  <c r="T20" i="7"/>
  <c r="S17" i="7"/>
  <c r="Q17" i="7"/>
  <c r="O17" i="7"/>
  <c r="M17" i="7"/>
  <c r="K17" i="7"/>
  <c r="I17" i="7"/>
  <c r="S10" i="6"/>
  <c r="Q10" i="6"/>
  <c r="O10" i="6"/>
  <c r="M10" i="6"/>
  <c r="K10" i="6"/>
  <c r="AI23" i="3"/>
  <c r="AG23" i="3"/>
  <c r="AA23" i="3"/>
  <c r="W23" i="3"/>
  <c r="S23" i="3"/>
  <c r="Q23" i="3"/>
  <c r="C12" i="15" l="1"/>
  <c r="G12" i="15"/>
  <c r="K75" i="11"/>
  <c r="U12" i="11"/>
  <c r="K11" i="11"/>
  <c r="K43" i="11"/>
  <c r="K103" i="11"/>
  <c r="K55" i="11"/>
  <c r="K71" i="11"/>
  <c r="K27" i="11"/>
  <c r="K39" i="11"/>
  <c r="K119" i="11"/>
  <c r="K83" i="11"/>
  <c r="K51" i="11"/>
  <c r="K115" i="11"/>
  <c r="K107" i="11"/>
  <c r="K47" i="11"/>
  <c r="K31" i="11"/>
  <c r="K114" i="11"/>
  <c r="K106" i="11"/>
  <c r="K90" i="11"/>
  <c r="K86" i="11"/>
  <c r="K70" i="11"/>
  <c r="K66" i="11"/>
  <c r="K50" i="11"/>
  <c r="K42" i="11"/>
  <c r="K38" i="11"/>
  <c r="K26" i="11"/>
  <c r="K22" i="11"/>
  <c r="K18" i="11"/>
  <c r="K10" i="11"/>
  <c r="K45" i="11"/>
  <c r="K101" i="11"/>
  <c r="K93" i="11"/>
  <c r="K89" i="11"/>
  <c r="K85" i="11"/>
  <c r="K77" i="11"/>
  <c r="K73" i="11"/>
  <c r="K69" i="11"/>
  <c r="K61" i="11"/>
  <c r="K57" i="11"/>
  <c r="K53" i="11"/>
  <c r="K41" i="11"/>
  <c r="K37" i="11"/>
  <c r="K33" i="11"/>
  <c r="K29" i="11"/>
  <c r="K25" i="11"/>
  <c r="K21" i="11"/>
  <c r="K17" i="11"/>
  <c r="K13" i="11"/>
  <c r="K9" i="11"/>
  <c r="K124" i="11"/>
  <c r="K120" i="11"/>
  <c r="K116" i="11"/>
  <c r="K112" i="11"/>
  <c r="K108" i="11"/>
  <c r="K104" i="11"/>
  <c r="K100" i="11"/>
  <c r="K96" i="11"/>
  <c r="K92" i="11"/>
  <c r="K88" i="11"/>
  <c r="K84" i="11"/>
  <c r="K80" i="11"/>
  <c r="K76" i="11"/>
  <c r="K72" i="11"/>
  <c r="K68" i="11"/>
  <c r="K64" i="11"/>
  <c r="K60" i="11"/>
  <c r="K56" i="11"/>
  <c r="K52" i="11"/>
  <c r="K48" i="11"/>
  <c r="K44" i="11"/>
  <c r="K40" i="11"/>
  <c r="K36" i="11"/>
  <c r="K32" i="11"/>
  <c r="K28" i="11"/>
  <c r="K24" i="11"/>
  <c r="K20" i="11"/>
  <c r="K16" i="11"/>
  <c r="K12" i="11"/>
  <c r="U114" i="11"/>
  <c r="U90" i="11"/>
  <c r="U82" i="11"/>
  <c r="U70" i="11"/>
  <c r="U58" i="11"/>
  <c r="U50" i="11"/>
  <c r="U38" i="11"/>
  <c r="U26" i="11"/>
  <c r="U18" i="11"/>
  <c r="U97" i="11"/>
  <c r="U89" i="11"/>
  <c r="U81" i="11"/>
  <c r="U73" i="11"/>
  <c r="U65" i="11"/>
  <c r="U57" i="11"/>
  <c r="U49" i="11"/>
  <c r="U41" i="11"/>
  <c r="U33" i="11"/>
  <c r="U25" i="11"/>
  <c r="U17" i="11"/>
  <c r="U9" i="11"/>
  <c r="U120" i="11"/>
  <c r="U112" i="11"/>
  <c r="U104" i="11"/>
  <c r="U96" i="11"/>
  <c r="U88" i="11"/>
  <c r="U80" i="11"/>
  <c r="U72" i="11"/>
  <c r="U64" i="11"/>
  <c r="U56" i="11"/>
  <c r="U48" i="11"/>
  <c r="U44" i="11"/>
  <c r="U40" i="11"/>
  <c r="U36" i="11"/>
  <c r="U32" i="11"/>
  <c r="U28" i="11"/>
  <c r="U24" i="11"/>
  <c r="U20" i="11"/>
  <c r="U16" i="11"/>
  <c r="Q90" i="10"/>
  <c r="I115" i="9"/>
  <c r="W106" i="1"/>
  <c r="U106" i="1"/>
  <c r="O106" i="1"/>
  <c r="K106" i="1"/>
  <c r="G106" i="1"/>
  <c r="E106" i="1"/>
  <c r="E10" i="15" l="1"/>
  <c r="E11" i="15"/>
  <c r="E8" i="15"/>
  <c r="E9" i="15"/>
  <c r="E7" i="15"/>
  <c r="U122" i="11"/>
  <c r="U102" i="11"/>
  <c r="U52" i="11"/>
  <c r="U68" i="11"/>
  <c r="U84" i="11"/>
  <c r="U100" i="11"/>
  <c r="U116" i="11"/>
  <c r="U13" i="11"/>
  <c r="U29" i="11"/>
  <c r="U45" i="11"/>
  <c r="U61" i="11"/>
  <c r="U77" i="11"/>
  <c r="U93" i="11"/>
  <c r="U22" i="11"/>
  <c r="U42" i="11"/>
  <c r="U66" i="11"/>
  <c r="U86" i="11"/>
  <c r="U106" i="11"/>
  <c r="U43" i="11"/>
  <c r="U60" i="11"/>
  <c r="U76" i="11"/>
  <c r="U92" i="11"/>
  <c r="U108" i="11"/>
  <c r="U124" i="11"/>
  <c r="U21" i="11"/>
  <c r="U37" i="11"/>
  <c r="U53" i="11"/>
  <c r="U69" i="11"/>
  <c r="U85" i="11"/>
  <c r="U10" i="11"/>
  <c r="U34" i="11"/>
  <c r="U54" i="11"/>
  <c r="U74" i="11"/>
  <c r="U98" i="11"/>
  <c r="U118" i="11"/>
  <c r="K34" i="11"/>
  <c r="K54" i="11"/>
  <c r="K74" i="11"/>
  <c r="K98" i="11"/>
  <c r="K118" i="11"/>
  <c r="K63" i="11"/>
  <c r="K19" i="11"/>
  <c r="K99" i="11"/>
  <c r="K113" i="11"/>
  <c r="K111" i="11"/>
  <c r="K121" i="11"/>
  <c r="K58" i="11"/>
  <c r="K82" i="11"/>
  <c r="K102" i="11"/>
  <c r="K122" i="11"/>
  <c r="K95" i="11"/>
  <c r="K35" i="11"/>
  <c r="K109" i="11"/>
  <c r="K59" i="11"/>
  <c r="K87" i="11"/>
  <c r="K105" i="11"/>
  <c r="K49" i="11"/>
  <c r="K65" i="11"/>
  <c r="K81" i="11"/>
  <c r="K97" i="11"/>
  <c r="K14" i="11"/>
  <c r="K30" i="11"/>
  <c r="K46" i="11"/>
  <c r="K62" i="11"/>
  <c r="K78" i="11"/>
  <c r="K94" i="11"/>
  <c r="K110" i="11"/>
  <c r="K15" i="11"/>
  <c r="K79" i="11"/>
  <c r="K123" i="11"/>
  <c r="K67" i="11"/>
  <c r="K117" i="11"/>
  <c r="K91" i="11"/>
  <c r="K8" i="11"/>
  <c r="K23" i="11"/>
  <c r="U59" i="11"/>
  <c r="U14" i="11"/>
  <c r="U30" i="11"/>
  <c r="U46" i="11"/>
  <c r="U62" i="11"/>
  <c r="U78" i="11"/>
  <c r="U94" i="11"/>
  <c r="U110" i="11"/>
  <c r="U63" i="11"/>
  <c r="U105" i="11"/>
  <c r="U103" i="11"/>
  <c r="U67" i="11"/>
  <c r="U111" i="11"/>
  <c r="U115" i="11"/>
  <c r="U11" i="11"/>
  <c r="U75" i="11"/>
  <c r="U119" i="11"/>
  <c r="U113" i="11"/>
  <c r="U123" i="11"/>
  <c r="U27" i="11"/>
  <c r="U91" i="11"/>
  <c r="U47" i="11"/>
  <c r="U51" i="11"/>
  <c r="U71" i="11"/>
  <c r="U101" i="11"/>
  <c r="U15" i="11"/>
  <c r="U79" i="11"/>
  <c r="U121" i="11"/>
  <c r="U83" i="11"/>
  <c r="U39" i="11"/>
  <c r="U109" i="11"/>
  <c r="U31" i="11"/>
  <c r="U95" i="11"/>
  <c r="U19" i="11"/>
  <c r="U107" i="11"/>
  <c r="U55" i="11"/>
  <c r="U117" i="11"/>
  <c r="U35" i="11"/>
  <c r="U99" i="11"/>
  <c r="U23" i="11"/>
  <c r="U87" i="11"/>
  <c r="U8" i="11"/>
  <c r="Y106" i="1"/>
  <c r="E12" i="15" l="1"/>
  <c r="K126" i="11"/>
</calcChain>
</file>

<file path=xl/sharedStrings.xml><?xml version="1.0" encoding="utf-8"?>
<sst xmlns="http://schemas.openxmlformats.org/spreadsheetml/2006/main" count="1013" uniqueCount="288">
  <si>
    <t>صندوق سرمایه‌گذاری توسعه اندوخته آینده</t>
  </si>
  <si>
    <t>صورت وضعیت پورتفوی</t>
  </si>
  <si>
    <t>برای ماه منتهی به 1401/02/31</t>
  </si>
  <si>
    <t>نام شرکت</t>
  </si>
  <si>
    <t>1401/01/31</t>
  </si>
  <si>
    <t>تغییرات طی دوره</t>
  </si>
  <si>
    <t>1401/02/31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</si>
  <si>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</si>
  <si>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</si>
  <si>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</si>
  <si>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</si>
  <si>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</si>
  <si>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</si>
  <si>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</si>
  <si>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</si>
  <si>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</si>
  <si>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سینا</t>
  </si>
  <si>
    <t>بانک صادرات ایران</t>
  </si>
  <si>
    <t>بانک‌اقتصادنوین‌</t>
  </si>
  <si>
    <t>بیمه اتکایی امین</t>
  </si>
  <si>
    <t>پالایش نفت اصفهان</t>
  </si>
  <si>
    <t>پالایش نفت بندرعباس</t>
  </si>
  <si>
    <t>پالایش نفت تبریز</t>
  </si>
  <si>
    <t>پالایش نفت تهران</t>
  </si>
  <si>
    <t>پالایش نفت شیراز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</si>
  <si>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</si>
  <si>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</si>
  <si>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</si>
  <si>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</si>
  <si>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</si>
  <si>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زاگرس</t>
  </si>
  <si>
    <t>پتروشیمی غدیر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</si>
  <si>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</si>
  <si>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</si>
  <si>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</si>
  <si>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</si>
  <si>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</si>
  <si>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پلیمر آریا ساسول</t>
  </si>
  <si>
    <t>تامین سرمایه لوتوس پارسیان</t>
  </si>
  <si>
    <t>تامین سرمایه نوین</t>
  </si>
  <si>
    <t>تراکتورسازی‌ایران‌</t>
  </si>
  <si>
    <t>تمام سکه طرح جدید 0110 صادرات</t>
  </si>
  <si>
    <t>تمام سکه طرح جدید0312 رفاه</t>
  </si>
  <si>
    <t>توسعه‌معادن‌وفلزات‌</t>
  </si>
  <si>
    <t>تولیدی‌مهرام‌</t>
  </si>
  <si>
    <t>ح . سرمایه گذاری صبا تامین</t>
  </si>
  <si>
    <t>ح . معدنی و صنعتی گل گهر</t>
  </si>
  <si>
    <t>ح . واسپاری ملت</t>
  </si>
  <si>
    <t>حفاری شمال</t>
  </si>
  <si>
    <t>داروسازی‌ ابوریحان‌</t>
  </si>
  <si>
    <t>دوده‌ صنعتی‌ پارس‌</t>
  </si>
  <si>
    <t>ذوب آهن اصفهان</t>
  </si>
  <si>
    <t>سپنتا</t>
  </si>
  <si>
    <t>سخت آژند</t>
  </si>
  <si>
    <t>سرما آفرین‌</t>
  </si>
  <si>
    <t>سرمایه گذاری صبا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</si>
  <si>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</si>
  <si>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</si>
  <si>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</si>
  <si>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</si>
  <si>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</si>
  <si>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</si>
  <si>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 ساوه</t>
  </si>
  <si>
    <t>سیمان‌ کرمان‌</t>
  </si>
  <si>
    <t>سیمان‌ارومیه‌</t>
  </si>
  <si>
    <t>سیمان‌غرب‌</t>
  </si>
  <si>
    <t>سیمان‌مازندران‌</t>
  </si>
  <si>
    <t>سیمان‌هگمتان‌</t>
  </si>
  <si>
    <t>شرکت آهن و فولاد ارفع</t>
  </si>
  <si>
    <t>شرکت ارتباطات سیار ایران</t>
  </si>
  <si>
    <t>شرکت بهمن لیزینگ</t>
  </si>
  <si>
    <t>شرکت س استان کردستان</t>
  </si>
  <si>
    <t>شرکت صنایع غذایی مینو شرق</t>
  </si>
  <si>
    <t>شرکت کی بی سی</t>
  </si>
  <si>
    <t>شیرپاستوریزه پگاه گیلان</t>
  </si>
  <si>
    <t>صنایع پتروشیمی خلیج فارس</t>
  </si>
  <si>
    <t>صنایع پتروشیمی کرمانشاه</t>
  </si>
  <si>
    <t>صندوق سکه طلای مفید</t>
  </si>
  <si>
    <t>صنعتی دوده فام</t>
  </si>
  <si>
    <t>غلتک سازان سپاهان</t>
  </si>
  <si>
    <t>فجر انرژی خلیج فارس</t>
  </si>
  <si>
    <t>فرآورده‌های‌نسوزآذر</t>
  </si>
  <si>
    <t>فرآوری زغال سنگ پروده طبس</t>
  </si>
  <si>
    <t>فروسیلیس‌ ایران‌</t>
  </si>
  <si>
    <t>فولاد  خوزستان</t>
  </si>
  <si>
    <t>فولاد امیرکبیرکاشان</t>
  </si>
  <si>
    <t>فولاد خراسان</t>
  </si>
  <si>
    <t>فولاد مبارکه اصفهان</t>
  </si>
  <si>
    <t>گ.س.وت.ص.پتروشیمی خلیج فارس</t>
  </si>
  <si>
    <t>گروه مدیریت سرمایه گذاری امید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</si>
  <si>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</si>
  <si>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</si>
  <si>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</si>
  <si>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</si>
  <si>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معدنی و صنعتی گل گهر</t>
  </si>
  <si>
    <t>معدنی‌وصنعتی‌چادرملو</t>
  </si>
  <si>
    <t>ملی‌ صنایع‌ مس‌ ایران‌</t>
  </si>
  <si>
    <t>نفت ایرانول</t>
  </si>
  <si>
    <t>نفت پاسارگاد</t>
  </si>
  <si>
    <t>نفت‌ بهران‌</t>
  </si>
  <si>
    <t>نیروترانس‌</t>
  </si>
  <si>
    <t>کارخانجات‌داروپخش‌</t>
  </si>
  <si>
    <t>کالسیمین‌</t>
  </si>
  <si>
    <t>سرمایه گذاری تامین اجتماعی</t>
  </si>
  <si>
    <t>اختیارخ شپنا-6000-1401/02/25</t>
  </si>
  <si>
    <t>اختیارخ شپنا-7000-1401/02/25</t>
  </si>
  <si>
    <t>حمل و نقل گهرترابر سیرجان</t>
  </si>
  <si>
    <t>تمام سکه طرح جدید0211ملت</t>
  </si>
  <si>
    <t>اختیارخ شپنا-5000-1401/02/25</t>
  </si>
  <si>
    <t>اختیارخ شپنا-8000-1401/02/25</t>
  </si>
  <si>
    <t>ح . سیمان‌ارومیه‌</t>
  </si>
  <si>
    <t>ح. پالایش نفت تبریز</t>
  </si>
  <si>
    <t>تعداد اوراق تبعی</t>
  </si>
  <si>
    <t>قیمت اعمال</t>
  </si>
  <si>
    <t>تاریخ اعمال</t>
  </si>
  <si>
    <t>نرخ موثر</t>
  </si>
  <si>
    <t>اختیارف ت فارس11832-1401/04/12</t>
  </si>
  <si>
    <t>1401/04/12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</si>
  <si>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</si>
  <si>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</si>
  <si>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</si>
  <si>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</si>
  <si>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</si>
  <si>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</si>
  <si>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</si>
  <si>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</si>
  <si>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اسنادخزانه-م13بودجه98-010219</t>
  </si>
  <si>
    <t>بله</t>
  </si>
  <si>
    <t>1398/09/06</t>
  </si>
  <si>
    <t>1401/02/19</t>
  </si>
  <si>
    <t>اسنادخزانه-م14بودجه98-010318</t>
  </si>
  <si>
    <t>1398/08/11</t>
  </si>
  <si>
    <t>1401/03/18</t>
  </si>
  <si>
    <t>اسنادخزانه-م15بودجه98-010406</t>
  </si>
  <si>
    <t>1398/07/13</t>
  </si>
  <si>
    <t>1401/04/06</t>
  </si>
  <si>
    <t>اسنادخزانه-م17بودجه99-010226</t>
  </si>
  <si>
    <t>1400/01/14</t>
  </si>
  <si>
    <t>1401/02/26</t>
  </si>
  <si>
    <t>اسنادخزانه-م18بودجه98-010614</t>
  </si>
  <si>
    <t>1398/11/12</t>
  </si>
  <si>
    <t>1401/06/14</t>
  </si>
  <si>
    <t>اسنادخزانه-م1بودجه99-010621</t>
  </si>
  <si>
    <t>1399/09/01</t>
  </si>
  <si>
    <t>1401/06/21</t>
  </si>
  <si>
    <t>اسنادخزانه-م2بودجه99-011019</t>
  </si>
  <si>
    <t>1399/06/19</t>
  </si>
  <si>
    <t>1401/10/19</t>
  </si>
  <si>
    <t>اسنادخزانه-م3بودجه99-011110</t>
  </si>
  <si>
    <t>1399/06/22</t>
  </si>
  <si>
    <t>1401/11/10</t>
  </si>
  <si>
    <t>اسنادخزانه-م4بودجه99-011215</t>
  </si>
  <si>
    <t>1399/07/23</t>
  </si>
  <si>
    <t>1401/12/15</t>
  </si>
  <si>
    <t>اسنادخزانه-م5بودجه99-020218</t>
  </si>
  <si>
    <t>1399/09/05</t>
  </si>
  <si>
    <t>1402/02/18</t>
  </si>
  <si>
    <t>صکوک اجاره مخابرات-3 ماهه 16%</t>
  </si>
  <si>
    <t>1397/02/30</t>
  </si>
  <si>
    <t>1401/02/30</t>
  </si>
  <si>
    <t>مرابحه عام دولت3-ش.خ 0103</t>
  </si>
  <si>
    <t>1399/04/03</t>
  </si>
  <si>
    <t>1401/03/03</t>
  </si>
  <si>
    <t>مرابحه عام دولت3-ش.خ 0104</t>
  </si>
  <si>
    <t>1401/04/03</t>
  </si>
  <si>
    <t>منفعت دولت5-ش.خاص کاردان0108</t>
  </si>
  <si>
    <t>1398/08/18</t>
  </si>
  <si>
    <t>1401/08/18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</si>
  <si>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</si>
  <si>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</si>
  <si>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</si>
  <si>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</si>
  <si>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</si>
  <si>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</si>
  <si>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</si>
  <si>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</si>
  <si>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</si>
  <si>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</si>
  <si>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</si>
  <si>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</si>
  <si>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</si>
  <si>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بانک پاسارگاد هفت تیر</t>
  </si>
  <si>
    <t>207-8100-15522155-1</t>
  </si>
  <si>
    <t>1399/06/25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</si>
  <si>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</si>
  <si>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</si>
  <si>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</si>
  <si>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</si>
  <si>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</si>
  <si>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</si>
  <si>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</si>
  <si>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</si>
  <si>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</si>
  <si>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دولت61-ش.خ0309</t>
  </si>
  <si>
    <t/>
  </si>
  <si>
    <t>1403/09/26</t>
  </si>
  <si>
    <t>مرابحه عام دولت4-ش.خ 0009</t>
  </si>
  <si>
    <t>1400/09/12</t>
  </si>
  <si>
    <t>منفعت صبا اروند ملت 14001222</t>
  </si>
  <si>
    <t>1400/12/22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</si>
  <si>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</si>
  <si>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</si>
  <si>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</si>
  <si>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</si>
  <si>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</si>
  <si>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</si>
  <si>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1400/11/25</t>
  </si>
  <si>
    <t>1400/12/23</t>
  </si>
  <si>
    <t>1401/02/29</t>
  </si>
  <si>
    <t>1401/02/28</t>
  </si>
  <si>
    <t>1401/02/25</t>
  </si>
  <si>
    <t>1400/12/24</t>
  </si>
  <si>
    <t>1401/02/10</t>
  </si>
  <si>
    <t>1400/12/21</t>
  </si>
  <si>
    <t>1400/08/06</t>
  </si>
  <si>
    <t>1400/10/29</t>
  </si>
  <si>
    <t>1400/10/06</t>
  </si>
  <si>
    <t>1401/02/17</t>
  </si>
  <si>
    <t>1400/12/18</t>
  </si>
  <si>
    <t>1401/02/21</t>
  </si>
  <si>
    <t>1401/01/30</t>
  </si>
  <si>
    <t>1400/10/30</t>
  </si>
  <si>
    <t>بهای فروش</t>
  </si>
  <si>
    <t>ارزش دفتری</t>
  </si>
  <si>
    <t>سود و زیان ناشی از تغییر قیمت</t>
  </si>
  <si>
    <t>سود و زیان ناشی از فروش</t>
  </si>
  <si>
    <t>ریل پرداز نو آفرین</t>
  </si>
  <si>
    <t>ح . غلتک سازان سپاهان</t>
  </si>
  <si>
    <t>صنایع چوب خزر کاسپین</t>
  </si>
  <si>
    <t>ح. شرکت کی بی سی</t>
  </si>
  <si>
    <t>س. و خدمات مدیریت صند. ب کشوری</t>
  </si>
  <si>
    <t>تمام سکه طرح جدید0112سامان</t>
  </si>
  <si>
    <t>تمام سکه طرح جدید0012صادرات</t>
  </si>
  <si>
    <t>تمام سکه طرح جدید0012رفاه</t>
  </si>
  <si>
    <t>تمام سکه طرح جدید0111آینده</t>
  </si>
  <si>
    <t>ح.سرمایه گذاری صندوق بازنشستگی</t>
  </si>
  <si>
    <t>ح.گروه مدیریت سرمایه گذار امید</t>
  </si>
  <si>
    <t>ح . صنایع‌خاک‌چینی‌ایران‌</t>
  </si>
  <si>
    <t>ح . تامین سرمایه لوتوس پارسیان</t>
  </si>
  <si>
    <t>ح . فجر انرژی خلیج فارس</t>
  </si>
  <si>
    <t>واسپاری ملت</t>
  </si>
  <si>
    <t>ح . بیمه اتکایی امین</t>
  </si>
  <si>
    <t>سپید ماکیان</t>
  </si>
  <si>
    <t>ح . دوده‌ صنعتی‌ پارس‌</t>
  </si>
  <si>
    <t>مدیریت صنعت شوینده ت.ص.بهشهر</t>
  </si>
  <si>
    <t>آریان کیمیا تک</t>
  </si>
  <si>
    <t>اسنادخزانه-م11بودجه98-001013</t>
  </si>
  <si>
    <t>اسنادخزانه-م23بودجه97-000824</t>
  </si>
  <si>
    <t>اسنادخزانه-م9بودجه98-000923</t>
  </si>
  <si>
    <t>اسنادخزانه-م12بودجه98-001111</t>
  </si>
  <si>
    <t>اسنادخزانه-م10بودجه98-001006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</si>
  <si>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</si>
  <si>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</si>
  <si>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</si>
  <si>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</si>
  <si>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</si>
  <si>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</si>
  <si>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</si>
  <si>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</si>
  <si>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</si>
  <si>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</si>
  <si>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</si>
  <si>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</si>
  <si>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</si>
  <si>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</si>
  <si>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</si>
  <si>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1401/02/01</t>
  </si>
  <si>
    <t>-</t>
  </si>
  <si>
    <t>سایر</t>
  </si>
  <si>
    <t xml:space="preserve">سایر </t>
  </si>
  <si>
    <t>سایر درآمدهای تنزیل سود سهام</t>
  </si>
  <si>
    <t>سایر درآمدهای تنزیل سود بانک</t>
  </si>
  <si>
    <t xml:space="preserve">از ابتدای سال مالی </t>
  </si>
  <si>
    <t>تا پایان ماه</t>
  </si>
  <si>
    <t>نام سهم</t>
  </si>
  <si>
    <t>نام اختیار معامله</t>
  </si>
  <si>
    <t>تعداد اعمال</t>
  </si>
  <si>
    <t>ارزش اعمال</t>
  </si>
  <si>
    <t>ارزش دفتری اختیار</t>
  </si>
  <si>
    <t>کارمزد اعمال</t>
  </si>
  <si>
    <t>مالیات اعمال</t>
  </si>
  <si>
    <t>سود و زیان فروش اعمال</t>
  </si>
  <si>
    <t>شپنا1</t>
  </si>
  <si>
    <t>ضشنا20141</t>
  </si>
  <si>
    <t>ضشنا20151</t>
  </si>
  <si>
    <t>ضشنا20161</t>
  </si>
  <si>
    <t>ضشنا20171</t>
  </si>
  <si>
    <t>سود و زیان ناشی از اختیار معامله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</si>
</sst>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7" fontId="2" fillId="0" borderId="0" xfId="0" applyNumberFormat="1" applyFont="1"/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/>
    <xf numFmtId="10" fontId="2" fillId="0" borderId="0" xfId="1" applyNumberFormat="1" applyFont="1" applyAlignment="1">
      <alignment horizontal="center"/>
    </xf>
    <xf numFmtId="10" fontId="2" fillId="0" borderId="2" xfId="1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/>
    <xf numFmtId="37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64" fontId="2" fillId="0" borderId="0" xfId="2" applyNumberFormat="1" applyFont="1"/>
    <xf numFmtId="164" fontId="2" fillId="0" borderId="0" xfId="0" applyNumberFormat="1" applyFont="1"/>
    <xf numFmtId="164" fontId="2" fillId="0" borderId="2" xfId="2" applyNumberFormat="1" applyFont="1" applyBorder="1"/>
    <xf numFmtId="164" fontId="2" fillId="0" borderId="1" xfId="2" applyNumberFormat="1" applyFont="1" applyBorder="1"/>
    <xf numFmtId="37" fontId="2" fillId="0" borderId="0" xfId="0" applyNumberFormat="1" applyFont="1" applyBorder="1" applyAlignment="1">
      <alignment horizontal="center"/>
    </xf>
    <xf numFmtId="164" fontId="2" fillId="0" borderId="0" xfId="2" applyNumberFormat="1" applyFont="1" applyBorder="1"/>
    <xf numFmtId="0" fontId="2" fillId="0" borderId="0" xfId="0" applyFont="1" applyFill="1"/>
    <xf numFmtId="3" fontId="2" fillId="0" borderId="0" xfId="0" applyNumberFormat="1" applyFont="1" applyFill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32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933D2DE-4D1D-D0B4-AC70-A6398491EE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6E6FC-35C3-4ADF-9AEA-89B3C8E70CEC}">
  <dimension ref="A1"/>
  <sheetViews>
    <sheetView rightToLeft="1" tabSelected="1" view="pageBreakPreview" zoomScale="60" zoomScaleNormal="100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228600</xdr:colOff>
                <xdr:row>32</xdr:row>
                <xdr:rowOff>123825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F93CE-3128-4EB2-A1F3-717C9F2132E0}">
  <dimension ref="A1:V15"/>
  <sheetViews>
    <sheetView rightToLeft="1" zoomScale="110" zoomScaleNormal="110" workbookViewId="0">
      <selection activeCell="S14" sqref="S14"/>
    </sheetView>
  </sheetViews>
  <sheetFormatPr defaultRowHeight="24" x14ac:dyDescent="0.55000000000000004"/>
  <cols>
    <col min="1" max="1" width="8" style="1" bestFit="1" customWidth="1"/>
    <col min="2" max="2" width="0.85546875" style="1" customWidth="1"/>
    <col min="3" max="3" width="14.140625" style="1" bestFit="1" customWidth="1"/>
    <col min="4" max="4" width="0.85546875" style="1" customWidth="1"/>
    <col min="5" max="5" width="12.140625" style="1" bestFit="1" customWidth="1"/>
    <col min="6" max="6" width="0.85546875" style="1" customWidth="1"/>
    <col min="7" max="7" width="13" style="18" customWidth="1"/>
    <col min="8" max="8" width="0.85546875" style="18" customWidth="1"/>
    <col min="9" max="9" width="18.85546875" style="18" bestFit="1" customWidth="1"/>
    <col min="10" max="10" width="0.85546875" style="18" customWidth="1"/>
    <col min="11" max="11" width="18.85546875" style="18" bestFit="1" customWidth="1"/>
    <col min="12" max="12" width="0.85546875" style="18" customWidth="1"/>
    <col min="13" max="13" width="20" style="18" bestFit="1" customWidth="1"/>
    <col min="14" max="14" width="0.85546875" style="18" customWidth="1"/>
    <col min="15" max="15" width="18.85546875" style="18" bestFit="1" customWidth="1"/>
    <col min="16" max="16" width="0.85546875" style="18" customWidth="1"/>
    <col min="17" max="17" width="13.42578125" style="18" bestFit="1" customWidth="1"/>
    <col min="18" max="18" width="0.85546875" style="18" customWidth="1"/>
    <col min="19" max="19" width="13.140625" style="18" bestFit="1" customWidth="1"/>
    <col min="20" max="20" width="0.85546875" style="18" customWidth="1"/>
    <col min="21" max="21" width="22.5703125" style="18" bestFit="1" customWidth="1"/>
    <col min="22" max="22" width="14.140625" style="1" bestFit="1" customWidth="1"/>
    <col min="23" max="16384" width="9.140625" style="1"/>
  </cols>
  <sheetData>
    <row r="1" spans="1:22" x14ac:dyDescent="0.55000000000000004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2" x14ac:dyDescent="0.55000000000000004">
      <c r="A2" s="29" t="s">
        <v>184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22" x14ac:dyDescent="0.55000000000000004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2" x14ac:dyDescent="0.5500000000000000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2" x14ac:dyDescent="0.55000000000000004">
      <c r="A5" s="15" t="s">
        <v>274</v>
      </c>
      <c r="C5" s="15" t="s">
        <v>275</v>
      </c>
      <c r="E5" s="15" t="s">
        <v>114</v>
      </c>
      <c r="G5" s="21" t="s">
        <v>276</v>
      </c>
      <c r="I5" s="21" t="s">
        <v>113</v>
      </c>
      <c r="K5" s="21" t="s">
        <v>223</v>
      </c>
      <c r="M5" s="21" t="s">
        <v>277</v>
      </c>
      <c r="O5" s="21" t="s">
        <v>278</v>
      </c>
      <c r="Q5" s="21" t="s">
        <v>279</v>
      </c>
      <c r="S5" s="21" t="s">
        <v>280</v>
      </c>
      <c r="U5" s="21" t="s">
        <v>281</v>
      </c>
    </row>
    <row r="6" spans="1:22" x14ac:dyDescent="0.55000000000000004">
      <c r="A6" s="1" t="s">
        <v>282</v>
      </c>
      <c r="C6" s="1" t="s">
        <v>283</v>
      </c>
      <c r="E6" s="1" t="s">
        <v>210</v>
      </c>
      <c r="G6" s="6">
        <v>584298</v>
      </c>
      <c r="H6" s="6"/>
      <c r="I6" s="6">
        <v>3671</v>
      </c>
      <c r="K6" s="6">
        <v>4130986860</v>
      </c>
      <c r="L6" s="6"/>
      <c r="M6" s="6">
        <v>2144957958</v>
      </c>
      <c r="N6" s="6"/>
      <c r="O6" s="6">
        <v>1605131614</v>
      </c>
      <c r="P6" s="6"/>
      <c r="Q6" s="6">
        <v>0</v>
      </c>
      <c r="R6" s="6"/>
      <c r="S6" s="6">
        <v>0</v>
      </c>
      <c r="T6" s="6"/>
      <c r="U6" s="6">
        <f>K6-M6-O6</f>
        <v>380897288</v>
      </c>
      <c r="V6" s="19"/>
    </row>
    <row r="7" spans="1:22" x14ac:dyDescent="0.55000000000000004">
      <c r="A7" s="1" t="s">
        <v>282</v>
      </c>
      <c r="C7" s="1" t="s">
        <v>284</v>
      </c>
      <c r="E7" s="1" t="s">
        <v>210</v>
      </c>
      <c r="G7" s="6">
        <v>423582</v>
      </c>
      <c r="H7" s="6"/>
      <c r="I7" s="6">
        <v>4405</v>
      </c>
      <c r="K7" s="6">
        <v>2994724740</v>
      </c>
      <c r="L7" s="6"/>
      <c r="M7" s="6">
        <v>1865878710</v>
      </c>
      <c r="N7" s="6"/>
      <c r="O7" s="6">
        <v>932651650</v>
      </c>
      <c r="P7" s="6"/>
      <c r="Q7" s="6">
        <v>0</v>
      </c>
      <c r="R7" s="6"/>
      <c r="S7" s="6">
        <v>0</v>
      </c>
      <c r="T7" s="6"/>
      <c r="U7" s="6">
        <v>196194380</v>
      </c>
      <c r="V7" s="19"/>
    </row>
    <row r="8" spans="1:22" x14ac:dyDescent="0.55000000000000004">
      <c r="A8" s="1" t="s">
        <v>282</v>
      </c>
      <c r="C8" s="1" t="s">
        <v>285</v>
      </c>
      <c r="E8" s="1" t="s">
        <v>210</v>
      </c>
      <c r="G8" s="6">
        <v>512112</v>
      </c>
      <c r="H8" s="6"/>
      <c r="I8" s="6">
        <v>5139</v>
      </c>
      <c r="K8" s="6">
        <v>3620631840</v>
      </c>
      <c r="L8" s="6"/>
      <c r="M8" s="6">
        <v>2631743568</v>
      </c>
      <c r="N8" s="6"/>
      <c r="O8" s="6">
        <v>940807523</v>
      </c>
      <c r="P8" s="6"/>
      <c r="Q8" s="6">
        <v>0</v>
      </c>
      <c r="R8" s="6"/>
      <c r="S8" s="6">
        <v>0</v>
      </c>
      <c r="T8" s="6"/>
      <c r="U8" s="6">
        <v>48080749</v>
      </c>
      <c r="V8" s="19"/>
    </row>
    <row r="9" spans="1:22" x14ac:dyDescent="0.55000000000000004">
      <c r="A9" s="1" t="s">
        <v>282</v>
      </c>
      <c r="C9" s="1" t="s">
        <v>286</v>
      </c>
      <c r="E9" s="1" t="s">
        <v>210</v>
      </c>
      <c r="G9" s="6">
        <v>36774</v>
      </c>
      <c r="H9" s="6"/>
      <c r="I9" s="6">
        <v>5873</v>
      </c>
      <c r="K9" s="6">
        <v>259992180</v>
      </c>
      <c r="L9" s="6"/>
      <c r="M9" s="6">
        <v>215973702</v>
      </c>
      <c r="N9" s="6"/>
      <c r="O9" s="6">
        <v>36783377</v>
      </c>
      <c r="P9" s="6"/>
      <c r="Q9" s="6">
        <v>0</v>
      </c>
      <c r="R9" s="6"/>
      <c r="S9" s="6">
        <v>0</v>
      </c>
      <c r="T9" s="6"/>
      <c r="U9" s="6">
        <v>7235101</v>
      </c>
      <c r="V9" s="19"/>
    </row>
    <row r="10" spans="1:22" ht="24.75" thickBot="1" x14ac:dyDescent="0.6">
      <c r="I10" s="23"/>
      <c r="K10" s="14">
        <f>SUM(K6:K9)</f>
        <v>11006335620</v>
      </c>
      <c r="M10" s="20">
        <f>SUM(M6:M9)</f>
        <v>6858553938</v>
      </c>
      <c r="O10" s="14">
        <f>SUM(O6:O9)</f>
        <v>3515374164</v>
      </c>
      <c r="Q10" s="14">
        <f>SUM(Q6:Q9)</f>
        <v>0</v>
      </c>
      <c r="S10" s="14">
        <f>SUM(S6:S9)</f>
        <v>0</v>
      </c>
      <c r="U10" s="14">
        <f>SUM(U6:U9)</f>
        <v>632407518</v>
      </c>
    </row>
    <row r="11" spans="1:22" ht="24.75" thickTop="1" x14ac:dyDescent="0.55000000000000004">
      <c r="K11" s="1"/>
    </row>
    <row r="13" spans="1:22" x14ac:dyDescent="0.55000000000000004">
      <c r="K13" s="1"/>
      <c r="S13" s="22"/>
    </row>
    <row r="14" spans="1:22" x14ac:dyDescent="0.55000000000000004">
      <c r="K14" s="1"/>
    </row>
    <row r="15" spans="1:22" x14ac:dyDescent="0.55000000000000004">
      <c r="K15" s="1"/>
    </row>
  </sheetData>
  <mergeCells count="3">
    <mergeCell ref="A3:U3"/>
    <mergeCell ref="A2:U2"/>
    <mergeCell ref="A1:U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28"/>
  <sheetViews>
    <sheetView rightToLeft="1" topLeftCell="A118" workbookViewId="0">
      <selection activeCell="U122" sqref="U122"/>
    </sheetView>
  </sheetViews>
  <sheetFormatPr defaultRowHeight="24" x14ac:dyDescent="0.55000000000000004"/>
  <cols>
    <col min="1" max="1" width="34.42578125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17.425781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19.1406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 x14ac:dyDescent="0.55000000000000004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1" ht="24.75" x14ac:dyDescent="0.55000000000000004">
      <c r="A3" s="28" t="s">
        <v>184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24.75" x14ac:dyDescent="0.55000000000000004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6" spans="1:21" ht="24.75" x14ac:dyDescent="0.55000000000000004">
      <c r="A6" s="26" t="s">
        <v>3</v>
      </c>
      <c r="C6" s="27" t="s">
        <v>186</v>
      </c>
      <c r="D6" s="27" t="s">
        <v>186</v>
      </c>
      <c r="E6" s="27" t="s">
        <v>186</v>
      </c>
      <c r="F6" s="27" t="s">
        <v>186</v>
      </c>
      <c r="G6" s="27" t="s">
        <v>186</v>
      </c>
      <c r="H6" s="27" t="s">
        <v>186</v>
      </c>
      <c r="I6" s="27" t="s">
        <v>186</v>
      </c>
      <c r="J6" s="27" t="s">
        <v>186</v>
      </c>
      <c r="K6" s="27" t="s">
        <v>186</v>
      </c>
      <c r="M6" s="27" t="s">
        <v>187</v>
      </c>
      <c r="N6" s="27" t="s">
        <v>187</v>
      </c>
      <c r="O6" s="27" t="s">
        <v>187</v>
      </c>
      <c r="P6" s="27" t="s">
        <v>187</v>
      </c>
      <c r="Q6" s="27" t="s">
        <v>187</v>
      </c>
      <c r="R6" s="27" t="s">
        <v>187</v>
      </c>
      <c r="S6" s="27" t="s">
        <v>187</v>
      </c>
      <c r="T6" s="27" t="s">
        <v>187</v>
      </c>
      <c r="U6" s="27" t="s">
        <v>187</v>
      </c>
    </row>
    <row r="7" spans="1:21" ht="24.75" x14ac:dyDescent="0.55000000000000004">
      <c r="A7" s="27" t="s">
        <v>3</v>
      </c>
      <c r="C7" s="27" t="s">
        <v>251</v>
      </c>
      <c r="E7" s="27" t="s">
        <v>252</v>
      </c>
      <c r="G7" s="27" t="s">
        <v>253</v>
      </c>
      <c r="I7" s="27" t="s">
        <v>174</v>
      </c>
      <c r="K7" s="27" t="s">
        <v>254</v>
      </c>
      <c r="M7" s="27" t="s">
        <v>251</v>
      </c>
      <c r="O7" s="27" t="s">
        <v>252</v>
      </c>
      <c r="Q7" s="27" t="s">
        <v>253</v>
      </c>
      <c r="S7" s="27" t="s">
        <v>174</v>
      </c>
      <c r="U7" s="27" t="s">
        <v>254</v>
      </c>
    </row>
    <row r="8" spans="1:21" x14ac:dyDescent="0.55000000000000004">
      <c r="A8" s="1" t="s">
        <v>63</v>
      </c>
      <c r="C8" s="6">
        <v>0</v>
      </c>
      <c r="D8" s="6"/>
      <c r="E8" s="6">
        <v>3970387</v>
      </c>
      <c r="F8" s="6"/>
      <c r="G8" s="6">
        <v>-9922</v>
      </c>
      <c r="H8" s="6"/>
      <c r="I8" s="6">
        <f>C8+E8+G8</f>
        <v>3960465</v>
      </c>
      <c r="J8" s="6"/>
      <c r="K8" s="8">
        <f>I8/$I$126</f>
        <v>7.943371212543919E-6</v>
      </c>
      <c r="L8" s="6"/>
      <c r="M8" s="6">
        <v>20816579</v>
      </c>
      <c r="N8" s="6"/>
      <c r="O8" s="6">
        <v>17610292</v>
      </c>
      <c r="P8" s="6"/>
      <c r="Q8" s="6">
        <v>11414935</v>
      </c>
      <c r="R8" s="6"/>
      <c r="S8" s="6">
        <f>M8+O8+Q8</f>
        <v>49841806</v>
      </c>
      <c r="T8" s="6"/>
      <c r="U8" s="8">
        <f>S8/$S$126</f>
        <v>4.0205932462009725E-5</v>
      </c>
    </row>
    <row r="9" spans="1:21" x14ac:dyDescent="0.55000000000000004">
      <c r="A9" s="1" t="s">
        <v>66</v>
      </c>
      <c r="C9" s="6">
        <v>0</v>
      </c>
      <c r="D9" s="6"/>
      <c r="E9" s="6">
        <v>57102838</v>
      </c>
      <c r="F9" s="6"/>
      <c r="G9" s="6">
        <v>-10211</v>
      </c>
      <c r="H9" s="6"/>
      <c r="I9" s="6">
        <f t="shared" ref="I9:I72" si="0">C9+E9+G9</f>
        <v>57092627</v>
      </c>
      <c r="J9" s="6"/>
      <c r="K9" s="8">
        <f t="shared" ref="K9:K72" si="1">I9/$I$126</f>
        <v>1.1450875838072239E-4</v>
      </c>
      <c r="L9" s="6"/>
      <c r="M9" s="6">
        <v>758563590</v>
      </c>
      <c r="N9" s="6"/>
      <c r="O9" s="6">
        <v>645184389</v>
      </c>
      <c r="P9" s="6"/>
      <c r="Q9" s="6">
        <v>-10211</v>
      </c>
      <c r="R9" s="6"/>
      <c r="S9" s="6">
        <f t="shared" ref="S9:S72" si="2">M9+O9+Q9</f>
        <v>1403737768</v>
      </c>
      <c r="T9" s="6"/>
      <c r="U9" s="8">
        <f t="shared" ref="U9:U72" si="3">S9/$S$126</f>
        <v>1.1323543511762048E-3</v>
      </c>
    </row>
    <row r="10" spans="1:21" x14ac:dyDescent="0.55000000000000004">
      <c r="A10" s="1" t="s">
        <v>46</v>
      </c>
      <c r="C10" s="6">
        <v>0</v>
      </c>
      <c r="D10" s="6"/>
      <c r="E10" s="6">
        <v>-2308331989</v>
      </c>
      <c r="F10" s="6"/>
      <c r="G10" s="6">
        <v>2278955612</v>
      </c>
      <c r="H10" s="6"/>
      <c r="I10" s="6">
        <f t="shared" si="0"/>
        <v>-29376377</v>
      </c>
      <c r="J10" s="6"/>
      <c r="K10" s="8">
        <f t="shared" si="1"/>
        <v>-5.8919209585399013E-5</v>
      </c>
      <c r="L10" s="6"/>
      <c r="M10" s="6">
        <v>0</v>
      </c>
      <c r="N10" s="6"/>
      <c r="O10" s="6">
        <v>0</v>
      </c>
      <c r="P10" s="6"/>
      <c r="Q10" s="6">
        <v>2278955612</v>
      </c>
      <c r="R10" s="6"/>
      <c r="S10" s="6">
        <f t="shared" si="2"/>
        <v>2278955612</v>
      </c>
      <c r="T10" s="6"/>
      <c r="U10" s="8">
        <f t="shared" si="3"/>
        <v>1.8383670812407967E-3</v>
      </c>
    </row>
    <row r="11" spans="1:21" x14ac:dyDescent="0.55000000000000004">
      <c r="A11" s="1" t="s">
        <v>94</v>
      </c>
      <c r="C11" s="6">
        <v>0</v>
      </c>
      <c r="D11" s="6"/>
      <c r="E11" s="6">
        <v>1109126042</v>
      </c>
      <c r="F11" s="6"/>
      <c r="G11" s="6">
        <v>-889922849</v>
      </c>
      <c r="H11" s="6"/>
      <c r="I11" s="6">
        <f t="shared" si="0"/>
        <v>219203193</v>
      </c>
      <c r="J11" s="6"/>
      <c r="K11" s="8">
        <f t="shared" si="1"/>
        <v>4.3964845869712488E-4</v>
      </c>
      <c r="L11" s="6"/>
      <c r="M11" s="6">
        <v>0</v>
      </c>
      <c r="N11" s="6"/>
      <c r="O11" s="6">
        <v>-50725558</v>
      </c>
      <c r="P11" s="6"/>
      <c r="Q11" s="6">
        <v>-889922849</v>
      </c>
      <c r="R11" s="6"/>
      <c r="S11" s="6">
        <f t="shared" si="2"/>
        <v>-940648407</v>
      </c>
      <c r="T11" s="6"/>
      <c r="U11" s="8">
        <f t="shared" si="3"/>
        <v>-7.5879365852712141E-4</v>
      </c>
    </row>
    <row r="12" spans="1:21" x14ac:dyDescent="0.55000000000000004">
      <c r="A12" s="1" t="s">
        <v>84</v>
      </c>
      <c r="C12" s="6">
        <v>0</v>
      </c>
      <c r="D12" s="6"/>
      <c r="E12" s="6">
        <v>12561097436</v>
      </c>
      <c r="F12" s="6"/>
      <c r="G12" s="6">
        <v>-6771</v>
      </c>
      <c r="H12" s="6"/>
      <c r="I12" s="6">
        <f t="shared" si="0"/>
        <v>12561090665</v>
      </c>
      <c r="J12" s="6"/>
      <c r="K12" s="8">
        <f t="shared" si="1"/>
        <v>2.5193356332277941E-2</v>
      </c>
      <c r="L12" s="6"/>
      <c r="M12" s="6">
        <v>0</v>
      </c>
      <c r="N12" s="6"/>
      <c r="O12" s="6">
        <v>-57787188251</v>
      </c>
      <c r="P12" s="6"/>
      <c r="Q12" s="6">
        <v>-6771</v>
      </c>
      <c r="R12" s="6"/>
      <c r="S12" s="6">
        <f t="shared" si="2"/>
        <v>-57787195022</v>
      </c>
      <c r="T12" s="6"/>
      <c r="U12" s="8">
        <f t="shared" si="3"/>
        <v>-4.6615246249775068E-2</v>
      </c>
    </row>
    <row r="13" spans="1:21" x14ac:dyDescent="0.55000000000000004">
      <c r="A13" s="1" t="s">
        <v>86</v>
      </c>
      <c r="C13" s="6">
        <v>0</v>
      </c>
      <c r="D13" s="6"/>
      <c r="E13" s="6">
        <v>3168781163</v>
      </c>
      <c r="F13" s="6"/>
      <c r="G13" s="6">
        <v>-3214725771</v>
      </c>
      <c r="H13" s="6"/>
      <c r="I13" s="6">
        <f t="shared" si="0"/>
        <v>-45944608</v>
      </c>
      <c r="J13" s="6"/>
      <c r="K13" s="8">
        <f t="shared" si="1"/>
        <v>-9.2149552277021778E-5</v>
      </c>
      <c r="L13" s="6"/>
      <c r="M13" s="6">
        <v>0</v>
      </c>
      <c r="N13" s="6"/>
      <c r="O13" s="6">
        <v>0</v>
      </c>
      <c r="P13" s="6"/>
      <c r="Q13" s="6">
        <v>-15185681291</v>
      </c>
      <c r="R13" s="6"/>
      <c r="S13" s="6">
        <f t="shared" si="2"/>
        <v>-15185681291</v>
      </c>
      <c r="T13" s="6"/>
      <c r="U13" s="8">
        <f t="shared" si="3"/>
        <v>-1.2249846572083495E-2</v>
      </c>
    </row>
    <row r="14" spans="1:21" x14ac:dyDescent="0.55000000000000004">
      <c r="A14" s="1" t="s">
        <v>72</v>
      </c>
      <c r="C14" s="6">
        <v>0</v>
      </c>
      <c r="D14" s="6"/>
      <c r="E14" s="6">
        <v>-3251428372</v>
      </c>
      <c r="F14" s="6"/>
      <c r="G14" s="6">
        <v>4819357711</v>
      </c>
      <c r="H14" s="6"/>
      <c r="I14" s="6">
        <f t="shared" si="0"/>
        <v>1567929339</v>
      </c>
      <c r="J14" s="6"/>
      <c r="K14" s="8">
        <f t="shared" si="1"/>
        <v>3.1447430477773734E-3</v>
      </c>
      <c r="L14" s="6"/>
      <c r="M14" s="6">
        <v>0</v>
      </c>
      <c r="N14" s="6"/>
      <c r="O14" s="6">
        <v>0</v>
      </c>
      <c r="P14" s="6"/>
      <c r="Q14" s="6">
        <v>4819357711</v>
      </c>
      <c r="R14" s="6"/>
      <c r="S14" s="6">
        <f t="shared" si="2"/>
        <v>4819357711</v>
      </c>
      <c r="T14" s="6"/>
      <c r="U14" s="8">
        <f t="shared" si="3"/>
        <v>3.8876354247422691E-3</v>
      </c>
    </row>
    <row r="15" spans="1:21" x14ac:dyDescent="0.55000000000000004">
      <c r="A15" s="1" t="s">
        <v>74</v>
      </c>
      <c r="C15" s="6">
        <v>24656127</v>
      </c>
      <c r="D15" s="6"/>
      <c r="E15" s="6">
        <v>552991575</v>
      </c>
      <c r="F15" s="6"/>
      <c r="G15" s="6">
        <v>-501773522</v>
      </c>
      <c r="H15" s="6"/>
      <c r="I15" s="6">
        <f t="shared" si="0"/>
        <v>75874180</v>
      </c>
      <c r="J15" s="6"/>
      <c r="K15" s="8">
        <f t="shared" si="1"/>
        <v>1.5217828643539978E-4</v>
      </c>
      <c r="L15" s="6"/>
      <c r="M15" s="6">
        <v>24656127</v>
      </c>
      <c r="N15" s="6"/>
      <c r="O15" s="6">
        <v>0</v>
      </c>
      <c r="P15" s="6"/>
      <c r="Q15" s="6">
        <v>-501773522</v>
      </c>
      <c r="R15" s="6"/>
      <c r="S15" s="6">
        <f t="shared" si="2"/>
        <v>-477117395</v>
      </c>
      <c r="T15" s="6"/>
      <c r="U15" s="8">
        <f t="shared" si="3"/>
        <v>-3.8487669888647325E-4</v>
      </c>
    </row>
    <row r="16" spans="1:21" x14ac:dyDescent="0.55000000000000004">
      <c r="A16" s="1" t="s">
        <v>91</v>
      </c>
      <c r="C16" s="6">
        <v>0</v>
      </c>
      <c r="D16" s="6"/>
      <c r="E16" s="6">
        <v>17454101391</v>
      </c>
      <c r="F16" s="6"/>
      <c r="G16" s="6">
        <v>11806922</v>
      </c>
      <c r="H16" s="6"/>
      <c r="I16" s="6">
        <f t="shared" si="0"/>
        <v>17465908313</v>
      </c>
      <c r="J16" s="6"/>
      <c r="K16" s="8">
        <f t="shared" si="1"/>
        <v>3.5030783833316474E-2</v>
      </c>
      <c r="L16" s="6"/>
      <c r="M16" s="6">
        <v>0</v>
      </c>
      <c r="N16" s="6"/>
      <c r="O16" s="6">
        <v>16725290332</v>
      </c>
      <c r="P16" s="6"/>
      <c r="Q16" s="6">
        <v>11806922</v>
      </c>
      <c r="R16" s="6"/>
      <c r="S16" s="6">
        <f t="shared" si="2"/>
        <v>16737097254</v>
      </c>
      <c r="T16" s="6"/>
      <c r="U16" s="8">
        <f t="shared" si="3"/>
        <v>1.3501328619681485E-2</v>
      </c>
    </row>
    <row r="17" spans="1:21" x14ac:dyDescent="0.55000000000000004">
      <c r="A17" s="1" t="s">
        <v>77</v>
      </c>
      <c r="C17" s="6">
        <v>0</v>
      </c>
      <c r="D17" s="6"/>
      <c r="E17" s="6">
        <v>-268846724</v>
      </c>
      <c r="F17" s="6"/>
      <c r="G17" s="6">
        <v>1923803575</v>
      </c>
      <c r="H17" s="6"/>
      <c r="I17" s="6">
        <f t="shared" si="0"/>
        <v>1654956851</v>
      </c>
      <c r="J17" s="6"/>
      <c r="K17" s="8">
        <f t="shared" si="1"/>
        <v>3.3192911964215659E-3</v>
      </c>
      <c r="L17" s="6"/>
      <c r="M17" s="6">
        <v>0</v>
      </c>
      <c r="N17" s="6"/>
      <c r="O17" s="6">
        <v>0</v>
      </c>
      <c r="P17" s="6"/>
      <c r="Q17" s="6">
        <v>1923803575</v>
      </c>
      <c r="R17" s="6"/>
      <c r="S17" s="6">
        <f t="shared" si="2"/>
        <v>1923803575</v>
      </c>
      <c r="T17" s="6"/>
      <c r="U17" s="8">
        <f t="shared" si="3"/>
        <v>1.5518762824650225E-3</v>
      </c>
    </row>
    <row r="18" spans="1:21" x14ac:dyDescent="0.55000000000000004">
      <c r="A18" s="1" t="s">
        <v>89</v>
      </c>
      <c r="C18" s="6">
        <v>17482062650</v>
      </c>
      <c r="D18" s="6"/>
      <c r="E18" s="6">
        <v>-9100212684</v>
      </c>
      <c r="F18" s="6"/>
      <c r="G18" s="6">
        <v>158919603</v>
      </c>
      <c r="H18" s="6"/>
      <c r="I18" s="6">
        <f t="shared" si="0"/>
        <v>8540769569</v>
      </c>
      <c r="J18" s="6"/>
      <c r="K18" s="8">
        <f t="shared" si="1"/>
        <v>1.712993376468817E-2</v>
      </c>
      <c r="L18" s="6"/>
      <c r="M18" s="6">
        <v>17482062650</v>
      </c>
      <c r="N18" s="6"/>
      <c r="O18" s="6">
        <v>39491250023</v>
      </c>
      <c r="P18" s="6"/>
      <c r="Q18" s="6">
        <v>14811146325</v>
      </c>
      <c r="R18" s="6"/>
      <c r="S18" s="6">
        <f t="shared" si="2"/>
        <v>71784458998</v>
      </c>
      <c r="T18" s="6"/>
      <c r="U18" s="8">
        <f t="shared" si="3"/>
        <v>5.7906431205472252E-2</v>
      </c>
    </row>
    <row r="19" spans="1:21" x14ac:dyDescent="0.55000000000000004">
      <c r="A19" s="1" t="s">
        <v>38</v>
      </c>
      <c r="C19" s="6">
        <v>0</v>
      </c>
      <c r="D19" s="6"/>
      <c r="E19" s="6">
        <v>-162653288</v>
      </c>
      <c r="F19" s="6"/>
      <c r="G19" s="6">
        <v>283939362</v>
      </c>
      <c r="H19" s="6"/>
      <c r="I19" s="6">
        <f t="shared" si="0"/>
        <v>121286074</v>
      </c>
      <c r="J19" s="6"/>
      <c r="K19" s="8">
        <f t="shared" si="1"/>
        <v>2.4325939219108653E-4</v>
      </c>
      <c r="L19" s="6"/>
      <c r="M19" s="6">
        <v>0</v>
      </c>
      <c r="N19" s="6"/>
      <c r="O19" s="6">
        <v>16961331401</v>
      </c>
      <c r="P19" s="6"/>
      <c r="Q19" s="6">
        <v>1283665967</v>
      </c>
      <c r="R19" s="6"/>
      <c r="S19" s="6">
        <f t="shared" si="2"/>
        <v>18244997368</v>
      </c>
      <c r="T19" s="6"/>
      <c r="U19" s="8">
        <f t="shared" si="3"/>
        <v>1.4717707699984891E-2</v>
      </c>
    </row>
    <row r="20" spans="1:21" x14ac:dyDescent="0.55000000000000004">
      <c r="A20" s="1" t="s">
        <v>39</v>
      </c>
      <c r="C20" s="6">
        <v>6791089110</v>
      </c>
      <c r="D20" s="6"/>
      <c r="E20" s="6">
        <v>-4501460440</v>
      </c>
      <c r="F20" s="6"/>
      <c r="G20" s="6">
        <v>-4255</v>
      </c>
      <c r="H20" s="6"/>
      <c r="I20" s="6">
        <f t="shared" si="0"/>
        <v>2289624415</v>
      </c>
      <c r="J20" s="6"/>
      <c r="K20" s="8">
        <f t="shared" si="1"/>
        <v>4.5922225460012173E-3</v>
      </c>
      <c r="L20" s="6"/>
      <c r="M20" s="6">
        <v>6791092199</v>
      </c>
      <c r="N20" s="6"/>
      <c r="O20" s="6">
        <v>3813071532</v>
      </c>
      <c r="P20" s="6"/>
      <c r="Q20" s="6">
        <v>-841592797</v>
      </c>
      <c r="R20" s="6"/>
      <c r="S20" s="6">
        <f t="shared" si="2"/>
        <v>9762570934</v>
      </c>
      <c r="T20" s="6"/>
      <c r="U20" s="8">
        <f t="shared" si="3"/>
        <v>7.875181481746131E-3</v>
      </c>
    </row>
    <row r="21" spans="1:21" x14ac:dyDescent="0.55000000000000004">
      <c r="A21" s="1" t="s">
        <v>109</v>
      </c>
      <c r="C21" s="6">
        <v>0</v>
      </c>
      <c r="D21" s="6"/>
      <c r="E21" s="6">
        <v>0</v>
      </c>
      <c r="F21" s="6"/>
      <c r="G21" s="6">
        <v>6163233</v>
      </c>
      <c r="H21" s="6"/>
      <c r="I21" s="6">
        <f t="shared" si="0"/>
        <v>6163233</v>
      </c>
      <c r="J21" s="6"/>
      <c r="K21" s="8">
        <f t="shared" si="1"/>
        <v>1.2361388773389159E-5</v>
      </c>
      <c r="L21" s="6"/>
      <c r="M21" s="6">
        <v>0</v>
      </c>
      <c r="N21" s="6"/>
      <c r="O21" s="6">
        <v>0</v>
      </c>
      <c r="P21" s="6"/>
      <c r="Q21" s="6">
        <v>6163233</v>
      </c>
      <c r="R21" s="6"/>
      <c r="S21" s="6">
        <f t="shared" si="2"/>
        <v>6163233</v>
      </c>
      <c r="T21" s="6"/>
      <c r="U21" s="8">
        <f t="shared" si="3"/>
        <v>4.9717004585594186E-6</v>
      </c>
    </row>
    <row r="22" spans="1:21" x14ac:dyDescent="0.55000000000000004">
      <c r="A22" s="1" t="s">
        <v>104</v>
      </c>
      <c r="C22" s="6">
        <v>0</v>
      </c>
      <c r="D22" s="6"/>
      <c r="E22" s="6">
        <v>0</v>
      </c>
      <c r="F22" s="6"/>
      <c r="G22" s="6">
        <v>17663801</v>
      </c>
      <c r="H22" s="6"/>
      <c r="I22" s="6">
        <f t="shared" si="0"/>
        <v>17663801</v>
      </c>
      <c r="J22" s="6"/>
      <c r="K22" s="8">
        <f t="shared" si="1"/>
        <v>3.5427690528133566E-5</v>
      </c>
      <c r="L22" s="6"/>
      <c r="M22" s="6">
        <v>0</v>
      </c>
      <c r="N22" s="6"/>
      <c r="O22" s="6">
        <v>0</v>
      </c>
      <c r="P22" s="6"/>
      <c r="Q22" s="6">
        <v>17663801</v>
      </c>
      <c r="R22" s="6"/>
      <c r="S22" s="6">
        <f t="shared" si="2"/>
        <v>17663801</v>
      </c>
      <c r="T22" s="6"/>
      <c r="U22" s="8">
        <f t="shared" si="3"/>
        <v>1.4248873526540748E-5</v>
      </c>
    </row>
    <row r="23" spans="1:21" x14ac:dyDescent="0.55000000000000004">
      <c r="A23" s="1" t="s">
        <v>20</v>
      </c>
      <c r="C23" s="6">
        <v>0</v>
      </c>
      <c r="D23" s="6"/>
      <c r="E23" s="6">
        <v>26702889871</v>
      </c>
      <c r="F23" s="6"/>
      <c r="G23" s="6">
        <v>-9595</v>
      </c>
      <c r="H23" s="6"/>
      <c r="I23" s="6">
        <f t="shared" si="0"/>
        <v>26702880276</v>
      </c>
      <c r="J23" s="6"/>
      <c r="K23" s="8">
        <f t="shared" si="1"/>
        <v>5.3557067282853206E-2</v>
      </c>
      <c r="L23" s="6"/>
      <c r="M23" s="6">
        <v>0</v>
      </c>
      <c r="N23" s="6"/>
      <c r="O23" s="6">
        <v>85025120361</v>
      </c>
      <c r="P23" s="6"/>
      <c r="Q23" s="6">
        <v>-9595</v>
      </c>
      <c r="R23" s="6"/>
      <c r="S23" s="6">
        <f t="shared" si="2"/>
        <v>85025110766</v>
      </c>
      <c r="T23" s="6"/>
      <c r="U23" s="8">
        <f t="shared" si="3"/>
        <v>6.858727914138367E-2</v>
      </c>
    </row>
    <row r="24" spans="1:21" x14ac:dyDescent="0.55000000000000004">
      <c r="A24" s="1" t="s">
        <v>105</v>
      </c>
      <c r="C24" s="6">
        <v>0</v>
      </c>
      <c r="D24" s="6"/>
      <c r="E24" s="6">
        <v>0</v>
      </c>
      <c r="F24" s="6"/>
      <c r="G24" s="6">
        <v>127873</v>
      </c>
      <c r="H24" s="6"/>
      <c r="I24" s="6">
        <f t="shared" si="0"/>
        <v>127873</v>
      </c>
      <c r="J24" s="6"/>
      <c r="K24" s="8">
        <f t="shared" si="1"/>
        <v>2.5647056773930048E-7</v>
      </c>
      <c r="L24" s="6"/>
      <c r="M24" s="6">
        <v>0</v>
      </c>
      <c r="N24" s="6"/>
      <c r="O24" s="6">
        <v>0</v>
      </c>
      <c r="P24" s="6"/>
      <c r="Q24" s="6">
        <v>127873</v>
      </c>
      <c r="R24" s="6"/>
      <c r="S24" s="6">
        <f t="shared" si="2"/>
        <v>127873</v>
      </c>
      <c r="T24" s="6"/>
      <c r="U24" s="8">
        <f t="shared" si="3"/>
        <v>1.031514227577261E-7</v>
      </c>
    </row>
    <row r="25" spans="1:21" x14ac:dyDescent="0.55000000000000004">
      <c r="A25" s="1" t="s">
        <v>108</v>
      </c>
      <c r="C25" s="6">
        <v>0</v>
      </c>
      <c r="D25" s="6"/>
      <c r="E25" s="6">
        <v>0</v>
      </c>
      <c r="F25" s="6"/>
      <c r="G25" s="6">
        <v>38178514</v>
      </c>
      <c r="H25" s="6"/>
      <c r="I25" s="6">
        <f t="shared" si="0"/>
        <v>38178514</v>
      </c>
      <c r="J25" s="6"/>
      <c r="K25" s="8">
        <f t="shared" si="1"/>
        <v>7.6573359200322441E-5</v>
      </c>
      <c r="L25" s="6"/>
      <c r="M25" s="6">
        <v>0</v>
      </c>
      <c r="N25" s="6"/>
      <c r="O25" s="6">
        <v>0</v>
      </c>
      <c r="P25" s="6"/>
      <c r="Q25" s="6">
        <v>38178514</v>
      </c>
      <c r="R25" s="6"/>
      <c r="S25" s="6">
        <f t="shared" si="2"/>
        <v>38178514</v>
      </c>
      <c r="T25" s="6"/>
      <c r="U25" s="8">
        <f t="shared" si="3"/>
        <v>3.0797494685162344E-5</v>
      </c>
    </row>
    <row r="26" spans="1:21" x14ac:dyDescent="0.55000000000000004">
      <c r="A26" s="1" t="s">
        <v>92</v>
      </c>
      <c r="C26" s="6">
        <v>0</v>
      </c>
      <c r="D26" s="6"/>
      <c r="E26" s="6">
        <v>26101818978</v>
      </c>
      <c r="F26" s="6"/>
      <c r="G26" s="6">
        <v>287019918</v>
      </c>
      <c r="H26" s="6"/>
      <c r="I26" s="6">
        <f t="shared" si="0"/>
        <v>26388838896</v>
      </c>
      <c r="J26" s="6"/>
      <c r="K26" s="8">
        <f t="shared" si="1"/>
        <v>5.2927205067825535E-2</v>
      </c>
      <c r="L26" s="6"/>
      <c r="M26" s="6">
        <v>0</v>
      </c>
      <c r="N26" s="6"/>
      <c r="O26" s="6">
        <v>37103729447</v>
      </c>
      <c r="P26" s="6"/>
      <c r="Q26" s="6">
        <v>-5777950824</v>
      </c>
      <c r="R26" s="6"/>
      <c r="S26" s="6">
        <f t="shared" si="2"/>
        <v>31325778623</v>
      </c>
      <c r="T26" s="6"/>
      <c r="U26" s="8">
        <f t="shared" si="3"/>
        <v>2.526959275183981E-2</v>
      </c>
    </row>
    <row r="27" spans="1:21" x14ac:dyDescent="0.55000000000000004">
      <c r="A27" s="1" t="s">
        <v>32</v>
      </c>
      <c r="C27" s="6">
        <v>0</v>
      </c>
      <c r="D27" s="6"/>
      <c r="E27" s="6">
        <v>-28212745949</v>
      </c>
      <c r="F27" s="6"/>
      <c r="G27" s="6">
        <v>7264434106</v>
      </c>
      <c r="H27" s="6"/>
      <c r="I27" s="6">
        <f t="shared" si="0"/>
        <v>-20948311843</v>
      </c>
      <c r="J27" s="6"/>
      <c r="K27" s="8">
        <f t="shared" si="1"/>
        <v>-4.201532326256615E-2</v>
      </c>
      <c r="L27" s="6"/>
      <c r="M27" s="6">
        <v>0</v>
      </c>
      <c r="N27" s="6"/>
      <c r="O27" s="6">
        <v>14904321823</v>
      </c>
      <c r="P27" s="6"/>
      <c r="Q27" s="6">
        <v>2693781901</v>
      </c>
      <c r="R27" s="6"/>
      <c r="S27" s="6">
        <f t="shared" si="2"/>
        <v>17598103724</v>
      </c>
      <c r="T27" s="6"/>
      <c r="U27" s="8">
        <f t="shared" si="3"/>
        <v>1.4195877448473391E-2</v>
      </c>
    </row>
    <row r="28" spans="1:21" x14ac:dyDescent="0.55000000000000004">
      <c r="A28" s="1" t="s">
        <v>29</v>
      </c>
      <c r="C28" s="6">
        <v>0</v>
      </c>
      <c r="D28" s="6"/>
      <c r="E28" s="6">
        <v>-9675342031</v>
      </c>
      <c r="F28" s="6"/>
      <c r="G28" s="6">
        <v>2376173127</v>
      </c>
      <c r="H28" s="6"/>
      <c r="I28" s="6">
        <f t="shared" si="0"/>
        <v>-7299168904</v>
      </c>
      <c r="J28" s="6"/>
      <c r="K28" s="8">
        <f t="shared" si="1"/>
        <v>-1.4639697143524649E-2</v>
      </c>
      <c r="L28" s="6"/>
      <c r="M28" s="6">
        <v>0</v>
      </c>
      <c r="N28" s="6"/>
      <c r="O28" s="6">
        <v>24983921752</v>
      </c>
      <c r="P28" s="6"/>
      <c r="Q28" s="6">
        <v>2376173127</v>
      </c>
      <c r="R28" s="6"/>
      <c r="S28" s="6">
        <f t="shared" si="2"/>
        <v>27360094879</v>
      </c>
      <c r="T28" s="6"/>
      <c r="U28" s="8">
        <f t="shared" si="3"/>
        <v>2.2070591239395539E-2</v>
      </c>
    </row>
    <row r="29" spans="1:21" x14ac:dyDescent="0.55000000000000004">
      <c r="A29" s="1" t="s">
        <v>27</v>
      </c>
      <c r="C29" s="6">
        <v>0</v>
      </c>
      <c r="D29" s="6"/>
      <c r="E29" s="6">
        <v>34586449117</v>
      </c>
      <c r="F29" s="6"/>
      <c r="G29" s="6">
        <v>1939942465</v>
      </c>
      <c r="H29" s="6"/>
      <c r="I29" s="6">
        <f t="shared" si="0"/>
        <v>36526391582</v>
      </c>
      <c r="J29" s="6"/>
      <c r="K29" s="8">
        <f t="shared" si="1"/>
        <v>7.3259752930669844E-2</v>
      </c>
      <c r="L29" s="6"/>
      <c r="M29" s="6">
        <v>0</v>
      </c>
      <c r="N29" s="6"/>
      <c r="O29" s="6">
        <v>19808199002</v>
      </c>
      <c r="P29" s="6"/>
      <c r="Q29" s="6">
        <v>1547408369</v>
      </c>
      <c r="R29" s="6"/>
      <c r="S29" s="6">
        <f t="shared" si="2"/>
        <v>21355607371</v>
      </c>
      <c r="T29" s="6"/>
      <c r="U29" s="8">
        <f t="shared" si="3"/>
        <v>1.7226946143236121E-2</v>
      </c>
    </row>
    <row r="30" spans="1:21" x14ac:dyDescent="0.55000000000000004">
      <c r="A30" s="1" t="s">
        <v>88</v>
      </c>
      <c r="C30" s="6">
        <v>0</v>
      </c>
      <c r="D30" s="6"/>
      <c r="E30" s="6">
        <v>-1686328687</v>
      </c>
      <c r="F30" s="6"/>
      <c r="G30" s="6">
        <v>-3145</v>
      </c>
      <c r="H30" s="6"/>
      <c r="I30" s="6">
        <f t="shared" si="0"/>
        <v>-1686331832</v>
      </c>
      <c r="J30" s="6"/>
      <c r="K30" s="8">
        <f t="shared" si="1"/>
        <v>-3.3822189387118051E-3</v>
      </c>
      <c r="L30" s="6"/>
      <c r="M30" s="6">
        <v>0</v>
      </c>
      <c r="N30" s="6"/>
      <c r="O30" s="6">
        <v>-20622175135</v>
      </c>
      <c r="P30" s="6"/>
      <c r="Q30" s="6">
        <v>-3145</v>
      </c>
      <c r="R30" s="6"/>
      <c r="S30" s="6">
        <f t="shared" si="2"/>
        <v>-20622178280</v>
      </c>
      <c r="T30" s="6"/>
      <c r="U30" s="8">
        <f t="shared" si="3"/>
        <v>-1.6635310268355921E-2</v>
      </c>
    </row>
    <row r="31" spans="1:21" x14ac:dyDescent="0.55000000000000004">
      <c r="A31" s="1" t="s">
        <v>33</v>
      </c>
      <c r="C31" s="6">
        <v>0</v>
      </c>
      <c r="D31" s="6"/>
      <c r="E31" s="6">
        <v>-5048539032</v>
      </c>
      <c r="F31" s="6"/>
      <c r="G31" s="6">
        <v>-588832710</v>
      </c>
      <c r="H31" s="6"/>
      <c r="I31" s="6">
        <f t="shared" si="0"/>
        <v>-5637371742</v>
      </c>
      <c r="J31" s="6"/>
      <c r="K31" s="8">
        <f t="shared" si="1"/>
        <v>-1.1306686565797542E-2</v>
      </c>
      <c r="L31" s="6"/>
      <c r="M31" s="6">
        <v>0</v>
      </c>
      <c r="N31" s="6"/>
      <c r="O31" s="6">
        <v>-1612702531</v>
      </c>
      <c r="P31" s="6"/>
      <c r="Q31" s="6">
        <v>-3641022679</v>
      </c>
      <c r="R31" s="6"/>
      <c r="S31" s="6">
        <f t="shared" si="2"/>
        <v>-5253725210</v>
      </c>
      <c r="T31" s="6"/>
      <c r="U31" s="8">
        <f t="shared" si="3"/>
        <v>-4.23802702829865E-3</v>
      </c>
    </row>
    <row r="32" spans="1:21" x14ac:dyDescent="0.55000000000000004">
      <c r="A32" s="1" t="s">
        <v>26</v>
      </c>
      <c r="C32" s="6">
        <v>0</v>
      </c>
      <c r="D32" s="6"/>
      <c r="E32" s="6">
        <v>1075068324</v>
      </c>
      <c r="F32" s="6"/>
      <c r="G32" s="6">
        <v>7067471023</v>
      </c>
      <c r="H32" s="6"/>
      <c r="I32" s="6">
        <f t="shared" si="0"/>
        <v>8142539347</v>
      </c>
      <c r="J32" s="6"/>
      <c r="K32" s="8">
        <f t="shared" si="1"/>
        <v>1.6331216825793426E-2</v>
      </c>
      <c r="L32" s="6"/>
      <c r="M32" s="6">
        <v>0</v>
      </c>
      <c r="N32" s="6"/>
      <c r="O32" s="6">
        <v>13867678997</v>
      </c>
      <c r="P32" s="6"/>
      <c r="Q32" s="6">
        <v>3909606701</v>
      </c>
      <c r="R32" s="6"/>
      <c r="S32" s="6">
        <f t="shared" si="2"/>
        <v>17777285698</v>
      </c>
      <c r="T32" s="6"/>
      <c r="U32" s="8">
        <f t="shared" si="3"/>
        <v>1.434041832536404E-2</v>
      </c>
    </row>
    <row r="33" spans="1:21" x14ac:dyDescent="0.55000000000000004">
      <c r="A33" s="1" t="s">
        <v>226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f t="shared" si="0"/>
        <v>0</v>
      </c>
      <c r="J33" s="6"/>
      <c r="K33" s="8">
        <f t="shared" si="1"/>
        <v>0</v>
      </c>
      <c r="L33" s="6"/>
      <c r="M33" s="6">
        <v>0</v>
      </c>
      <c r="N33" s="6"/>
      <c r="O33" s="6">
        <v>0</v>
      </c>
      <c r="P33" s="6"/>
      <c r="Q33" s="6">
        <v>265281694</v>
      </c>
      <c r="R33" s="6"/>
      <c r="S33" s="6">
        <f t="shared" si="2"/>
        <v>265281694</v>
      </c>
      <c r="T33" s="6"/>
      <c r="U33" s="8">
        <f t="shared" si="3"/>
        <v>2.139950119859527E-4</v>
      </c>
    </row>
    <row r="34" spans="1:21" x14ac:dyDescent="0.55000000000000004">
      <c r="A34" s="1" t="s">
        <v>95</v>
      </c>
      <c r="C34" s="6">
        <v>0</v>
      </c>
      <c r="D34" s="6"/>
      <c r="E34" s="6">
        <v>6226734286</v>
      </c>
      <c r="F34" s="6"/>
      <c r="G34" s="6">
        <v>0</v>
      </c>
      <c r="H34" s="6"/>
      <c r="I34" s="6">
        <f t="shared" si="0"/>
        <v>6226734286</v>
      </c>
      <c r="J34" s="6"/>
      <c r="K34" s="8">
        <f t="shared" si="1"/>
        <v>1.2488751163202456E-2</v>
      </c>
      <c r="L34" s="6"/>
      <c r="M34" s="6">
        <v>0</v>
      </c>
      <c r="N34" s="6"/>
      <c r="O34" s="6">
        <v>32445188827</v>
      </c>
      <c r="P34" s="6"/>
      <c r="Q34" s="6">
        <v>-108004138</v>
      </c>
      <c r="R34" s="6"/>
      <c r="S34" s="6">
        <f t="shared" si="2"/>
        <v>32337184689</v>
      </c>
      <c r="T34" s="6"/>
      <c r="U34" s="8">
        <f t="shared" si="3"/>
        <v>2.6085464551935958E-2</v>
      </c>
    </row>
    <row r="35" spans="1:21" x14ac:dyDescent="0.55000000000000004">
      <c r="A35" s="1" t="s">
        <v>43</v>
      </c>
      <c r="C35" s="6">
        <v>0</v>
      </c>
      <c r="D35" s="6"/>
      <c r="E35" s="6">
        <v>9898529082</v>
      </c>
      <c r="F35" s="6"/>
      <c r="G35" s="6">
        <v>0</v>
      </c>
      <c r="H35" s="6"/>
      <c r="I35" s="6">
        <f t="shared" si="0"/>
        <v>9898529082</v>
      </c>
      <c r="J35" s="6"/>
      <c r="K35" s="8">
        <f t="shared" si="1"/>
        <v>1.9853146273603628E-2</v>
      </c>
      <c r="L35" s="6"/>
      <c r="M35" s="6">
        <v>0</v>
      </c>
      <c r="N35" s="6"/>
      <c r="O35" s="6">
        <v>19496463749</v>
      </c>
      <c r="P35" s="6"/>
      <c r="Q35" s="6">
        <v>-2561072432</v>
      </c>
      <c r="R35" s="6"/>
      <c r="S35" s="6">
        <f t="shared" si="2"/>
        <v>16935391317</v>
      </c>
      <c r="T35" s="6"/>
      <c r="U35" s="8">
        <f t="shared" si="3"/>
        <v>1.3661286661823769E-2</v>
      </c>
    </row>
    <row r="36" spans="1:21" x14ac:dyDescent="0.55000000000000004">
      <c r="A36" s="1" t="s">
        <v>87</v>
      </c>
      <c r="C36" s="6">
        <v>0</v>
      </c>
      <c r="D36" s="6"/>
      <c r="E36" s="6">
        <v>19504084869</v>
      </c>
      <c r="F36" s="6"/>
      <c r="G36" s="6">
        <v>0</v>
      </c>
      <c r="H36" s="6"/>
      <c r="I36" s="6">
        <f t="shared" si="0"/>
        <v>19504084869</v>
      </c>
      <c r="J36" s="6"/>
      <c r="K36" s="8">
        <f t="shared" si="1"/>
        <v>3.9118685880427689E-2</v>
      </c>
      <c r="L36" s="6"/>
      <c r="M36" s="6">
        <v>0</v>
      </c>
      <c r="N36" s="6"/>
      <c r="O36" s="6">
        <v>94867775560</v>
      </c>
      <c r="P36" s="6"/>
      <c r="Q36" s="6">
        <v>-135724052</v>
      </c>
      <c r="R36" s="6"/>
      <c r="S36" s="6">
        <f t="shared" si="2"/>
        <v>94732051508</v>
      </c>
      <c r="T36" s="6"/>
      <c r="U36" s="8">
        <f t="shared" si="3"/>
        <v>7.6417585368360741E-2</v>
      </c>
    </row>
    <row r="37" spans="1:21" x14ac:dyDescent="0.55000000000000004">
      <c r="A37" s="1" t="s">
        <v>227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f t="shared" si="0"/>
        <v>0</v>
      </c>
      <c r="J37" s="6"/>
      <c r="K37" s="8">
        <f t="shared" si="1"/>
        <v>0</v>
      </c>
      <c r="L37" s="6"/>
      <c r="M37" s="6">
        <v>0</v>
      </c>
      <c r="N37" s="6"/>
      <c r="O37" s="6">
        <v>0</v>
      </c>
      <c r="P37" s="6"/>
      <c r="Q37" s="6">
        <v>0</v>
      </c>
      <c r="R37" s="6"/>
      <c r="S37" s="6">
        <f t="shared" si="2"/>
        <v>0</v>
      </c>
      <c r="T37" s="6"/>
      <c r="U37" s="8">
        <f t="shared" si="3"/>
        <v>0</v>
      </c>
    </row>
    <row r="38" spans="1:21" x14ac:dyDescent="0.55000000000000004">
      <c r="A38" s="1" t="s">
        <v>96</v>
      </c>
      <c r="C38" s="6">
        <v>0</v>
      </c>
      <c r="D38" s="6"/>
      <c r="E38" s="6">
        <v>-864184623</v>
      </c>
      <c r="F38" s="6"/>
      <c r="G38" s="6">
        <v>0</v>
      </c>
      <c r="H38" s="6"/>
      <c r="I38" s="6">
        <f t="shared" si="0"/>
        <v>-864184623</v>
      </c>
      <c r="J38" s="6"/>
      <c r="K38" s="8">
        <f t="shared" si="1"/>
        <v>-1.733265981813075E-3</v>
      </c>
      <c r="L38" s="6"/>
      <c r="M38" s="6">
        <v>0</v>
      </c>
      <c r="N38" s="6"/>
      <c r="O38" s="6">
        <v>10419887302</v>
      </c>
      <c r="P38" s="6"/>
      <c r="Q38" s="6">
        <v>252850113</v>
      </c>
      <c r="R38" s="6"/>
      <c r="S38" s="6">
        <f t="shared" si="2"/>
        <v>10672737415</v>
      </c>
      <c r="T38" s="6"/>
      <c r="U38" s="8">
        <f t="shared" si="3"/>
        <v>8.6093862588417086E-3</v>
      </c>
    </row>
    <row r="39" spans="1:21" x14ac:dyDescent="0.55000000000000004">
      <c r="A39" s="1" t="s">
        <v>79</v>
      </c>
      <c r="C39" s="6">
        <v>0</v>
      </c>
      <c r="D39" s="6"/>
      <c r="E39" s="6">
        <v>9731513979</v>
      </c>
      <c r="F39" s="6"/>
      <c r="G39" s="6">
        <v>0</v>
      </c>
      <c r="H39" s="6"/>
      <c r="I39" s="6">
        <f t="shared" si="0"/>
        <v>9731513979</v>
      </c>
      <c r="J39" s="6"/>
      <c r="K39" s="8">
        <f t="shared" si="1"/>
        <v>1.9518169708672425E-2</v>
      </c>
      <c r="L39" s="6"/>
      <c r="M39" s="6">
        <v>0</v>
      </c>
      <c r="N39" s="6"/>
      <c r="O39" s="6">
        <v>2054764826</v>
      </c>
      <c r="P39" s="6"/>
      <c r="Q39" s="6">
        <v>-918838430</v>
      </c>
      <c r="R39" s="6"/>
      <c r="S39" s="6">
        <f t="shared" si="2"/>
        <v>1135926396</v>
      </c>
      <c r="T39" s="6"/>
      <c r="U39" s="8">
        <f t="shared" si="3"/>
        <v>9.1631872166490335E-4</v>
      </c>
    </row>
    <row r="40" spans="1:21" x14ac:dyDescent="0.55000000000000004">
      <c r="A40" s="1" t="s">
        <v>83</v>
      </c>
      <c r="C40" s="6">
        <v>0</v>
      </c>
      <c r="D40" s="6"/>
      <c r="E40" s="6">
        <v>1273598003</v>
      </c>
      <c r="F40" s="6"/>
      <c r="G40" s="6">
        <v>0</v>
      </c>
      <c r="H40" s="6"/>
      <c r="I40" s="6">
        <f t="shared" si="0"/>
        <v>1273598003</v>
      </c>
      <c r="J40" s="6"/>
      <c r="K40" s="8">
        <f t="shared" si="1"/>
        <v>2.5544126039198992E-3</v>
      </c>
      <c r="L40" s="6"/>
      <c r="M40" s="6">
        <v>0</v>
      </c>
      <c r="N40" s="6"/>
      <c r="O40" s="6">
        <v>7119824132</v>
      </c>
      <c r="P40" s="6"/>
      <c r="Q40" s="6">
        <v>-35150417</v>
      </c>
      <c r="R40" s="6"/>
      <c r="S40" s="6">
        <f t="shared" si="2"/>
        <v>7084673715</v>
      </c>
      <c r="T40" s="6"/>
      <c r="U40" s="8">
        <f t="shared" si="3"/>
        <v>5.7149998316807686E-3</v>
      </c>
    </row>
    <row r="41" spans="1:21" x14ac:dyDescent="0.55000000000000004">
      <c r="A41" s="1" t="s">
        <v>228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f t="shared" si="0"/>
        <v>0</v>
      </c>
      <c r="J41" s="6"/>
      <c r="K41" s="8">
        <f t="shared" si="1"/>
        <v>0</v>
      </c>
      <c r="L41" s="6"/>
      <c r="M41" s="6">
        <v>0</v>
      </c>
      <c r="N41" s="6"/>
      <c r="O41" s="6">
        <v>0</v>
      </c>
      <c r="P41" s="6"/>
      <c r="Q41" s="6">
        <v>9253926787</v>
      </c>
      <c r="R41" s="6"/>
      <c r="S41" s="6">
        <f t="shared" si="2"/>
        <v>9253926787</v>
      </c>
      <c r="T41" s="6"/>
      <c r="U41" s="8">
        <f t="shared" si="3"/>
        <v>7.4648730707411494E-3</v>
      </c>
    </row>
    <row r="42" spans="1:21" x14ac:dyDescent="0.55000000000000004">
      <c r="A42" s="1" t="s">
        <v>73</v>
      </c>
      <c r="C42" s="6">
        <v>0</v>
      </c>
      <c r="D42" s="6"/>
      <c r="E42" s="6">
        <v>13016910493</v>
      </c>
      <c r="F42" s="6"/>
      <c r="G42" s="6">
        <v>0</v>
      </c>
      <c r="H42" s="6"/>
      <c r="I42" s="6">
        <f t="shared" si="0"/>
        <v>13016910493</v>
      </c>
      <c r="J42" s="6"/>
      <c r="K42" s="8">
        <f t="shared" si="1"/>
        <v>2.6107578803589243E-2</v>
      </c>
      <c r="L42" s="6"/>
      <c r="M42" s="6">
        <v>2661685595</v>
      </c>
      <c r="N42" s="6"/>
      <c r="O42" s="6">
        <v>4025830739</v>
      </c>
      <c r="P42" s="6"/>
      <c r="Q42" s="6">
        <v>-45527479</v>
      </c>
      <c r="R42" s="6"/>
      <c r="S42" s="6">
        <f t="shared" si="2"/>
        <v>6641988855</v>
      </c>
      <c r="T42" s="6"/>
      <c r="U42" s="8">
        <f t="shared" si="3"/>
        <v>5.35789885538159E-3</v>
      </c>
    </row>
    <row r="43" spans="1:21" x14ac:dyDescent="0.55000000000000004">
      <c r="A43" s="1" t="s">
        <v>229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f t="shared" si="0"/>
        <v>0</v>
      </c>
      <c r="J43" s="6"/>
      <c r="K43" s="8">
        <f t="shared" si="1"/>
        <v>0</v>
      </c>
      <c r="L43" s="6"/>
      <c r="M43" s="6">
        <v>0</v>
      </c>
      <c r="N43" s="6"/>
      <c r="O43" s="6">
        <v>0</v>
      </c>
      <c r="P43" s="6"/>
      <c r="Q43" s="6">
        <v>0</v>
      </c>
      <c r="R43" s="6"/>
      <c r="S43" s="6">
        <f t="shared" si="2"/>
        <v>0</v>
      </c>
      <c r="T43" s="6"/>
      <c r="U43" s="8">
        <f t="shared" si="3"/>
        <v>0</v>
      </c>
    </row>
    <row r="44" spans="1:21" x14ac:dyDescent="0.55000000000000004">
      <c r="A44" s="1" t="s">
        <v>230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f t="shared" si="0"/>
        <v>0</v>
      </c>
      <c r="J44" s="6"/>
      <c r="K44" s="8">
        <f t="shared" si="1"/>
        <v>0</v>
      </c>
      <c r="L44" s="6"/>
      <c r="M44" s="6">
        <v>0</v>
      </c>
      <c r="N44" s="6"/>
      <c r="O44" s="6">
        <v>0</v>
      </c>
      <c r="P44" s="6"/>
      <c r="Q44" s="6">
        <v>-7287531</v>
      </c>
      <c r="R44" s="6"/>
      <c r="S44" s="6">
        <f t="shared" si="2"/>
        <v>-7287531</v>
      </c>
      <c r="T44" s="6"/>
      <c r="U44" s="8">
        <f t="shared" si="3"/>
        <v>-5.8786388920337712E-6</v>
      </c>
    </row>
    <row r="45" spans="1:21" x14ac:dyDescent="0.55000000000000004">
      <c r="A45" s="1" t="s">
        <v>231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f t="shared" si="0"/>
        <v>0</v>
      </c>
      <c r="J45" s="6"/>
      <c r="K45" s="8">
        <f t="shared" si="1"/>
        <v>0</v>
      </c>
      <c r="L45" s="6"/>
      <c r="M45" s="6">
        <v>0</v>
      </c>
      <c r="N45" s="6"/>
      <c r="O45" s="6">
        <v>0</v>
      </c>
      <c r="P45" s="6"/>
      <c r="Q45" s="6">
        <v>20665040</v>
      </c>
      <c r="R45" s="6"/>
      <c r="S45" s="6">
        <f t="shared" si="2"/>
        <v>20665040</v>
      </c>
      <c r="T45" s="6"/>
      <c r="U45" s="8">
        <f t="shared" si="3"/>
        <v>1.6669885568848154E-5</v>
      </c>
    </row>
    <row r="46" spans="1:21" x14ac:dyDescent="0.55000000000000004">
      <c r="A46" s="1" t="s">
        <v>232</v>
      </c>
      <c r="C46" s="6">
        <v>0</v>
      </c>
      <c r="D46" s="6"/>
      <c r="E46" s="6">
        <v>0</v>
      </c>
      <c r="F46" s="6"/>
      <c r="G46" s="6">
        <v>0</v>
      </c>
      <c r="H46" s="6"/>
      <c r="I46" s="6">
        <f t="shared" si="0"/>
        <v>0</v>
      </c>
      <c r="J46" s="6"/>
      <c r="K46" s="8">
        <f t="shared" si="1"/>
        <v>0</v>
      </c>
      <c r="L46" s="6"/>
      <c r="M46" s="6">
        <v>0</v>
      </c>
      <c r="N46" s="6"/>
      <c r="O46" s="6">
        <v>0</v>
      </c>
      <c r="P46" s="6"/>
      <c r="Q46" s="6">
        <v>7972581760</v>
      </c>
      <c r="R46" s="6"/>
      <c r="S46" s="6">
        <f t="shared" si="2"/>
        <v>7972581760</v>
      </c>
      <c r="T46" s="6"/>
      <c r="U46" s="8">
        <f t="shared" si="3"/>
        <v>6.4312493770873917E-3</v>
      </c>
    </row>
    <row r="47" spans="1:21" x14ac:dyDescent="0.55000000000000004">
      <c r="A47" s="1" t="s">
        <v>233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f t="shared" si="0"/>
        <v>0</v>
      </c>
      <c r="J47" s="6"/>
      <c r="K47" s="8">
        <f t="shared" si="1"/>
        <v>0</v>
      </c>
      <c r="L47" s="6"/>
      <c r="M47" s="6">
        <v>0</v>
      </c>
      <c r="N47" s="6"/>
      <c r="O47" s="6">
        <v>0</v>
      </c>
      <c r="P47" s="6"/>
      <c r="Q47" s="6">
        <v>-5944443794</v>
      </c>
      <c r="R47" s="6"/>
      <c r="S47" s="6">
        <f t="shared" si="2"/>
        <v>-5944443794</v>
      </c>
      <c r="T47" s="6"/>
      <c r="U47" s="8">
        <f t="shared" si="3"/>
        <v>-4.7952095818072247E-3</v>
      </c>
    </row>
    <row r="48" spans="1:21" x14ac:dyDescent="0.55000000000000004">
      <c r="A48" s="1" t="s">
        <v>234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f t="shared" si="0"/>
        <v>0</v>
      </c>
      <c r="J48" s="6"/>
      <c r="K48" s="8">
        <f t="shared" si="1"/>
        <v>0</v>
      </c>
      <c r="L48" s="6"/>
      <c r="M48" s="6">
        <v>0</v>
      </c>
      <c r="N48" s="6"/>
      <c r="O48" s="6">
        <v>0</v>
      </c>
      <c r="P48" s="6"/>
      <c r="Q48" s="6">
        <v>-141587278</v>
      </c>
      <c r="R48" s="6"/>
      <c r="S48" s="6">
        <f t="shared" si="2"/>
        <v>-141587278</v>
      </c>
      <c r="T48" s="6"/>
      <c r="U48" s="8">
        <f t="shared" si="3"/>
        <v>-1.1421433117306774E-4</v>
      </c>
    </row>
    <row r="49" spans="1:21" x14ac:dyDescent="0.55000000000000004">
      <c r="A49" s="1" t="s">
        <v>48</v>
      </c>
      <c r="C49" s="6">
        <v>0</v>
      </c>
      <c r="D49" s="6"/>
      <c r="E49" s="6">
        <v>17197177610</v>
      </c>
      <c r="F49" s="6"/>
      <c r="G49" s="6">
        <v>0</v>
      </c>
      <c r="H49" s="6"/>
      <c r="I49" s="6">
        <f t="shared" si="0"/>
        <v>17197177610</v>
      </c>
      <c r="J49" s="6"/>
      <c r="K49" s="8">
        <f t="shared" si="1"/>
        <v>3.4491799716517842E-2</v>
      </c>
      <c r="L49" s="6"/>
      <c r="M49" s="6">
        <v>7614888750</v>
      </c>
      <c r="N49" s="6"/>
      <c r="O49" s="6">
        <v>-4929647647</v>
      </c>
      <c r="P49" s="6"/>
      <c r="Q49" s="6">
        <v>-675912771</v>
      </c>
      <c r="R49" s="6"/>
      <c r="S49" s="6">
        <f t="shared" si="2"/>
        <v>2009328332</v>
      </c>
      <c r="T49" s="6"/>
      <c r="U49" s="8">
        <f t="shared" si="3"/>
        <v>1.620866611663202E-3</v>
      </c>
    </row>
    <row r="50" spans="1:21" x14ac:dyDescent="0.55000000000000004">
      <c r="A50" s="1" t="s">
        <v>61</v>
      </c>
      <c r="C50" s="6">
        <v>0</v>
      </c>
      <c r="D50" s="6"/>
      <c r="E50" s="6">
        <v>20107701628</v>
      </c>
      <c r="F50" s="6"/>
      <c r="G50" s="6">
        <v>0</v>
      </c>
      <c r="H50" s="6"/>
      <c r="I50" s="6">
        <f t="shared" si="0"/>
        <v>20107701628</v>
      </c>
      <c r="J50" s="6"/>
      <c r="K50" s="8">
        <f t="shared" si="1"/>
        <v>4.0329339676597999E-2</v>
      </c>
      <c r="L50" s="6"/>
      <c r="M50" s="6">
        <v>35735819848</v>
      </c>
      <c r="N50" s="6"/>
      <c r="O50" s="6">
        <v>-6609562711</v>
      </c>
      <c r="P50" s="6"/>
      <c r="Q50" s="6">
        <v>-561051678</v>
      </c>
      <c r="R50" s="6"/>
      <c r="S50" s="6">
        <f t="shared" si="2"/>
        <v>28565205459</v>
      </c>
      <c r="T50" s="6"/>
      <c r="U50" s="8">
        <f t="shared" si="3"/>
        <v>2.3042718826199543E-2</v>
      </c>
    </row>
    <row r="51" spans="1:21" x14ac:dyDescent="0.55000000000000004">
      <c r="A51" s="1" t="s">
        <v>235</v>
      </c>
      <c r="C51" s="6">
        <v>0</v>
      </c>
      <c r="D51" s="6"/>
      <c r="E51" s="6">
        <v>0</v>
      </c>
      <c r="F51" s="6"/>
      <c r="G51" s="6">
        <v>0</v>
      </c>
      <c r="H51" s="6"/>
      <c r="I51" s="6">
        <f t="shared" si="0"/>
        <v>0</v>
      </c>
      <c r="J51" s="6"/>
      <c r="K51" s="8">
        <f t="shared" si="1"/>
        <v>0</v>
      </c>
      <c r="L51" s="6"/>
      <c r="M51" s="6">
        <v>0</v>
      </c>
      <c r="N51" s="6"/>
      <c r="O51" s="6">
        <v>0</v>
      </c>
      <c r="P51" s="6"/>
      <c r="Q51" s="6">
        <v>0</v>
      </c>
      <c r="R51" s="6"/>
      <c r="S51" s="6">
        <f t="shared" si="2"/>
        <v>0</v>
      </c>
      <c r="T51" s="6"/>
      <c r="U51" s="8">
        <f t="shared" si="3"/>
        <v>0</v>
      </c>
    </row>
    <row r="52" spans="1:21" x14ac:dyDescent="0.55000000000000004">
      <c r="A52" s="1" t="s">
        <v>60</v>
      </c>
      <c r="C52" s="6">
        <v>0</v>
      </c>
      <c r="D52" s="6"/>
      <c r="E52" s="6">
        <v>2359729967</v>
      </c>
      <c r="F52" s="6"/>
      <c r="G52" s="6">
        <v>0</v>
      </c>
      <c r="H52" s="6"/>
      <c r="I52" s="6">
        <f t="shared" si="0"/>
        <v>2359729967</v>
      </c>
      <c r="J52" s="6"/>
      <c r="K52" s="8">
        <f t="shared" si="1"/>
        <v>4.7328308896165006E-3</v>
      </c>
      <c r="L52" s="6"/>
      <c r="M52" s="6">
        <v>0</v>
      </c>
      <c r="N52" s="6"/>
      <c r="O52" s="6">
        <v>82490997135</v>
      </c>
      <c r="P52" s="6"/>
      <c r="Q52" s="6">
        <v>-61072880639</v>
      </c>
      <c r="R52" s="6"/>
      <c r="S52" s="6">
        <f t="shared" si="2"/>
        <v>21418116496</v>
      </c>
      <c r="T52" s="6"/>
      <c r="U52" s="8">
        <f t="shared" si="3"/>
        <v>1.7277370432797565E-2</v>
      </c>
    </row>
    <row r="53" spans="1:21" x14ac:dyDescent="0.55000000000000004">
      <c r="A53" s="1" t="s">
        <v>236</v>
      </c>
      <c r="C53" s="6">
        <v>0</v>
      </c>
      <c r="D53" s="6"/>
      <c r="E53" s="6">
        <v>0</v>
      </c>
      <c r="F53" s="6"/>
      <c r="G53" s="6">
        <v>0</v>
      </c>
      <c r="H53" s="6"/>
      <c r="I53" s="6">
        <f t="shared" si="0"/>
        <v>0</v>
      </c>
      <c r="J53" s="6"/>
      <c r="K53" s="8">
        <f t="shared" si="1"/>
        <v>0</v>
      </c>
      <c r="L53" s="6"/>
      <c r="M53" s="6">
        <v>0</v>
      </c>
      <c r="N53" s="6"/>
      <c r="O53" s="6">
        <v>0</v>
      </c>
      <c r="P53" s="6"/>
      <c r="Q53" s="6">
        <v>0</v>
      </c>
      <c r="R53" s="6"/>
      <c r="S53" s="6">
        <f t="shared" si="2"/>
        <v>0</v>
      </c>
      <c r="T53" s="6"/>
      <c r="U53" s="8">
        <f t="shared" si="3"/>
        <v>0</v>
      </c>
    </row>
    <row r="54" spans="1:21" x14ac:dyDescent="0.55000000000000004">
      <c r="A54" s="1" t="s">
        <v>81</v>
      </c>
      <c r="C54" s="6">
        <v>1167054566</v>
      </c>
      <c r="D54" s="6"/>
      <c r="E54" s="6">
        <v>6277588844</v>
      </c>
      <c r="F54" s="6"/>
      <c r="G54" s="6">
        <v>0</v>
      </c>
      <c r="H54" s="6"/>
      <c r="I54" s="6">
        <f t="shared" si="0"/>
        <v>7444643410</v>
      </c>
      <c r="J54" s="6"/>
      <c r="K54" s="8">
        <f t="shared" si="1"/>
        <v>1.4931470458809458E-2</v>
      </c>
      <c r="L54" s="6"/>
      <c r="M54" s="6">
        <v>1167054566</v>
      </c>
      <c r="N54" s="6"/>
      <c r="O54" s="6">
        <v>12183501840</v>
      </c>
      <c r="P54" s="6"/>
      <c r="Q54" s="6">
        <v>114813281</v>
      </c>
      <c r="R54" s="6"/>
      <c r="S54" s="6">
        <f t="shared" si="2"/>
        <v>13465369687</v>
      </c>
      <c r="T54" s="6"/>
      <c r="U54" s="8">
        <f t="shared" si="3"/>
        <v>1.0862121332672316E-2</v>
      </c>
    </row>
    <row r="55" spans="1:21" x14ac:dyDescent="0.55000000000000004">
      <c r="A55" s="1" t="s">
        <v>237</v>
      </c>
      <c r="C55" s="6">
        <v>0</v>
      </c>
      <c r="D55" s="6"/>
      <c r="E55" s="6">
        <v>0</v>
      </c>
      <c r="F55" s="6"/>
      <c r="G55" s="6">
        <v>0</v>
      </c>
      <c r="H55" s="6"/>
      <c r="I55" s="6">
        <f t="shared" si="0"/>
        <v>0</v>
      </c>
      <c r="J55" s="6"/>
      <c r="K55" s="8">
        <f t="shared" si="1"/>
        <v>0</v>
      </c>
      <c r="L55" s="6"/>
      <c r="M55" s="6">
        <v>0</v>
      </c>
      <c r="N55" s="6"/>
      <c r="O55" s="6">
        <v>0</v>
      </c>
      <c r="P55" s="6"/>
      <c r="Q55" s="6">
        <v>551747</v>
      </c>
      <c r="R55" s="6"/>
      <c r="S55" s="6">
        <f t="shared" si="2"/>
        <v>551747</v>
      </c>
      <c r="T55" s="6"/>
      <c r="U55" s="8">
        <f t="shared" si="3"/>
        <v>4.4507822646146644E-7</v>
      </c>
    </row>
    <row r="56" spans="1:21" x14ac:dyDescent="0.55000000000000004">
      <c r="A56" s="1" t="s">
        <v>238</v>
      </c>
      <c r="C56" s="6">
        <v>0</v>
      </c>
      <c r="D56" s="6"/>
      <c r="E56" s="6">
        <v>0</v>
      </c>
      <c r="F56" s="6"/>
      <c r="G56" s="6">
        <v>0</v>
      </c>
      <c r="H56" s="6"/>
      <c r="I56" s="6">
        <f t="shared" si="0"/>
        <v>0</v>
      </c>
      <c r="J56" s="6"/>
      <c r="K56" s="8">
        <f t="shared" si="1"/>
        <v>0</v>
      </c>
      <c r="L56" s="6"/>
      <c r="M56" s="6">
        <v>0</v>
      </c>
      <c r="N56" s="6"/>
      <c r="O56" s="6">
        <v>0</v>
      </c>
      <c r="P56" s="6"/>
      <c r="Q56" s="6">
        <v>-8146049005</v>
      </c>
      <c r="R56" s="6"/>
      <c r="S56" s="6">
        <f t="shared" si="2"/>
        <v>-8146049005</v>
      </c>
      <c r="T56" s="6"/>
      <c r="U56" s="8">
        <f t="shared" si="3"/>
        <v>-6.5711803486264422E-3</v>
      </c>
    </row>
    <row r="57" spans="1:21" x14ac:dyDescent="0.55000000000000004">
      <c r="A57" s="1" t="s">
        <v>58</v>
      </c>
      <c r="C57" s="6">
        <v>0</v>
      </c>
      <c r="D57" s="6"/>
      <c r="E57" s="6">
        <v>-4550760900</v>
      </c>
      <c r="F57" s="6"/>
      <c r="G57" s="6">
        <v>0</v>
      </c>
      <c r="H57" s="6"/>
      <c r="I57" s="6">
        <f t="shared" si="0"/>
        <v>-4550760900</v>
      </c>
      <c r="J57" s="6"/>
      <c r="K57" s="8">
        <f t="shared" si="1"/>
        <v>-9.1273078106309385E-3</v>
      </c>
      <c r="L57" s="6"/>
      <c r="M57" s="6">
        <v>0</v>
      </c>
      <c r="N57" s="6"/>
      <c r="O57" s="6">
        <v>-22693128726</v>
      </c>
      <c r="P57" s="6"/>
      <c r="Q57" s="6">
        <v>-1386443020</v>
      </c>
      <c r="R57" s="6"/>
      <c r="S57" s="6">
        <f t="shared" si="2"/>
        <v>-24079571746</v>
      </c>
      <c r="T57" s="6"/>
      <c r="U57" s="8">
        <f t="shared" si="3"/>
        <v>-1.9424288825605426E-2</v>
      </c>
    </row>
    <row r="58" spans="1:21" x14ac:dyDescent="0.55000000000000004">
      <c r="A58" s="1" t="s">
        <v>24</v>
      </c>
      <c r="C58" s="6">
        <v>0</v>
      </c>
      <c r="D58" s="6"/>
      <c r="E58" s="6">
        <v>0</v>
      </c>
      <c r="F58" s="6"/>
      <c r="G58" s="6">
        <v>0</v>
      </c>
      <c r="H58" s="6"/>
      <c r="I58" s="6">
        <f t="shared" si="0"/>
        <v>0</v>
      </c>
      <c r="J58" s="6"/>
      <c r="K58" s="8">
        <f t="shared" si="1"/>
        <v>0</v>
      </c>
      <c r="L58" s="6"/>
      <c r="M58" s="6">
        <v>0</v>
      </c>
      <c r="N58" s="6"/>
      <c r="O58" s="6">
        <v>18748630183</v>
      </c>
      <c r="P58" s="6"/>
      <c r="Q58" s="6">
        <v>-885624109</v>
      </c>
      <c r="R58" s="6"/>
      <c r="S58" s="6">
        <f t="shared" si="2"/>
        <v>17863006074</v>
      </c>
      <c r="T58" s="6"/>
      <c r="U58" s="8">
        <f t="shared" si="3"/>
        <v>1.4409566454708993E-2</v>
      </c>
    </row>
    <row r="59" spans="1:21" x14ac:dyDescent="0.55000000000000004">
      <c r="A59" s="1" t="s">
        <v>98</v>
      </c>
      <c r="C59" s="6">
        <v>0</v>
      </c>
      <c r="D59" s="6"/>
      <c r="E59" s="6">
        <v>2622010297</v>
      </c>
      <c r="F59" s="6"/>
      <c r="G59" s="6">
        <v>0</v>
      </c>
      <c r="H59" s="6"/>
      <c r="I59" s="6">
        <f t="shared" si="0"/>
        <v>2622010297</v>
      </c>
      <c r="J59" s="6"/>
      <c r="K59" s="8">
        <f t="shared" si="1"/>
        <v>5.2588777106182052E-3</v>
      </c>
      <c r="L59" s="6"/>
      <c r="M59" s="6">
        <v>0</v>
      </c>
      <c r="N59" s="6"/>
      <c r="O59" s="6">
        <v>-3187595946</v>
      </c>
      <c r="P59" s="6"/>
      <c r="Q59" s="6">
        <v>-443481604</v>
      </c>
      <c r="R59" s="6"/>
      <c r="S59" s="6">
        <f t="shared" si="2"/>
        <v>-3631077550</v>
      </c>
      <c r="T59" s="6"/>
      <c r="U59" s="8">
        <f t="shared" si="3"/>
        <v>-2.9290844464909586E-3</v>
      </c>
    </row>
    <row r="60" spans="1:21" x14ac:dyDescent="0.55000000000000004">
      <c r="A60" s="1" t="s">
        <v>80</v>
      </c>
      <c r="C60" s="6">
        <v>0</v>
      </c>
      <c r="D60" s="6"/>
      <c r="E60" s="6">
        <v>47546371086</v>
      </c>
      <c r="F60" s="6"/>
      <c r="G60" s="6">
        <v>0</v>
      </c>
      <c r="H60" s="6"/>
      <c r="I60" s="6">
        <f t="shared" si="0"/>
        <v>47546371086</v>
      </c>
      <c r="J60" s="6"/>
      <c r="K60" s="8">
        <f t="shared" si="1"/>
        <v>9.5362154531213619E-2</v>
      </c>
      <c r="L60" s="6"/>
      <c r="M60" s="6">
        <v>0</v>
      </c>
      <c r="N60" s="6"/>
      <c r="O60" s="6">
        <v>101805547432</v>
      </c>
      <c r="P60" s="6"/>
      <c r="Q60" s="6">
        <v>-31671475723</v>
      </c>
      <c r="R60" s="6"/>
      <c r="S60" s="6">
        <f t="shared" si="2"/>
        <v>70134071709</v>
      </c>
      <c r="T60" s="6"/>
      <c r="U60" s="8">
        <f t="shared" si="3"/>
        <v>5.6575111873309741E-2</v>
      </c>
    </row>
    <row r="61" spans="1:21" x14ac:dyDescent="0.55000000000000004">
      <c r="A61" s="1" t="s">
        <v>239</v>
      </c>
      <c r="C61" s="6">
        <v>0</v>
      </c>
      <c r="D61" s="6"/>
      <c r="E61" s="6">
        <v>0</v>
      </c>
      <c r="F61" s="6"/>
      <c r="G61" s="6">
        <v>0</v>
      </c>
      <c r="H61" s="6"/>
      <c r="I61" s="6">
        <f t="shared" si="0"/>
        <v>0</v>
      </c>
      <c r="J61" s="6"/>
      <c r="K61" s="8">
        <f t="shared" si="1"/>
        <v>0</v>
      </c>
      <c r="L61" s="6"/>
      <c r="M61" s="6">
        <v>0</v>
      </c>
      <c r="N61" s="6"/>
      <c r="O61" s="6">
        <v>0</v>
      </c>
      <c r="P61" s="6"/>
      <c r="Q61" s="6">
        <v>0</v>
      </c>
      <c r="R61" s="6"/>
      <c r="S61" s="6">
        <f t="shared" si="2"/>
        <v>0</v>
      </c>
      <c r="T61" s="6"/>
      <c r="U61" s="8">
        <f t="shared" si="3"/>
        <v>0</v>
      </c>
    </row>
    <row r="62" spans="1:21" x14ac:dyDescent="0.55000000000000004">
      <c r="A62" s="1" t="s">
        <v>240</v>
      </c>
      <c r="C62" s="6">
        <v>0</v>
      </c>
      <c r="D62" s="6"/>
      <c r="E62" s="6">
        <v>0</v>
      </c>
      <c r="F62" s="6"/>
      <c r="G62" s="6">
        <v>0</v>
      </c>
      <c r="H62" s="6"/>
      <c r="I62" s="6">
        <f t="shared" si="0"/>
        <v>0</v>
      </c>
      <c r="J62" s="6"/>
      <c r="K62" s="8">
        <f t="shared" si="1"/>
        <v>0</v>
      </c>
      <c r="L62" s="6"/>
      <c r="M62" s="6">
        <v>0</v>
      </c>
      <c r="N62" s="6"/>
      <c r="O62" s="6">
        <v>0</v>
      </c>
      <c r="P62" s="6"/>
      <c r="Q62" s="6">
        <v>-2824625617</v>
      </c>
      <c r="R62" s="6"/>
      <c r="S62" s="6">
        <f t="shared" si="2"/>
        <v>-2824625617</v>
      </c>
      <c r="T62" s="6"/>
      <c r="U62" s="8">
        <f t="shared" si="3"/>
        <v>-2.2785431729252454E-3</v>
      </c>
    </row>
    <row r="63" spans="1:21" x14ac:dyDescent="0.55000000000000004">
      <c r="A63" s="1" t="s">
        <v>19</v>
      </c>
      <c r="C63" s="6">
        <v>0</v>
      </c>
      <c r="D63" s="6"/>
      <c r="E63" s="6">
        <v>269923936</v>
      </c>
      <c r="F63" s="6"/>
      <c r="G63" s="6">
        <v>0</v>
      </c>
      <c r="H63" s="6"/>
      <c r="I63" s="6">
        <f t="shared" si="0"/>
        <v>269923936</v>
      </c>
      <c r="J63" s="6"/>
      <c r="K63" s="8">
        <f t="shared" si="1"/>
        <v>5.4137734402373138E-4</v>
      </c>
      <c r="L63" s="6"/>
      <c r="M63" s="6">
        <v>8800000000</v>
      </c>
      <c r="N63" s="6"/>
      <c r="O63" s="6">
        <v>9325388233</v>
      </c>
      <c r="P63" s="6"/>
      <c r="Q63" s="6">
        <v>567231858</v>
      </c>
      <c r="R63" s="6"/>
      <c r="S63" s="6">
        <f t="shared" si="2"/>
        <v>18692620091</v>
      </c>
      <c r="T63" s="6"/>
      <c r="U63" s="8">
        <f t="shared" si="3"/>
        <v>1.5078791906472089E-2</v>
      </c>
    </row>
    <row r="64" spans="1:21" x14ac:dyDescent="0.55000000000000004">
      <c r="A64" s="1" t="s">
        <v>241</v>
      </c>
      <c r="C64" s="6">
        <v>0</v>
      </c>
      <c r="D64" s="6"/>
      <c r="E64" s="6">
        <v>0</v>
      </c>
      <c r="F64" s="6"/>
      <c r="G64" s="6">
        <v>0</v>
      </c>
      <c r="H64" s="6"/>
      <c r="I64" s="6">
        <f t="shared" si="0"/>
        <v>0</v>
      </c>
      <c r="J64" s="6"/>
      <c r="K64" s="8">
        <f t="shared" si="1"/>
        <v>0</v>
      </c>
      <c r="L64" s="6"/>
      <c r="M64" s="6">
        <v>0</v>
      </c>
      <c r="N64" s="6"/>
      <c r="O64" s="6">
        <v>0</v>
      </c>
      <c r="P64" s="6"/>
      <c r="Q64" s="6">
        <v>3873072530</v>
      </c>
      <c r="R64" s="6"/>
      <c r="S64" s="6">
        <f t="shared" si="2"/>
        <v>3873072530</v>
      </c>
      <c r="T64" s="6"/>
      <c r="U64" s="8">
        <f t="shared" si="3"/>
        <v>3.1242947448903661E-3</v>
      </c>
    </row>
    <row r="65" spans="1:21" x14ac:dyDescent="0.55000000000000004">
      <c r="A65" s="1" t="s">
        <v>242</v>
      </c>
      <c r="C65" s="6">
        <v>0</v>
      </c>
      <c r="D65" s="6"/>
      <c r="E65" s="6">
        <v>0</v>
      </c>
      <c r="F65" s="6"/>
      <c r="G65" s="6">
        <v>0</v>
      </c>
      <c r="H65" s="6"/>
      <c r="I65" s="6">
        <f t="shared" si="0"/>
        <v>0</v>
      </c>
      <c r="J65" s="6"/>
      <c r="K65" s="8">
        <f t="shared" si="1"/>
        <v>0</v>
      </c>
      <c r="L65" s="6"/>
      <c r="M65" s="6">
        <v>0</v>
      </c>
      <c r="N65" s="6"/>
      <c r="O65" s="6">
        <v>0</v>
      </c>
      <c r="P65" s="6"/>
      <c r="Q65" s="6">
        <v>-1363206658</v>
      </c>
      <c r="R65" s="6"/>
      <c r="S65" s="6">
        <f t="shared" si="2"/>
        <v>-1363206658</v>
      </c>
      <c r="T65" s="6"/>
      <c r="U65" s="8">
        <f t="shared" si="3"/>
        <v>-1.0996590858547539E-3</v>
      </c>
    </row>
    <row r="66" spans="1:21" x14ac:dyDescent="0.55000000000000004">
      <c r="A66" s="1" t="s">
        <v>82</v>
      </c>
      <c r="C66" s="6">
        <v>0</v>
      </c>
      <c r="D66" s="6"/>
      <c r="E66" s="6">
        <v>-4739532316</v>
      </c>
      <c r="F66" s="6"/>
      <c r="G66" s="6">
        <v>0</v>
      </c>
      <c r="H66" s="6"/>
      <c r="I66" s="6">
        <f t="shared" si="0"/>
        <v>-4739532316</v>
      </c>
      <c r="J66" s="6"/>
      <c r="K66" s="8">
        <f t="shared" si="1"/>
        <v>-9.5059202795217245E-3</v>
      </c>
      <c r="L66" s="6"/>
      <c r="M66" s="6">
        <v>0</v>
      </c>
      <c r="N66" s="6"/>
      <c r="O66" s="6">
        <v>10784370572</v>
      </c>
      <c r="P66" s="6"/>
      <c r="Q66" s="6">
        <v>-651277282</v>
      </c>
      <c r="R66" s="6"/>
      <c r="S66" s="6">
        <f t="shared" si="2"/>
        <v>10133093290</v>
      </c>
      <c r="T66" s="6"/>
      <c r="U66" s="8">
        <f t="shared" si="3"/>
        <v>8.1740710689533185E-3</v>
      </c>
    </row>
    <row r="67" spans="1:21" x14ac:dyDescent="0.55000000000000004">
      <c r="A67" s="1" t="s">
        <v>30</v>
      </c>
      <c r="C67" s="6">
        <v>0</v>
      </c>
      <c r="D67" s="6"/>
      <c r="E67" s="6">
        <v>2134626449</v>
      </c>
      <c r="F67" s="6"/>
      <c r="G67" s="6">
        <v>0</v>
      </c>
      <c r="H67" s="6"/>
      <c r="I67" s="6">
        <f t="shared" si="0"/>
        <v>2134626449</v>
      </c>
      <c r="J67" s="6"/>
      <c r="K67" s="8">
        <f t="shared" si="1"/>
        <v>4.2813483478635591E-3</v>
      </c>
      <c r="L67" s="6"/>
      <c r="M67" s="6">
        <v>0</v>
      </c>
      <c r="N67" s="6"/>
      <c r="O67" s="6">
        <v>4494816683</v>
      </c>
      <c r="P67" s="6"/>
      <c r="Q67" s="6">
        <v>-101112773663</v>
      </c>
      <c r="R67" s="6"/>
      <c r="S67" s="6">
        <f t="shared" si="2"/>
        <v>-96617956980</v>
      </c>
      <c r="T67" s="6"/>
      <c r="U67" s="8">
        <f t="shared" si="3"/>
        <v>-7.7938890355522844E-2</v>
      </c>
    </row>
    <row r="68" spans="1:21" x14ac:dyDescent="0.55000000000000004">
      <c r="A68" s="1" t="s">
        <v>243</v>
      </c>
      <c r="C68" s="6">
        <v>0</v>
      </c>
      <c r="D68" s="6"/>
      <c r="E68" s="6">
        <v>0</v>
      </c>
      <c r="F68" s="6"/>
      <c r="G68" s="6">
        <v>0</v>
      </c>
      <c r="H68" s="6"/>
      <c r="I68" s="6">
        <f t="shared" si="0"/>
        <v>0</v>
      </c>
      <c r="J68" s="6"/>
      <c r="K68" s="8">
        <f t="shared" si="1"/>
        <v>0</v>
      </c>
      <c r="L68" s="6"/>
      <c r="M68" s="6">
        <v>0</v>
      </c>
      <c r="N68" s="6"/>
      <c r="O68" s="6">
        <v>0</v>
      </c>
      <c r="P68" s="6"/>
      <c r="Q68" s="6">
        <v>0</v>
      </c>
      <c r="R68" s="6"/>
      <c r="S68" s="6">
        <f t="shared" si="2"/>
        <v>0</v>
      </c>
      <c r="T68" s="6"/>
      <c r="U68" s="8">
        <f t="shared" si="3"/>
        <v>0</v>
      </c>
    </row>
    <row r="69" spans="1:21" x14ac:dyDescent="0.55000000000000004">
      <c r="A69" s="1" t="s">
        <v>50</v>
      </c>
      <c r="C69" s="6">
        <v>0</v>
      </c>
      <c r="D69" s="6"/>
      <c r="E69" s="6">
        <v>-1408851488</v>
      </c>
      <c r="F69" s="6"/>
      <c r="G69" s="6">
        <v>0</v>
      </c>
      <c r="H69" s="6"/>
      <c r="I69" s="6">
        <f t="shared" si="0"/>
        <v>-1408851488</v>
      </c>
      <c r="J69" s="6"/>
      <c r="K69" s="8">
        <f t="shared" si="1"/>
        <v>-2.8256859617567295E-3</v>
      </c>
      <c r="L69" s="6"/>
      <c r="M69" s="6">
        <v>0</v>
      </c>
      <c r="N69" s="6"/>
      <c r="O69" s="6">
        <v>17889005317</v>
      </c>
      <c r="P69" s="6"/>
      <c r="Q69" s="6">
        <v>226555865</v>
      </c>
      <c r="R69" s="6"/>
      <c r="S69" s="6">
        <f t="shared" si="2"/>
        <v>18115561182</v>
      </c>
      <c r="T69" s="6"/>
      <c r="U69" s="8">
        <f t="shared" si="3"/>
        <v>1.4613295300633709E-2</v>
      </c>
    </row>
    <row r="70" spans="1:21" x14ac:dyDescent="0.55000000000000004">
      <c r="A70" s="1" t="s">
        <v>244</v>
      </c>
      <c r="C70" s="6">
        <v>0</v>
      </c>
      <c r="D70" s="6"/>
      <c r="E70" s="6">
        <v>0</v>
      </c>
      <c r="F70" s="6"/>
      <c r="G70" s="6">
        <v>0</v>
      </c>
      <c r="H70" s="6"/>
      <c r="I70" s="6">
        <f t="shared" si="0"/>
        <v>0</v>
      </c>
      <c r="J70" s="6"/>
      <c r="K70" s="8">
        <f t="shared" si="1"/>
        <v>0</v>
      </c>
      <c r="L70" s="6"/>
      <c r="M70" s="6">
        <v>0</v>
      </c>
      <c r="N70" s="6"/>
      <c r="O70" s="6">
        <v>0</v>
      </c>
      <c r="P70" s="6"/>
      <c r="Q70" s="6">
        <v>-1374343487</v>
      </c>
      <c r="R70" s="6"/>
      <c r="S70" s="6">
        <f t="shared" si="2"/>
        <v>-1374343487</v>
      </c>
      <c r="T70" s="6"/>
      <c r="U70" s="8">
        <f t="shared" si="3"/>
        <v>-1.1086428412711397E-3</v>
      </c>
    </row>
    <row r="71" spans="1:21" x14ac:dyDescent="0.55000000000000004">
      <c r="A71" s="1" t="s">
        <v>245</v>
      </c>
      <c r="C71" s="6">
        <v>0</v>
      </c>
      <c r="D71" s="6"/>
      <c r="E71" s="6">
        <v>0</v>
      </c>
      <c r="F71" s="6"/>
      <c r="G71" s="6">
        <v>0</v>
      </c>
      <c r="H71" s="6"/>
      <c r="I71" s="6">
        <f t="shared" si="0"/>
        <v>0</v>
      </c>
      <c r="J71" s="6"/>
      <c r="K71" s="8">
        <f t="shared" si="1"/>
        <v>0</v>
      </c>
      <c r="L71" s="6"/>
      <c r="M71" s="6">
        <v>0</v>
      </c>
      <c r="N71" s="6"/>
      <c r="O71" s="6">
        <v>0</v>
      </c>
      <c r="P71" s="6"/>
      <c r="Q71" s="6">
        <v>-12287552368</v>
      </c>
      <c r="R71" s="6"/>
      <c r="S71" s="6">
        <f t="shared" si="2"/>
        <v>-12287552368</v>
      </c>
      <c r="T71" s="6"/>
      <c r="U71" s="8">
        <f t="shared" si="3"/>
        <v>-9.9120104241651203E-3</v>
      </c>
    </row>
    <row r="72" spans="1:21" x14ac:dyDescent="0.55000000000000004">
      <c r="A72" s="1" t="s">
        <v>28</v>
      </c>
      <c r="C72" s="6">
        <v>0</v>
      </c>
      <c r="D72" s="6"/>
      <c r="E72" s="6">
        <v>-10365866074</v>
      </c>
      <c r="F72" s="6"/>
      <c r="G72" s="6">
        <v>0</v>
      </c>
      <c r="H72" s="6"/>
      <c r="I72" s="6">
        <f t="shared" si="0"/>
        <v>-10365866074</v>
      </c>
      <c r="J72" s="6"/>
      <c r="K72" s="8">
        <f t="shared" si="1"/>
        <v>-2.0790468332707715E-2</v>
      </c>
      <c r="L72" s="6"/>
      <c r="M72" s="6">
        <v>34046919000</v>
      </c>
      <c r="N72" s="6"/>
      <c r="O72" s="6">
        <v>-29862771514</v>
      </c>
      <c r="P72" s="6"/>
      <c r="Q72" s="6">
        <v>-566851666</v>
      </c>
      <c r="R72" s="6"/>
      <c r="S72" s="6">
        <f t="shared" si="2"/>
        <v>3617295820</v>
      </c>
      <c r="T72" s="6"/>
      <c r="U72" s="8">
        <f t="shared" si="3"/>
        <v>2.9179671265128328E-3</v>
      </c>
    </row>
    <row r="73" spans="1:21" x14ac:dyDescent="0.55000000000000004">
      <c r="A73" s="1" t="s">
        <v>37</v>
      </c>
      <c r="C73" s="6">
        <v>0</v>
      </c>
      <c r="D73" s="6"/>
      <c r="E73" s="6">
        <v>-23151604671</v>
      </c>
      <c r="F73" s="6"/>
      <c r="G73" s="6">
        <v>0</v>
      </c>
      <c r="H73" s="6"/>
      <c r="I73" s="6">
        <f t="shared" ref="I73:I125" si="4">C73+E73+G73</f>
        <v>-23151604671</v>
      </c>
      <c r="J73" s="6"/>
      <c r="K73" s="8">
        <f t="shared" ref="K73:K125" si="5">I73/$I$126</f>
        <v>-4.6434393453248228E-2</v>
      </c>
      <c r="L73" s="6"/>
      <c r="M73" s="6">
        <v>25020309000</v>
      </c>
      <c r="N73" s="6"/>
      <c r="O73" s="6">
        <v>17215828968</v>
      </c>
      <c r="P73" s="6"/>
      <c r="Q73" s="6">
        <v>-277847944</v>
      </c>
      <c r="R73" s="6"/>
      <c r="S73" s="6">
        <f t="shared" ref="S73:S125" si="6">M73+O73+Q73</f>
        <v>41958290024</v>
      </c>
      <c r="T73" s="6"/>
      <c r="U73" s="8">
        <f t="shared" ref="U73:U125" si="7">S73/$S$126</f>
        <v>3.3846529857412475E-2</v>
      </c>
    </row>
    <row r="74" spans="1:21" x14ac:dyDescent="0.55000000000000004">
      <c r="A74" s="1" t="s">
        <v>75</v>
      </c>
      <c r="C74" s="6">
        <v>0</v>
      </c>
      <c r="D74" s="6"/>
      <c r="E74" s="6">
        <v>10297685664</v>
      </c>
      <c r="F74" s="6"/>
      <c r="G74" s="6">
        <v>0</v>
      </c>
      <c r="H74" s="6"/>
      <c r="I74" s="6">
        <f t="shared" si="4"/>
        <v>10297685664</v>
      </c>
      <c r="J74" s="6"/>
      <c r="K74" s="8">
        <f t="shared" si="5"/>
        <v>2.0653721181538989E-2</v>
      </c>
      <c r="L74" s="6"/>
      <c r="M74" s="6">
        <v>0</v>
      </c>
      <c r="N74" s="6"/>
      <c r="O74" s="6">
        <v>30887359918</v>
      </c>
      <c r="P74" s="6"/>
      <c r="Q74" s="6">
        <v>-2078710396</v>
      </c>
      <c r="R74" s="6"/>
      <c r="S74" s="6">
        <f t="shared" si="6"/>
        <v>28808649522</v>
      </c>
      <c r="T74" s="6"/>
      <c r="U74" s="8">
        <f t="shared" si="7"/>
        <v>2.3239098057627378E-2</v>
      </c>
    </row>
    <row r="75" spans="1:21" x14ac:dyDescent="0.55000000000000004">
      <c r="A75" s="1" t="s">
        <v>57</v>
      </c>
      <c r="C75" s="6">
        <v>0</v>
      </c>
      <c r="D75" s="6"/>
      <c r="E75" s="6">
        <v>10564344805</v>
      </c>
      <c r="F75" s="6"/>
      <c r="G75" s="6">
        <v>0</v>
      </c>
      <c r="H75" s="6"/>
      <c r="I75" s="6">
        <f t="shared" si="4"/>
        <v>10564344805</v>
      </c>
      <c r="J75" s="6"/>
      <c r="K75" s="8">
        <f t="shared" si="5"/>
        <v>2.1188550436230316E-2</v>
      </c>
      <c r="L75" s="6"/>
      <c r="M75" s="6">
        <v>33638124789</v>
      </c>
      <c r="N75" s="6"/>
      <c r="O75" s="6">
        <v>24633212638</v>
      </c>
      <c r="P75" s="6"/>
      <c r="Q75" s="6">
        <v>0</v>
      </c>
      <c r="R75" s="6"/>
      <c r="S75" s="6">
        <f t="shared" si="6"/>
        <v>58271337427</v>
      </c>
      <c r="T75" s="6"/>
      <c r="U75" s="8">
        <f t="shared" si="7"/>
        <v>4.7005789819512991E-2</v>
      </c>
    </row>
    <row r="76" spans="1:21" x14ac:dyDescent="0.55000000000000004">
      <c r="A76" s="1" t="s">
        <v>67</v>
      </c>
      <c r="C76" s="6">
        <v>12150475135</v>
      </c>
      <c r="D76" s="6"/>
      <c r="E76" s="6">
        <v>-8777254736</v>
      </c>
      <c r="F76" s="6"/>
      <c r="G76" s="6">
        <v>0</v>
      </c>
      <c r="H76" s="6"/>
      <c r="I76" s="6">
        <f t="shared" si="4"/>
        <v>3373220399</v>
      </c>
      <c r="J76" s="6"/>
      <c r="K76" s="8">
        <f t="shared" si="5"/>
        <v>6.7655545020553175E-3</v>
      </c>
      <c r="L76" s="6"/>
      <c r="M76" s="6">
        <v>12150475135</v>
      </c>
      <c r="N76" s="6"/>
      <c r="O76" s="6">
        <v>15178289110</v>
      </c>
      <c r="P76" s="6"/>
      <c r="Q76" s="6">
        <v>0</v>
      </c>
      <c r="R76" s="6"/>
      <c r="S76" s="6">
        <f t="shared" si="6"/>
        <v>27328764245</v>
      </c>
      <c r="T76" s="6"/>
      <c r="U76" s="8">
        <f t="shared" si="7"/>
        <v>2.2045317729952565E-2</v>
      </c>
    </row>
    <row r="77" spans="1:21" x14ac:dyDescent="0.55000000000000004">
      <c r="A77" s="1" t="s">
        <v>65</v>
      </c>
      <c r="C77" s="6">
        <v>10555423776</v>
      </c>
      <c r="D77" s="6"/>
      <c r="E77" s="6">
        <v>5403800643</v>
      </c>
      <c r="F77" s="6"/>
      <c r="G77" s="6">
        <v>0</v>
      </c>
      <c r="H77" s="6"/>
      <c r="I77" s="6">
        <f t="shared" si="4"/>
        <v>15959224419</v>
      </c>
      <c r="J77" s="6"/>
      <c r="K77" s="8">
        <f t="shared" si="5"/>
        <v>3.2008878711063615E-2</v>
      </c>
      <c r="L77" s="6"/>
      <c r="M77" s="6">
        <v>10555423776</v>
      </c>
      <c r="N77" s="6"/>
      <c r="O77" s="6">
        <v>23721836160</v>
      </c>
      <c r="P77" s="6"/>
      <c r="Q77" s="6">
        <v>0</v>
      </c>
      <c r="R77" s="6"/>
      <c r="S77" s="6">
        <f t="shared" si="6"/>
        <v>34277259936</v>
      </c>
      <c r="T77" s="6"/>
      <c r="U77" s="8">
        <f t="shared" si="7"/>
        <v>2.7650466718031199E-2</v>
      </c>
    </row>
    <row r="78" spans="1:21" x14ac:dyDescent="0.55000000000000004">
      <c r="A78" s="1" t="s">
        <v>64</v>
      </c>
      <c r="C78" s="6">
        <v>38572462366</v>
      </c>
      <c r="D78" s="6"/>
      <c r="E78" s="6">
        <v>-26979916131</v>
      </c>
      <c r="F78" s="6"/>
      <c r="G78" s="6">
        <v>0</v>
      </c>
      <c r="H78" s="6"/>
      <c r="I78" s="6">
        <f t="shared" si="4"/>
        <v>11592546235</v>
      </c>
      <c r="J78" s="6"/>
      <c r="K78" s="8">
        <f t="shared" si="5"/>
        <v>2.3250779401707476E-2</v>
      </c>
      <c r="L78" s="6"/>
      <c r="M78" s="6">
        <v>38572462366</v>
      </c>
      <c r="N78" s="6"/>
      <c r="O78" s="6">
        <v>-2683514178</v>
      </c>
      <c r="P78" s="6"/>
      <c r="Q78" s="6">
        <v>0</v>
      </c>
      <c r="R78" s="6"/>
      <c r="S78" s="6">
        <f t="shared" si="6"/>
        <v>35888948188</v>
      </c>
      <c r="T78" s="6"/>
      <c r="U78" s="8">
        <f t="shared" si="7"/>
        <v>2.8950568664772986E-2</v>
      </c>
    </row>
    <row r="79" spans="1:21" x14ac:dyDescent="0.55000000000000004">
      <c r="A79" s="1" t="s">
        <v>49</v>
      </c>
      <c r="C79" s="6">
        <v>7577471632</v>
      </c>
      <c r="D79" s="6"/>
      <c r="E79" s="6">
        <v>-2176496661</v>
      </c>
      <c r="F79" s="6"/>
      <c r="G79" s="6">
        <v>0</v>
      </c>
      <c r="H79" s="6"/>
      <c r="I79" s="6">
        <f t="shared" si="4"/>
        <v>5400974971</v>
      </c>
      <c r="J79" s="6"/>
      <c r="K79" s="8">
        <f t="shared" si="5"/>
        <v>1.0832553527000398E-2</v>
      </c>
      <c r="L79" s="6"/>
      <c r="M79" s="6">
        <v>7577471632</v>
      </c>
      <c r="N79" s="6"/>
      <c r="O79" s="6">
        <v>1284668051</v>
      </c>
      <c r="P79" s="6"/>
      <c r="Q79" s="6">
        <v>0</v>
      </c>
      <c r="R79" s="6"/>
      <c r="S79" s="6">
        <f t="shared" si="6"/>
        <v>8862139683</v>
      </c>
      <c r="T79" s="6"/>
      <c r="U79" s="8">
        <f t="shared" si="7"/>
        <v>7.1488298309975813E-3</v>
      </c>
    </row>
    <row r="80" spans="1:21" x14ac:dyDescent="0.55000000000000004">
      <c r="A80" s="1" t="s">
        <v>90</v>
      </c>
      <c r="C80" s="6">
        <v>0</v>
      </c>
      <c r="D80" s="6"/>
      <c r="E80" s="6">
        <v>278774982</v>
      </c>
      <c r="F80" s="6"/>
      <c r="G80" s="6">
        <v>0</v>
      </c>
      <c r="H80" s="6"/>
      <c r="I80" s="6">
        <f t="shared" si="4"/>
        <v>278774982</v>
      </c>
      <c r="J80" s="6"/>
      <c r="K80" s="8">
        <f t="shared" si="5"/>
        <v>5.5912958877208849E-4</v>
      </c>
      <c r="L80" s="6"/>
      <c r="M80" s="6">
        <v>17650000000</v>
      </c>
      <c r="N80" s="6"/>
      <c r="O80" s="6">
        <v>-11145084154</v>
      </c>
      <c r="P80" s="6"/>
      <c r="Q80" s="6">
        <v>0</v>
      </c>
      <c r="R80" s="6"/>
      <c r="S80" s="6">
        <f t="shared" si="6"/>
        <v>6504915846</v>
      </c>
      <c r="T80" s="6"/>
      <c r="U80" s="8">
        <f t="shared" si="7"/>
        <v>5.2473260534606795E-3</v>
      </c>
    </row>
    <row r="81" spans="1:21" x14ac:dyDescent="0.55000000000000004">
      <c r="A81" s="1" t="s">
        <v>68</v>
      </c>
      <c r="C81" s="6">
        <v>10534068502</v>
      </c>
      <c r="D81" s="6"/>
      <c r="E81" s="6">
        <v>-12806654384</v>
      </c>
      <c r="F81" s="6"/>
      <c r="G81" s="6">
        <v>0</v>
      </c>
      <c r="H81" s="6"/>
      <c r="I81" s="6">
        <f t="shared" si="4"/>
        <v>-2272585882</v>
      </c>
      <c r="J81" s="6"/>
      <c r="K81" s="8">
        <f t="shared" si="5"/>
        <v>-4.5580489344338431E-3</v>
      </c>
      <c r="L81" s="6"/>
      <c r="M81" s="6">
        <v>10534068502</v>
      </c>
      <c r="N81" s="6"/>
      <c r="O81" s="6">
        <v>-10697401704</v>
      </c>
      <c r="P81" s="6"/>
      <c r="Q81" s="6">
        <v>0</v>
      </c>
      <c r="R81" s="6"/>
      <c r="S81" s="6">
        <f t="shared" si="6"/>
        <v>-163333202</v>
      </c>
      <c r="T81" s="6"/>
      <c r="U81" s="8">
        <f t="shared" si="7"/>
        <v>-1.3175613436671599E-4</v>
      </c>
    </row>
    <row r="82" spans="1:21" x14ac:dyDescent="0.55000000000000004">
      <c r="A82" s="1" t="s">
        <v>70</v>
      </c>
      <c r="C82" s="6">
        <v>1388694412</v>
      </c>
      <c r="D82" s="6"/>
      <c r="E82" s="6">
        <v>-2482908267</v>
      </c>
      <c r="F82" s="6"/>
      <c r="G82" s="6">
        <v>0</v>
      </c>
      <c r="H82" s="6"/>
      <c r="I82" s="6">
        <f t="shared" si="4"/>
        <v>-1094213855</v>
      </c>
      <c r="J82" s="6"/>
      <c r="K82" s="8">
        <f t="shared" si="5"/>
        <v>-2.1946278621762108E-3</v>
      </c>
      <c r="L82" s="6"/>
      <c r="M82" s="6">
        <v>1388694412</v>
      </c>
      <c r="N82" s="6"/>
      <c r="O82" s="6">
        <v>18474575109</v>
      </c>
      <c r="P82" s="6"/>
      <c r="Q82" s="6">
        <v>0</v>
      </c>
      <c r="R82" s="6"/>
      <c r="S82" s="6">
        <f t="shared" si="6"/>
        <v>19863269521</v>
      </c>
      <c r="T82" s="6"/>
      <c r="U82" s="8">
        <f t="shared" si="7"/>
        <v>1.6023120687802168E-2</v>
      </c>
    </row>
    <row r="83" spans="1:21" x14ac:dyDescent="0.55000000000000004">
      <c r="A83" s="1" t="s">
        <v>36</v>
      </c>
      <c r="C83" s="6">
        <v>11058118199</v>
      </c>
      <c r="D83" s="6"/>
      <c r="E83" s="6">
        <v>-12223228268</v>
      </c>
      <c r="F83" s="6"/>
      <c r="G83" s="6">
        <v>0</v>
      </c>
      <c r="H83" s="6"/>
      <c r="I83" s="6">
        <f t="shared" si="4"/>
        <v>-1165110069</v>
      </c>
      <c r="J83" s="6"/>
      <c r="K83" s="8">
        <f t="shared" si="5"/>
        <v>-2.3368220099255163E-3</v>
      </c>
      <c r="L83" s="6"/>
      <c r="M83" s="6">
        <v>11058118199</v>
      </c>
      <c r="N83" s="6"/>
      <c r="O83" s="6">
        <v>12305922413</v>
      </c>
      <c r="P83" s="6"/>
      <c r="Q83" s="6">
        <v>0</v>
      </c>
      <c r="R83" s="6"/>
      <c r="S83" s="6">
        <f t="shared" si="6"/>
        <v>23364040612</v>
      </c>
      <c r="T83" s="6"/>
      <c r="U83" s="8">
        <f t="shared" si="7"/>
        <v>1.8847090711073437E-2</v>
      </c>
    </row>
    <row r="84" spans="1:21" x14ac:dyDescent="0.55000000000000004">
      <c r="A84" s="1" t="s">
        <v>53</v>
      </c>
      <c r="C84" s="6">
        <v>0</v>
      </c>
      <c r="D84" s="6"/>
      <c r="E84" s="6">
        <v>7545931699</v>
      </c>
      <c r="F84" s="6"/>
      <c r="G84" s="6">
        <v>0</v>
      </c>
      <c r="H84" s="6"/>
      <c r="I84" s="6">
        <f t="shared" si="4"/>
        <v>7545931699</v>
      </c>
      <c r="J84" s="6"/>
      <c r="K84" s="8">
        <f t="shared" si="5"/>
        <v>1.513462096740136E-2</v>
      </c>
      <c r="L84" s="6"/>
      <c r="M84" s="6">
        <v>15866954</v>
      </c>
      <c r="N84" s="6"/>
      <c r="O84" s="6">
        <v>-38628823250</v>
      </c>
      <c r="P84" s="6"/>
      <c r="Q84" s="6">
        <v>0</v>
      </c>
      <c r="R84" s="6"/>
      <c r="S84" s="6">
        <f t="shared" si="6"/>
        <v>-38612956296</v>
      </c>
      <c r="T84" s="6"/>
      <c r="U84" s="8">
        <f t="shared" si="7"/>
        <v>-3.114794662527897E-2</v>
      </c>
    </row>
    <row r="85" spans="1:21" x14ac:dyDescent="0.55000000000000004">
      <c r="A85" s="1" t="s">
        <v>62</v>
      </c>
      <c r="C85" s="6">
        <v>21681967972</v>
      </c>
      <c r="D85" s="6"/>
      <c r="E85" s="6">
        <v>-19271799687</v>
      </c>
      <c r="F85" s="6"/>
      <c r="G85" s="6">
        <v>0</v>
      </c>
      <c r="H85" s="6"/>
      <c r="I85" s="6">
        <f t="shared" si="4"/>
        <v>2410168285</v>
      </c>
      <c r="J85" s="6"/>
      <c r="K85" s="8">
        <f t="shared" si="5"/>
        <v>4.8339933246362102E-3</v>
      </c>
      <c r="L85" s="6"/>
      <c r="M85" s="6">
        <v>21681967972</v>
      </c>
      <c r="N85" s="6"/>
      <c r="O85" s="6">
        <v>11859767653</v>
      </c>
      <c r="P85" s="6"/>
      <c r="Q85" s="6">
        <v>0</v>
      </c>
      <c r="R85" s="6"/>
      <c r="S85" s="6">
        <f t="shared" si="6"/>
        <v>33541735625</v>
      </c>
      <c r="T85" s="6"/>
      <c r="U85" s="8">
        <f t="shared" si="7"/>
        <v>2.7057140690233725E-2</v>
      </c>
    </row>
    <row r="86" spans="1:21" x14ac:dyDescent="0.55000000000000004">
      <c r="A86" s="1" t="s">
        <v>111</v>
      </c>
      <c r="C86" s="6">
        <v>0</v>
      </c>
      <c r="D86" s="6"/>
      <c r="E86" s="6">
        <v>4118660229</v>
      </c>
      <c r="F86" s="6"/>
      <c r="G86" s="6">
        <v>0</v>
      </c>
      <c r="H86" s="6"/>
      <c r="I86" s="6">
        <f t="shared" si="4"/>
        <v>4118660229</v>
      </c>
      <c r="J86" s="6"/>
      <c r="K86" s="8">
        <f t="shared" si="5"/>
        <v>8.2606580533569028E-3</v>
      </c>
      <c r="L86" s="6"/>
      <c r="M86" s="6">
        <v>0</v>
      </c>
      <c r="N86" s="6"/>
      <c r="O86" s="6">
        <v>4118660229</v>
      </c>
      <c r="P86" s="6"/>
      <c r="Q86" s="6">
        <v>0</v>
      </c>
      <c r="R86" s="6"/>
      <c r="S86" s="6">
        <f t="shared" si="6"/>
        <v>4118660229</v>
      </c>
      <c r="T86" s="6"/>
      <c r="U86" s="8">
        <f t="shared" si="7"/>
        <v>3.3224031850117848E-3</v>
      </c>
    </row>
    <row r="87" spans="1:21" x14ac:dyDescent="0.55000000000000004">
      <c r="A87" s="1" t="s">
        <v>45</v>
      </c>
      <c r="C87" s="6">
        <v>0</v>
      </c>
      <c r="D87" s="6"/>
      <c r="E87" s="6">
        <v>-9560225715</v>
      </c>
      <c r="F87" s="6"/>
      <c r="G87" s="6">
        <v>0</v>
      </c>
      <c r="H87" s="6"/>
      <c r="I87" s="6">
        <f t="shared" si="4"/>
        <v>-9560225715</v>
      </c>
      <c r="J87" s="6"/>
      <c r="K87" s="8">
        <f t="shared" si="5"/>
        <v>-1.9174622608696984E-2</v>
      </c>
      <c r="L87" s="6"/>
      <c r="M87" s="6">
        <v>0</v>
      </c>
      <c r="N87" s="6"/>
      <c r="O87" s="6">
        <v>1854405877</v>
      </c>
      <c r="P87" s="6"/>
      <c r="Q87" s="6">
        <v>0</v>
      </c>
      <c r="R87" s="6"/>
      <c r="S87" s="6">
        <f t="shared" si="6"/>
        <v>1854405877</v>
      </c>
      <c r="T87" s="6"/>
      <c r="U87" s="8">
        <f t="shared" si="7"/>
        <v>1.4958951818041246E-3</v>
      </c>
    </row>
    <row r="88" spans="1:21" x14ac:dyDescent="0.55000000000000004">
      <c r="A88" s="1" t="s">
        <v>47</v>
      </c>
      <c r="C88" s="6">
        <v>0</v>
      </c>
      <c r="D88" s="6"/>
      <c r="E88" s="6">
        <v>12093822785</v>
      </c>
      <c r="F88" s="6"/>
      <c r="G88" s="6">
        <v>0</v>
      </c>
      <c r="H88" s="6"/>
      <c r="I88" s="6">
        <f t="shared" si="4"/>
        <v>12093822785</v>
      </c>
      <c r="J88" s="6"/>
      <c r="K88" s="8">
        <f t="shared" si="5"/>
        <v>2.4256172888783699E-2</v>
      </c>
      <c r="L88" s="6"/>
      <c r="M88" s="6">
        <v>0</v>
      </c>
      <c r="N88" s="6"/>
      <c r="O88" s="6">
        <v>3195849883</v>
      </c>
      <c r="P88" s="6"/>
      <c r="Q88" s="6">
        <v>0</v>
      </c>
      <c r="R88" s="6"/>
      <c r="S88" s="6">
        <f t="shared" si="6"/>
        <v>3195849883</v>
      </c>
      <c r="T88" s="6"/>
      <c r="U88" s="8">
        <f t="shared" si="7"/>
        <v>2.5779989704751002E-3</v>
      </c>
    </row>
    <row r="89" spans="1:21" x14ac:dyDescent="0.55000000000000004">
      <c r="A89" s="1" t="s">
        <v>110</v>
      </c>
      <c r="C89" s="6">
        <v>0</v>
      </c>
      <c r="D89" s="6"/>
      <c r="E89" s="6">
        <v>3797554191</v>
      </c>
      <c r="F89" s="6"/>
      <c r="G89" s="6">
        <v>0</v>
      </c>
      <c r="H89" s="6"/>
      <c r="I89" s="6">
        <f t="shared" si="4"/>
        <v>3797554191</v>
      </c>
      <c r="J89" s="6"/>
      <c r="K89" s="8">
        <f t="shared" si="5"/>
        <v>7.6166264918046019E-3</v>
      </c>
      <c r="L89" s="6"/>
      <c r="M89" s="6">
        <v>0</v>
      </c>
      <c r="N89" s="6"/>
      <c r="O89" s="6">
        <v>3797554191</v>
      </c>
      <c r="P89" s="6"/>
      <c r="Q89" s="6">
        <v>0</v>
      </c>
      <c r="R89" s="6"/>
      <c r="S89" s="6">
        <f t="shared" si="6"/>
        <v>3797554191</v>
      </c>
      <c r="T89" s="6"/>
      <c r="U89" s="8">
        <f t="shared" si="7"/>
        <v>3.0633763014961371E-3</v>
      </c>
    </row>
    <row r="90" spans="1:21" x14ac:dyDescent="0.55000000000000004">
      <c r="A90" s="1" t="s">
        <v>21</v>
      </c>
      <c r="C90" s="6">
        <v>0</v>
      </c>
      <c r="D90" s="6"/>
      <c r="E90" s="6">
        <v>674781050</v>
      </c>
      <c r="F90" s="6"/>
      <c r="G90" s="6">
        <v>0</v>
      </c>
      <c r="H90" s="6"/>
      <c r="I90" s="6">
        <f t="shared" si="4"/>
        <v>674781050</v>
      </c>
      <c r="J90" s="6"/>
      <c r="K90" s="8">
        <f t="shared" si="5"/>
        <v>1.3533856169263355E-3</v>
      </c>
      <c r="L90" s="6"/>
      <c r="M90" s="6">
        <v>0</v>
      </c>
      <c r="N90" s="6"/>
      <c r="O90" s="6">
        <v>8248305348</v>
      </c>
      <c r="P90" s="6"/>
      <c r="Q90" s="6">
        <v>0</v>
      </c>
      <c r="R90" s="6"/>
      <c r="S90" s="6">
        <f t="shared" si="6"/>
        <v>8248305348</v>
      </c>
      <c r="T90" s="6"/>
      <c r="U90" s="8">
        <f t="shared" si="7"/>
        <v>6.6536675606763043E-3</v>
      </c>
    </row>
    <row r="91" spans="1:21" x14ac:dyDescent="0.55000000000000004">
      <c r="A91" s="1" t="s">
        <v>76</v>
      </c>
      <c r="C91" s="6">
        <v>0</v>
      </c>
      <c r="D91" s="6"/>
      <c r="E91" s="6">
        <v>221992240</v>
      </c>
      <c r="F91" s="6"/>
      <c r="G91" s="6">
        <v>0</v>
      </c>
      <c r="H91" s="6"/>
      <c r="I91" s="6">
        <f t="shared" si="4"/>
        <v>221992240</v>
      </c>
      <c r="J91" s="6"/>
      <c r="K91" s="8">
        <f t="shared" si="5"/>
        <v>4.4524235629506652E-4</v>
      </c>
      <c r="L91" s="6"/>
      <c r="M91" s="6">
        <v>0</v>
      </c>
      <c r="N91" s="6"/>
      <c r="O91" s="6">
        <v>3763019000</v>
      </c>
      <c r="P91" s="6"/>
      <c r="Q91" s="6">
        <v>0</v>
      </c>
      <c r="R91" s="6"/>
      <c r="S91" s="6">
        <f t="shared" si="6"/>
        <v>3763019000</v>
      </c>
      <c r="T91" s="6"/>
      <c r="U91" s="8">
        <f t="shared" si="7"/>
        <v>3.0355177693051363E-3</v>
      </c>
    </row>
    <row r="92" spans="1:21" x14ac:dyDescent="0.55000000000000004">
      <c r="A92" s="1" t="s">
        <v>25</v>
      </c>
      <c r="C92" s="6">
        <v>0</v>
      </c>
      <c r="D92" s="6"/>
      <c r="E92" s="6">
        <v>-7657874913</v>
      </c>
      <c r="F92" s="6"/>
      <c r="G92" s="6">
        <v>0</v>
      </c>
      <c r="H92" s="6"/>
      <c r="I92" s="6">
        <f t="shared" si="4"/>
        <v>-7657874913</v>
      </c>
      <c r="J92" s="6"/>
      <c r="K92" s="8">
        <f t="shared" si="5"/>
        <v>-1.5359141700074731E-2</v>
      </c>
      <c r="L92" s="6"/>
      <c r="M92" s="6">
        <v>0</v>
      </c>
      <c r="N92" s="6"/>
      <c r="O92" s="6">
        <v>3067644056</v>
      </c>
      <c r="P92" s="6"/>
      <c r="Q92" s="6">
        <v>0</v>
      </c>
      <c r="R92" s="6"/>
      <c r="S92" s="6">
        <f t="shared" si="6"/>
        <v>3067644056</v>
      </c>
      <c r="T92" s="6"/>
      <c r="U92" s="8">
        <f t="shared" si="7"/>
        <v>2.4745790658753731E-3</v>
      </c>
    </row>
    <row r="93" spans="1:21" x14ac:dyDescent="0.55000000000000004">
      <c r="A93" s="1" t="s">
        <v>23</v>
      </c>
      <c r="C93" s="6">
        <v>0</v>
      </c>
      <c r="D93" s="6"/>
      <c r="E93" s="6">
        <v>-6917445239</v>
      </c>
      <c r="F93" s="6"/>
      <c r="G93" s="6">
        <v>0</v>
      </c>
      <c r="H93" s="6"/>
      <c r="I93" s="6">
        <f t="shared" si="4"/>
        <v>-6917445239</v>
      </c>
      <c r="J93" s="6"/>
      <c r="K93" s="8">
        <f t="shared" si="5"/>
        <v>-1.3874086849857678E-2</v>
      </c>
      <c r="L93" s="6"/>
      <c r="M93" s="6">
        <v>0</v>
      </c>
      <c r="N93" s="6"/>
      <c r="O93" s="6">
        <v>33896268273</v>
      </c>
      <c r="P93" s="6"/>
      <c r="Q93" s="6">
        <v>0</v>
      </c>
      <c r="R93" s="6"/>
      <c r="S93" s="6">
        <f t="shared" si="6"/>
        <v>33896268273</v>
      </c>
      <c r="T93" s="6"/>
      <c r="U93" s="8">
        <f t="shared" si="7"/>
        <v>2.734313184595279E-2</v>
      </c>
    </row>
    <row r="94" spans="1:21" x14ac:dyDescent="0.55000000000000004">
      <c r="A94" s="1" t="s">
        <v>35</v>
      </c>
      <c r="C94" s="6">
        <v>0</v>
      </c>
      <c r="D94" s="6"/>
      <c r="E94" s="6">
        <v>-3481099479</v>
      </c>
      <c r="F94" s="6"/>
      <c r="G94" s="6">
        <v>0</v>
      </c>
      <c r="H94" s="6"/>
      <c r="I94" s="6">
        <f t="shared" si="4"/>
        <v>-3481099479</v>
      </c>
      <c r="J94" s="6"/>
      <c r="K94" s="8">
        <f t="shared" si="5"/>
        <v>-6.9819239380957123E-3</v>
      </c>
      <c r="L94" s="6"/>
      <c r="M94" s="6">
        <v>0</v>
      </c>
      <c r="N94" s="6"/>
      <c r="O94" s="6">
        <v>-626597905</v>
      </c>
      <c r="P94" s="6"/>
      <c r="Q94" s="6">
        <v>0</v>
      </c>
      <c r="R94" s="6"/>
      <c r="S94" s="6">
        <f t="shared" si="6"/>
        <v>-626597905</v>
      </c>
      <c r="T94" s="6"/>
      <c r="U94" s="8">
        <f t="shared" si="7"/>
        <v>-5.0545827029756468E-4</v>
      </c>
    </row>
    <row r="95" spans="1:21" x14ac:dyDescent="0.55000000000000004">
      <c r="A95" s="1" t="s">
        <v>78</v>
      </c>
      <c r="C95" s="6">
        <v>0</v>
      </c>
      <c r="D95" s="6"/>
      <c r="E95" s="6">
        <v>293861359</v>
      </c>
      <c r="F95" s="6"/>
      <c r="G95" s="6">
        <v>0</v>
      </c>
      <c r="H95" s="6"/>
      <c r="I95" s="6">
        <f t="shared" si="4"/>
        <v>293861359</v>
      </c>
      <c r="J95" s="6"/>
      <c r="K95" s="8">
        <f t="shared" si="5"/>
        <v>5.8938782682327296E-4</v>
      </c>
      <c r="L95" s="6"/>
      <c r="M95" s="6">
        <v>0</v>
      </c>
      <c r="N95" s="6"/>
      <c r="O95" s="6">
        <v>1370046959</v>
      </c>
      <c r="P95" s="6"/>
      <c r="Q95" s="6">
        <v>0</v>
      </c>
      <c r="R95" s="6"/>
      <c r="S95" s="6">
        <f t="shared" si="6"/>
        <v>1370046959</v>
      </c>
      <c r="T95" s="6"/>
      <c r="U95" s="8">
        <f t="shared" si="7"/>
        <v>1.1051769573385002E-3</v>
      </c>
    </row>
    <row r="96" spans="1:21" x14ac:dyDescent="0.55000000000000004">
      <c r="A96" s="1" t="s">
        <v>55</v>
      </c>
      <c r="C96" s="6">
        <v>0</v>
      </c>
      <c r="D96" s="6"/>
      <c r="E96" s="6">
        <v>7518238722</v>
      </c>
      <c r="F96" s="6"/>
      <c r="G96" s="6">
        <v>0</v>
      </c>
      <c r="H96" s="6"/>
      <c r="I96" s="6">
        <f t="shared" si="4"/>
        <v>7518238722</v>
      </c>
      <c r="J96" s="6"/>
      <c r="K96" s="8">
        <f t="shared" si="5"/>
        <v>1.5079078096478011E-2</v>
      </c>
      <c r="L96" s="6"/>
      <c r="M96" s="6">
        <v>0</v>
      </c>
      <c r="N96" s="6"/>
      <c r="O96" s="6">
        <v>2508028134</v>
      </c>
      <c r="P96" s="6"/>
      <c r="Q96" s="6">
        <v>0</v>
      </c>
      <c r="R96" s="6"/>
      <c r="S96" s="6">
        <f t="shared" si="6"/>
        <v>2508028134</v>
      </c>
      <c r="T96" s="6"/>
      <c r="U96" s="8">
        <f t="shared" si="7"/>
        <v>2.023153209344466E-3</v>
      </c>
    </row>
    <row r="97" spans="1:21" x14ac:dyDescent="0.55000000000000004">
      <c r="A97" s="1" t="s">
        <v>103</v>
      </c>
      <c r="C97" s="6">
        <v>0</v>
      </c>
      <c r="D97" s="6"/>
      <c r="E97" s="6">
        <v>-1223877639</v>
      </c>
      <c r="F97" s="6"/>
      <c r="G97" s="6">
        <v>0</v>
      </c>
      <c r="H97" s="6"/>
      <c r="I97" s="6">
        <f t="shared" si="4"/>
        <v>-1223877639</v>
      </c>
      <c r="J97" s="6"/>
      <c r="K97" s="8">
        <f t="shared" si="5"/>
        <v>-2.454690145048326E-3</v>
      </c>
      <c r="L97" s="6"/>
      <c r="M97" s="6">
        <v>0</v>
      </c>
      <c r="N97" s="6"/>
      <c r="O97" s="6">
        <v>-1223877639</v>
      </c>
      <c r="P97" s="6"/>
      <c r="Q97" s="6">
        <v>0</v>
      </c>
      <c r="R97" s="6"/>
      <c r="S97" s="6">
        <f t="shared" si="6"/>
        <v>-1223877639</v>
      </c>
      <c r="T97" s="6"/>
      <c r="U97" s="8">
        <f t="shared" si="7"/>
        <v>-9.8726642640914572E-4</v>
      </c>
    </row>
    <row r="98" spans="1:21" x14ac:dyDescent="0.55000000000000004">
      <c r="A98" s="1" t="s">
        <v>31</v>
      </c>
      <c r="C98" s="6">
        <v>0</v>
      </c>
      <c r="D98" s="6"/>
      <c r="E98" s="6">
        <v>-1347931800</v>
      </c>
      <c r="F98" s="6"/>
      <c r="G98" s="6">
        <v>0</v>
      </c>
      <c r="H98" s="6"/>
      <c r="I98" s="6">
        <f t="shared" si="4"/>
        <v>-1347931800</v>
      </c>
      <c r="J98" s="6"/>
      <c r="K98" s="8">
        <f t="shared" si="5"/>
        <v>-2.7035013960715489E-3</v>
      </c>
      <c r="L98" s="6"/>
      <c r="M98" s="6">
        <v>0</v>
      </c>
      <c r="N98" s="6"/>
      <c r="O98" s="6">
        <v>-8200912500</v>
      </c>
      <c r="P98" s="6"/>
      <c r="Q98" s="6">
        <v>0</v>
      </c>
      <c r="R98" s="6"/>
      <c r="S98" s="6">
        <f t="shared" si="6"/>
        <v>-8200912500</v>
      </c>
      <c r="T98" s="6"/>
      <c r="U98" s="8">
        <f t="shared" si="7"/>
        <v>-6.615437131267902E-3</v>
      </c>
    </row>
    <row r="99" spans="1:21" x14ac:dyDescent="0.55000000000000004">
      <c r="A99" s="1" t="s">
        <v>106</v>
      </c>
      <c r="C99" s="6">
        <v>0</v>
      </c>
      <c r="D99" s="6"/>
      <c r="E99" s="6">
        <v>36829365300</v>
      </c>
      <c r="F99" s="6"/>
      <c r="G99" s="6">
        <v>0</v>
      </c>
      <c r="H99" s="6"/>
      <c r="I99" s="6">
        <f t="shared" si="4"/>
        <v>36829365300</v>
      </c>
      <c r="J99" s="6"/>
      <c r="K99" s="8">
        <f t="shared" si="5"/>
        <v>7.3867417108921293E-2</v>
      </c>
      <c r="L99" s="6"/>
      <c r="M99" s="6">
        <v>0</v>
      </c>
      <c r="N99" s="6"/>
      <c r="O99" s="6">
        <v>36829365300</v>
      </c>
      <c r="P99" s="6"/>
      <c r="Q99" s="6">
        <v>0</v>
      </c>
      <c r="R99" s="6"/>
      <c r="S99" s="6">
        <f t="shared" si="6"/>
        <v>36829365300</v>
      </c>
      <c r="T99" s="6"/>
      <c r="U99" s="8">
        <f t="shared" si="7"/>
        <v>2.9709175744363766E-2</v>
      </c>
    </row>
    <row r="100" spans="1:21" x14ac:dyDescent="0.55000000000000004">
      <c r="A100" s="1" t="s">
        <v>51</v>
      </c>
      <c r="C100" s="6">
        <v>0</v>
      </c>
      <c r="D100" s="6"/>
      <c r="E100" s="6">
        <v>1885153552</v>
      </c>
      <c r="F100" s="6"/>
      <c r="G100" s="6">
        <v>0</v>
      </c>
      <c r="H100" s="6"/>
      <c r="I100" s="6">
        <f t="shared" si="4"/>
        <v>1885153552</v>
      </c>
      <c r="J100" s="6"/>
      <c r="K100" s="8">
        <f t="shared" si="5"/>
        <v>3.7809889637155526E-3</v>
      </c>
      <c r="L100" s="6"/>
      <c r="M100" s="6">
        <v>0</v>
      </c>
      <c r="N100" s="6"/>
      <c r="O100" s="6">
        <v>4414355604</v>
      </c>
      <c r="P100" s="6"/>
      <c r="Q100" s="6">
        <v>0</v>
      </c>
      <c r="R100" s="6"/>
      <c r="S100" s="6">
        <f t="shared" si="6"/>
        <v>4414355604</v>
      </c>
      <c r="T100" s="6"/>
      <c r="U100" s="8">
        <f t="shared" si="7"/>
        <v>3.560932027176506E-3</v>
      </c>
    </row>
    <row r="101" spans="1:21" x14ac:dyDescent="0.55000000000000004">
      <c r="A101" s="1" t="s">
        <v>107</v>
      </c>
      <c r="C101" s="6">
        <v>0</v>
      </c>
      <c r="D101" s="6"/>
      <c r="E101" s="6">
        <v>5461284375</v>
      </c>
      <c r="F101" s="6"/>
      <c r="G101" s="6">
        <v>0</v>
      </c>
      <c r="H101" s="6"/>
      <c r="I101" s="6">
        <f t="shared" si="4"/>
        <v>5461284375</v>
      </c>
      <c r="J101" s="6"/>
      <c r="K101" s="8">
        <f t="shared" si="5"/>
        <v>1.0953514066628769E-2</v>
      </c>
      <c r="L101" s="6"/>
      <c r="M101" s="6">
        <v>0</v>
      </c>
      <c r="N101" s="6"/>
      <c r="O101" s="6">
        <v>5461284375</v>
      </c>
      <c r="P101" s="6"/>
      <c r="Q101" s="6">
        <v>0</v>
      </c>
      <c r="R101" s="6"/>
      <c r="S101" s="6">
        <f t="shared" si="6"/>
        <v>5461284375</v>
      </c>
      <c r="T101" s="6"/>
      <c r="U101" s="8">
        <f t="shared" si="7"/>
        <v>4.405458958230345E-3</v>
      </c>
    </row>
    <row r="102" spans="1:21" x14ac:dyDescent="0.55000000000000004">
      <c r="A102" s="1" t="s">
        <v>42</v>
      </c>
      <c r="C102" s="6">
        <v>0</v>
      </c>
      <c r="D102" s="6"/>
      <c r="E102" s="6">
        <v>10079570768</v>
      </c>
      <c r="F102" s="6"/>
      <c r="G102" s="6">
        <v>0</v>
      </c>
      <c r="H102" s="6"/>
      <c r="I102" s="6">
        <f t="shared" si="4"/>
        <v>10079570768</v>
      </c>
      <c r="J102" s="6"/>
      <c r="K102" s="8">
        <f t="shared" si="5"/>
        <v>2.0216255483467321E-2</v>
      </c>
      <c r="L102" s="6"/>
      <c r="M102" s="6">
        <v>0</v>
      </c>
      <c r="N102" s="6"/>
      <c r="O102" s="6">
        <v>20749973300</v>
      </c>
      <c r="P102" s="6"/>
      <c r="Q102" s="6">
        <v>0</v>
      </c>
      <c r="R102" s="6"/>
      <c r="S102" s="6">
        <f t="shared" si="6"/>
        <v>20749973300</v>
      </c>
      <c r="T102" s="6"/>
      <c r="U102" s="8">
        <f t="shared" si="7"/>
        <v>1.6738398786920062E-2</v>
      </c>
    </row>
    <row r="103" spans="1:21" x14ac:dyDescent="0.55000000000000004">
      <c r="A103" s="1" t="s">
        <v>41</v>
      </c>
      <c r="C103" s="6">
        <v>0</v>
      </c>
      <c r="D103" s="6"/>
      <c r="E103" s="6">
        <v>11738410822</v>
      </c>
      <c r="F103" s="6"/>
      <c r="G103" s="6">
        <v>0</v>
      </c>
      <c r="H103" s="6"/>
      <c r="I103" s="6">
        <f t="shared" si="4"/>
        <v>11738410822</v>
      </c>
      <c r="J103" s="6"/>
      <c r="K103" s="8">
        <f t="shared" si="5"/>
        <v>2.3543335089311179E-2</v>
      </c>
      <c r="L103" s="6"/>
      <c r="M103" s="6">
        <v>0</v>
      </c>
      <c r="N103" s="6"/>
      <c r="O103" s="6">
        <v>21380342072</v>
      </c>
      <c r="P103" s="6"/>
      <c r="Q103" s="6">
        <v>0</v>
      </c>
      <c r="R103" s="6"/>
      <c r="S103" s="6">
        <f t="shared" si="6"/>
        <v>21380342072</v>
      </c>
      <c r="T103" s="6"/>
      <c r="U103" s="8">
        <f t="shared" si="7"/>
        <v>1.724689890573983E-2</v>
      </c>
    </row>
    <row r="104" spans="1:21" x14ac:dyDescent="0.55000000000000004">
      <c r="A104" s="1" t="s">
        <v>99</v>
      </c>
      <c r="C104" s="6">
        <v>0</v>
      </c>
      <c r="D104" s="6"/>
      <c r="E104" s="6">
        <v>21778877279</v>
      </c>
      <c r="F104" s="6"/>
      <c r="G104" s="6">
        <v>0</v>
      </c>
      <c r="H104" s="6"/>
      <c r="I104" s="6">
        <f t="shared" si="4"/>
        <v>21778877279</v>
      </c>
      <c r="J104" s="6"/>
      <c r="K104" s="8">
        <f t="shared" si="5"/>
        <v>4.3681160373727691E-2</v>
      </c>
      <c r="L104" s="6"/>
      <c r="M104" s="6">
        <v>0</v>
      </c>
      <c r="N104" s="6"/>
      <c r="O104" s="6">
        <v>41205425188</v>
      </c>
      <c r="P104" s="6"/>
      <c r="Q104" s="6">
        <v>0</v>
      </c>
      <c r="R104" s="6"/>
      <c r="S104" s="6">
        <f t="shared" si="6"/>
        <v>41205425188</v>
      </c>
      <c r="T104" s="6"/>
      <c r="U104" s="8">
        <f t="shared" si="7"/>
        <v>3.3239215733417087E-2</v>
      </c>
    </row>
    <row r="105" spans="1:21" x14ac:dyDescent="0.55000000000000004">
      <c r="A105" s="1" t="s">
        <v>85</v>
      </c>
      <c r="C105" s="6">
        <v>0</v>
      </c>
      <c r="D105" s="6"/>
      <c r="E105" s="6">
        <v>-7945896705</v>
      </c>
      <c r="F105" s="6"/>
      <c r="G105" s="6">
        <v>0</v>
      </c>
      <c r="H105" s="6"/>
      <c r="I105" s="6">
        <f t="shared" si="4"/>
        <v>-7945896705</v>
      </c>
      <c r="J105" s="6"/>
      <c r="K105" s="8">
        <f t="shared" si="5"/>
        <v>-1.59368173041157E-2</v>
      </c>
      <c r="L105" s="6"/>
      <c r="M105" s="6">
        <v>0</v>
      </c>
      <c r="N105" s="6"/>
      <c r="O105" s="6">
        <v>-48485332739</v>
      </c>
      <c r="P105" s="6"/>
      <c r="Q105" s="6">
        <v>0</v>
      </c>
      <c r="R105" s="6"/>
      <c r="S105" s="6">
        <f t="shared" si="6"/>
        <v>-48485332739</v>
      </c>
      <c r="T105" s="6"/>
      <c r="U105" s="8">
        <f t="shared" si="7"/>
        <v>-3.9111705011297203E-2</v>
      </c>
    </row>
    <row r="106" spans="1:21" x14ac:dyDescent="0.55000000000000004">
      <c r="A106" s="1" t="s">
        <v>59</v>
      </c>
      <c r="C106" s="6">
        <v>0</v>
      </c>
      <c r="D106" s="6"/>
      <c r="E106" s="6">
        <v>21098596318</v>
      </c>
      <c r="F106" s="6"/>
      <c r="G106" s="6">
        <v>0</v>
      </c>
      <c r="H106" s="6"/>
      <c r="I106" s="6">
        <f t="shared" si="4"/>
        <v>21098596318</v>
      </c>
      <c r="J106" s="6"/>
      <c r="K106" s="8">
        <f t="shared" si="5"/>
        <v>4.2316743770614396E-2</v>
      </c>
      <c r="L106" s="6"/>
      <c r="M106" s="6">
        <v>0</v>
      </c>
      <c r="N106" s="6"/>
      <c r="O106" s="6">
        <v>29032633352</v>
      </c>
      <c r="P106" s="6"/>
      <c r="Q106" s="6">
        <v>0</v>
      </c>
      <c r="R106" s="6"/>
      <c r="S106" s="6">
        <f t="shared" si="6"/>
        <v>29032633352</v>
      </c>
      <c r="T106" s="6"/>
      <c r="U106" s="8">
        <f t="shared" si="7"/>
        <v>2.341977928618403E-2</v>
      </c>
    </row>
    <row r="107" spans="1:21" x14ac:dyDescent="0.55000000000000004">
      <c r="A107" s="1" t="s">
        <v>93</v>
      </c>
      <c r="C107" s="6">
        <v>0</v>
      </c>
      <c r="D107" s="6"/>
      <c r="E107" s="6">
        <v>-893616608</v>
      </c>
      <c r="F107" s="6"/>
      <c r="G107" s="6">
        <v>0</v>
      </c>
      <c r="H107" s="6"/>
      <c r="I107" s="6">
        <f t="shared" si="4"/>
        <v>-893616608</v>
      </c>
      <c r="J107" s="6"/>
      <c r="K107" s="8">
        <f t="shared" si="5"/>
        <v>-1.7922967224905015E-3</v>
      </c>
      <c r="L107" s="6"/>
      <c r="M107" s="6">
        <v>0</v>
      </c>
      <c r="N107" s="6"/>
      <c r="O107" s="6">
        <v>9235279100</v>
      </c>
      <c r="P107" s="6"/>
      <c r="Q107" s="6">
        <v>0</v>
      </c>
      <c r="R107" s="6"/>
      <c r="S107" s="6">
        <f t="shared" si="6"/>
        <v>9235279100</v>
      </c>
      <c r="T107" s="6"/>
      <c r="U107" s="8">
        <f t="shared" si="7"/>
        <v>7.4498305250497929E-3</v>
      </c>
    </row>
    <row r="108" spans="1:21" x14ac:dyDescent="0.55000000000000004">
      <c r="A108" s="1" t="s">
        <v>16</v>
      </c>
      <c r="C108" s="6">
        <v>0</v>
      </c>
      <c r="D108" s="6"/>
      <c r="E108" s="6">
        <v>8550736863</v>
      </c>
      <c r="F108" s="6"/>
      <c r="G108" s="6">
        <v>0</v>
      </c>
      <c r="H108" s="6"/>
      <c r="I108" s="6">
        <f t="shared" si="4"/>
        <v>8550736863</v>
      </c>
      <c r="J108" s="6"/>
      <c r="K108" s="8">
        <f t="shared" si="5"/>
        <v>1.7149924830440946E-2</v>
      </c>
      <c r="L108" s="6"/>
      <c r="M108" s="6">
        <v>0</v>
      </c>
      <c r="N108" s="6"/>
      <c r="O108" s="6">
        <v>9991221179</v>
      </c>
      <c r="P108" s="6"/>
      <c r="Q108" s="6">
        <v>0</v>
      </c>
      <c r="R108" s="6"/>
      <c r="S108" s="6">
        <f t="shared" si="6"/>
        <v>9991221179</v>
      </c>
      <c r="T108" s="6"/>
      <c r="U108" s="8">
        <f t="shared" si="7"/>
        <v>8.0596269712994578E-3</v>
      </c>
    </row>
    <row r="109" spans="1:21" x14ac:dyDescent="0.55000000000000004">
      <c r="A109" s="1" t="s">
        <v>18</v>
      </c>
      <c r="C109" s="6">
        <v>0</v>
      </c>
      <c r="D109" s="6"/>
      <c r="E109" s="6">
        <v>-3610160466</v>
      </c>
      <c r="F109" s="6"/>
      <c r="G109" s="6">
        <v>0</v>
      </c>
      <c r="H109" s="6"/>
      <c r="I109" s="6">
        <f t="shared" si="4"/>
        <v>-3610160466</v>
      </c>
      <c r="J109" s="6"/>
      <c r="K109" s="8">
        <f t="shared" si="5"/>
        <v>-7.2407772113346645E-3</v>
      </c>
      <c r="L109" s="6"/>
      <c r="M109" s="6">
        <v>0</v>
      </c>
      <c r="N109" s="6"/>
      <c r="O109" s="6">
        <v>451521382</v>
      </c>
      <c r="P109" s="6"/>
      <c r="Q109" s="6">
        <v>0</v>
      </c>
      <c r="R109" s="6"/>
      <c r="S109" s="6">
        <f t="shared" si="6"/>
        <v>451521382</v>
      </c>
      <c r="T109" s="6"/>
      <c r="U109" s="8">
        <f t="shared" si="7"/>
        <v>3.6422914109182343E-4</v>
      </c>
    </row>
    <row r="110" spans="1:21" x14ac:dyDescent="0.55000000000000004">
      <c r="A110" s="1" t="s">
        <v>56</v>
      </c>
      <c r="C110" s="6">
        <v>0</v>
      </c>
      <c r="D110" s="6"/>
      <c r="E110" s="6">
        <v>36380763260</v>
      </c>
      <c r="F110" s="6"/>
      <c r="G110" s="6">
        <v>0</v>
      </c>
      <c r="H110" s="6"/>
      <c r="I110" s="6">
        <f t="shared" si="4"/>
        <v>36380763260</v>
      </c>
      <c r="J110" s="6"/>
      <c r="K110" s="8">
        <f t="shared" si="5"/>
        <v>7.2967671111816276E-2</v>
      </c>
      <c r="L110" s="6"/>
      <c r="M110" s="6">
        <v>0</v>
      </c>
      <c r="N110" s="6"/>
      <c r="O110" s="6">
        <v>30756342672</v>
      </c>
      <c r="P110" s="6"/>
      <c r="Q110" s="6">
        <v>0</v>
      </c>
      <c r="R110" s="6"/>
      <c r="S110" s="6">
        <f t="shared" si="6"/>
        <v>30756342672</v>
      </c>
      <c r="T110" s="6"/>
      <c r="U110" s="8">
        <f t="shared" si="7"/>
        <v>2.4810245364079699E-2</v>
      </c>
    </row>
    <row r="111" spans="1:21" x14ac:dyDescent="0.55000000000000004">
      <c r="A111" s="1" t="s">
        <v>40</v>
      </c>
      <c r="C111" s="6">
        <v>0</v>
      </c>
      <c r="D111" s="6"/>
      <c r="E111" s="6">
        <v>6779999510</v>
      </c>
      <c r="F111" s="6"/>
      <c r="G111" s="6">
        <v>0</v>
      </c>
      <c r="H111" s="6"/>
      <c r="I111" s="6">
        <f t="shared" si="4"/>
        <v>6779999510</v>
      </c>
      <c r="J111" s="6"/>
      <c r="K111" s="8">
        <f t="shared" si="5"/>
        <v>1.3598416582092224E-2</v>
      </c>
      <c r="L111" s="6"/>
      <c r="M111" s="6">
        <v>0</v>
      </c>
      <c r="N111" s="6"/>
      <c r="O111" s="6">
        <v>-27604359077</v>
      </c>
      <c r="P111" s="6"/>
      <c r="Q111" s="6">
        <v>0</v>
      </c>
      <c r="R111" s="6"/>
      <c r="S111" s="6">
        <f t="shared" si="6"/>
        <v>-27604359077</v>
      </c>
      <c r="T111" s="6"/>
      <c r="U111" s="8">
        <f t="shared" si="7"/>
        <v>-2.2267632049828352E-2</v>
      </c>
    </row>
    <row r="112" spans="1:21" x14ac:dyDescent="0.55000000000000004">
      <c r="A112" s="1" t="s">
        <v>54</v>
      </c>
      <c r="C112" s="6">
        <v>0</v>
      </c>
      <c r="D112" s="6"/>
      <c r="E112" s="6">
        <v>6227325630</v>
      </c>
      <c r="F112" s="6"/>
      <c r="G112" s="6">
        <v>0</v>
      </c>
      <c r="H112" s="6"/>
      <c r="I112" s="6">
        <f t="shared" si="4"/>
        <v>6227325630</v>
      </c>
      <c r="J112" s="6"/>
      <c r="K112" s="8">
        <f t="shared" si="5"/>
        <v>1.2489937201939401E-2</v>
      </c>
      <c r="L112" s="6"/>
      <c r="M112" s="6">
        <v>0</v>
      </c>
      <c r="N112" s="6"/>
      <c r="O112" s="6">
        <v>15611688247</v>
      </c>
      <c r="P112" s="6"/>
      <c r="Q112" s="6">
        <v>0</v>
      </c>
      <c r="R112" s="6"/>
      <c r="S112" s="6">
        <f t="shared" si="6"/>
        <v>15611688247</v>
      </c>
      <c r="T112" s="6"/>
      <c r="U112" s="8">
        <f t="shared" si="7"/>
        <v>1.2593493969236046E-2</v>
      </c>
    </row>
    <row r="113" spans="1:21" x14ac:dyDescent="0.55000000000000004">
      <c r="A113" s="1" t="s">
        <v>100</v>
      </c>
      <c r="C113" s="6">
        <v>0</v>
      </c>
      <c r="D113" s="6"/>
      <c r="E113" s="6">
        <v>9670947581</v>
      </c>
      <c r="F113" s="6"/>
      <c r="G113" s="6">
        <v>0</v>
      </c>
      <c r="H113" s="6"/>
      <c r="I113" s="6">
        <f t="shared" si="4"/>
        <v>9670947581</v>
      </c>
      <c r="J113" s="6"/>
      <c r="K113" s="8">
        <f t="shared" si="5"/>
        <v>1.939669372483702E-2</v>
      </c>
      <c r="L113" s="6"/>
      <c r="M113" s="6">
        <v>0</v>
      </c>
      <c r="N113" s="6"/>
      <c r="O113" s="6">
        <v>14375370150</v>
      </c>
      <c r="P113" s="6"/>
      <c r="Q113" s="6">
        <v>0</v>
      </c>
      <c r="R113" s="6"/>
      <c r="S113" s="6">
        <f t="shared" si="6"/>
        <v>14375370150</v>
      </c>
      <c r="T113" s="6"/>
      <c r="U113" s="8">
        <f t="shared" si="7"/>
        <v>1.1596192187885218E-2</v>
      </c>
    </row>
    <row r="114" spans="1:21" x14ac:dyDescent="0.55000000000000004">
      <c r="A114" s="1" t="s">
        <v>34</v>
      </c>
      <c r="C114" s="6">
        <v>0</v>
      </c>
      <c r="D114" s="6"/>
      <c r="E114" s="6">
        <v>4800085291</v>
      </c>
      <c r="F114" s="6"/>
      <c r="G114" s="6">
        <v>0</v>
      </c>
      <c r="H114" s="6"/>
      <c r="I114" s="6">
        <f t="shared" si="4"/>
        <v>4800085291</v>
      </c>
      <c r="J114" s="6"/>
      <c r="K114" s="8">
        <f t="shared" si="5"/>
        <v>9.6273693412982815E-3</v>
      </c>
      <c r="L114" s="6"/>
      <c r="M114" s="6">
        <v>0</v>
      </c>
      <c r="N114" s="6"/>
      <c r="O114" s="6">
        <v>-10616713862</v>
      </c>
      <c r="P114" s="6"/>
      <c r="Q114" s="6">
        <v>0</v>
      </c>
      <c r="R114" s="6"/>
      <c r="S114" s="6">
        <f t="shared" si="6"/>
        <v>-10616713862</v>
      </c>
      <c r="T114" s="6"/>
      <c r="U114" s="8">
        <f t="shared" si="7"/>
        <v>-8.5641936912168558E-3</v>
      </c>
    </row>
    <row r="115" spans="1:21" x14ac:dyDescent="0.55000000000000004">
      <c r="A115" s="1" t="s">
        <v>101</v>
      </c>
      <c r="C115" s="6">
        <v>0</v>
      </c>
      <c r="D115" s="6"/>
      <c r="E115" s="6">
        <v>1128477370</v>
      </c>
      <c r="F115" s="6"/>
      <c r="G115" s="6">
        <v>0</v>
      </c>
      <c r="H115" s="6"/>
      <c r="I115" s="6">
        <f t="shared" si="4"/>
        <v>1128477370</v>
      </c>
      <c r="J115" s="6"/>
      <c r="K115" s="8">
        <f t="shared" si="5"/>
        <v>2.2633490397883263E-3</v>
      </c>
      <c r="L115" s="6"/>
      <c r="M115" s="6">
        <v>0</v>
      </c>
      <c r="N115" s="6"/>
      <c r="O115" s="6">
        <v>758195733</v>
      </c>
      <c r="P115" s="6"/>
      <c r="Q115" s="6">
        <v>0</v>
      </c>
      <c r="R115" s="6"/>
      <c r="S115" s="6">
        <f t="shared" si="6"/>
        <v>758195733</v>
      </c>
      <c r="T115" s="6"/>
      <c r="U115" s="8">
        <f t="shared" si="7"/>
        <v>6.1161440325781843E-4</v>
      </c>
    </row>
    <row r="116" spans="1:21" x14ac:dyDescent="0.55000000000000004">
      <c r="A116" s="1" t="s">
        <v>52</v>
      </c>
      <c r="C116" s="6">
        <v>0</v>
      </c>
      <c r="D116" s="6"/>
      <c r="E116" s="6">
        <v>-21919948639</v>
      </c>
      <c r="F116" s="6"/>
      <c r="G116" s="6">
        <v>0</v>
      </c>
      <c r="H116" s="6"/>
      <c r="I116" s="6">
        <f t="shared" si="4"/>
        <v>-21919948639</v>
      </c>
      <c r="J116" s="6"/>
      <c r="K116" s="8">
        <f t="shared" si="5"/>
        <v>-4.3964102447433283E-2</v>
      </c>
      <c r="L116" s="6"/>
      <c r="M116" s="6">
        <v>0</v>
      </c>
      <c r="N116" s="6"/>
      <c r="O116" s="6">
        <v>130297610945</v>
      </c>
      <c r="P116" s="6"/>
      <c r="Q116" s="6">
        <v>0</v>
      </c>
      <c r="R116" s="6"/>
      <c r="S116" s="6">
        <f t="shared" si="6"/>
        <v>130297610945</v>
      </c>
      <c r="T116" s="6"/>
      <c r="U116" s="8">
        <f t="shared" si="7"/>
        <v>0.10510728575156142</v>
      </c>
    </row>
    <row r="117" spans="1:21" x14ac:dyDescent="0.55000000000000004">
      <c r="A117" s="1" t="s">
        <v>22</v>
      </c>
      <c r="C117" s="6">
        <v>0</v>
      </c>
      <c r="D117" s="6"/>
      <c r="E117" s="6">
        <v>27062625736</v>
      </c>
      <c r="F117" s="6"/>
      <c r="G117" s="6">
        <v>0</v>
      </c>
      <c r="H117" s="6"/>
      <c r="I117" s="6">
        <f t="shared" si="4"/>
        <v>27062625736</v>
      </c>
      <c r="J117" s="6"/>
      <c r="K117" s="8">
        <f t="shared" si="5"/>
        <v>5.4278596631252285E-2</v>
      </c>
      <c r="L117" s="6"/>
      <c r="M117" s="6">
        <v>0</v>
      </c>
      <c r="N117" s="6"/>
      <c r="O117" s="6">
        <v>41707735551</v>
      </c>
      <c r="P117" s="6"/>
      <c r="Q117" s="6">
        <v>0</v>
      </c>
      <c r="R117" s="6"/>
      <c r="S117" s="6">
        <f t="shared" si="6"/>
        <v>41707735551</v>
      </c>
      <c r="T117" s="6"/>
      <c r="U117" s="8">
        <f t="shared" si="7"/>
        <v>3.3644414865441834E-2</v>
      </c>
    </row>
    <row r="118" spans="1:21" x14ac:dyDescent="0.55000000000000004">
      <c r="A118" s="1" t="s">
        <v>102</v>
      </c>
      <c r="C118" s="6">
        <v>0</v>
      </c>
      <c r="D118" s="6"/>
      <c r="E118" s="6">
        <v>-2341154902</v>
      </c>
      <c r="F118" s="6"/>
      <c r="G118" s="6">
        <v>0</v>
      </c>
      <c r="H118" s="6"/>
      <c r="I118" s="6">
        <f t="shared" si="4"/>
        <v>-2341154902</v>
      </c>
      <c r="J118" s="6"/>
      <c r="K118" s="8">
        <f t="shared" si="5"/>
        <v>-4.6955755075863267E-3</v>
      </c>
      <c r="L118" s="6"/>
      <c r="M118" s="6">
        <v>0</v>
      </c>
      <c r="N118" s="6"/>
      <c r="O118" s="6">
        <v>30159096441</v>
      </c>
      <c r="P118" s="6"/>
      <c r="Q118" s="6">
        <v>0</v>
      </c>
      <c r="R118" s="6"/>
      <c r="S118" s="6">
        <f t="shared" si="6"/>
        <v>30159096441</v>
      </c>
      <c r="T118" s="6"/>
      <c r="U118" s="8">
        <f t="shared" si="7"/>
        <v>2.4328464233861907E-2</v>
      </c>
    </row>
    <row r="119" spans="1:21" x14ac:dyDescent="0.55000000000000004">
      <c r="A119" s="1" t="s">
        <v>44</v>
      </c>
      <c r="C119" s="6">
        <v>0</v>
      </c>
      <c r="D119" s="6"/>
      <c r="E119" s="6">
        <v>10370819457</v>
      </c>
      <c r="F119" s="6"/>
      <c r="G119" s="6">
        <v>0</v>
      </c>
      <c r="H119" s="6"/>
      <c r="I119" s="6">
        <f t="shared" si="4"/>
        <v>10370819457</v>
      </c>
      <c r="J119" s="6"/>
      <c r="K119" s="8">
        <f t="shared" si="5"/>
        <v>2.080040316609897E-2</v>
      </c>
      <c r="L119" s="6"/>
      <c r="M119" s="6">
        <v>0</v>
      </c>
      <c r="N119" s="6"/>
      <c r="O119" s="6">
        <v>22543057696</v>
      </c>
      <c r="P119" s="6"/>
      <c r="Q119" s="6">
        <v>0</v>
      </c>
      <c r="R119" s="6"/>
      <c r="S119" s="6">
        <f t="shared" si="6"/>
        <v>22543057696</v>
      </c>
      <c r="T119" s="6"/>
      <c r="U119" s="8">
        <f t="shared" si="7"/>
        <v>1.8184827716968451E-2</v>
      </c>
    </row>
    <row r="120" spans="1:21" x14ac:dyDescent="0.55000000000000004">
      <c r="A120" s="1" t="s">
        <v>15</v>
      </c>
      <c r="C120" s="6">
        <v>0</v>
      </c>
      <c r="D120" s="6"/>
      <c r="E120" s="6">
        <v>5556465017</v>
      </c>
      <c r="F120" s="6"/>
      <c r="G120" s="6">
        <v>0</v>
      </c>
      <c r="H120" s="6"/>
      <c r="I120" s="6">
        <f t="shared" si="4"/>
        <v>5556465017</v>
      </c>
      <c r="J120" s="6"/>
      <c r="K120" s="8">
        <f t="shared" si="5"/>
        <v>1.1144414673414652E-2</v>
      </c>
      <c r="L120" s="6"/>
      <c r="M120" s="6">
        <v>0</v>
      </c>
      <c r="N120" s="6"/>
      <c r="O120" s="6">
        <v>13125662814</v>
      </c>
      <c r="P120" s="6"/>
      <c r="Q120" s="6">
        <v>0</v>
      </c>
      <c r="R120" s="6"/>
      <c r="S120" s="6">
        <f t="shared" si="6"/>
        <v>13125662814</v>
      </c>
      <c r="T120" s="6"/>
      <c r="U120" s="8">
        <f t="shared" si="7"/>
        <v>1.0588089697608398E-2</v>
      </c>
    </row>
    <row r="121" spans="1:21" x14ac:dyDescent="0.55000000000000004">
      <c r="A121" s="1" t="s">
        <v>17</v>
      </c>
      <c r="C121" s="6">
        <v>0</v>
      </c>
      <c r="D121" s="6"/>
      <c r="E121" s="6">
        <v>622279433</v>
      </c>
      <c r="F121" s="6"/>
      <c r="G121" s="6">
        <v>0</v>
      </c>
      <c r="H121" s="6"/>
      <c r="I121" s="6">
        <f t="shared" si="4"/>
        <v>622279433</v>
      </c>
      <c r="J121" s="6"/>
      <c r="K121" s="8">
        <f t="shared" si="5"/>
        <v>1.2480848926200213E-3</v>
      </c>
      <c r="L121" s="6"/>
      <c r="M121" s="6">
        <v>0</v>
      </c>
      <c r="N121" s="6"/>
      <c r="O121" s="6">
        <v>4451691330</v>
      </c>
      <c r="P121" s="6"/>
      <c r="Q121" s="6">
        <v>0</v>
      </c>
      <c r="R121" s="6"/>
      <c r="S121" s="6">
        <f t="shared" si="6"/>
        <v>4451691330</v>
      </c>
      <c r="T121" s="6"/>
      <c r="U121" s="8">
        <f t="shared" si="7"/>
        <v>3.5910496693417216E-3</v>
      </c>
    </row>
    <row r="122" spans="1:21" x14ac:dyDescent="0.55000000000000004">
      <c r="A122" s="1" t="s">
        <v>97</v>
      </c>
      <c r="C122" s="6">
        <v>0</v>
      </c>
      <c r="D122" s="6"/>
      <c r="E122" s="6">
        <v>24061472711</v>
      </c>
      <c r="F122" s="6"/>
      <c r="G122" s="6">
        <v>0</v>
      </c>
      <c r="H122" s="6"/>
      <c r="I122" s="6">
        <f t="shared" si="4"/>
        <v>24061472711</v>
      </c>
      <c r="J122" s="6"/>
      <c r="K122" s="8">
        <f t="shared" si="5"/>
        <v>4.8259285125349799E-2</v>
      </c>
      <c r="L122" s="6"/>
      <c r="M122" s="6">
        <v>0</v>
      </c>
      <c r="N122" s="6"/>
      <c r="O122" s="6">
        <v>28002031940</v>
      </c>
      <c r="P122" s="6"/>
      <c r="Q122" s="6">
        <v>0</v>
      </c>
      <c r="R122" s="6"/>
      <c r="S122" s="6">
        <f t="shared" si="6"/>
        <v>28002031940</v>
      </c>
      <c r="T122" s="6"/>
      <c r="U122" s="8">
        <f t="shared" si="7"/>
        <v>2.2588423159840536E-2</v>
      </c>
    </row>
    <row r="123" spans="1:21" x14ac:dyDescent="0.55000000000000004">
      <c r="A123" s="1" t="s">
        <v>69</v>
      </c>
      <c r="C123" s="6">
        <v>0</v>
      </c>
      <c r="D123" s="6"/>
      <c r="E123" s="6">
        <v>2806799839</v>
      </c>
      <c r="F123" s="6"/>
      <c r="G123" s="6">
        <v>0</v>
      </c>
      <c r="H123" s="6"/>
      <c r="I123" s="6">
        <f t="shared" si="4"/>
        <v>2806799839</v>
      </c>
      <c r="J123" s="6"/>
      <c r="K123" s="8">
        <f t="shared" si="5"/>
        <v>5.6295038689864714E-3</v>
      </c>
      <c r="L123" s="6"/>
      <c r="M123" s="6">
        <v>0</v>
      </c>
      <c r="N123" s="6"/>
      <c r="O123" s="6">
        <v>14672101906</v>
      </c>
      <c r="P123" s="6"/>
      <c r="Q123" s="6">
        <v>0</v>
      </c>
      <c r="R123" s="6"/>
      <c r="S123" s="6">
        <f t="shared" si="6"/>
        <v>14672101906</v>
      </c>
      <c r="T123" s="6"/>
      <c r="U123" s="8">
        <f t="shared" si="7"/>
        <v>1.1835557048401498E-2</v>
      </c>
    </row>
    <row r="124" spans="1:21" x14ac:dyDescent="0.55000000000000004">
      <c r="A124" s="1" t="s">
        <v>71</v>
      </c>
      <c r="C124" s="6">
        <v>0</v>
      </c>
      <c r="D124" s="6"/>
      <c r="E124" s="6">
        <v>0</v>
      </c>
      <c r="F124" s="6"/>
      <c r="G124" s="6">
        <v>0</v>
      </c>
      <c r="H124" s="6"/>
      <c r="I124" s="6">
        <f t="shared" si="4"/>
        <v>0</v>
      </c>
      <c r="J124" s="6"/>
      <c r="K124" s="8">
        <f t="shared" si="5"/>
        <v>0</v>
      </c>
      <c r="L124" s="6"/>
      <c r="M124" s="6">
        <v>0</v>
      </c>
      <c r="N124" s="6"/>
      <c r="O124" s="6">
        <v>-268553844</v>
      </c>
      <c r="P124" s="6"/>
      <c r="Q124" s="6">
        <v>0</v>
      </c>
      <c r="R124" s="6"/>
      <c r="S124" s="6">
        <f t="shared" si="6"/>
        <v>-268553844</v>
      </c>
      <c r="T124" s="6"/>
      <c r="U124" s="8">
        <f t="shared" si="7"/>
        <v>-2.1663456003735286E-4</v>
      </c>
    </row>
    <row r="125" spans="1:21" x14ac:dyDescent="0.55000000000000004">
      <c r="A125" s="1" t="s">
        <v>269</v>
      </c>
      <c r="C125" s="6">
        <v>0</v>
      </c>
      <c r="D125" s="6"/>
      <c r="E125" s="6">
        <v>0</v>
      </c>
      <c r="F125" s="6"/>
      <c r="G125" s="6">
        <v>0</v>
      </c>
      <c r="H125" s="6"/>
      <c r="I125" s="6">
        <f t="shared" si="4"/>
        <v>0</v>
      </c>
      <c r="J125" s="6"/>
      <c r="K125" s="8">
        <f t="shared" si="5"/>
        <v>0</v>
      </c>
      <c r="L125" s="6"/>
      <c r="M125" s="6">
        <v>107494</v>
      </c>
      <c r="N125" s="6"/>
      <c r="O125" s="6">
        <v>0</v>
      </c>
      <c r="P125" s="6"/>
      <c r="Q125" s="6">
        <v>0</v>
      </c>
      <c r="R125" s="6"/>
      <c r="S125" s="6">
        <f t="shared" si="6"/>
        <v>107494</v>
      </c>
      <c r="T125" s="6"/>
      <c r="U125" s="8">
        <f t="shared" si="7"/>
        <v>8.6712277321397084E-8</v>
      </c>
    </row>
    <row r="126" spans="1:21" ht="24.75" thickBot="1" x14ac:dyDescent="0.6">
      <c r="C126" s="14">
        <f>SUM(C8:C125)</f>
        <v>138983544447</v>
      </c>
      <c r="D126" s="6"/>
      <c r="E126" s="14">
        <f>SUM(E8:E125)</f>
        <v>336325222625</v>
      </c>
      <c r="F126" s="6"/>
      <c r="G126" s="14">
        <f>SUM(G8:G125)</f>
        <v>23278658094</v>
      </c>
      <c r="H126" s="6"/>
      <c r="I126" s="14">
        <f>SUM(I8:I125)</f>
        <v>498587425166</v>
      </c>
      <c r="J126" s="6"/>
      <c r="K126" s="9">
        <f>SUM(K8:K125)</f>
        <v>1.0000000000000004</v>
      </c>
      <c r="L126" s="6"/>
      <c r="M126" s="14">
        <f>SUM(M8:M125)</f>
        <v>304946649135</v>
      </c>
      <c r="N126" s="6"/>
      <c r="O126" s="14">
        <f>SUM(O8:O125)</f>
        <v>1140555261257</v>
      </c>
      <c r="P126" s="6"/>
      <c r="Q126" s="14">
        <f>SUM(Q8:Q125)</f>
        <v>-205838931624</v>
      </c>
      <c r="R126" s="6"/>
      <c r="S126" s="14">
        <f>SUM(S8:S125)</f>
        <v>1239662978768</v>
      </c>
      <c r="T126" s="6"/>
      <c r="U126" s="9">
        <f>SUM(U8:U125)</f>
        <v>0.99999999999999978</v>
      </c>
    </row>
    <row r="127" spans="1:21" ht="24.75" thickTop="1" x14ac:dyDescent="0.55000000000000004"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</row>
    <row r="128" spans="1:21" x14ac:dyDescent="0.55000000000000004"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</row>
  </sheetData>
  <autoFilter ref="A7:A124" xr:uid="{00000000-0001-0000-0A00-000000000000}"/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1"/>
  <sheetViews>
    <sheetView rightToLeft="1" topLeftCell="A31" workbookViewId="0">
      <selection activeCell="I31" sqref="A31:I31"/>
    </sheetView>
  </sheetViews>
  <sheetFormatPr defaultRowHeight="24" x14ac:dyDescent="0.55000000000000004"/>
  <cols>
    <col min="1" max="1" width="33.14062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4.75" x14ac:dyDescent="0.55000000000000004">
      <c r="A3" s="28" t="s">
        <v>184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24.75" x14ac:dyDescent="0.55000000000000004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6" spans="1:17" ht="24.75" x14ac:dyDescent="0.55000000000000004">
      <c r="A6" s="26" t="s">
        <v>188</v>
      </c>
      <c r="C6" s="27" t="s">
        <v>186</v>
      </c>
      <c r="D6" s="27" t="s">
        <v>186</v>
      </c>
      <c r="E6" s="27" t="s">
        <v>186</v>
      </c>
      <c r="F6" s="27" t="s">
        <v>186</v>
      </c>
      <c r="G6" s="27" t="s">
        <v>186</v>
      </c>
      <c r="H6" s="27" t="s">
        <v>186</v>
      </c>
      <c r="I6" s="27" t="s">
        <v>186</v>
      </c>
      <c r="K6" s="27" t="s">
        <v>187</v>
      </c>
      <c r="L6" s="27" t="s">
        <v>187</v>
      </c>
      <c r="M6" s="27" t="s">
        <v>187</v>
      </c>
      <c r="N6" s="27" t="s">
        <v>187</v>
      </c>
      <c r="O6" s="27" t="s">
        <v>187</v>
      </c>
      <c r="P6" s="27" t="s">
        <v>187</v>
      </c>
      <c r="Q6" s="27" t="s">
        <v>187</v>
      </c>
    </row>
    <row r="7" spans="1:17" ht="24.75" x14ac:dyDescent="0.55000000000000004">
      <c r="A7" s="27" t="s">
        <v>188</v>
      </c>
      <c r="C7" s="27" t="s">
        <v>255</v>
      </c>
      <c r="D7" s="15"/>
      <c r="E7" s="27" t="s">
        <v>252</v>
      </c>
      <c r="G7" s="27" t="s">
        <v>253</v>
      </c>
      <c r="I7" s="27" t="s">
        <v>256</v>
      </c>
      <c r="J7" s="15"/>
      <c r="K7" s="27" t="s">
        <v>255</v>
      </c>
      <c r="M7" s="27" t="s">
        <v>252</v>
      </c>
      <c r="O7" s="27" t="s">
        <v>253</v>
      </c>
      <c r="Q7" s="27" t="s">
        <v>256</v>
      </c>
    </row>
    <row r="8" spans="1:17" x14ac:dyDescent="0.55000000000000004">
      <c r="A8" s="1" t="s">
        <v>157</v>
      </c>
      <c r="C8" s="6">
        <v>5679131472</v>
      </c>
      <c r="D8" s="6"/>
      <c r="E8" s="6">
        <v>-1837642838</v>
      </c>
      <c r="F8" s="6"/>
      <c r="G8" s="6">
        <v>4016034369</v>
      </c>
      <c r="H8" s="6"/>
      <c r="I8" s="6">
        <f>C8+E8+G8</f>
        <v>7857523003</v>
      </c>
      <c r="J8" s="6"/>
      <c r="K8" s="6">
        <v>27019952061</v>
      </c>
      <c r="L8" s="6"/>
      <c r="M8" s="6">
        <v>0</v>
      </c>
      <c r="N8" s="6"/>
      <c r="O8" s="6">
        <v>4016034369</v>
      </c>
      <c r="P8" s="6"/>
      <c r="Q8" s="6">
        <f>K8+M8+O8</f>
        <v>31035986430</v>
      </c>
    </row>
    <row r="9" spans="1:17" x14ac:dyDescent="0.55000000000000004">
      <c r="A9" s="1" t="s">
        <v>163</v>
      </c>
      <c r="C9" s="6">
        <v>1305208885</v>
      </c>
      <c r="D9" s="6"/>
      <c r="E9" s="6">
        <v>-108644124</v>
      </c>
      <c r="F9" s="6"/>
      <c r="G9" s="6">
        <v>955486756</v>
      </c>
      <c r="H9" s="6"/>
      <c r="I9" s="6">
        <f t="shared" ref="I9:I29" si="0">C9+E9+G9</f>
        <v>2152051517</v>
      </c>
      <c r="J9" s="6"/>
      <c r="K9" s="6">
        <v>5136044047</v>
      </c>
      <c r="L9" s="6"/>
      <c r="M9" s="6">
        <v>199518437</v>
      </c>
      <c r="N9" s="6"/>
      <c r="O9" s="6">
        <v>955486756</v>
      </c>
      <c r="P9" s="6"/>
      <c r="Q9" s="6">
        <f t="shared" ref="Q9:Q29" si="1">K9+M9+O9</f>
        <v>6291049240</v>
      </c>
    </row>
    <row r="10" spans="1:17" x14ac:dyDescent="0.55000000000000004">
      <c r="A10" s="1" t="s">
        <v>126</v>
      </c>
      <c r="C10" s="6">
        <v>0</v>
      </c>
      <c r="D10" s="6"/>
      <c r="E10" s="6">
        <v>-227153649</v>
      </c>
      <c r="F10" s="6"/>
      <c r="G10" s="6">
        <v>253355592</v>
      </c>
      <c r="H10" s="6"/>
      <c r="I10" s="6">
        <f t="shared" si="0"/>
        <v>26201943</v>
      </c>
      <c r="J10" s="6"/>
      <c r="K10" s="6">
        <v>0</v>
      </c>
      <c r="L10" s="6"/>
      <c r="M10" s="6">
        <v>0</v>
      </c>
      <c r="N10" s="6"/>
      <c r="O10" s="6">
        <v>253355592</v>
      </c>
      <c r="P10" s="6"/>
      <c r="Q10" s="6">
        <f t="shared" si="1"/>
        <v>253355592</v>
      </c>
    </row>
    <row r="11" spans="1:17" x14ac:dyDescent="0.55000000000000004">
      <c r="A11" s="1" t="s">
        <v>136</v>
      </c>
      <c r="C11" s="6">
        <v>0</v>
      </c>
      <c r="D11" s="6"/>
      <c r="E11" s="6">
        <v>-1016938673</v>
      </c>
      <c r="F11" s="6"/>
      <c r="G11" s="6">
        <v>1403726026</v>
      </c>
      <c r="H11" s="6"/>
      <c r="I11" s="6">
        <f t="shared" si="0"/>
        <v>386787353</v>
      </c>
      <c r="J11" s="6"/>
      <c r="K11" s="6">
        <v>0</v>
      </c>
      <c r="L11" s="6"/>
      <c r="M11" s="6">
        <v>0</v>
      </c>
      <c r="N11" s="6"/>
      <c r="O11" s="6">
        <v>1403726026</v>
      </c>
      <c r="P11" s="6"/>
      <c r="Q11" s="6">
        <f t="shared" si="1"/>
        <v>1403726026</v>
      </c>
    </row>
    <row r="12" spans="1:17" x14ac:dyDescent="0.55000000000000004">
      <c r="A12" s="1" t="s">
        <v>142</v>
      </c>
      <c r="C12" s="6">
        <v>0</v>
      </c>
      <c r="D12" s="6"/>
      <c r="E12" s="6">
        <v>-4967878233</v>
      </c>
      <c r="F12" s="6"/>
      <c r="G12" s="6">
        <v>7112775294</v>
      </c>
      <c r="H12" s="6"/>
      <c r="I12" s="6">
        <f t="shared" si="0"/>
        <v>2144897061</v>
      </c>
      <c r="J12" s="6"/>
      <c r="K12" s="6">
        <v>0</v>
      </c>
      <c r="L12" s="6"/>
      <c r="M12" s="6">
        <v>6063722475</v>
      </c>
      <c r="N12" s="6"/>
      <c r="O12" s="6">
        <v>7112775294</v>
      </c>
      <c r="P12" s="6"/>
      <c r="Q12" s="6">
        <f t="shared" si="1"/>
        <v>13176497769</v>
      </c>
    </row>
    <row r="13" spans="1:17" x14ac:dyDescent="0.55000000000000004">
      <c r="A13" s="1" t="s">
        <v>151</v>
      </c>
      <c r="C13" s="6">
        <v>0</v>
      </c>
      <c r="D13" s="6"/>
      <c r="E13" s="6">
        <v>-6354566640</v>
      </c>
      <c r="F13" s="6"/>
      <c r="G13" s="6">
        <v>7845137722</v>
      </c>
      <c r="H13" s="6"/>
      <c r="I13" s="6">
        <f t="shared" si="0"/>
        <v>1490571082</v>
      </c>
      <c r="J13" s="6"/>
      <c r="K13" s="6">
        <v>0</v>
      </c>
      <c r="L13" s="6"/>
      <c r="M13" s="6">
        <v>3901929114</v>
      </c>
      <c r="N13" s="6"/>
      <c r="O13" s="6">
        <v>23071587975</v>
      </c>
      <c r="P13" s="6"/>
      <c r="Q13" s="6">
        <f t="shared" si="1"/>
        <v>26973517089</v>
      </c>
    </row>
    <row r="14" spans="1:17" x14ac:dyDescent="0.55000000000000004">
      <c r="A14" s="1" t="s">
        <v>154</v>
      </c>
      <c r="C14" s="6">
        <v>0</v>
      </c>
      <c r="D14" s="6"/>
      <c r="E14" s="6">
        <v>-3238519125</v>
      </c>
      <c r="F14" s="6"/>
      <c r="G14" s="6">
        <v>3498185025</v>
      </c>
      <c r="H14" s="6"/>
      <c r="I14" s="6">
        <f t="shared" si="0"/>
        <v>259665900</v>
      </c>
      <c r="J14" s="6"/>
      <c r="K14" s="6">
        <v>0</v>
      </c>
      <c r="L14" s="6"/>
      <c r="M14" s="6">
        <v>0</v>
      </c>
      <c r="N14" s="6"/>
      <c r="O14" s="6">
        <v>3498185025</v>
      </c>
      <c r="P14" s="6"/>
      <c r="Q14" s="6">
        <f t="shared" si="1"/>
        <v>3498185025</v>
      </c>
    </row>
    <row r="15" spans="1:17" x14ac:dyDescent="0.55000000000000004">
      <c r="A15" s="1" t="s">
        <v>246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f t="shared" si="0"/>
        <v>0</v>
      </c>
      <c r="J15" s="6"/>
      <c r="K15" s="6">
        <v>0</v>
      </c>
      <c r="L15" s="6"/>
      <c r="M15" s="6">
        <v>0</v>
      </c>
      <c r="N15" s="6"/>
      <c r="O15" s="6">
        <v>3772487305</v>
      </c>
      <c r="P15" s="6"/>
      <c r="Q15" s="6">
        <f t="shared" si="1"/>
        <v>3772487305</v>
      </c>
    </row>
    <row r="16" spans="1:17" x14ac:dyDescent="0.55000000000000004">
      <c r="A16" s="1" t="s">
        <v>196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f t="shared" si="0"/>
        <v>0</v>
      </c>
      <c r="J16" s="6"/>
      <c r="K16" s="6">
        <v>17172098</v>
      </c>
      <c r="L16" s="6"/>
      <c r="M16" s="6">
        <v>0</v>
      </c>
      <c r="N16" s="6"/>
      <c r="O16" s="6">
        <v>20177625</v>
      </c>
      <c r="P16" s="6"/>
      <c r="Q16" s="6">
        <f t="shared" si="1"/>
        <v>37349723</v>
      </c>
    </row>
    <row r="17" spans="1:17" x14ac:dyDescent="0.55000000000000004">
      <c r="A17" s="1" t="s">
        <v>193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f t="shared" si="0"/>
        <v>0</v>
      </c>
      <c r="J17" s="6"/>
      <c r="K17" s="6">
        <v>9774123288</v>
      </c>
      <c r="L17" s="6"/>
      <c r="M17" s="6">
        <v>0</v>
      </c>
      <c r="N17" s="6"/>
      <c r="O17" s="6">
        <v>-51875000</v>
      </c>
      <c r="P17" s="6"/>
      <c r="Q17" s="6">
        <f t="shared" si="1"/>
        <v>9722248288</v>
      </c>
    </row>
    <row r="18" spans="1:17" x14ac:dyDescent="0.55000000000000004">
      <c r="A18" s="1" t="s">
        <v>247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f t="shared" si="0"/>
        <v>0</v>
      </c>
      <c r="J18" s="6"/>
      <c r="K18" s="6">
        <v>0</v>
      </c>
      <c r="L18" s="6"/>
      <c r="M18" s="6">
        <v>0</v>
      </c>
      <c r="N18" s="6"/>
      <c r="O18" s="6">
        <v>73798036</v>
      </c>
      <c r="P18" s="6"/>
      <c r="Q18" s="6">
        <f t="shared" si="1"/>
        <v>73798036</v>
      </c>
    </row>
    <row r="19" spans="1:17" x14ac:dyDescent="0.55000000000000004">
      <c r="A19" s="1" t="s">
        <v>248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f t="shared" si="0"/>
        <v>0</v>
      </c>
      <c r="J19" s="6"/>
      <c r="K19" s="6">
        <v>0</v>
      </c>
      <c r="L19" s="6"/>
      <c r="M19" s="6">
        <v>0</v>
      </c>
      <c r="N19" s="6"/>
      <c r="O19" s="6">
        <v>1889829185</v>
      </c>
      <c r="P19" s="6"/>
      <c r="Q19" s="6">
        <f t="shared" si="1"/>
        <v>1889829185</v>
      </c>
    </row>
    <row r="20" spans="1:17" x14ac:dyDescent="0.55000000000000004">
      <c r="A20" s="1" t="s">
        <v>249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f t="shared" si="0"/>
        <v>0</v>
      </c>
      <c r="J20" s="6"/>
      <c r="K20" s="6">
        <v>0</v>
      </c>
      <c r="L20" s="6"/>
      <c r="M20" s="6">
        <v>0</v>
      </c>
      <c r="N20" s="6"/>
      <c r="O20" s="6">
        <v>27485498784</v>
      </c>
      <c r="P20" s="6"/>
      <c r="Q20" s="6">
        <f t="shared" si="1"/>
        <v>27485498784</v>
      </c>
    </row>
    <row r="21" spans="1:17" x14ac:dyDescent="0.55000000000000004">
      <c r="A21" s="1" t="s">
        <v>198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f t="shared" si="0"/>
        <v>0</v>
      </c>
      <c r="J21" s="6"/>
      <c r="K21" s="6">
        <v>19422886271</v>
      </c>
      <c r="L21" s="6"/>
      <c r="M21" s="6">
        <v>0</v>
      </c>
      <c r="N21" s="6"/>
      <c r="O21" s="6">
        <v>1751720112</v>
      </c>
      <c r="P21" s="6"/>
      <c r="Q21" s="6">
        <f t="shared" si="1"/>
        <v>21174606383</v>
      </c>
    </row>
    <row r="22" spans="1:17" x14ac:dyDescent="0.55000000000000004">
      <c r="A22" s="1" t="s">
        <v>250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f t="shared" si="0"/>
        <v>0</v>
      </c>
      <c r="J22" s="6"/>
      <c r="K22" s="6">
        <v>0</v>
      </c>
      <c r="L22" s="6"/>
      <c r="M22" s="6">
        <v>0</v>
      </c>
      <c r="N22" s="6"/>
      <c r="O22" s="6">
        <v>1168725219</v>
      </c>
      <c r="P22" s="6"/>
      <c r="Q22" s="6">
        <f t="shared" si="1"/>
        <v>1168725219</v>
      </c>
    </row>
    <row r="23" spans="1:17" x14ac:dyDescent="0.55000000000000004">
      <c r="A23" s="1" t="s">
        <v>160</v>
      </c>
      <c r="C23" s="6">
        <v>1334486302</v>
      </c>
      <c r="D23" s="6"/>
      <c r="E23" s="6">
        <v>399927500</v>
      </c>
      <c r="F23" s="6"/>
      <c r="G23" s="6">
        <v>0</v>
      </c>
      <c r="H23" s="6"/>
      <c r="I23" s="6">
        <f t="shared" si="0"/>
        <v>1734413802</v>
      </c>
      <c r="J23" s="6"/>
      <c r="K23" s="6">
        <v>7428359927</v>
      </c>
      <c r="L23" s="6"/>
      <c r="M23" s="6">
        <v>2486345750</v>
      </c>
      <c r="N23" s="6"/>
      <c r="O23" s="6">
        <v>0</v>
      </c>
      <c r="P23" s="6"/>
      <c r="Q23" s="6">
        <f t="shared" si="1"/>
        <v>9914705677</v>
      </c>
    </row>
    <row r="24" spans="1:17" x14ac:dyDescent="0.55000000000000004">
      <c r="A24" s="1" t="s">
        <v>165</v>
      </c>
      <c r="C24" s="6">
        <v>153858382</v>
      </c>
      <c r="D24" s="6"/>
      <c r="E24" s="6">
        <v>0</v>
      </c>
      <c r="F24" s="6"/>
      <c r="G24" s="6">
        <v>0</v>
      </c>
      <c r="H24" s="6"/>
      <c r="I24" s="6">
        <f t="shared" si="0"/>
        <v>153858382</v>
      </c>
      <c r="J24" s="6"/>
      <c r="K24" s="6">
        <v>983701459</v>
      </c>
      <c r="L24" s="6"/>
      <c r="M24" s="6">
        <v>-3624993</v>
      </c>
      <c r="N24" s="6"/>
      <c r="O24" s="6">
        <v>0</v>
      </c>
      <c r="P24" s="6"/>
      <c r="Q24" s="6">
        <f t="shared" si="1"/>
        <v>980076466</v>
      </c>
    </row>
    <row r="25" spans="1:17" x14ac:dyDescent="0.55000000000000004">
      <c r="A25" s="1" t="s">
        <v>133</v>
      </c>
      <c r="C25" s="6">
        <v>0</v>
      </c>
      <c r="D25" s="6"/>
      <c r="E25" s="6">
        <v>549403203</v>
      </c>
      <c r="F25" s="6"/>
      <c r="G25" s="6">
        <v>0</v>
      </c>
      <c r="H25" s="6"/>
      <c r="I25" s="6">
        <f t="shared" si="0"/>
        <v>549403203</v>
      </c>
      <c r="J25" s="6"/>
      <c r="K25" s="6">
        <v>0</v>
      </c>
      <c r="L25" s="6"/>
      <c r="M25" s="6">
        <v>3753368742</v>
      </c>
      <c r="N25" s="6"/>
      <c r="O25" s="6">
        <v>0</v>
      </c>
      <c r="P25" s="6"/>
      <c r="Q25" s="6">
        <f t="shared" si="1"/>
        <v>3753368742</v>
      </c>
    </row>
    <row r="26" spans="1:17" x14ac:dyDescent="0.55000000000000004">
      <c r="A26" s="1" t="s">
        <v>130</v>
      </c>
      <c r="C26" s="6">
        <v>0</v>
      </c>
      <c r="D26" s="6"/>
      <c r="E26" s="6">
        <v>1673918397</v>
      </c>
      <c r="F26" s="6"/>
      <c r="G26" s="6">
        <v>0</v>
      </c>
      <c r="H26" s="6"/>
      <c r="I26" s="6">
        <f t="shared" si="0"/>
        <v>1673918397</v>
      </c>
      <c r="J26" s="6"/>
      <c r="K26" s="6">
        <v>0</v>
      </c>
      <c r="L26" s="6"/>
      <c r="M26" s="6">
        <v>10877191523</v>
      </c>
      <c r="N26" s="6"/>
      <c r="O26" s="6">
        <v>0</v>
      </c>
      <c r="P26" s="6"/>
      <c r="Q26" s="6">
        <f t="shared" si="1"/>
        <v>10877191523</v>
      </c>
    </row>
    <row r="27" spans="1:17" x14ac:dyDescent="0.55000000000000004">
      <c r="A27" s="1" t="s">
        <v>139</v>
      </c>
      <c r="C27" s="6">
        <v>0</v>
      </c>
      <c r="D27" s="6"/>
      <c r="E27" s="6">
        <v>1259771625</v>
      </c>
      <c r="F27" s="6"/>
      <c r="G27" s="6">
        <v>0</v>
      </c>
      <c r="H27" s="6"/>
      <c r="I27" s="6">
        <f t="shared" si="0"/>
        <v>1259771625</v>
      </c>
      <c r="J27" s="6"/>
      <c r="K27" s="6">
        <v>0</v>
      </c>
      <c r="L27" s="6"/>
      <c r="M27" s="6">
        <v>12200043968</v>
      </c>
      <c r="N27" s="6"/>
      <c r="O27" s="6">
        <v>0</v>
      </c>
      <c r="P27" s="6"/>
      <c r="Q27" s="6">
        <f t="shared" si="1"/>
        <v>12200043968</v>
      </c>
    </row>
    <row r="28" spans="1:17" x14ac:dyDescent="0.55000000000000004">
      <c r="A28" s="1" t="s">
        <v>145</v>
      </c>
      <c r="C28" s="6">
        <v>0</v>
      </c>
      <c r="D28" s="6"/>
      <c r="E28" s="6">
        <v>1871360755</v>
      </c>
      <c r="F28" s="6"/>
      <c r="G28" s="6">
        <v>0</v>
      </c>
      <c r="H28" s="6"/>
      <c r="I28" s="6">
        <f t="shared" si="0"/>
        <v>1871360755</v>
      </c>
      <c r="J28" s="6"/>
      <c r="K28" s="6">
        <v>0</v>
      </c>
      <c r="L28" s="6"/>
      <c r="M28" s="6">
        <v>9441711246</v>
      </c>
      <c r="N28" s="6"/>
      <c r="O28" s="6">
        <v>0</v>
      </c>
      <c r="P28" s="6"/>
      <c r="Q28" s="6">
        <f t="shared" si="1"/>
        <v>9441711246</v>
      </c>
    </row>
    <row r="29" spans="1:17" x14ac:dyDescent="0.55000000000000004">
      <c r="A29" s="1" t="s">
        <v>148</v>
      </c>
      <c r="C29" s="6">
        <v>0</v>
      </c>
      <c r="D29" s="6"/>
      <c r="E29" s="6">
        <v>181007705</v>
      </c>
      <c r="F29" s="6"/>
      <c r="G29" s="6">
        <v>0</v>
      </c>
      <c r="H29" s="6"/>
      <c r="I29" s="6">
        <f t="shared" si="0"/>
        <v>181007705</v>
      </c>
      <c r="J29" s="6"/>
      <c r="K29" s="6">
        <v>0</v>
      </c>
      <c r="L29" s="6"/>
      <c r="M29" s="6">
        <v>874332074</v>
      </c>
      <c r="N29" s="6"/>
      <c r="O29" s="6">
        <v>0</v>
      </c>
      <c r="P29" s="6"/>
      <c r="Q29" s="6">
        <f t="shared" si="1"/>
        <v>874332074</v>
      </c>
    </row>
    <row r="30" spans="1:17" ht="24.75" thickBot="1" x14ac:dyDescent="0.6">
      <c r="C30" s="14">
        <f>SUM(C8:C29)</f>
        <v>8472685041</v>
      </c>
      <c r="D30" s="6"/>
      <c r="E30" s="14">
        <f>SUM(E8:E29)</f>
        <v>-11815954097</v>
      </c>
      <c r="F30" s="6"/>
      <c r="G30" s="14">
        <f>SUM(G8:G29)</f>
        <v>25084700784</v>
      </c>
      <c r="H30" s="6"/>
      <c r="I30" s="14">
        <f>SUM(I8:I29)</f>
        <v>21741431728</v>
      </c>
      <c r="J30" s="6"/>
      <c r="K30" s="14">
        <f>SUM(K8:K29)</f>
        <v>69782239151</v>
      </c>
      <c r="L30" s="6"/>
      <c r="M30" s="14">
        <f>SUM(M8:M29)</f>
        <v>49794538336</v>
      </c>
      <c r="N30" s="6"/>
      <c r="O30" s="14">
        <f>SUM(O8:O29)</f>
        <v>76421512303</v>
      </c>
      <c r="P30" s="6"/>
      <c r="Q30" s="14">
        <f>SUM(Q8:Q29)</f>
        <v>195998289790</v>
      </c>
    </row>
    <row r="31" spans="1:17" ht="24.75" thickTop="1" x14ac:dyDescent="0.55000000000000004">
      <c r="C31" s="5"/>
      <c r="E31" s="5"/>
      <c r="G31" s="5"/>
      <c r="K31" s="5"/>
      <c r="M31" s="5"/>
      <c r="O31" s="5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E11" sqref="E11"/>
    </sheetView>
  </sheetViews>
  <sheetFormatPr defaultRowHeight="24" x14ac:dyDescent="0.55000000000000004"/>
  <cols>
    <col min="1" max="1" width="32.425781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24.75" x14ac:dyDescent="0.55000000000000004">
      <c r="A3" s="28" t="s">
        <v>184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24.75" x14ac:dyDescent="0.55000000000000004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6" spans="1:11" ht="24.75" x14ac:dyDescent="0.55000000000000004">
      <c r="A6" s="27" t="s">
        <v>257</v>
      </c>
      <c r="B6" s="27" t="s">
        <v>257</v>
      </c>
      <c r="C6" s="27" t="s">
        <v>257</v>
      </c>
      <c r="E6" s="27" t="s">
        <v>186</v>
      </c>
      <c r="F6" s="27" t="s">
        <v>186</v>
      </c>
      <c r="G6" s="27" t="s">
        <v>186</v>
      </c>
      <c r="I6" s="27" t="s">
        <v>187</v>
      </c>
      <c r="J6" s="27" t="s">
        <v>187</v>
      </c>
      <c r="K6" s="27" t="s">
        <v>187</v>
      </c>
    </row>
    <row r="7" spans="1:11" ht="24.75" x14ac:dyDescent="0.55000000000000004">
      <c r="A7" s="30" t="s">
        <v>258</v>
      </c>
      <c r="C7" s="30" t="s">
        <v>171</v>
      </c>
      <c r="E7" s="30" t="s">
        <v>259</v>
      </c>
      <c r="G7" s="30" t="s">
        <v>260</v>
      </c>
      <c r="I7" s="30" t="s">
        <v>259</v>
      </c>
      <c r="K7" s="30" t="s">
        <v>260</v>
      </c>
    </row>
    <row r="8" spans="1:11" x14ac:dyDescent="0.55000000000000004">
      <c r="A8" s="1" t="s">
        <v>177</v>
      </c>
      <c r="C8" s="4" t="s">
        <v>178</v>
      </c>
      <c r="D8" s="4"/>
      <c r="E8" s="10">
        <v>2017550</v>
      </c>
      <c r="F8" s="4"/>
      <c r="G8" s="8">
        <f>E8/$E$10</f>
        <v>0.11160105572258883</v>
      </c>
      <c r="H8" s="4"/>
      <c r="I8" s="10">
        <v>19812535246</v>
      </c>
      <c r="J8" s="4"/>
      <c r="K8" s="8">
        <f>I8/$I$10</f>
        <v>0.86795192429533419</v>
      </c>
    </row>
    <row r="9" spans="1:11" x14ac:dyDescent="0.55000000000000004">
      <c r="A9" s="1" t="s">
        <v>181</v>
      </c>
      <c r="C9" s="4" t="s">
        <v>182</v>
      </c>
      <c r="D9" s="4"/>
      <c r="E9" s="10">
        <v>16060684</v>
      </c>
      <c r="F9" s="4"/>
      <c r="G9" s="8">
        <f>E9/$E$10</f>
        <v>0.88839894427741117</v>
      </c>
      <c r="H9" s="4"/>
      <c r="I9" s="10">
        <v>3014230490</v>
      </c>
      <c r="J9" s="4"/>
      <c r="K9" s="8">
        <f>I9/$I$10</f>
        <v>0.13204807570466584</v>
      </c>
    </row>
    <row r="10" spans="1:11" ht="24.75" thickBot="1" x14ac:dyDescent="0.6">
      <c r="C10" s="4"/>
      <c r="D10" s="4"/>
      <c r="E10" s="11">
        <f>SUM(E8:E9)</f>
        <v>18078234</v>
      </c>
      <c r="F10" s="4"/>
      <c r="G10" s="9">
        <f>SUM(G8:G9)</f>
        <v>1</v>
      </c>
      <c r="H10" s="4"/>
      <c r="I10" s="11">
        <f>SUM(I8:I9)</f>
        <v>22826765736</v>
      </c>
      <c r="J10" s="4"/>
      <c r="K10" s="9">
        <f>SUM(K8:K9)</f>
        <v>1</v>
      </c>
    </row>
    <row r="11" spans="1:11" ht="24.75" thickTop="1" x14ac:dyDescent="0.55000000000000004"/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zoomScale="98" zoomScaleNormal="98" workbookViewId="0">
      <selection activeCell="E18" sqref="E18"/>
    </sheetView>
  </sheetViews>
  <sheetFormatPr defaultRowHeight="24" x14ac:dyDescent="0.55000000000000004"/>
  <cols>
    <col min="1" max="1" width="28.28515625" style="1" bestFit="1" customWidth="1"/>
    <col min="2" max="2" width="1" style="1" customWidth="1"/>
    <col min="3" max="3" width="17.7109375" style="1" customWidth="1"/>
    <col min="4" max="4" width="1" style="1" customWidth="1"/>
    <col min="5" max="5" width="21.42578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28" t="s">
        <v>0</v>
      </c>
      <c r="B2" s="28"/>
      <c r="C2" s="28"/>
      <c r="D2" s="28"/>
      <c r="E2" s="28"/>
    </row>
    <row r="3" spans="1:5" ht="24.75" x14ac:dyDescent="0.55000000000000004">
      <c r="A3" s="28" t="s">
        <v>184</v>
      </c>
      <c r="B3" s="28"/>
      <c r="C3" s="28"/>
      <c r="D3" s="28"/>
      <c r="E3" s="28"/>
    </row>
    <row r="4" spans="1:5" ht="24.75" x14ac:dyDescent="0.55000000000000004">
      <c r="A4" s="28" t="s">
        <v>2</v>
      </c>
      <c r="B4" s="28"/>
      <c r="C4" s="28"/>
      <c r="D4" s="28"/>
      <c r="E4" s="28"/>
    </row>
    <row r="5" spans="1:5" ht="24.75" x14ac:dyDescent="0.6">
      <c r="C5" s="4"/>
      <c r="E5" s="17" t="s">
        <v>272</v>
      </c>
    </row>
    <row r="6" spans="1:5" ht="24.75" x14ac:dyDescent="0.55000000000000004">
      <c r="A6" s="28" t="s">
        <v>261</v>
      </c>
      <c r="C6" s="16" t="s">
        <v>186</v>
      </c>
      <c r="E6" s="27" t="s">
        <v>273</v>
      </c>
    </row>
    <row r="7" spans="1:5" ht="24.75" x14ac:dyDescent="0.55000000000000004">
      <c r="A7" s="28" t="s">
        <v>261</v>
      </c>
      <c r="C7" s="27" t="s">
        <v>174</v>
      </c>
      <c r="E7" s="27" t="s">
        <v>174</v>
      </c>
    </row>
    <row r="8" spans="1:5" x14ac:dyDescent="0.55000000000000004">
      <c r="A8" s="1" t="s">
        <v>270</v>
      </c>
      <c r="C8" s="10">
        <v>10252</v>
      </c>
      <c r="E8" s="10">
        <v>11777572829</v>
      </c>
    </row>
    <row r="9" spans="1:5" x14ac:dyDescent="0.55000000000000004">
      <c r="A9" s="1" t="s">
        <v>271</v>
      </c>
      <c r="C9" s="10">
        <v>929028</v>
      </c>
      <c r="E9" s="10">
        <v>3877008</v>
      </c>
    </row>
    <row r="10" spans="1:5" x14ac:dyDescent="0.55000000000000004">
      <c r="A10" s="1" t="s">
        <v>262</v>
      </c>
      <c r="C10" s="10">
        <v>0</v>
      </c>
      <c r="E10" s="10">
        <v>1949688505</v>
      </c>
    </row>
    <row r="11" spans="1:5" ht="25.5" thickBot="1" x14ac:dyDescent="0.65">
      <c r="A11" s="2" t="s">
        <v>194</v>
      </c>
      <c r="C11" s="11">
        <f>SUM(C8:C10)</f>
        <v>939280</v>
      </c>
      <c r="E11" s="11">
        <f>SUM(E8:E10)</f>
        <v>13731138342</v>
      </c>
    </row>
    <row r="12" spans="1:5" ht="24.75" thickTop="1" x14ac:dyDescent="0.55000000000000004"/>
  </sheetData>
  <mergeCells count="7">
    <mergeCell ref="A4:E4"/>
    <mergeCell ref="A3:E3"/>
    <mergeCell ref="A2:E2"/>
    <mergeCell ref="A6:A7"/>
    <mergeCell ref="C7"/>
    <mergeCell ref="E7"/>
    <mergeCell ref="E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23"/>
  <sheetViews>
    <sheetView rightToLeft="1" workbookViewId="0">
      <selection activeCell="G20" sqref="G20"/>
    </sheetView>
  </sheetViews>
  <sheetFormatPr defaultRowHeight="24" x14ac:dyDescent="0.55000000000000004"/>
  <cols>
    <col min="1" max="1" width="31.42578125" style="1" bestFit="1" customWidth="1"/>
    <col min="2" max="2" width="1" style="1" customWidth="1"/>
    <col min="3" max="3" width="16.5703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0" width="16.5703125" style="1" bestFit="1" customWidth="1"/>
    <col min="11" max="16384" width="9.140625" style="1"/>
  </cols>
  <sheetData>
    <row r="2" spans="1:10" ht="24.75" x14ac:dyDescent="0.55000000000000004">
      <c r="A2" s="28" t="s">
        <v>0</v>
      </c>
      <c r="B2" s="28"/>
      <c r="C2" s="28"/>
      <c r="D2" s="28"/>
      <c r="E2" s="28"/>
      <c r="F2" s="28"/>
      <c r="G2" s="28"/>
    </row>
    <row r="3" spans="1:10" ht="24.75" x14ac:dyDescent="0.55000000000000004">
      <c r="A3" s="28" t="s">
        <v>184</v>
      </c>
      <c r="B3" s="28"/>
      <c r="C3" s="28"/>
      <c r="D3" s="28"/>
      <c r="E3" s="28"/>
      <c r="F3" s="28"/>
      <c r="G3" s="28"/>
    </row>
    <row r="4" spans="1:10" ht="24.75" x14ac:dyDescent="0.55000000000000004">
      <c r="A4" s="28" t="s">
        <v>2</v>
      </c>
      <c r="B4" s="28"/>
      <c r="C4" s="28"/>
      <c r="D4" s="28"/>
      <c r="E4" s="28"/>
      <c r="F4" s="28"/>
      <c r="G4" s="28"/>
    </row>
    <row r="5" spans="1:10" x14ac:dyDescent="0.55000000000000004">
      <c r="J5" s="24"/>
    </row>
    <row r="6" spans="1:10" ht="24.75" x14ac:dyDescent="0.55000000000000004">
      <c r="A6" s="27" t="s">
        <v>188</v>
      </c>
      <c r="C6" s="27" t="s">
        <v>174</v>
      </c>
      <c r="E6" s="27" t="s">
        <v>254</v>
      </c>
      <c r="G6" s="27" t="s">
        <v>13</v>
      </c>
      <c r="J6" s="24"/>
    </row>
    <row r="7" spans="1:10" x14ac:dyDescent="0.55000000000000004">
      <c r="A7" s="1" t="s">
        <v>263</v>
      </c>
      <c r="C7" s="10">
        <f>'سرمایه‌گذاری در سهام'!I126</f>
        <v>498587425166</v>
      </c>
      <c r="E7" s="8">
        <f>C7/$C$12</f>
        <v>0.95701784206262785</v>
      </c>
      <c r="G7" s="8">
        <v>3.4221238484949672E-2</v>
      </c>
      <c r="J7" s="25"/>
    </row>
    <row r="8" spans="1:10" x14ac:dyDescent="0.55000000000000004">
      <c r="A8" s="1" t="s">
        <v>264</v>
      </c>
      <c r="C8" s="10">
        <f>'سرمایه‌گذاری در اوراق بهادار'!I30</f>
        <v>21741431728</v>
      </c>
      <c r="E8" s="8">
        <f>C8/$C$12</f>
        <v>4.1731774660692729E-2</v>
      </c>
      <c r="G8" s="8">
        <v>1.4922532791925617E-3</v>
      </c>
      <c r="J8" s="25"/>
    </row>
    <row r="9" spans="1:10" x14ac:dyDescent="0.55000000000000004">
      <c r="A9" s="1" t="s">
        <v>287</v>
      </c>
      <c r="C9" s="10">
        <f>'سود و زیان ناشی از اعمال اختیار'!U10</f>
        <v>632407518</v>
      </c>
      <c r="E9" s="8">
        <f t="shared" ref="E9:E11" si="0">C9/$C$12</f>
        <v>1.2138799488956996E-3</v>
      </c>
      <c r="G9" s="8">
        <v>4.3406165901491957E-5</v>
      </c>
      <c r="J9" s="25"/>
    </row>
    <row r="10" spans="1:10" x14ac:dyDescent="0.55000000000000004">
      <c r="A10" s="1" t="s">
        <v>265</v>
      </c>
      <c r="C10" s="10">
        <f>'درآمد سپرده بانکی'!E10</f>
        <v>18078234</v>
      </c>
      <c r="E10" s="8">
        <f t="shared" si="0"/>
        <v>3.4700418858784818E-5</v>
      </c>
      <c r="G10" s="8">
        <v>1.2408246294915054E-6</v>
      </c>
      <c r="J10" s="25"/>
    </row>
    <row r="11" spans="1:10" x14ac:dyDescent="0.55000000000000004">
      <c r="A11" s="1" t="s">
        <v>261</v>
      </c>
      <c r="C11" s="10">
        <f>'سایر درآمدها'!C11</f>
        <v>939280</v>
      </c>
      <c r="E11" s="8">
        <f t="shared" si="0"/>
        <v>1.802908924935887E-6</v>
      </c>
      <c r="G11" s="8">
        <v>6.4468783731241744E-8</v>
      </c>
      <c r="J11" s="25"/>
    </row>
    <row r="12" spans="1:10" ht="24.75" thickBot="1" x14ac:dyDescent="0.6">
      <c r="C12" s="13">
        <f>SUM(C7:C11)</f>
        <v>520980281926</v>
      </c>
      <c r="E12" s="12">
        <f>SUM(E7:E11)</f>
        <v>1</v>
      </c>
      <c r="G12" s="12">
        <f>SUM(G7:G11)</f>
        <v>3.5758203223456943E-2</v>
      </c>
      <c r="J12" s="25"/>
    </row>
    <row r="13" spans="1:10" ht="24.75" thickTop="1" x14ac:dyDescent="0.55000000000000004">
      <c r="J13" s="25"/>
    </row>
    <row r="14" spans="1:10" x14ac:dyDescent="0.55000000000000004">
      <c r="J14" s="25"/>
    </row>
    <row r="15" spans="1:10" x14ac:dyDescent="0.55000000000000004">
      <c r="J15" s="25"/>
    </row>
    <row r="16" spans="1:10" x14ac:dyDescent="0.55000000000000004">
      <c r="J16" s="24"/>
    </row>
    <row r="17" spans="10:10" x14ac:dyDescent="0.55000000000000004">
      <c r="J17" s="24"/>
    </row>
    <row r="18" spans="10:10" x14ac:dyDescent="0.55000000000000004">
      <c r="J18" s="24"/>
    </row>
    <row r="19" spans="10:10" x14ac:dyDescent="0.55000000000000004">
      <c r="J19" s="24"/>
    </row>
    <row r="20" spans="10:10" x14ac:dyDescent="0.55000000000000004">
      <c r="J20" s="24"/>
    </row>
    <row r="21" spans="10:10" x14ac:dyDescent="0.55000000000000004">
      <c r="J21" s="24"/>
    </row>
    <row r="22" spans="10:10" x14ac:dyDescent="0.55000000000000004">
      <c r="J22" s="24"/>
    </row>
    <row r="23" spans="10:10" x14ac:dyDescent="0.55000000000000004">
      <c r="J23" s="24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10"/>
  <sheetViews>
    <sheetView rightToLeft="1" topLeftCell="A91" workbookViewId="0">
      <selection activeCell="Y108" sqref="Y108"/>
    </sheetView>
  </sheetViews>
  <sheetFormatPr defaultRowHeight="24" x14ac:dyDescent="0.55000000000000004"/>
  <cols>
    <col min="1" max="1" width="33.140625" style="1" bestFit="1" customWidth="1"/>
    <col min="2" max="2" width="1" style="1" customWidth="1"/>
    <col min="3" max="3" width="12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2.1406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17.42578125" style="1" bestFit="1" customWidth="1"/>
    <col min="12" max="12" width="1" style="1" customWidth="1"/>
    <col min="13" max="13" width="11.5703125" style="1" bestFit="1" customWidth="1"/>
    <col min="14" max="14" width="1" style="1" customWidth="1"/>
    <col min="15" max="15" width="17.42578125" style="1" bestFit="1" customWidth="1"/>
    <col min="16" max="16" width="1.28515625" style="1" customWidth="1"/>
    <col min="17" max="17" width="13.28515625" style="1" bestFit="1" customWidth="1"/>
    <col min="18" max="18" width="1" style="1" customWidth="1"/>
    <col min="19" max="19" width="12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2.140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ht="24.75" x14ac:dyDescent="0.55000000000000004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25" ht="24.75" x14ac:dyDescent="0.55000000000000004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6" spans="1:25" ht="24.75" x14ac:dyDescent="0.55000000000000004">
      <c r="A6" s="26" t="s">
        <v>3</v>
      </c>
      <c r="C6" s="27" t="s">
        <v>266</v>
      </c>
      <c r="D6" s="27" t="s">
        <v>4</v>
      </c>
      <c r="E6" s="27" t="s">
        <v>4</v>
      </c>
      <c r="F6" s="27" t="s">
        <v>4</v>
      </c>
      <c r="G6" s="27" t="s">
        <v>4</v>
      </c>
      <c r="I6" s="27" t="s">
        <v>5</v>
      </c>
      <c r="J6" s="27" t="s">
        <v>5</v>
      </c>
      <c r="K6" s="27" t="s">
        <v>5</v>
      </c>
      <c r="L6" s="27" t="s">
        <v>5</v>
      </c>
      <c r="M6" s="27" t="s">
        <v>5</v>
      </c>
      <c r="N6" s="27" t="s">
        <v>5</v>
      </c>
      <c r="O6" s="27" t="s">
        <v>5</v>
      </c>
      <c r="Q6" s="27" t="s">
        <v>6</v>
      </c>
      <c r="R6" s="27" t="s">
        <v>6</v>
      </c>
      <c r="S6" s="27" t="s">
        <v>6</v>
      </c>
      <c r="T6" s="27" t="s">
        <v>6</v>
      </c>
      <c r="U6" s="27" t="s">
        <v>6</v>
      </c>
      <c r="V6" s="27" t="s">
        <v>6</v>
      </c>
      <c r="W6" s="27" t="s">
        <v>6</v>
      </c>
      <c r="X6" s="27" t="s">
        <v>6</v>
      </c>
      <c r="Y6" s="27" t="s">
        <v>6</v>
      </c>
    </row>
    <row r="7" spans="1:25" ht="24.75" x14ac:dyDescent="0.55000000000000004">
      <c r="A7" s="26" t="s">
        <v>3</v>
      </c>
      <c r="C7" s="26" t="s">
        <v>7</v>
      </c>
      <c r="E7" s="26" t="s">
        <v>8</v>
      </c>
      <c r="G7" s="26" t="s">
        <v>9</v>
      </c>
      <c r="I7" s="27" t="s">
        <v>10</v>
      </c>
      <c r="J7" s="27" t="s">
        <v>10</v>
      </c>
      <c r="K7" s="27" t="s">
        <v>10</v>
      </c>
      <c r="M7" s="27" t="s">
        <v>11</v>
      </c>
      <c r="N7" s="27" t="s">
        <v>11</v>
      </c>
      <c r="O7" s="27" t="s">
        <v>11</v>
      </c>
      <c r="Q7" s="26" t="s">
        <v>7</v>
      </c>
      <c r="S7" s="26" t="s">
        <v>12</v>
      </c>
      <c r="U7" s="26" t="s">
        <v>8</v>
      </c>
      <c r="W7" s="26" t="s">
        <v>9</v>
      </c>
      <c r="Y7" s="26" t="s">
        <v>13</v>
      </c>
    </row>
    <row r="8" spans="1:25" ht="24.75" x14ac:dyDescent="0.55000000000000004">
      <c r="A8" s="27" t="s">
        <v>3</v>
      </c>
      <c r="C8" s="27" t="s">
        <v>7</v>
      </c>
      <c r="E8" s="27" t="s">
        <v>8</v>
      </c>
      <c r="G8" s="27" t="s">
        <v>9</v>
      </c>
      <c r="I8" s="27" t="s">
        <v>7</v>
      </c>
      <c r="K8" s="27" t="s">
        <v>8</v>
      </c>
      <c r="M8" s="27" t="s">
        <v>7</v>
      </c>
      <c r="O8" s="27" t="s">
        <v>14</v>
      </c>
      <c r="Q8" s="27" t="s">
        <v>7</v>
      </c>
      <c r="S8" s="27" t="s">
        <v>12</v>
      </c>
      <c r="U8" s="27" t="s">
        <v>8</v>
      </c>
      <c r="W8" s="27" t="s">
        <v>9</v>
      </c>
      <c r="Y8" s="27" t="s">
        <v>13</v>
      </c>
    </row>
    <row r="9" spans="1:25" x14ac:dyDescent="0.55000000000000004">
      <c r="A9" s="1" t="s">
        <v>15</v>
      </c>
      <c r="C9" s="5">
        <v>51449352</v>
      </c>
      <c r="D9" s="5"/>
      <c r="E9" s="6">
        <v>58278327873</v>
      </c>
      <c r="F9" s="6"/>
      <c r="G9" s="6">
        <v>110111370649.60699</v>
      </c>
      <c r="H9" s="6"/>
      <c r="I9" s="6">
        <v>5976370</v>
      </c>
      <c r="J9" s="6"/>
      <c r="K9" s="6">
        <v>12885420058</v>
      </c>
      <c r="L9" s="6"/>
      <c r="M9" s="6">
        <v>0</v>
      </c>
      <c r="N9" s="6"/>
      <c r="O9" s="6">
        <v>0</v>
      </c>
      <c r="P9" s="6"/>
      <c r="Q9" s="6">
        <v>57425722</v>
      </c>
      <c r="R9" s="6"/>
      <c r="S9" s="6">
        <v>2252</v>
      </c>
      <c r="T9" s="6"/>
      <c r="U9" s="6">
        <v>71163747931</v>
      </c>
      <c r="V9" s="6"/>
      <c r="W9" s="6">
        <v>128553255724.633</v>
      </c>
      <c r="X9" s="5"/>
      <c r="Y9" s="8">
        <v>8.8234307568120039E-3</v>
      </c>
    </row>
    <row r="10" spans="1:25" x14ac:dyDescent="0.55000000000000004">
      <c r="A10" s="1" t="s">
        <v>16</v>
      </c>
      <c r="C10" s="5">
        <v>40523191</v>
      </c>
      <c r="D10" s="5"/>
      <c r="E10" s="6">
        <v>113262742003</v>
      </c>
      <c r="F10" s="6"/>
      <c r="G10" s="6">
        <v>96435294764.438705</v>
      </c>
      <c r="H10" s="6"/>
      <c r="I10" s="6">
        <v>3009924</v>
      </c>
      <c r="J10" s="6"/>
      <c r="K10" s="6">
        <v>8089173292</v>
      </c>
      <c r="L10" s="6"/>
      <c r="M10" s="6">
        <v>0</v>
      </c>
      <c r="N10" s="6"/>
      <c r="O10" s="6">
        <v>0</v>
      </c>
      <c r="P10" s="6"/>
      <c r="Q10" s="6">
        <v>43533115</v>
      </c>
      <c r="R10" s="6"/>
      <c r="S10" s="6">
        <v>2613</v>
      </c>
      <c r="T10" s="6"/>
      <c r="U10" s="6">
        <v>121351915295</v>
      </c>
      <c r="V10" s="6"/>
      <c r="W10" s="6">
        <v>113075204919.505</v>
      </c>
      <c r="X10" s="5"/>
      <c r="Y10" s="8">
        <v>7.7610733022329976E-3</v>
      </c>
    </row>
    <row r="11" spans="1:25" x14ac:dyDescent="0.55000000000000004">
      <c r="A11" s="1" t="s">
        <v>17</v>
      </c>
      <c r="C11" s="5">
        <v>24077083</v>
      </c>
      <c r="D11" s="5"/>
      <c r="E11" s="6">
        <v>29215932274</v>
      </c>
      <c r="F11" s="6"/>
      <c r="G11" s="6">
        <v>51984266501.5578</v>
      </c>
      <c r="H11" s="6"/>
      <c r="I11" s="6">
        <v>0</v>
      </c>
      <c r="J11" s="6"/>
      <c r="K11" s="6">
        <v>0</v>
      </c>
      <c r="L11" s="6"/>
      <c r="M11" s="6">
        <v>0</v>
      </c>
      <c r="N11" s="6"/>
      <c r="O11" s="6">
        <v>0</v>
      </c>
      <c r="P11" s="6"/>
      <c r="Q11" s="6">
        <v>24077083</v>
      </c>
      <c r="R11" s="6"/>
      <c r="S11" s="6">
        <v>2198</v>
      </c>
      <c r="T11" s="6"/>
      <c r="U11" s="6">
        <v>29215932274</v>
      </c>
      <c r="V11" s="6"/>
      <c r="W11" s="6">
        <v>52606545934.817703</v>
      </c>
      <c r="X11" s="5"/>
      <c r="Y11" s="8">
        <v>3.6107231418952782E-3</v>
      </c>
    </row>
    <row r="12" spans="1:25" x14ac:dyDescent="0.55000000000000004">
      <c r="A12" s="1" t="s">
        <v>18</v>
      </c>
      <c r="C12" s="5">
        <v>14400000</v>
      </c>
      <c r="D12" s="5"/>
      <c r="E12" s="6">
        <v>57060464551</v>
      </c>
      <c r="F12" s="6"/>
      <c r="G12" s="6">
        <v>61122146400</v>
      </c>
      <c r="H12" s="6"/>
      <c r="I12" s="6">
        <v>12750422</v>
      </c>
      <c r="J12" s="6"/>
      <c r="K12" s="6">
        <v>50983299563</v>
      </c>
      <c r="L12" s="6"/>
      <c r="M12" s="6">
        <v>0</v>
      </c>
      <c r="N12" s="6"/>
      <c r="O12" s="6">
        <v>0</v>
      </c>
      <c r="P12" s="6"/>
      <c r="Q12" s="6">
        <v>27150422</v>
      </c>
      <c r="R12" s="6"/>
      <c r="S12" s="6">
        <v>4020</v>
      </c>
      <c r="T12" s="6"/>
      <c r="U12" s="6">
        <v>108043764114</v>
      </c>
      <c r="V12" s="6"/>
      <c r="W12" s="6">
        <v>108495285496.18201</v>
      </c>
      <c r="X12" s="5"/>
      <c r="Y12" s="8">
        <v>7.4467241892861406E-3</v>
      </c>
    </row>
    <row r="13" spans="1:25" x14ac:dyDescent="0.55000000000000004">
      <c r="A13" s="1" t="s">
        <v>19</v>
      </c>
      <c r="C13" s="5">
        <v>18694293</v>
      </c>
      <c r="D13" s="5"/>
      <c r="E13" s="6">
        <v>76808046834</v>
      </c>
      <c r="F13" s="6"/>
      <c r="G13" s="6">
        <v>79888583351.638397</v>
      </c>
      <c r="H13" s="6"/>
      <c r="I13" s="6">
        <v>800000</v>
      </c>
      <c r="J13" s="6"/>
      <c r="K13" s="6">
        <v>3555757165</v>
      </c>
      <c r="L13" s="6"/>
      <c r="M13" s="6">
        <v>0</v>
      </c>
      <c r="N13" s="6"/>
      <c r="O13" s="6">
        <v>0</v>
      </c>
      <c r="P13" s="6"/>
      <c r="Q13" s="6">
        <v>19494293</v>
      </c>
      <c r="R13" s="6"/>
      <c r="S13" s="6">
        <v>4320</v>
      </c>
      <c r="T13" s="6"/>
      <c r="U13" s="6">
        <v>80363803999</v>
      </c>
      <c r="V13" s="6"/>
      <c r="W13" s="6">
        <v>83714264452.727997</v>
      </c>
      <c r="X13" s="5"/>
      <c r="Y13" s="8">
        <v>5.7458444875041516E-3</v>
      </c>
    </row>
    <row r="14" spans="1:25" x14ac:dyDescent="0.55000000000000004">
      <c r="A14" s="1" t="s">
        <v>20</v>
      </c>
      <c r="C14" s="5">
        <v>45928537</v>
      </c>
      <c r="D14" s="5"/>
      <c r="E14" s="6">
        <v>230368147858</v>
      </c>
      <c r="F14" s="6"/>
      <c r="G14" s="6">
        <v>276214336339.34198</v>
      </c>
      <c r="H14" s="6"/>
      <c r="I14" s="6">
        <v>3756766</v>
      </c>
      <c r="J14" s="6"/>
      <c r="K14" s="6">
        <v>13036086065</v>
      </c>
      <c r="L14" s="6"/>
      <c r="M14" s="6">
        <v>-2</v>
      </c>
      <c r="N14" s="6"/>
      <c r="O14" s="6">
        <v>2</v>
      </c>
      <c r="P14" s="6"/>
      <c r="Q14" s="6">
        <v>49685301</v>
      </c>
      <c r="R14" s="6"/>
      <c r="S14" s="6">
        <v>6620</v>
      </c>
      <c r="T14" s="6"/>
      <c r="U14" s="6">
        <v>254410559428</v>
      </c>
      <c r="V14" s="6"/>
      <c r="W14" s="6">
        <v>326959638298.91101</v>
      </c>
      <c r="X14" s="5"/>
      <c r="Y14" s="8">
        <v>2.2441327623645257E-2</v>
      </c>
    </row>
    <row r="15" spans="1:25" x14ac:dyDescent="0.55000000000000004">
      <c r="A15" s="1" t="s">
        <v>21</v>
      </c>
      <c r="C15" s="5">
        <v>3572737</v>
      </c>
      <c r="D15" s="5"/>
      <c r="E15" s="6">
        <v>23999125922</v>
      </c>
      <c r="F15" s="6"/>
      <c r="G15" s="6">
        <v>31572650220.016499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6">
        <v>0</v>
      </c>
      <c r="P15" s="6"/>
      <c r="Q15" s="6">
        <v>3572737</v>
      </c>
      <c r="R15" s="6"/>
      <c r="S15" s="6">
        <v>9080</v>
      </c>
      <c r="T15" s="6"/>
      <c r="U15" s="6">
        <v>23999125922</v>
      </c>
      <c r="V15" s="6"/>
      <c r="W15" s="6">
        <v>32247431270.838001</v>
      </c>
      <c r="X15" s="5"/>
      <c r="Y15" s="8">
        <v>2.2133471089427403E-3</v>
      </c>
    </row>
    <row r="16" spans="1:25" x14ac:dyDescent="0.55000000000000004">
      <c r="A16" s="1" t="s">
        <v>22</v>
      </c>
      <c r="C16" s="5">
        <v>1766212</v>
      </c>
      <c r="D16" s="5"/>
      <c r="E16" s="6">
        <v>61294849001</v>
      </c>
      <c r="F16" s="6"/>
      <c r="G16" s="6">
        <v>82447814692.656006</v>
      </c>
      <c r="H16" s="6"/>
      <c r="I16" s="6">
        <v>2649318</v>
      </c>
      <c r="J16" s="6"/>
      <c r="K16" s="6">
        <v>0</v>
      </c>
      <c r="L16" s="6"/>
      <c r="M16" s="6">
        <v>0</v>
      </c>
      <c r="N16" s="6"/>
      <c r="O16" s="6">
        <v>0</v>
      </c>
      <c r="P16" s="6"/>
      <c r="Q16" s="6">
        <v>4415530</v>
      </c>
      <c r="R16" s="6"/>
      <c r="S16" s="6">
        <v>22790</v>
      </c>
      <c r="T16" s="6"/>
      <c r="U16" s="6">
        <v>51815589197</v>
      </c>
      <c r="V16" s="6"/>
      <c r="W16" s="6">
        <v>100031180624.235</v>
      </c>
      <c r="X16" s="5"/>
      <c r="Y16" s="8">
        <v>6.865778628358514E-3</v>
      </c>
    </row>
    <row r="17" spans="1:25" x14ac:dyDescent="0.55000000000000004">
      <c r="A17" s="1" t="s">
        <v>23</v>
      </c>
      <c r="C17" s="5">
        <v>25773520</v>
      </c>
      <c r="D17" s="5"/>
      <c r="E17" s="6">
        <v>109320468365</v>
      </c>
      <c r="F17" s="6"/>
      <c r="G17" s="6">
        <v>150134181878.16</v>
      </c>
      <c r="H17" s="6"/>
      <c r="I17" s="6">
        <v>0</v>
      </c>
      <c r="J17" s="6"/>
      <c r="K17" s="6">
        <v>0</v>
      </c>
      <c r="L17" s="6"/>
      <c r="M17" s="6">
        <v>0</v>
      </c>
      <c r="N17" s="6"/>
      <c r="O17" s="6">
        <v>0</v>
      </c>
      <c r="P17" s="6"/>
      <c r="Q17" s="6">
        <v>25773520</v>
      </c>
      <c r="R17" s="6"/>
      <c r="S17" s="6">
        <v>5590</v>
      </c>
      <c r="T17" s="6"/>
      <c r="U17" s="6">
        <v>109320468365</v>
      </c>
      <c r="V17" s="6"/>
      <c r="W17" s="6">
        <v>143216736638.04001</v>
      </c>
      <c r="X17" s="5"/>
      <c r="Y17" s="8">
        <v>9.8298790786687743E-3</v>
      </c>
    </row>
    <row r="18" spans="1:25" x14ac:dyDescent="0.55000000000000004">
      <c r="A18" s="1" t="s">
        <v>24</v>
      </c>
      <c r="C18" s="5">
        <v>14773018</v>
      </c>
      <c r="D18" s="5"/>
      <c r="E18" s="6">
        <v>105749074218</v>
      </c>
      <c r="F18" s="6"/>
      <c r="G18" s="6">
        <v>198293155684.77899</v>
      </c>
      <c r="H18" s="6"/>
      <c r="I18" s="6">
        <v>0</v>
      </c>
      <c r="J18" s="6"/>
      <c r="K18" s="6">
        <v>0</v>
      </c>
      <c r="L18" s="6"/>
      <c r="M18" s="6">
        <v>0</v>
      </c>
      <c r="N18" s="6"/>
      <c r="O18" s="6">
        <v>0</v>
      </c>
      <c r="P18" s="6"/>
      <c r="Q18" s="6">
        <v>14773018</v>
      </c>
      <c r="R18" s="6"/>
      <c r="S18" s="6">
        <v>13503</v>
      </c>
      <c r="T18" s="6"/>
      <c r="U18" s="6">
        <v>105749074218</v>
      </c>
      <c r="V18" s="6"/>
      <c r="W18" s="6">
        <v>198293155684.77899</v>
      </c>
      <c r="X18" s="5"/>
      <c r="Y18" s="8">
        <v>1.3610125382449817E-2</v>
      </c>
    </row>
    <row r="19" spans="1:25" x14ac:dyDescent="0.55000000000000004">
      <c r="A19" s="1" t="s">
        <v>25</v>
      </c>
      <c r="C19" s="5">
        <v>2232960</v>
      </c>
      <c r="D19" s="5"/>
      <c r="E19" s="6">
        <v>189893777616</v>
      </c>
      <c r="F19" s="6"/>
      <c r="G19" s="6">
        <v>221967388800</v>
      </c>
      <c r="H19" s="6"/>
      <c r="I19" s="6">
        <v>0</v>
      </c>
      <c r="J19" s="6"/>
      <c r="K19" s="6">
        <v>0</v>
      </c>
      <c r="L19" s="6"/>
      <c r="M19" s="6">
        <v>0</v>
      </c>
      <c r="N19" s="6"/>
      <c r="O19" s="6">
        <v>0</v>
      </c>
      <c r="P19" s="6"/>
      <c r="Q19" s="6">
        <v>2232960</v>
      </c>
      <c r="R19" s="6"/>
      <c r="S19" s="6">
        <v>96550</v>
      </c>
      <c r="T19" s="6"/>
      <c r="U19" s="6">
        <v>189893777616</v>
      </c>
      <c r="V19" s="6"/>
      <c r="W19" s="6">
        <v>214309513886.39999</v>
      </c>
      <c r="X19" s="5"/>
      <c r="Y19" s="8">
        <v>1.4709430310759166E-2</v>
      </c>
    </row>
    <row r="20" spans="1:25" x14ac:dyDescent="0.55000000000000004">
      <c r="A20" s="1" t="s">
        <v>26</v>
      </c>
      <c r="C20" s="5">
        <v>1480000</v>
      </c>
      <c r="D20" s="5"/>
      <c r="E20" s="6">
        <v>61650959020</v>
      </c>
      <c r="F20" s="6"/>
      <c r="G20" s="6">
        <v>121844287080</v>
      </c>
      <c r="H20" s="6"/>
      <c r="I20" s="6">
        <v>0</v>
      </c>
      <c r="J20" s="6"/>
      <c r="K20" s="6">
        <v>0</v>
      </c>
      <c r="L20" s="6"/>
      <c r="M20" s="6">
        <v>-500000</v>
      </c>
      <c r="N20" s="6"/>
      <c r="O20" s="6">
        <v>43909253583</v>
      </c>
      <c r="P20" s="6"/>
      <c r="Q20" s="6">
        <v>980000</v>
      </c>
      <c r="R20" s="6"/>
      <c r="S20" s="6">
        <v>88360</v>
      </c>
      <c r="T20" s="6"/>
      <c r="U20" s="6">
        <v>40822932325</v>
      </c>
      <c r="V20" s="6"/>
      <c r="W20" s="6">
        <v>86077572840</v>
      </c>
      <c r="X20" s="5"/>
      <c r="Y20" s="8">
        <v>5.9080534319182433E-3</v>
      </c>
    </row>
    <row r="21" spans="1:25" x14ac:dyDescent="0.55000000000000004">
      <c r="A21" s="1" t="s">
        <v>27</v>
      </c>
      <c r="C21" s="5">
        <v>87023121</v>
      </c>
      <c r="D21" s="5"/>
      <c r="E21" s="6">
        <v>132258737919</v>
      </c>
      <c r="F21" s="6"/>
      <c r="G21" s="6">
        <v>196280601552.78299</v>
      </c>
      <c r="H21" s="6"/>
      <c r="I21" s="6">
        <v>0</v>
      </c>
      <c r="J21" s="6"/>
      <c r="K21" s="6">
        <v>0</v>
      </c>
      <c r="L21" s="6"/>
      <c r="M21" s="6">
        <v>-8000001</v>
      </c>
      <c r="N21" s="6"/>
      <c r="O21" s="6">
        <v>21342499017</v>
      </c>
      <c r="P21" s="6"/>
      <c r="Q21" s="6">
        <v>79023120</v>
      </c>
      <c r="R21" s="6"/>
      <c r="S21" s="6">
        <v>2692</v>
      </c>
      <c r="T21" s="6"/>
      <c r="U21" s="6">
        <v>120100244591</v>
      </c>
      <c r="V21" s="6"/>
      <c r="W21" s="6">
        <v>211464494117.71201</v>
      </c>
      <c r="X21" s="5"/>
      <c r="Y21" s="8">
        <v>1.4514158438496738E-2</v>
      </c>
    </row>
    <row r="22" spans="1:25" x14ac:dyDescent="0.55000000000000004">
      <c r="A22" s="1" t="s">
        <v>28</v>
      </c>
      <c r="C22" s="5">
        <v>3034419</v>
      </c>
      <c r="D22" s="5"/>
      <c r="E22" s="6">
        <v>193247998119</v>
      </c>
      <c r="F22" s="6"/>
      <c r="G22" s="6">
        <v>536762010626.75299</v>
      </c>
      <c r="H22" s="6"/>
      <c r="I22" s="6">
        <v>615995</v>
      </c>
      <c r="J22" s="6"/>
      <c r="K22" s="6">
        <v>108625311871</v>
      </c>
      <c r="L22" s="6"/>
      <c r="M22" s="6">
        <v>0</v>
      </c>
      <c r="N22" s="6"/>
      <c r="O22" s="6">
        <v>0</v>
      </c>
      <c r="P22" s="6"/>
      <c r="Q22" s="6">
        <v>3650414</v>
      </c>
      <c r="R22" s="6"/>
      <c r="S22" s="6">
        <v>175000</v>
      </c>
      <c r="T22" s="6"/>
      <c r="U22" s="6">
        <v>301873309990</v>
      </c>
      <c r="V22" s="6"/>
      <c r="W22" s="6">
        <v>635021456422.5</v>
      </c>
      <c r="X22" s="5"/>
      <c r="Y22" s="8">
        <v>4.3585577185504112E-2</v>
      </c>
    </row>
    <row r="23" spans="1:25" x14ac:dyDescent="0.55000000000000004">
      <c r="A23" s="1" t="s">
        <v>29</v>
      </c>
      <c r="C23" s="5">
        <v>20467133</v>
      </c>
      <c r="D23" s="5"/>
      <c r="E23" s="6">
        <v>202704990015</v>
      </c>
      <c r="F23" s="6"/>
      <c r="G23" s="6">
        <v>257368722516.922</v>
      </c>
      <c r="H23" s="6"/>
      <c r="I23" s="6">
        <v>0</v>
      </c>
      <c r="J23" s="6"/>
      <c r="K23" s="6">
        <v>0</v>
      </c>
      <c r="L23" s="6"/>
      <c r="M23" s="6">
        <v>-1477654</v>
      </c>
      <c r="N23" s="6"/>
      <c r="O23" s="6">
        <v>18455001680</v>
      </c>
      <c r="P23" s="6"/>
      <c r="Q23" s="6">
        <v>18989479</v>
      </c>
      <c r="R23" s="6"/>
      <c r="S23" s="6">
        <v>12270</v>
      </c>
      <c r="T23" s="6"/>
      <c r="U23" s="6">
        <v>188070412753</v>
      </c>
      <c r="V23" s="6"/>
      <c r="W23" s="6">
        <v>231614551931.38699</v>
      </c>
      <c r="X23" s="5"/>
      <c r="Y23" s="8">
        <v>1.5897185564978544E-2</v>
      </c>
    </row>
    <row r="24" spans="1:25" x14ac:dyDescent="0.55000000000000004">
      <c r="A24" s="1" t="s">
        <v>30</v>
      </c>
      <c r="C24" s="5">
        <v>390437</v>
      </c>
      <c r="D24" s="5"/>
      <c r="E24" s="6">
        <v>69052767338</v>
      </c>
      <c r="F24" s="6"/>
      <c r="G24" s="6">
        <v>71412957572.399994</v>
      </c>
      <c r="H24" s="6"/>
      <c r="I24" s="6">
        <v>0</v>
      </c>
      <c r="J24" s="6"/>
      <c r="K24" s="6">
        <v>0</v>
      </c>
      <c r="L24" s="6"/>
      <c r="M24" s="6">
        <v>0</v>
      </c>
      <c r="N24" s="6"/>
      <c r="O24" s="6">
        <v>0</v>
      </c>
      <c r="P24" s="6"/>
      <c r="Q24" s="6">
        <v>390437</v>
      </c>
      <c r="R24" s="6"/>
      <c r="S24" s="6">
        <v>189500</v>
      </c>
      <c r="T24" s="6"/>
      <c r="U24" s="6">
        <v>69052767338</v>
      </c>
      <c r="V24" s="6"/>
      <c r="W24" s="6">
        <v>73547584021.574997</v>
      </c>
      <c r="X24" s="5"/>
      <c r="Y24" s="8">
        <v>5.0480402949517169E-3</v>
      </c>
    </row>
    <row r="25" spans="1:25" x14ac:dyDescent="0.55000000000000004">
      <c r="A25" s="1" t="s">
        <v>31</v>
      </c>
      <c r="C25" s="5">
        <v>600000</v>
      </c>
      <c r="D25" s="5"/>
      <c r="E25" s="6">
        <v>41350200000</v>
      </c>
      <c r="F25" s="6"/>
      <c r="G25" s="6">
        <v>57621102300</v>
      </c>
      <c r="H25" s="6"/>
      <c r="I25" s="6">
        <v>0</v>
      </c>
      <c r="J25" s="6"/>
      <c r="K25" s="6">
        <v>0</v>
      </c>
      <c r="L25" s="6"/>
      <c r="M25" s="6">
        <v>0</v>
      </c>
      <c r="N25" s="6"/>
      <c r="O25" s="6">
        <v>0</v>
      </c>
      <c r="P25" s="6"/>
      <c r="Q25" s="6">
        <v>600000</v>
      </c>
      <c r="R25" s="6"/>
      <c r="S25" s="6">
        <v>94350</v>
      </c>
      <c r="T25" s="6"/>
      <c r="U25" s="6">
        <v>41350200000</v>
      </c>
      <c r="V25" s="6"/>
      <c r="W25" s="6">
        <v>56273170500</v>
      </c>
      <c r="X25" s="5"/>
      <c r="Y25" s="8">
        <v>3.8623869973126146E-3</v>
      </c>
    </row>
    <row r="26" spans="1:25" x14ac:dyDescent="0.55000000000000004">
      <c r="A26" s="1" t="s">
        <v>32</v>
      </c>
      <c r="C26" s="5">
        <v>2800000</v>
      </c>
      <c r="D26" s="5"/>
      <c r="E26" s="6">
        <v>74139107074</v>
      </c>
      <c r="F26" s="6"/>
      <c r="G26" s="6">
        <v>347861833200</v>
      </c>
      <c r="H26" s="6"/>
      <c r="I26" s="6">
        <v>0</v>
      </c>
      <c r="J26" s="6"/>
      <c r="K26" s="6">
        <v>0</v>
      </c>
      <c r="L26" s="6"/>
      <c r="M26" s="6">
        <v>-928411</v>
      </c>
      <c r="N26" s="6"/>
      <c r="O26" s="6">
        <v>108310288516</v>
      </c>
      <c r="P26" s="6"/>
      <c r="Q26" s="6">
        <v>1871589</v>
      </c>
      <c r="R26" s="6"/>
      <c r="S26" s="6">
        <v>117500</v>
      </c>
      <c r="T26" s="6"/>
      <c r="U26" s="6">
        <v>49556406118</v>
      </c>
      <c r="V26" s="6"/>
      <c r="W26" s="6">
        <v>218603232840.375</v>
      </c>
      <c r="X26" s="5"/>
      <c r="Y26" s="8">
        <v>1.5004135658096007E-2</v>
      </c>
    </row>
    <row r="27" spans="1:25" x14ac:dyDescent="0.55000000000000004">
      <c r="A27" s="1" t="s">
        <v>33</v>
      </c>
      <c r="C27" s="5">
        <v>1850037</v>
      </c>
      <c r="D27" s="5"/>
      <c r="E27" s="6">
        <v>89191128821</v>
      </c>
      <c r="F27" s="6"/>
      <c r="G27" s="6">
        <v>93238784488.395004</v>
      </c>
      <c r="H27" s="6"/>
      <c r="I27" s="6">
        <v>0</v>
      </c>
      <c r="J27" s="6"/>
      <c r="K27" s="6">
        <v>0</v>
      </c>
      <c r="L27" s="6"/>
      <c r="M27" s="6">
        <v>-500000</v>
      </c>
      <c r="N27" s="6"/>
      <c r="O27" s="6">
        <v>23681748896</v>
      </c>
      <c r="P27" s="6"/>
      <c r="Q27" s="6">
        <v>1350037</v>
      </c>
      <c r="R27" s="6"/>
      <c r="S27" s="6">
        <v>47630</v>
      </c>
      <c r="T27" s="6"/>
      <c r="U27" s="6">
        <v>65085900432</v>
      </c>
      <c r="V27" s="6"/>
      <c r="W27" s="6">
        <v>63919663849.255501</v>
      </c>
      <c r="X27" s="5"/>
      <c r="Y27" s="8">
        <v>4.3872146589635933E-3</v>
      </c>
    </row>
    <row r="28" spans="1:25" x14ac:dyDescent="0.55000000000000004">
      <c r="A28" s="1" t="s">
        <v>34</v>
      </c>
      <c r="C28" s="5">
        <v>1822195</v>
      </c>
      <c r="D28" s="5"/>
      <c r="E28" s="6">
        <v>37762193749</v>
      </c>
      <c r="F28" s="6"/>
      <c r="G28" s="6">
        <v>137843958714.97501</v>
      </c>
      <c r="H28" s="6"/>
      <c r="I28" s="6">
        <v>0</v>
      </c>
      <c r="J28" s="6"/>
      <c r="K28" s="6">
        <v>0</v>
      </c>
      <c r="L28" s="6"/>
      <c r="M28" s="6">
        <v>0</v>
      </c>
      <c r="N28" s="6"/>
      <c r="O28" s="6">
        <v>0</v>
      </c>
      <c r="P28" s="6"/>
      <c r="Q28" s="6">
        <v>1822195</v>
      </c>
      <c r="R28" s="6"/>
      <c r="S28" s="6">
        <v>78750</v>
      </c>
      <c r="T28" s="6"/>
      <c r="U28" s="6">
        <v>37762193749</v>
      </c>
      <c r="V28" s="6"/>
      <c r="W28" s="6">
        <v>142644044005.31299</v>
      </c>
      <c r="X28" s="5"/>
      <c r="Y28" s="8">
        <v>9.7905715266249169E-3</v>
      </c>
    </row>
    <row r="29" spans="1:25" x14ac:dyDescent="0.55000000000000004">
      <c r="A29" s="1" t="s">
        <v>35</v>
      </c>
      <c r="C29" s="5">
        <v>1750968</v>
      </c>
      <c r="D29" s="5"/>
      <c r="E29" s="6">
        <v>38546182659</v>
      </c>
      <c r="F29" s="6"/>
      <c r="G29" s="6">
        <v>60745185939.959999</v>
      </c>
      <c r="H29" s="6"/>
      <c r="I29" s="6">
        <v>0</v>
      </c>
      <c r="J29" s="6"/>
      <c r="K29" s="6">
        <v>0</v>
      </c>
      <c r="L29" s="6"/>
      <c r="M29" s="6">
        <v>0</v>
      </c>
      <c r="N29" s="6"/>
      <c r="O29" s="6">
        <v>0</v>
      </c>
      <c r="P29" s="6"/>
      <c r="Q29" s="6">
        <v>1750968</v>
      </c>
      <c r="R29" s="6"/>
      <c r="S29" s="6">
        <v>32900</v>
      </c>
      <c r="T29" s="6"/>
      <c r="U29" s="6">
        <v>38546182659</v>
      </c>
      <c r="V29" s="6"/>
      <c r="W29" s="6">
        <v>57264086459.160004</v>
      </c>
      <c r="X29" s="5"/>
      <c r="Y29" s="8">
        <v>3.9303998866181697E-3</v>
      </c>
    </row>
    <row r="30" spans="1:25" x14ac:dyDescent="0.55000000000000004">
      <c r="A30" s="1" t="s">
        <v>36</v>
      </c>
      <c r="C30" s="5">
        <v>519932</v>
      </c>
      <c r="D30" s="5"/>
      <c r="E30" s="6">
        <v>37860130296</v>
      </c>
      <c r="F30" s="6"/>
      <c r="G30" s="6">
        <v>85226652918.539993</v>
      </c>
      <c r="H30" s="6"/>
      <c r="I30" s="6">
        <v>0</v>
      </c>
      <c r="J30" s="6"/>
      <c r="K30" s="6">
        <v>0</v>
      </c>
      <c r="L30" s="6"/>
      <c r="M30" s="6">
        <v>0</v>
      </c>
      <c r="N30" s="6"/>
      <c r="O30" s="6">
        <v>0</v>
      </c>
      <c r="P30" s="6"/>
      <c r="Q30" s="6">
        <v>519932</v>
      </c>
      <c r="R30" s="6"/>
      <c r="S30" s="6">
        <v>141250</v>
      </c>
      <c r="T30" s="6"/>
      <c r="U30" s="6">
        <v>37860130296</v>
      </c>
      <c r="V30" s="6"/>
      <c r="W30" s="6">
        <v>73003424649.75</v>
      </c>
      <c r="X30" s="5"/>
      <c r="Y30" s="8">
        <v>5.0106911627893014E-3</v>
      </c>
    </row>
    <row r="31" spans="1:25" x14ac:dyDescent="0.55000000000000004">
      <c r="A31" s="1" t="s">
        <v>37</v>
      </c>
      <c r="C31" s="5">
        <v>2661735</v>
      </c>
      <c r="D31" s="5"/>
      <c r="E31" s="6">
        <v>68766287093</v>
      </c>
      <c r="F31" s="6"/>
      <c r="G31" s="6">
        <v>234426534160.04999</v>
      </c>
      <c r="H31" s="6"/>
      <c r="I31" s="6">
        <v>0</v>
      </c>
      <c r="J31" s="6"/>
      <c r="K31" s="6">
        <v>0</v>
      </c>
      <c r="L31" s="6"/>
      <c r="M31" s="6">
        <v>0</v>
      </c>
      <c r="N31" s="6"/>
      <c r="O31" s="6">
        <v>0</v>
      </c>
      <c r="P31" s="6"/>
      <c r="Q31" s="6">
        <v>2661735</v>
      </c>
      <c r="R31" s="6"/>
      <c r="S31" s="6">
        <v>79850</v>
      </c>
      <c r="T31" s="6"/>
      <c r="U31" s="6">
        <v>68766287093</v>
      </c>
      <c r="V31" s="6"/>
      <c r="W31" s="6">
        <v>211274929488.487</v>
      </c>
      <c r="X31" s="5"/>
      <c r="Y31" s="8">
        <v>1.4501147407617128E-2</v>
      </c>
    </row>
    <row r="32" spans="1:25" x14ac:dyDescent="0.55000000000000004">
      <c r="A32" s="1" t="s">
        <v>38</v>
      </c>
      <c r="C32" s="5">
        <v>5384273</v>
      </c>
      <c r="D32" s="5"/>
      <c r="E32" s="6">
        <v>9432170118</v>
      </c>
      <c r="F32" s="6"/>
      <c r="G32" s="6">
        <v>39071327002.245003</v>
      </c>
      <c r="H32" s="6"/>
      <c r="I32" s="6">
        <v>0</v>
      </c>
      <c r="J32" s="6"/>
      <c r="K32" s="6">
        <v>0</v>
      </c>
      <c r="L32" s="6"/>
      <c r="M32" s="6">
        <v>-84274</v>
      </c>
      <c r="N32" s="6"/>
      <c r="O32" s="6">
        <v>627456552</v>
      </c>
      <c r="P32" s="6"/>
      <c r="Q32" s="6">
        <v>5299999</v>
      </c>
      <c r="R32" s="6"/>
      <c r="S32" s="6">
        <v>7320</v>
      </c>
      <c r="T32" s="6"/>
      <c r="U32" s="6">
        <v>9284538914</v>
      </c>
      <c r="V32" s="6"/>
      <c r="W32" s="6">
        <v>38565156523.554001</v>
      </c>
      <c r="X32" s="5"/>
      <c r="Y32" s="8">
        <v>2.646972931903681E-3</v>
      </c>
    </row>
    <row r="33" spans="1:25" x14ac:dyDescent="0.55000000000000004">
      <c r="A33" s="1" t="s">
        <v>39</v>
      </c>
      <c r="C33" s="5">
        <v>12043628</v>
      </c>
      <c r="D33" s="5"/>
      <c r="E33" s="6">
        <v>43553017729</v>
      </c>
      <c r="F33" s="6"/>
      <c r="G33" s="6">
        <v>59584486793.491798</v>
      </c>
      <c r="H33" s="6"/>
      <c r="I33" s="6">
        <v>0</v>
      </c>
      <c r="J33" s="6"/>
      <c r="K33" s="6">
        <v>0</v>
      </c>
      <c r="L33" s="6"/>
      <c r="M33" s="6">
        <v>-1</v>
      </c>
      <c r="N33" s="6"/>
      <c r="O33" s="6">
        <v>1</v>
      </c>
      <c r="P33" s="6"/>
      <c r="Q33" s="6">
        <v>12043627</v>
      </c>
      <c r="R33" s="6"/>
      <c r="S33" s="6">
        <v>4601</v>
      </c>
      <c r="T33" s="6"/>
      <c r="U33" s="6">
        <v>43553014113</v>
      </c>
      <c r="V33" s="6"/>
      <c r="W33" s="6">
        <v>55083022096.429398</v>
      </c>
      <c r="X33" s="5"/>
      <c r="Y33" s="8">
        <v>3.7806995132419691E-3</v>
      </c>
    </row>
    <row r="34" spans="1:25" x14ac:dyDescent="0.55000000000000004">
      <c r="A34" s="1" t="s">
        <v>40</v>
      </c>
      <c r="C34" s="5">
        <v>4400785</v>
      </c>
      <c r="D34" s="5"/>
      <c r="E34" s="6">
        <v>38787988633</v>
      </c>
      <c r="F34" s="6"/>
      <c r="G34" s="6">
        <v>71962175416.162506</v>
      </c>
      <c r="H34" s="6"/>
      <c r="I34" s="6">
        <v>300000</v>
      </c>
      <c r="J34" s="6"/>
      <c r="K34" s="6">
        <v>4854491314</v>
      </c>
      <c r="L34" s="6"/>
      <c r="M34" s="6">
        <v>0</v>
      </c>
      <c r="N34" s="6"/>
      <c r="O34" s="6">
        <v>0</v>
      </c>
      <c r="P34" s="6"/>
      <c r="Q34" s="6">
        <v>4700785</v>
      </c>
      <c r="R34" s="6"/>
      <c r="S34" s="6">
        <v>17890</v>
      </c>
      <c r="T34" s="6"/>
      <c r="U34" s="6">
        <v>43642479947</v>
      </c>
      <c r="V34" s="6"/>
      <c r="W34" s="6">
        <v>83596666240.282501</v>
      </c>
      <c r="X34" s="5"/>
      <c r="Y34" s="8">
        <v>5.7377729713158692E-3</v>
      </c>
    </row>
    <row r="35" spans="1:25" x14ac:dyDescent="0.55000000000000004">
      <c r="A35" s="1" t="s">
        <v>41</v>
      </c>
      <c r="C35" s="5">
        <v>102200</v>
      </c>
      <c r="D35" s="5"/>
      <c r="E35" s="6">
        <v>125603800000</v>
      </c>
      <c r="F35" s="6"/>
      <c r="G35" s="6">
        <v>135245731250</v>
      </c>
      <c r="H35" s="6"/>
      <c r="I35" s="6">
        <v>0</v>
      </c>
      <c r="J35" s="6"/>
      <c r="K35" s="6">
        <v>0</v>
      </c>
      <c r="L35" s="6"/>
      <c r="M35" s="6">
        <v>0</v>
      </c>
      <c r="N35" s="6"/>
      <c r="O35" s="6">
        <v>0</v>
      </c>
      <c r="P35" s="6"/>
      <c r="Q35" s="6">
        <v>102200</v>
      </c>
      <c r="R35" s="6"/>
      <c r="S35" s="6">
        <v>1440001</v>
      </c>
      <c r="T35" s="6"/>
      <c r="U35" s="6">
        <v>125603800000</v>
      </c>
      <c r="V35" s="6"/>
      <c r="W35" s="6">
        <v>146984142072.25</v>
      </c>
      <c r="X35" s="5"/>
      <c r="Y35" s="8">
        <v>1.0088460168616382E-2</v>
      </c>
    </row>
    <row r="36" spans="1:25" x14ac:dyDescent="0.55000000000000004">
      <c r="A36" s="1" t="s">
        <v>42</v>
      </c>
      <c r="C36" s="5">
        <v>88400</v>
      </c>
      <c r="D36" s="5"/>
      <c r="E36" s="6">
        <v>106357241428</v>
      </c>
      <c r="F36" s="6"/>
      <c r="G36" s="6">
        <v>117027643960.5</v>
      </c>
      <c r="H36" s="6"/>
      <c r="I36" s="6">
        <v>0</v>
      </c>
      <c r="J36" s="6"/>
      <c r="K36" s="6">
        <v>0</v>
      </c>
      <c r="L36" s="6"/>
      <c r="M36" s="6">
        <v>0</v>
      </c>
      <c r="N36" s="6"/>
      <c r="O36" s="6">
        <v>0</v>
      </c>
      <c r="P36" s="6"/>
      <c r="Q36" s="6">
        <v>88400</v>
      </c>
      <c r="R36" s="6"/>
      <c r="S36" s="6">
        <v>1439664</v>
      </c>
      <c r="T36" s="6"/>
      <c r="U36" s="6">
        <v>106357241428</v>
      </c>
      <c r="V36" s="6"/>
      <c r="W36" s="6">
        <v>127107214728</v>
      </c>
      <c r="X36" s="5"/>
      <c r="Y36" s="8">
        <v>8.7241797301975312E-3</v>
      </c>
    </row>
    <row r="37" spans="1:25" x14ac:dyDescent="0.55000000000000004">
      <c r="A37" s="1" t="s">
        <v>43</v>
      </c>
      <c r="C37" s="5">
        <v>9859186</v>
      </c>
      <c r="D37" s="5"/>
      <c r="E37" s="6">
        <v>81559986388</v>
      </c>
      <c r="F37" s="6"/>
      <c r="G37" s="6">
        <v>113784081820.713</v>
      </c>
      <c r="H37" s="6"/>
      <c r="I37" s="6">
        <v>0</v>
      </c>
      <c r="J37" s="6"/>
      <c r="K37" s="6">
        <v>0</v>
      </c>
      <c r="L37" s="6"/>
      <c r="M37" s="6">
        <v>0</v>
      </c>
      <c r="N37" s="6"/>
      <c r="O37" s="6">
        <v>0</v>
      </c>
      <c r="P37" s="6"/>
      <c r="Q37" s="6">
        <v>9859186</v>
      </c>
      <c r="R37" s="6"/>
      <c r="S37" s="6">
        <v>12620</v>
      </c>
      <c r="T37" s="6"/>
      <c r="U37" s="6">
        <v>81559986388</v>
      </c>
      <c r="V37" s="6"/>
      <c r="W37" s="6">
        <v>123682610902.446</v>
      </c>
      <c r="X37" s="5"/>
      <c r="Y37" s="8">
        <v>8.4891273034506352E-3</v>
      </c>
    </row>
    <row r="38" spans="1:25" x14ac:dyDescent="0.55000000000000004">
      <c r="A38" s="1" t="s">
        <v>44</v>
      </c>
      <c r="C38" s="5">
        <v>5346150</v>
      </c>
      <c r="D38" s="5"/>
      <c r="E38" s="6">
        <v>45754072202</v>
      </c>
      <c r="F38" s="6"/>
      <c r="G38" s="6">
        <v>57926310441.75</v>
      </c>
      <c r="H38" s="6"/>
      <c r="I38" s="6">
        <v>55820</v>
      </c>
      <c r="J38" s="6"/>
      <c r="K38" s="6">
        <v>651465197</v>
      </c>
      <c r="L38" s="6"/>
      <c r="M38" s="6">
        <v>0</v>
      </c>
      <c r="N38" s="6"/>
      <c r="O38" s="6">
        <v>0</v>
      </c>
      <c r="P38" s="6"/>
      <c r="Q38" s="6">
        <v>5401970</v>
      </c>
      <c r="R38" s="6"/>
      <c r="S38" s="6">
        <v>12840</v>
      </c>
      <c r="T38" s="6"/>
      <c r="U38" s="6">
        <v>46405537399</v>
      </c>
      <c r="V38" s="6"/>
      <c r="W38" s="6">
        <v>68948595095.940002</v>
      </c>
      <c r="X38" s="5"/>
      <c r="Y38" s="8">
        <v>4.7323823203018383E-3</v>
      </c>
    </row>
    <row r="39" spans="1:25" x14ac:dyDescent="0.55000000000000004">
      <c r="A39" s="1" t="s">
        <v>45</v>
      </c>
      <c r="C39" s="5">
        <v>9337332</v>
      </c>
      <c r="D39" s="5"/>
      <c r="E39" s="6">
        <v>20607491724</v>
      </c>
      <c r="F39" s="6"/>
      <c r="G39" s="6">
        <v>32022123317.369999</v>
      </c>
      <c r="H39" s="6"/>
      <c r="I39" s="6">
        <v>1</v>
      </c>
      <c r="J39" s="6"/>
      <c r="K39" s="6">
        <v>1</v>
      </c>
      <c r="L39" s="6"/>
      <c r="M39" s="6">
        <v>0</v>
      </c>
      <c r="N39" s="6"/>
      <c r="O39" s="6">
        <v>0</v>
      </c>
      <c r="P39" s="6"/>
      <c r="Q39" s="6">
        <v>9337333</v>
      </c>
      <c r="R39" s="6"/>
      <c r="S39" s="6">
        <v>2420</v>
      </c>
      <c r="T39" s="6"/>
      <c r="U39" s="6">
        <v>20607491725</v>
      </c>
      <c r="V39" s="6"/>
      <c r="W39" s="6">
        <v>22461897602.132999</v>
      </c>
      <c r="X39" s="5"/>
      <c r="Y39" s="8">
        <v>1.5417034523307319E-3</v>
      </c>
    </row>
    <row r="40" spans="1:25" x14ac:dyDescent="0.55000000000000004">
      <c r="A40" s="1" t="s">
        <v>46</v>
      </c>
      <c r="C40" s="5">
        <v>280086</v>
      </c>
      <c r="D40" s="5"/>
      <c r="E40" s="6">
        <v>428531580</v>
      </c>
      <c r="F40" s="6"/>
      <c r="G40" s="6">
        <v>2736863569.9889998</v>
      </c>
      <c r="H40" s="6"/>
      <c r="I40" s="6">
        <v>0</v>
      </c>
      <c r="J40" s="6"/>
      <c r="K40" s="6">
        <v>0</v>
      </c>
      <c r="L40" s="6"/>
      <c r="M40" s="6">
        <v>-280086</v>
      </c>
      <c r="N40" s="6"/>
      <c r="O40" s="6">
        <v>2707487192</v>
      </c>
      <c r="P40" s="6"/>
      <c r="Q40" s="6">
        <v>0</v>
      </c>
      <c r="R40" s="6"/>
      <c r="S40" s="6">
        <v>0</v>
      </c>
      <c r="T40" s="6"/>
      <c r="U40" s="6">
        <v>0</v>
      </c>
      <c r="V40" s="6"/>
      <c r="W40" s="6">
        <v>0</v>
      </c>
      <c r="X40" s="5"/>
      <c r="Y40" s="8">
        <v>0</v>
      </c>
    </row>
    <row r="41" spans="1:25" x14ac:dyDescent="0.55000000000000004">
      <c r="A41" s="1" t="s">
        <v>47</v>
      </c>
      <c r="C41" s="5">
        <v>11423673</v>
      </c>
      <c r="D41" s="5"/>
      <c r="E41" s="6">
        <v>31404974554</v>
      </c>
      <c r="F41" s="6"/>
      <c r="G41" s="6">
        <v>22507001652.678299</v>
      </c>
      <c r="H41" s="6"/>
      <c r="I41" s="6">
        <v>0</v>
      </c>
      <c r="J41" s="6"/>
      <c r="K41" s="6">
        <v>0</v>
      </c>
      <c r="L41" s="6"/>
      <c r="M41" s="6">
        <v>0</v>
      </c>
      <c r="N41" s="6"/>
      <c r="O41" s="6">
        <v>0</v>
      </c>
      <c r="P41" s="6"/>
      <c r="Q41" s="6">
        <v>11423673</v>
      </c>
      <c r="R41" s="6"/>
      <c r="S41" s="6">
        <v>3047</v>
      </c>
      <c r="T41" s="6"/>
      <c r="U41" s="6">
        <v>31404974554</v>
      </c>
      <c r="V41" s="6"/>
      <c r="W41" s="6">
        <v>34600824437.795502</v>
      </c>
      <c r="X41" s="5"/>
      <c r="Y41" s="8">
        <v>2.374875508477666E-3</v>
      </c>
    </row>
    <row r="42" spans="1:25" x14ac:dyDescent="0.55000000000000004">
      <c r="A42" s="1" t="s">
        <v>48</v>
      </c>
      <c r="C42" s="5">
        <v>26857475</v>
      </c>
      <c r="D42" s="5"/>
      <c r="E42" s="6">
        <v>163553021515</v>
      </c>
      <c r="F42" s="6"/>
      <c r="G42" s="6">
        <v>115467435827.71899</v>
      </c>
      <c r="H42" s="6"/>
      <c r="I42" s="6">
        <v>800000</v>
      </c>
      <c r="J42" s="6"/>
      <c r="K42" s="6">
        <v>3535277682</v>
      </c>
      <c r="L42" s="6"/>
      <c r="M42" s="6">
        <v>0</v>
      </c>
      <c r="N42" s="6"/>
      <c r="O42" s="6">
        <v>0</v>
      </c>
      <c r="P42" s="6"/>
      <c r="Q42" s="6">
        <v>27657475</v>
      </c>
      <c r="R42" s="6"/>
      <c r="S42" s="6">
        <v>4954</v>
      </c>
      <c r="T42" s="6"/>
      <c r="U42" s="6">
        <v>167088299197</v>
      </c>
      <c r="V42" s="6"/>
      <c r="W42" s="6">
        <v>136199891119.658</v>
      </c>
      <c r="X42" s="5"/>
      <c r="Y42" s="8">
        <v>9.3482681679711091E-3</v>
      </c>
    </row>
    <row r="43" spans="1:25" x14ac:dyDescent="0.55000000000000004">
      <c r="A43" s="1" t="s">
        <v>49</v>
      </c>
      <c r="C43" s="5">
        <v>2217122</v>
      </c>
      <c r="D43" s="5"/>
      <c r="E43" s="6">
        <v>56391552060</v>
      </c>
      <c r="F43" s="6"/>
      <c r="G43" s="6">
        <v>57742969251.419998</v>
      </c>
      <c r="H43" s="6"/>
      <c r="I43" s="6">
        <v>200000</v>
      </c>
      <c r="J43" s="6"/>
      <c r="K43" s="6">
        <v>5174797748</v>
      </c>
      <c r="L43" s="6"/>
      <c r="M43" s="6">
        <v>0</v>
      </c>
      <c r="N43" s="6"/>
      <c r="O43" s="6">
        <v>0</v>
      </c>
      <c r="P43" s="6"/>
      <c r="Q43" s="6">
        <v>2417122</v>
      </c>
      <c r="R43" s="6"/>
      <c r="S43" s="6">
        <v>25280</v>
      </c>
      <c r="T43" s="6"/>
      <c r="U43" s="6">
        <v>61566349808</v>
      </c>
      <c r="V43" s="6"/>
      <c r="W43" s="6">
        <v>60741270337.248001</v>
      </c>
      <c r="X43" s="5"/>
      <c r="Y43" s="8">
        <v>4.1690612180957012E-3</v>
      </c>
    </row>
    <row r="44" spans="1:25" x14ac:dyDescent="0.55000000000000004">
      <c r="A44" s="1" t="s">
        <v>50</v>
      </c>
      <c r="C44" s="5">
        <v>4294801</v>
      </c>
      <c r="D44" s="5"/>
      <c r="E44" s="6">
        <v>36629278030</v>
      </c>
      <c r="F44" s="6"/>
      <c r="G44" s="6">
        <v>55927134836.055</v>
      </c>
      <c r="H44" s="6"/>
      <c r="I44" s="6">
        <v>0</v>
      </c>
      <c r="J44" s="6"/>
      <c r="K44" s="6">
        <v>0</v>
      </c>
      <c r="L44" s="6"/>
      <c r="M44" s="6">
        <v>0</v>
      </c>
      <c r="N44" s="6"/>
      <c r="O44" s="6">
        <v>0</v>
      </c>
      <c r="P44" s="6"/>
      <c r="Q44" s="6">
        <v>4294801</v>
      </c>
      <c r="R44" s="6"/>
      <c r="S44" s="6">
        <v>12770</v>
      </c>
      <c r="T44" s="6"/>
      <c r="U44" s="6">
        <v>36629278030</v>
      </c>
      <c r="V44" s="6"/>
      <c r="W44" s="6">
        <v>54518283347.818497</v>
      </c>
      <c r="X44" s="5"/>
      <c r="Y44" s="8">
        <v>3.7419378870507925E-3</v>
      </c>
    </row>
    <row r="45" spans="1:25" x14ac:dyDescent="0.55000000000000004">
      <c r="A45" s="1" t="s">
        <v>51</v>
      </c>
      <c r="C45" s="5">
        <v>10836100</v>
      </c>
      <c r="D45" s="5"/>
      <c r="E45" s="6">
        <v>27652891772</v>
      </c>
      <c r="F45" s="6"/>
      <c r="G45" s="6">
        <v>30182093824.41</v>
      </c>
      <c r="H45" s="6"/>
      <c r="I45" s="6">
        <v>1637957</v>
      </c>
      <c r="J45" s="6"/>
      <c r="K45" s="6">
        <v>4946264161</v>
      </c>
      <c r="L45" s="6"/>
      <c r="M45" s="6">
        <v>0</v>
      </c>
      <c r="N45" s="6"/>
      <c r="O45" s="6">
        <v>0</v>
      </c>
      <c r="P45" s="6"/>
      <c r="Q45" s="6">
        <v>12474057</v>
      </c>
      <c r="R45" s="6"/>
      <c r="S45" s="6">
        <v>2985</v>
      </c>
      <c r="T45" s="6"/>
      <c r="U45" s="6">
        <v>32599155933</v>
      </c>
      <c r="V45" s="6"/>
      <c r="W45" s="6">
        <v>37013511537.137299</v>
      </c>
      <c r="X45" s="5"/>
      <c r="Y45" s="8">
        <v>2.5404736291856798E-3</v>
      </c>
    </row>
    <row r="46" spans="1:25" x14ac:dyDescent="0.55000000000000004">
      <c r="A46" s="1" t="s">
        <v>52</v>
      </c>
      <c r="C46" s="5">
        <v>537833</v>
      </c>
      <c r="D46" s="5"/>
      <c r="E46" s="6">
        <v>199260423061</v>
      </c>
      <c r="F46" s="6"/>
      <c r="G46" s="6">
        <v>396162974194.65002</v>
      </c>
      <c r="H46" s="6"/>
      <c r="I46" s="6">
        <v>0</v>
      </c>
      <c r="J46" s="6"/>
      <c r="K46" s="6">
        <v>0</v>
      </c>
      <c r="L46" s="6"/>
      <c r="M46" s="6">
        <v>0</v>
      </c>
      <c r="N46" s="6"/>
      <c r="O46" s="6">
        <v>0</v>
      </c>
      <c r="P46" s="6"/>
      <c r="Q46" s="6">
        <v>537833</v>
      </c>
      <c r="R46" s="6"/>
      <c r="S46" s="6">
        <v>700000</v>
      </c>
      <c r="T46" s="6"/>
      <c r="U46" s="6">
        <v>199260423061</v>
      </c>
      <c r="V46" s="6"/>
      <c r="W46" s="6">
        <v>374243025555</v>
      </c>
      <c r="X46" s="5"/>
      <c r="Y46" s="8">
        <v>2.5686688396890034E-2</v>
      </c>
    </row>
    <row r="47" spans="1:25" x14ac:dyDescent="0.55000000000000004">
      <c r="A47" s="1" t="s">
        <v>53</v>
      </c>
      <c r="C47" s="5">
        <v>8868106</v>
      </c>
      <c r="D47" s="5"/>
      <c r="E47" s="6">
        <v>65854388596</v>
      </c>
      <c r="F47" s="6"/>
      <c r="G47" s="6">
        <v>31726411428.710701</v>
      </c>
      <c r="H47" s="6"/>
      <c r="I47" s="6">
        <v>0</v>
      </c>
      <c r="J47" s="6"/>
      <c r="K47" s="6">
        <v>0</v>
      </c>
      <c r="L47" s="6"/>
      <c r="M47" s="6">
        <v>0</v>
      </c>
      <c r="N47" s="6"/>
      <c r="O47" s="6">
        <v>0</v>
      </c>
      <c r="P47" s="6"/>
      <c r="Q47" s="6">
        <v>8868106</v>
      </c>
      <c r="R47" s="6"/>
      <c r="S47" s="6">
        <v>4455</v>
      </c>
      <c r="T47" s="6"/>
      <c r="U47" s="6">
        <v>65854388596</v>
      </c>
      <c r="V47" s="6"/>
      <c r="W47" s="6">
        <v>39272343127.231499</v>
      </c>
      <c r="X47" s="5"/>
      <c r="Y47" s="8">
        <v>2.6955116639219459E-3</v>
      </c>
    </row>
    <row r="48" spans="1:25" x14ac:dyDescent="0.55000000000000004">
      <c r="A48" s="1" t="s">
        <v>54</v>
      </c>
      <c r="C48" s="5">
        <v>1590000</v>
      </c>
      <c r="D48" s="5"/>
      <c r="E48" s="6">
        <v>37525099719</v>
      </c>
      <c r="F48" s="6"/>
      <c r="G48" s="6">
        <v>38091001950</v>
      </c>
      <c r="H48" s="6"/>
      <c r="I48" s="6">
        <v>0</v>
      </c>
      <c r="J48" s="6"/>
      <c r="K48" s="6">
        <v>0</v>
      </c>
      <c r="L48" s="6"/>
      <c r="M48" s="6">
        <v>0</v>
      </c>
      <c r="N48" s="6"/>
      <c r="O48" s="6">
        <v>0</v>
      </c>
      <c r="P48" s="6"/>
      <c r="Q48" s="6">
        <v>1590000</v>
      </c>
      <c r="R48" s="6"/>
      <c r="S48" s="6">
        <v>28040</v>
      </c>
      <c r="T48" s="6"/>
      <c r="U48" s="6">
        <v>37525099719</v>
      </c>
      <c r="V48" s="6"/>
      <c r="W48" s="6">
        <v>44318327580</v>
      </c>
      <c r="X48" s="5"/>
      <c r="Y48" s="8">
        <v>3.0418497956789733E-3</v>
      </c>
    </row>
    <row r="49" spans="1:25" x14ac:dyDescent="0.55000000000000004">
      <c r="A49" s="1" t="s">
        <v>55</v>
      </c>
      <c r="C49" s="5">
        <v>14006000</v>
      </c>
      <c r="D49" s="5"/>
      <c r="E49" s="6">
        <v>44926638049</v>
      </c>
      <c r="F49" s="6"/>
      <c r="G49" s="6">
        <v>61955856135</v>
      </c>
      <c r="H49" s="6"/>
      <c r="I49" s="6">
        <v>0</v>
      </c>
      <c r="J49" s="6"/>
      <c r="K49" s="6">
        <v>0</v>
      </c>
      <c r="L49" s="6"/>
      <c r="M49" s="6">
        <v>0</v>
      </c>
      <c r="N49" s="6"/>
      <c r="O49" s="6">
        <v>0</v>
      </c>
      <c r="P49" s="6"/>
      <c r="Q49" s="6">
        <v>14006000</v>
      </c>
      <c r="R49" s="6"/>
      <c r="S49" s="6">
        <v>4990</v>
      </c>
      <c r="T49" s="6"/>
      <c r="U49" s="6">
        <v>44926638049</v>
      </c>
      <c r="V49" s="6"/>
      <c r="W49" s="6">
        <v>69474094857</v>
      </c>
      <c r="X49" s="5"/>
      <c r="Y49" s="8">
        <v>4.7684507242352729E-3</v>
      </c>
    </row>
    <row r="50" spans="1:25" x14ac:dyDescent="0.55000000000000004">
      <c r="A50" s="1" t="s">
        <v>56</v>
      </c>
      <c r="C50" s="5">
        <v>43569672</v>
      </c>
      <c r="D50" s="5"/>
      <c r="E50" s="6">
        <v>240159741815</v>
      </c>
      <c r="F50" s="6"/>
      <c r="G50" s="6">
        <v>266792263901.85599</v>
      </c>
      <c r="H50" s="6"/>
      <c r="I50" s="6">
        <v>0</v>
      </c>
      <c r="J50" s="6"/>
      <c r="K50" s="6">
        <v>0</v>
      </c>
      <c r="L50" s="6"/>
      <c r="M50" s="6">
        <v>0</v>
      </c>
      <c r="N50" s="6"/>
      <c r="O50" s="6">
        <v>0</v>
      </c>
      <c r="P50" s="6"/>
      <c r="Q50" s="6">
        <v>43569672</v>
      </c>
      <c r="R50" s="6"/>
      <c r="S50" s="6">
        <v>7000</v>
      </c>
      <c r="T50" s="6"/>
      <c r="U50" s="6">
        <v>240159741815</v>
      </c>
      <c r="V50" s="6"/>
      <c r="W50" s="6">
        <v>303173027161.20001</v>
      </c>
      <c r="X50" s="5"/>
      <c r="Y50" s="8">
        <v>2.0808700623031771E-2</v>
      </c>
    </row>
    <row r="51" spans="1:25" x14ac:dyDescent="0.55000000000000004">
      <c r="A51" s="1" t="s">
        <v>57</v>
      </c>
      <c r="C51" s="5">
        <v>35425263</v>
      </c>
      <c r="D51" s="5"/>
      <c r="E51" s="6">
        <v>226998146677</v>
      </c>
      <c r="F51" s="6"/>
      <c r="G51" s="6">
        <v>302492406265.43799</v>
      </c>
      <c r="H51" s="6"/>
      <c r="I51" s="6">
        <v>0</v>
      </c>
      <c r="J51" s="6"/>
      <c r="K51" s="6">
        <v>0</v>
      </c>
      <c r="L51" s="6"/>
      <c r="M51" s="6">
        <v>0</v>
      </c>
      <c r="N51" s="6"/>
      <c r="O51" s="6">
        <v>0</v>
      </c>
      <c r="P51" s="6"/>
      <c r="Q51" s="6">
        <v>35425263</v>
      </c>
      <c r="R51" s="6"/>
      <c r="S51" s="6">
        <v>8890</v>
      </c>
      <c r="T51" s="6"/>
      <c r="U51" s="6">
        <v>226998146677</v>
      </c>
      <c r="V51" s="6"/>
      <c r="W51" s="6">
        <v>313056751070.98401</v>
      </c>
      <c r="X51" s="5"/>
      <c r="Y51" s="8">
        <v>2.1487083702836692E-2</v>
      </c>
    </row>
    <row r="52" spans="1:25" x14ac:dyDescent="0.55000000000000004">
      <c r="A52" s="1" t="s">
        <v>58</v>
      </c>
      <c r="C52" s="5">
        <v>43600000</v>
      </c>
      <c r="D52" s="5"/>
      <c r="E52" s="6">
        <v>284169930610</v>
      </c>
      <c r="F52" s="6"/>
      <c r="G52" s="6">
        <v>202400508600</v>
      </c>
      <c r="H52" s="6"/>
      <c r="I52" s="6">
        <v>0</v>
      </c>
      <c r="J52" s="6"/>
      <c r="K52" s="6">
        <v>0</v>
      </c>
      <c r="L52" s="6"/>
      <c r="M52" s="6">
        <v>0</v>
      </c>
      <c r="N52" s="6"/>
      <c r="O52" s="6">
        <v>0</v>
      </c>
      <c r="P52" s="6"/>
      <c r="Q52" s="6">
        <v>43600000</v>
      </c>
      <c r="R52" s="6"/>
      <c r="S52" s="6">
        <v>4565</v>
      </c>
      <c r="T52" s="6"/>
      <c r="U52" s="6">
        <v>284169930610</v>
      </c>
      <c r="V52" s="6"/>
      <c r="W52" s="6">
        <v>197849747700</v>
      </c>
      <c r="X52" s="5"/>
      <c r="Y52" s="8">
        <v>1.3579691461281027E-2</v>
      </c>
    </row>
    <row r="53" spans="1:25" x14ac:dyDescent="0.55000000000000004">
      <c r="A53" s="1" t="s">
        <v>59</v>
      </c>
      <c r="C53" s="5">
        <v>15380351</v>
      </c>
      <c r="D53" s="5"/>
      <c r="E53" s="6">
        <v>139987052212</v>
      </c>
      <c r="F53" s="6"/>
      <c r="G53" s="6">
        <v>133930220105.17799</v>
      </c>
      <c r="H53" s="6"/>
      <c r="I53" s="6">
        <v>0</v>
      </c>
      <c r="J53" s="6"/>
      <c r="K53" s="6">
        <v>0</v>
      </c>
      <c r="L53" s="6"/>
      <c r="M53" s="6">
        <v>0</v>
      </c>
      <c r="N53" s="6"/>
      <c r="O53" s="6">
        <v>0</v>
      </c>
      <c r="P53" s="6"/>
      <c r="Q53" s="6">
        <v>15380351</v>
      </c>
      <c r="R53" s="6"/>
      <c r="S53" s="6">
        <v>10140</v>
      </c>
      <c r="T53" s="6"/>
      <c r="U53" s="6">
        <v>139987052212</v>
      </c>
      <c r="V53" s="6"/>
      <c r="W53" s="6">
        <v>155028816423.117</v>
      </c>
      <c r="X53" s="5"/>
      <c r="Y53" s="8">
        <v>1.064061753480571E-2</v>
      </c>
    </row>
    <row r="54" spans="1:25" x14ac:dyDescent="0.55000000000000004">
      <c r="A54" s="1" t="s">
        <v>60</v>
      </c>
      <c r="C54" s="5">
        <v>13188080</v>
      </c>
      <c r="D54" s="5"/>
      <c r="E54" s="6">
        <v>110351379557</v>
      </c>
      <c r="F54" s="6"/>
      <c r="G54" s="6">
        <v>190482646725.72</v>
      </c>
      <c r="H54" s="6"/>
      <c r="I54" s="6">
        <v>0</v>
      </c>
      <c r="J54" s="6"/>
      <c r="K54" s="6">
        <v>0</v>
      </c>
      <c r="L54" s="6"/>
      <c r="M54" s="6">
        <v>0</v>
      </c>
      <c r="N54" s="6"/>
      <c r="O54" s="6">
        <v>0</v>
      </c>
      <c r="P54" s="6"/>
      <c r="Q54" s="6">
        <v>13188080</v>
      </c>
      <c r="R54" s="6"/>
      <c r="S54" s="6">
        <v>14710</v>
      </c>
      <c r="T54" s="6"/>
      <c r="U54" s="6">
        <v>110351379557</v>
      </c>
      <c r="V54" s="6"/>
      <c r="W54" s="6">
        <v>192842376692.04001</v>
      </c>
      <c r="X54" s="5"/>
      <c r="Y54" s="8">
        <v>1.3236003616789222E-2</v>
      </c>
    </row>
    <row r="55" spans="1:25" x14ac:dyDescent="0.55000000000000004">
      <c r="A55" s="1" t="s">
        <v>61</v>
      </c>
      <c r="C55" s="5">
        <v>31904612</v>
      </c>
      <c r="D55" s="5"/>
      <c r="E55" s="6">
        <v>380250675454</v>
      </c>
      <c r="F55" s="6"/>
      <c r="G55" s="6">
        <v>453521347687.97998</v>
      </c>
      <c r="H55" s="6"/>
      <c r="I55" s="6">
        <v>7762192</v>
      </c>
      <c r="J55" s="6"/>
      <c r="K55" s="6">
        <v>109552283259</v>
      </c>
      <c r="L55" s="6"/>
      <c r="M55" s="6">
        <v>0</v>
      </c>
      <c r="N55" s="6"/>
      <c r="O55" s="6">
        <v>0</v>
      </c>
      <c r="P55" s="6"/>
      <c r="Q55" s="6">
        <v>39666804</v>
      </c>
      <c r="R55" s="6"/>
      <c r="S55" s="6">
        <v>14790</v>
      </c>
      <c r="T55" s="6"/>
      <c r="U55" s="6">
        <v>489802958713</v>
      </c>
      <c r="V55" s="6"/>
      <c r="W55" s="6">
        <v>583181332574.59802</v>
      </c>
      <c r="X55" s="5"/>
      <c r="Y55" s="8">
        <v>4.002745848506209E-2</v>
      </c>
    </row>
    <row r="56" spans="1:25" x14ac:dyDescent="0.55000000000000004">
      <c r="A56" s="1" t="s">
        <v>62</v>
      </c>
      <c r="C56" s="5">
        <v>3053095</v>
      </c>
      <c r="D56" s="5"/>
      <c r="E56" s="6">
        <v>150812431289</v>
      </c>
      <c r="F56" s="6"/>
      <c r="G56" s="6">
        <v>181943998630.763</v>
      </c>
      <c r="H56" s="6"/>
      <c r="I56" s="6">
        <v>0</v>
      </c>
      <c r="J56" s="6"/>
      <c r="K56" s="6">
        <v>0</v>
      </c>
      <c r="L56" s="6"/>
      <c r="M56" s="6">
        <v>0</v>
      </c>
      <c r="N56" s="6"/>
      <c r="O56" s="6">
        <v>0</v>
      </c>
      <c r="P56" s="6"/>
      <c r="Q56" s="6">
        <v>3053095</v>
      </c>
      <c r="R56" s="6"/>
      <c r="S56" s="6">
        <v>53600</v>
      </c>
      <c r="T56" s="6"/>
      <c r="U56" s="6">
        <v>150812431289</v>
      </c>
      <c r="V56" s="6"/>
      <c r="W56" s="6">
        <v>162672198942.60001</v>
      </c>
      <c r="X56" s="5"/>
      <c r="Y56" s="8">
        <v>1.116523168034666E-2</v>
      </c>
    </row>
    <row r="57" spans="1:25" x14ac:dyDescent="0.55000000000000004">
      <c r="A57" s="1" t="s">
        <v>63</v>
      </c>
      <c r="C57" s="5">
        <v>5630</v>
      </c>
      <c r="D57" s="5"/>
      <c r="E57" s="6">
        <v>55868643</v>
      </c>
      <c r="F57" s="6"/>
      <c r="G57" s="6">
        <v>69508548.629999995</v>
      </c>
      <c r="H57" s="6"/>
      <c r="I57" s="6">
        <v>0</v>
      </c>
      <c r="J57" s="6"/>
      <c r="K57" s="6">
        <v>0</v>
      </c>
      <c r="L57" s="6"/>
      <c r="M57" s="6">
        <v>-1</v>
      </c>
      <c r="N57" s="6"/>
      <c r="O57" s="6">
        <v>1</v>
      </c>
      <c r="P57" s="6"/>
      <c r="Q57" s="6">
        <v>5629</v>
      </c>
      <c r="R57" s="6"/>
      <c r="S57" s="6">
        <v>13130</v>
      </c>
      <c r="T57" s="6"/>
      <c r="U57" s="6">
        <v>55858720</v>
      </c>
      <c r="V57" s="6"/>
      <c r="W57" s="6">
        <v>73469012.818499997</v>
      </c>
      <c r="X57" s="5"/>
      <c r="Y57" s="8">
        <v>5.0426474516051695E-6</v>
      </c>
    </row>
    <row r="58" spans="1:25" x14ac:dyDescent="0.55000000000000004">
      <c r="A58" s="1" t="s">
        <v>64</v>
      </c>
      <c r="C58" s="5">
        <v>6693226</v>
      </c>
      <c r="D58" s="5"/>
      <c r="E58" s="6">
        <v>235464955017</v>
      </c>
      <c r="F58" s="6"/>
      <c r="G58" s="6">
        <v>285497450010.42297</v>
      </c>
      <c r="H58" s="6"/>
      <c r="I58" s="6">
        <v>0</v>
      </c>
      <c r="J58" s="6"/>
      <c r="K58" s="6">
        <v>0</v>
      </c>
      <c r="L58" s="6"/>
      <c r="M58" s="6">
        <v>0</v>
      </c>
      <c r="N58" s="6"/>
      <c r="O58" s="6">
        <v>0</v>
      </c>
      <c r="P58" s="6"/>
      <c r="Q58" s="6">
        <v>6693226</v>
      </c>
      <c r="R58" s="6"/>
      <c r="S58" s="6">
        <v>28540</v>
      </c>
      <c r="T58" s="6"/>
      <c r="U58" s="6">
        <v>166835494392</v>
      </c>
      <c r="V58" s="6"/>
      <c r="W58" s="6">
        <v>189888073253.26199</v>
      </c>
      <c r="X58" s="5"/>
      <c r="Y58" s="8">
        <v>1.3033230908468972E-2</v>
      </c>
    </row>
    <row r="59" spans="1:25" x14ac:dyDescent="0.55000000000000004">
      <c r="A59" s="1" t="s">
        <v>65</v>
      </c>
      <c r="C59" s="5">
        <v>6711291</v>
      </c>
      <c r="D59" s="5"/>
      <c r="E59" s="6">
        <v>147065242094</v>
      </c>
      <c r="F59" s="6"/>
      <c r="G59" s="6">
        <v>130625205667.209</v>
      </c>
      <c r="H59" s="6"/>
      <c r="I59" s="6">
        <v>0</v>
      </c>
      <c r="J59" s="6"/>
      <c r="K59" s="6">
        <v>0</v>
      </c>
      <c r="L59" s="6"/>
      <c r="M59" s="6">
        <v>0</v>
      </c>
      <c r="N59" s="6"/>
      <c r="O59" s="6">
        <v>0</v>
      </c>
      <c r="P59" s="6"/>
      <c r="Q59" s="6">
        <v>6711291</v>
      </c>
      <c r="R59" s="6"/>
      <c r="S59" s="6">
        <v>20390</v>
      </c>
      <c r="T59" s="6"/>
      <c r="U59" s="6">
        <v>147065242094</v>
      </c>
      <c r="V59" s="6"/>
      <c r="W59" s="6">
        <v>136029006310.235</v>
      </c>
      <c r="X59" s="5"/>
      <c r="Y59" s="8">
        <v>9.3365392523957272E-3</v>
      </c>
    </row>
    <row r="60" spans="1:25" x14ac:dyDescent="0.55000000000000004">
      <c r="A60" s="1" t="s">
        <v>66</v>
      </c>
      <c r="C60" s="5">
        <v>638285</v>
      </c>
      <c r="D60" s="5"/>
      <c r="E60" s="6">
        <v>6518175136</v>
      </c>
      <c r="F60" s="6"/>
      <c r="G60" s="6">
        <v>7106256687.6000004</v>
      </c>
      <c r="H60" s="6"/>
      <c r="I60" s="6">
        <v>0</v>
      </c>
      <c r="J60" s="6"/>
      <c r="K60" s="6">
        <v>0</v>
      </c>
      <c r="L60" s="6"/>
      <c r="M60" s="6">
        <v>-1</v>
      </c>
      <c r="N60" s="6"/>
      <c r="O60" s="6">
        <v>1</v>
      </c>
      <c r="P60" s="6"/>
      <c r="Q60" s="6">
        <v>638284</v>
      </c>
      <c r="R60" s="6"/>
      <c r="S60" s="6">
        <v>11290</v>
      </c>
      <c r="T60" s="6"/>
      <c r="U60" s="6">
        <v>6518164924</v>
      </c>
      <c r="V60" s="6"/>
      <c r="W60" s="6">
        <v>7163349313.158</v>
      </c>
      <c r="X60" s="5"/>
      <c r="Y60" s="8">
        <v>4.9166640156430685E-4</v>
      </c>
    </row>
    <row r="61" spans="1:25" x14ac:dyDescent="0.55000000000000004">
      <c r="A61" s="1" t="s">
        <v>67</v>
      </c>
      <c r="C61" s="5">
        <v>3679080</v>
      </c>
      <c r="D61" s="5"/>
      <c r="E61" s="6">
        <v>90875312139</v>
      </c>
      <c r="F61" s="6"/>
      <c r="G61" s="6">
        <v>104961337903.8</v>
      </c>
      <c r="H61" s="6"/>
      <c r="I61" s="6">
        <v>0</v>
      </c>
      <c r="J61" s="6"/>
      <c r="K61" s="6">
        <v>0</v>
      </c>
      <c r="L61" s="6"/>
      <c r="M61" s="6">
        <v>0</v>
      </c>
      <c r="N61" s="6"/>
      <c r="O61" s="6">
        <v>0</v>
      </c>
      <c r="P61" s="6"/>
      <c r="Q61" s="6">
        <v>3679080</v>
      </c>
      <c r="R61" s="6"/>
      <c r="S61" s="6">
        <v>26300</v>
      </c>
      <c r="T61" s="6"/>
      <c r="U61" s="6">
        <v>90875312139</v>
      </c>
      <c r="V61" s="6"/>
      <c r="W61" s="6">
        <v>96184083166.199997</v>
      </c>
      <c r="X61" s="5"/>
      <c r="Y61" s="8">
        <v>6.6017277659798108E-3</v>
      </c>
    </row>
    <row r="62" spans="1:25" x14ac:dyDescent="0.55000000000000004">
      <c r="A62" s="1" t="s">
        <v>68</v>
      </c>
      <c r="C62" s="5">
        <v>10065086</v>
      </c>
      <c r="D62" s="5"/>
      <c r="E62" s="6">
        <v>69582526696</v>
      </c>
      <c r="F62" s="6"/>
      <c r="G62" s="6">
        <v>153980008582.43701</v>
      </c>
      <c r="H62" s="6"/>
      <c r="I62" s="6">
        <v>0</v>
      </c>
      <c r="J62" s="6"/>
      <c r="K62" s="6">
        <v>0</v>
      </c>
      <c r="L62" s="6"/>
      <c r="M62" s="6">
        <v>0</v>
      </c>
      <c r="N62" s="6"/>
      <c r="O62" s="6">
        <v>0</v>
      </c>
      <c r="P62" s="6"/>
      <c r="Q62" s="6">
        <v>10065086</v>
      </c>
      <c r="R62" s="6"/>
      <c r="S62" s="6">
        <v>14110</v>
      </c>
      <c r="T62" s="6"/>
      <c r="U62" s="6">
        <v>69582526696</v>
      </c>
      <c r="V62" s="6"/>
      <c r="W62" s="6">
        <v>141173354197.41299</v>
      </c>
      <c r="X62" s="5"/>
      <c r="Y62" s="8">
        <v>9.689628694709785E-3</v>
      </c>
    </row>
    <row r="63" spans="1:25" x14ac:dyDescent="0.55000000000000004">
      <c r="A63" s="1" t="s">
        <v>69</v>
      </c>
      <c r="C63" s="5">
        <v>10860001</v>
      </c>
      <c r="D63" s="5"/>
      <c r="E63" s="6">
        <v>100852434096</v>
      </c>
      <c r="F63" s="6"/>
      <c r="G63" s="6">
        <v>105686809301.75</v>
      </c>
      <c r="H63" s="6"/>
      <c r="I63" s="6">
        <v>0</v>
      </c>
      <c r="J63" s="6"/>
      <c r="K63" s="6">
        <v>0</v>
      </c>
      <c r="L63" s="6"/>
      <c r="M63" s="6">
        <v>0</v>
      </c>
      <c r="N63" s="6"/>
      <c r="O63" s="6">
        <v>0</v>
      </c>
      <c r="P63" s="6"/>
      <c r="Q63" s="6">
        <v>10860001</v>
      </c>
      <c r="R63" s="6"/>
      <c r="S63" s="6">
        <v>10050</v>
      </c>
      <c r="T63" s="6"/>
      <c r="U63" s="6">
        <v>100852434096</v>
      </c>
      <c r="V63" s="6"/>
      <c r="W63" s="6">
        <v>108493609140.203</v>
      </c>
      <c r="X63" s="5"/>
      <c r="Y63" s="8">
        <v>7.4466091302717178E-3</v>
      </c>
    </row>
    <row r="64" spans="1:25" x14ac:dyDescent="0.55000000000000004">
      <c r="A64" s="1" t="s">
        <v>70</v>
      </c>
      <c r="C64" s="5">
        <v>18922500</v>
      </c>
      <c r="D64" s="5"/>
      <c r="E64" s="6">
        <v>63543387692</v>
      </c>
      <c r="F64" s="6"/>
      <c r="G64" s="6">
        <v>75202024677.75</v>
      </c>
      <c r="H64" s="6"/>
      <c r="I64" s="6">
        <v>0</v>
      </c>
      <c r="J64" s="6"/>
      <c r="K64" s="6">
        <v>0</v>
      </c>
      <c r="L64" s="6"/>
      <c r="M64" s="6">
        <v>0</v>
      </c>
      <c r="N64" s="6"/>
      <c r="O64" s="6">
        <v>0</v>
      </c>
      <c r="P64" s="6"/>
      <c r="Q64" s="6">
        <v>18922500</v>
      </c>
      <c r="R64" s="6"/>
      <c r="S64" s="6">
        <v>3866</v>
      </c>
      <c r="T64" s="6"/>
      <c r="U64" s="6">
        <v>63543387692</v>
      </c>
      <c r="V64" s="6"/>
      <c r="W64" s="6">
        <v>72719116409.25</v>
      </c>
      <c r="X64" s="5"/>
      <c r="Y64" s="8">
        <v>4.9911772729270614E-3</v>
      </c>
    </row>
    <row r="65" spans="1:25" x14ac:dyDescent="0.55000000000000004">
      <c r="A65" s="1" t="s">
        <v>71</v>
      </c>
      <c r="C65" s="5">
        <v>84855799</v>
      </c>
      <c r="D65" s="5"/>
      <c r="E65" s="6">
        <v>36876847481</v>
      </c>
      <c r="F65" s="6"/>
      <c r="G65" s="6">
        <v>36608293636.242302</v>
      </c>
      <c r="H65" s="6"/>
      <c r="I65" s="6">
        <v>0</v>
      </c>
      <c r="J65" s="6"/>
      <c r="K65" s="6">
        <v>0</v>
      </c>
      <c r="L65" s="6"/>
      <c r="M65" s="6">
        <v>0</v>
      </c>
      <c r="N65" s="6"/>
      <c r="O65" s="6">
        <v>0</v>
      </c>
      <c r="P65" s="6"/>
      <c r="Q65" s="6">
        <v>84855799</v>
      </c>
      <c r="R65" s="6"/>
      <c r="S65" s="6">
        <v>434</v>
      </c>
      <c r="T65" s="6"/>
      <c r="U65" s="6">
        <v>36876847481</v>
      </c>
      <c r="V65" s="6"/>
      <c r="W65" s="6">
        <v>36608293636.242302</v>
      </c>
      <c r="X65" s="5"/>
      <c r="Y65" s="8">
        <v>2.5126609373186891E-3</v>
      </c>
    </row>
    <row r="66" spans="1:25" x14ac:dyDescent="0.55000000000000004">
      <c r="A66" s="1" t="s">
        <v>72</v>
      </c>
      <c r="C66" s="5">
        <v>2595868</v>
      </c>
      <c r="D66" s="5"/>
      <c r="E66" s="6">
        <v>11095721202</v>
      </c>
      <c r="F66" s="6"/>
      <c r="G66" s="6">
        <v>14347149574.823999</v>
      </c>
      <c r="H66" s="6"/>
      <c r="I66" s="6">
        <v>0</v>
      </c>
      <c r="J66" s="6"/>
      <c r="K66" s="6">
        <v>0</v>
      </c>
      <c r="L66" s="6"/>
      <c r="M66" s="6">
        <v>-2595868</v>
      </c>
      <c r="N66" s="6"/>
      <c r="O66" s="6">
        <v>15915078913</v>
      </c>
      <c r="P66" s="6"/>
      <c r="Q66" s="6">
        <v>0</v>
      </c>
      <c r="R66" s="6"/>
      <c r="S66" s="6">
        <v>0</v>
      </c>
      <c r="T66" s="6"/>
      <c r="U66" s="6">
        <v>0</v>
      </c>
      <c r="V66" s="6"/>
      <c r="W66" s="6">
        <v>0</v>
      </c>
      <c r="X66" s="5"/>
      <c r="Y66" s="8">
        <v>0</v>
      </c>
    </row>
    <row r="67" spans="1:25" x14ac:dyDescent="0.55000000000000004">
      <c r="A67" s="1" t="s">
        <v>73</v>
      </c>
      <c r="C67" s="5">
        <v>4224137</v>
      </c>
      <c r="D67" s="5"/>
      <c r="E67" s="6">
        <v>77528316837</v>
      </c>
      <c r="F67" s="6"/>
      <c r="G67" s="6">
        <v>39848542122.226501</v>
      </c>
      <c r="H67" s="6"/>
      <c r="I67" s="6">
        <v>0</v>
      </c>
      <c r="J67" s="6"/>
      <c r="K67" s="6">
        <v>0</v>
      </c>
      <c r="L67" s="6"/>
      <c r="M67" s="6">
        <v>0</v>
      </c>
      <c r="N67" s="6"/>
      <c r="O67" s="6">
        <v>0</v>
      </c>
      <c r="P67" s="6"/>
      <c r="Q67" s="6">
        <v>4224137</v>
      </c>
      <c r="R67" s="6"/>
      <c r="S67" s="6">
        <v>12590</v>
      </c>
      <c r="T67" s="6"/>
      <c r="U67" s="6">
        <v>77528316837</v>
      </c>
      <c r="V67" s="6"/>
      <c r="W67" s="6">
        <v>52865452615.261497</v>
      </c>
      <c r="X67" s="5"/>
      <c r="Y67" s="8">
        <v>3.6284935605011299E-3</v>
      </c>
    </row>
    <row r="68" spans="1:25" x14ac:dyDescent="0.55000000000000004">
      <c r="A68" s="1" t="s">
        <v>74</v>
      </c>
      <c r="C68" s="5">
        <v>81785</v>
      </c>
      <c r="D68" s="5"/>
      <c r="E68" s="6">
        <v>609083570</v>
      </c>
      <c r="F68" s="6"/>
      <c r="G68" s="6">
        <v>1202403029.1075001</v>
      </c>
      <c r="H68" s="6"/>
      <c r="I68" s="6">
        <v>0</v>
      </c>
      <c r="J68" s="6"/>
      <c r="K68" s="6">
        <v>0</v>
      </c>
      <c r="L68" s="6"/>
      <c r="M68" s="6">
        <v>-81785</v>
      </c>
      <c r="N68" s="6"/>
      <c r="O68" s="6">
        <v>1253621082</v>
      </c>
      <c r="P68" s="6"/>
      <c r="Q68" s="6">
        <v>0</v>
      </c>
      <c r="R68" s="6"/>
      <c r="S68" s="6">
        <v>0</v>
      </c>
      <c r="T68" s="6"/>
      <c r="U68" s="6">
        <v>0</v>
      </c>
      <c r="V68" s="6"/>
      <c r="W68" s="6">
        <v>0</v>
      </c>
      <c r="X68" s="5"/>
      <c r="Y68" s="8">
        <v>0</v>
      </c>
    </row>
    <row r="69" spans="1:25" x14ac:dyDescent="0.55000000000000004">
      <c r="A69" s="1" t="s">
        <v>75</v>
      </c>
      <c r="C69" s="5">
        <v>27261378</v>
      </c>
      <c r="D69" s="5"/>
      <c r="E69" s="6">
        <v>186470286145</v>
      </c>
      <c r="F69" s="6"/>
      <c r="G69" s="6">
        <v>216793382407.20001</v>
      </c>
      <c r="H69" s="6"/>
      <c r="I69" s="6">
        <v>0</v>
      </c>
      <c r="J69" s="6"/>
      <c r="K69" s="6">
        <v>0</v>
      </c>
      <c r="L69" s="6"/>
      <c r="M69" s="6">
        <v>0</v>
      </c>
      <c r="N69" s="6"/>
      <c r="O69" s="6">
        <v>0</v>
      </c>
      <c r="P69" s="6"/>
      <c r="Q69" s="6">
        <v>27261378</v>
      </c>
      <c r="R69" s="6"/>
      <c r="S69" s="6">
        <v>8380</v>
      </c>
      <c r="T69" s="6"/>
      <c r="U69" s="6">
        <v>186470286145</v>
      </c>
      <c r="V69" s="6"/>
      <c r="W69" s="6">
        <v>227091068071.54199</v>
      </c>
      <c r="X69" s="5"/>
      <c r="Y69" s="8">
        <v>1.5586709985095964E-2</v>
      </c>
    </row>
    <row r="70" spans="1:25" x14ac:dyDescent="0.55000000000000004">
      <c r="A70" s="1" t="s">
        <v>76</v>
      </c>
      <c r="C70" s="5">
        <v>223321</v>
      </c>
      <c r="D70" s="5"/>
      <c r="E70" s="6">
        <v>10688675827</v>
      </c>
      <c r="F70" s="6"/>
      <c r="G70" s="6">
        <v>14229702587.205</v>
      </c>
      <c r="H70" s="6"/>
      <c r="I70" s="6">
        <v>0</v>
      </c>
      <c r="J70" s="6"/>
      <c r="K70" s="6">
        <v>0</v>
      </c>
      <c r="L70" s="6"/>
      <c r="M70" s="6">
        <v>0</v>
      </c>
      <c r="N70" s="6"/>
      <c r="O70" s="6">
        <v>0</v>
      </c>
      <c r="P70" s="6"/>
      <c r="Q70" s="6">
        <v>223321</v>
      </c>
      <c r="R70" s="6"/>
      <c r="S70" s="6">
        <v>65100</v>
      </c>
      <c r="T70" s="6"/>
      <c r="U70" s="6">
        <v>10688675827</v>
      </c>
      <c r="V70" s="6"/>
      <c r="W70" s="6">
        <v>14451694827.254999</v>
      </c>
      <c r="X70" s="5"/>
      <c r="Y70" s="8">
        <v>9.9191209050358505E-4</v>
      </c>
    </row>
    <row r="71" spans="1:25" x14ac:dyDescent="0.55000000000000004">
      <c r="A71" s="1" t="s">
        <v>77</v>
      </c>
      <c r="C71" s="5">
        <v>2855616</v>
      </c>
      <c r="D71" s="5"/>
      <c r="E71" s="6">
        <v>94913473504</v>
      </c>
      <c r="F71" s="6"/>
      <c r="G71" s="6">
        <v>95182320228.192001</v>
      </c>
      <c r="H71" s="6"/>
      <c r="I71" s="6">
        <v>0</v>
      </c>
      <c r="J71" s="6"/>
      <c r="K71" s="6">
        <v>0</v>
      </c>
      <c r="L71" s="6"/>
      <c r="M71" s="6">
        <v>-2855616</v>
      </c>
      <c r="N71" s="6"/>
      <c r="O71" s="6">
        <v>96837277079</v>
      </c>
      <c r="P71" s="6"/>
      <c r="Q71" s="6">
        <v>0</v>
      </c>
      <c r="R71" s="6"/>
      <c r="S71" s="6">
        <v>0</v>
      </c>
      <c r="T71" s="6"/>
      <c r="U71" s="6">
        <v>0</v>
      </c>
      <c r="V71" s="6"/>
      <c r="W71" s="6">
        <v>0</v>
      </c>
      <c r="X71" s="5"/>
      <c r="Y71" s="8">
        <v>0</v>
      </c>
    </row>
    <row r="72" spans="1:25" x14ac:dyDescent="0.55000000000000004">
      <c r="A72" s="1" t="s">
        <v>78</v>
      </c>
      <c r="C72" s="5">
        <v>328467</v>
      </c>
      <c r="D72" s="5"/>
      <c r="E72" s="6">
        <v>2110669503</v>
      </c>
      <c r="F72" s="6"/>
      <c r="G72" s="6">
        <v>11427941747.25</v>
      </c>
      <c r="H72" s="6"/>
      <c r="I72" s="6">
        <v>0</v>
      </c>
      <c r="J72" s="6"/>
      <c r="K72" s="6">
        <v>0</v>
      </c>
      <c r="L72" s="6"/>
      <c r="M72" s="6">
        <v>0</v>
      </c>
      <c r="N72" s="6"/>
      <c r="O72" s="6">
        <v>0</v>
      </c>
      <c r="P72" s="6"/>
      <c r="Q72" s="6">
        <v>328467</v>
      </c>
      <c r="R72" s="6"/>
      <c r="S72" s="6">
        <v>35900</v>
      </c>
      <c r="T72" s="6"/>
      <c r="U72" s="6">
        <v>2110669503</v>
      </c>
      <c r="V72" s="6"/>
      <c r="W72" s="6">
        <v>11721803106.465</v>
      </c>
      <c r="X72" s="5"/>
      <c r="Y72" s="8">
        <v>8.0454219126446813E-4</v>
      </c>
    </row>
    <row r="73" spans="1:25" x14ac:dyDescent="0.55000000000000004">
      <c r="A73" s="1" t="s">
        <v>79</v>
      </c>
      <c r="C73" s="5">
        <v>6803171</v>
      </c>
      <c r="D73" s="5"/>
      <c r="E73" s="6">
        <v>39914809301</v>
      </c>
      <c r="F73" s="6"/>
      <c r="G73" s="6">
        <v>30506504209.932999</v>
      </c>
      <c r="H73" s="6"/>
      <c r="I73" s="6">
        <v>0</v>
      </c>
      <c r="J73" s="6"/>
      <c r="K73" s="6">
        <v>0</v>
      </c>
      <c r="L73" s="6"/>
      <c r="M73" s="6">
        <v>0</v>
      </c>
      <c r="N73" s="6"/>
      <c r="O73" s="6">
        <v>0</v>
      </c>
      <c r="P73" s="6"/>
      <c r="Q73" s="6">
        <v>6803171</v>
      </c>
      <c r="R73" s="6"/>
      <c r="S73" s="6">
        <v>5950</v>
      </c>
      <c r="T73" s="6"/>
      <c r="U73" s="6">
        <v>39914809301</v>
      </c>
      <c r="V73" s="6"/>
      <c r="W73" s="6">
        <v>40238018188.672501</v>
      </c>
      <c r="X73" s="5"/>
      <c r="Y73" s="8">
        <v>2.7617921092531503E-3</v>
      </c>
    </row>
    <row r="74" spans="1:25" x14ac:dyDescent="0.55000000000000004">
      <c r="A74" s="1" t="s">
        <v>80</v>
      </c>
      <c r="C74" s="5">
        <v>15580119</v>
      </c>
      <c r="D74" s="5"/>
      <c r="E74" s="6">
        <v>145367728119</v>
      </c>
      <c r="F74" s="6"/>
      <c r="G74" s="6">
        <v>199787683066.155</v>
      </c>
      <c r="H74" s="6"/>
      <c r="I74" s="6">
        <v>0</v>
      </c>
      <c r="J74" s="6"/>
      <c r="K74" s="6">
        <v>0</v>
      </c>
      <c r="L74" s="6"/>
      <c r="M74" s="6">
        <v>0</v>
      </c>
      <c r="N74" s="6"/>
      <c r="O74" s="6">
        <v>0</v>
      </c>
      <c r="P74" s="6"/>
      <c r="Q74" s="6">
        <v>15580119</v>
      </c>
      <c r="R74" s="6"/>
      <c r="S74" s="6">
        <v>15970</v>
      </c>
      <c r="T74" s="6"/>
      <c r="U74" s="6">
        <v>145367728119</v>
      </c>
      <c r="V74" s="6"/>
      <c r="W74" s="6">
        <v>247334054152.44199</v>
      </c>
      <c r="X74" s="5"/>
      <c r="Y74" s="8">
        <v>1.697611537190722E-2</v>
      </c>
    </row>
    <row r="75" spans="1:25" x14ac:dyDescent="0.55000000000000004">
      <c r="A75" s="1" t="s">
        <v>81</v>
      </c>
      <c r="C75" s="5">
        <v>6790499</v>
      </c>
      <c r="D75" s="5"/>
      <c r="E75" s="6">
        <v>89119182073</v>
      </c>
      <c r="F75" s="6"/>
      <c r="G75" s="6">
        <v>92881314505.871994</v>
      </c>
      <c r="H75" s="6"/>
      <c r="I75" s="6">
        <v>0</v>
      </c>
      <c r="J75" s="6"/>
      <c r="K75" s="6">
        <v>0</v>
      </c>
      <c r="L75" s="6"/>
      <c r="M75" s="6">
        <v>0</v>
      </c>
      <c r="N75" s="6"/>
      <c r="O75" s="6">
        <v>0</v>
      </c>
      <c r="P75" s="6"/>
      <c r="Q75" s="6">
        <v>6790499</v>
      </c>
      <c r="R75" s="6"/>
      <c r="S75" s="6">
        <v>14690</v>
      </c>
      <c r="T75" s="6"/>
      <c r="U75" s="6">
        <v>89119182073</v>
      </c>
      <c r="V75" s="6"/>
      <c r="W75" s="6">
        <v>99158903349.655502</v>
      </c>
      <c r="X75" s="5"/>
      <c r="Y75" s="8">
        <v>6.8059086694873122E-3</v>
      </c>
    </row>
    <row r="76" spans="1:25" x14ac:dyDescent="0.55000000000000004">
      <c r="A76" s="1" t="s">
        <v>82</v>
      </c>
      <c r="C76" s="5">
        <v>5690807</v>
      </c>
      <c r="D76" s="5"/>
      <c r="E76" s="6">
        <v>55337087842</v>
      </c>
      <c r="F76" s="6"/>
      <c r="G76" s="6">
        <v>68392485583.051498</v>
      </c>
      <c r="H76" s="6"/>
      <c r="I76" s="6">
        <v>100000</v>
      </c>
      <c r="J76" s="6"/>
      <c r="K76" s="6">
        <v>1106003340</v>
      </c>
      <c r="L76" s="6"/>
      <c r="M76" s="6">
        <v>0</v>
      </c>
      <c r="N76" s="6"/>
      <c r="O76" s="6">
        <v>0</v>
      </c>
      <c r="P76" s="6"/>
      <c r="Q76" s="6">
        <v>5790807</v>
      </c>
      <c r="R76" s="6"/>
      <c r="S76" s="6">
        <v>11250</v>
      </c>
      <c r="T76" s="6"/>
      <c r="U76" s="6">
        <v>56443091182</v>
      </c>
      <c r="V76" s="6"/>
      <c r="W76" s="6">
        <v>64758956606.4375</v>
      </c>
      <c r="X76" s="5"/>
      <c r="Y76" s="8">
        <v>4.4448206797986622E-3</v>
      </c>
    </row>
    <row r="77" spans="1:25" x14ac:dyDescent="0.55000000000000004">
      <c r="A77" s="1" t="s">
        <v>83</v>
      </c>
      <c r="C77" s="5">
        <v>18303161</v>
      </c>
      <c r="D77" s="5"/>
      <c r="E77" s="6">
        <v>122860150172</v>
      </c>
      <c r="F77" s="6"/>
      <c r="G77" s="6">
        <v>134637503221.17</v>
      </c>
      <c r="H77" s="6"/>
      <c r="I77" s="6">
        <v>0</v>
      </c>
      <c r="J77" s="6"/>
      <c r="K77" s="6">
        <v>0</v>
      </c>
      <c r="L77" s="6"/>
      <c r="M77" s="6">
        <v>0</v>
      </c>
      <c r="N77" s="6"/>
      <c r="O77" s="6">
        <v>0</v>
      </c>
      <c r="P77" s="6"/>
      <c r="Q77" s="6">
        <v>18303161</v>
      </c>
      <c r="R77" s="6"/>
      <c r="S77" s="6">
        <v>7470</v>
      </c>
      <c r="T77" s="6"/>
      <c r="U77" s="6">
        <v>122860150172</v>
      </c>
      <c r="V77" s="6"/>
      <c r="W77" s="6">
        <v>135911101224.61301</v>
      </c>
      <c r="X77" s="5"/>
      <c r="Y77" s="8">
        <v>9.3284466735419468E-3</v>
      </c>
    </row>
    <row r="78" spans="1:25" x14ac:dyDescent="0.55000000000000004">
      <c r="A78" s="1" t="s">
        <v>84</v>
      </c>
      <c r="C78" s="5">
        <v>90259162</v>
      </c>
      <c r="D78" s="5"/>
      <c r="E78" s="6">
        <v>345881491308</v>
      </c>
      <c r="F78" s="6"/>
      <c r="G78" s="6">
        <v>541024383516.18298</v>
      </c>
      <c r="H78" s="6"/>
      <c r="I78" s="6">
        <v>0</v>
      </c>
      <c r="J78" s="6"/>
      <c r="K78" s="6">
        <v>0</v>
      </c>
      <c r="L78" s="6"/>
      <c r="M78" s="6">
        <v>-1</v>
      </c>
      <c r="N78" s="6"/>
      <c r="O78" s="6">
        <v>1</v>
      </c>
      <c r="P78" s="6"/>
      <c r="Q78" s="6">
        <v>90259161</v>
      </c>
      <c r="R78" s="6"/>
      <c r="S78" s="6">
        <v>6170</v>
      </c>
      <c r="T78" s="6"/>
      <c r="U78" s="6">
        <v>345881487476</v>
      </c>
      <c r="V78" s="6"/>
      <c r="W78" s="6">
        <v>553585474180.948</v>
      </c>
      <c r="X78" s="5"/>
      <c r="Y78" s="8">
        <v>3.7996105753053872E-2</v>
      </c>
    </row>
    <row r="79" spans="1:25" x14ac:dyDescent="0.55000000000000004">
      <c r="A79" s="1" t="s">
        <v>85</v>
      </c>
      <c r="C79" s="5">
        <v>11930534</v>
      </c>
      <c r="D79" s="5"/>
      <c r="E79" s="6">
        <v>165814590355</v>
      </c>
      <c r="F79" s="6"/>
      <c r="G79" s="6">
        <v>258063749741.952</v>
      </c>
      <c r="H79" s="6"/>
      <c r="I79" s="6">
        <v>0</v>
      </c>
      <c r="J79" s="6"/>
      <c r="K79" s="6">
        <v>0</v>
      </c>
      <c r="L79" s="6"/>
      <c r="M79" s="6">
        <v>0</v>
      </c>
      <c r="N79" s="6"/>
      <c r="O79" s="6">
        <v>0</v>
      </c>
      <c r="P79" s="6"/>
      <c r="Q79" s="6">
        <v>11930534</v>
      </c>
      <c r="R79" s="6"/>
      <c r="S79" s="6">
        <v>21090</v>
      </c>
      <c r="T79" s="6"/>
      <c r="U79" s="6">
        <v>165814590355</v>
      </c>
      <c r="V79" s="6"/>
      <c r="W79" s="6">
        <v>250117853035.74301</v>
      </c>
      <c r="X79" s="5"/>
      <c r="Y79" s="8">
        <v>1.7167185263908334E-2</v>
      </c>
    </row>
    <row r="80" spans="1:25" x14ac:dyDescent="0.55000000000000004">
      <c r="A80" s="1" t="s">
        <v>86</v>
      </c>
      <c r="C80" s="5">
        <v>898068</v>
      </c>
      <c r="D80" s="5"/>
      <c r="E80" s="6">
        <v>19416270388</v>
      </c>
      <c r="F80" s="6"/>
      <c r="G80" s="6">
        <v>19729211348.34</v>
      </c>
      <c r="H80" s="6"/>
      <c r="I80" s="6">
        <v>0</v>
      </c>
      <c r="J80" s="6"/>
      <c r="K80" s="6">
        <v>0</v>
      </c>
      <c r="L80" s="6"/>
      <c r="M80" s="6">
        <v>-898068</v>
      </c>
      <c r="N80" s="6"/>
      <c r="O80" s="6">
        <v>19683266740</v>
      </c>
      <c r="P80" s="6"/>
      <c r="Q80" s="6">
        <v>0</v>
      </c>
      <c r="R80" s="6"/>
      <c r="S80" s="6">
        <v>0</v>
      </c>
      <c r="T80" s="6"/>
      <c r="U80" s="6">
        <v>0</v>
      </c>
      <c r="V80" s="6"/>
      <c r="W80" s="6">
        <v>0</v>
      </c>
      <c r="X80" s="5"/>
      <c r="Y80" s="8">
        <v>0</v>
      </c>
    </row>
    <row r="81" spans="1:25" x14ac:dyDescent="0.55000000000000004">
      <c r="A81" s="1" t="s">
        <v>87</v>
      </c>
      <c r="C81" s="5">
        <v>47855680</v>
      </c>
      <c r="D81" s="5"/>
      <c r="E81" s="6">
        <v>327828278957</v>
      </c>
      <c r="F81" s="6"/>
      <c r="G81" s="6">
        <v>577035486479.52002</v>
      </c>
      <c r="H81" s="6"/>
      <c r="I81" s="6">
        <v>0</v>
      </c>
      <c r="J81" s="6"/>
      <c r="K81" s="6">
        <v>0</v>
      </c>
      <c r="L81" s="6"/>
      <c r="M81" s="6">
        <v>0</v>
      </c>
      <c r="N81" s="6"/>
      <c r="O81" s="6">
        <v>0</v>
      </c>
      <c r="P81" s="6"/>
      <c r="Q81" s="6">
        <v>47855680</v>
      </c>
      <c r="R81" s="6"/>
      <c r="S81" s="6">
        <v>12540</v>
      </c>
      <c r="T81" s="6"/>
      <c r="U81" s="6">
        <v>327828278957</v>
      </c>
      <c r="V81" s="6"/>
      <c r="W81" s="6">
        <v>596539571348.16003</v>
      </c>
      <c r="X81" s="5"/>
      <c r="Y81" s="8">
        <v>4.0944319704850712E-2</v>
      </c>
    </row>
    <row r="82" spans="1:25" x14ac:dyDescent="0.55000000000000004">
      <c r="A82" s="1" t="s">
        <v>88</v>
      </c>
      <c r="C82" s="5">
        <v>22621453</v>
      </c>
      <c r="D82" s="5"/>
      <c r="E82" s="6">
        <v>38369319683</v>
      </c>
      <c r="F82" s="6"/>
      <c r="G82" s="6">
        <v>54643058511.7995</v>
      </c>
      <c r="H82" s="6"/>
      <c r="I82" s="6">
        <v>3200000</v>
      </c>
      <c r="J82" s="6"/>
      <c r="K82" s="6">
        <v>7696318657</v>
      </c>
      <c r="L82" s="6"/>
      <c r="M82" s="6">
        <v>-1</v>
      </c>
      <c r="N82" s="6"/>
      <c r="O82" s="6">
        <v>1</v>
      </c>
      <c r="P82" s="6"/>
      <c r="Q82" s="6">
        <v>25821452</v>
      </c>
      <c r="R82" s="6"/>
      <c r="S82" s="6">
        <v>2363</v>
      </c>
      <c r="T82" s="6"/>
      <c r="U82" s="6">
        <v>46065636556</v>
      </c>
      <c r="V82" s="6"/>
      <c r="W82" s="6">
        <v>60653045334.097801</v>
      </c>
      <c r="X82" s="5"/>
      <c r="Y82" s="8">
        <v>4.1630057728101865E-3</v>
      </c>
    </row>
    <row r="83" spans="1:25" x14ac:dyDescent="0.55000000000000004">
      <c r="A83" s="1" t="s">
        <v>89</v>
      </c>
      <c r="C83" s="5">
        <v>19897814</v>
      </c>
      <c r="D83" s="5"/>
      <c r="E83" s="6">
        <v>249703390587</v>
      </c>
      <c r="F83" s="6"/>
      <c r="G83" s="6">
        <v>301042802941.974</v>
      </c>
      <c r="H83" s="6"/>
      <c r="I83" s="6">
        <v>0</v>
      </c>
      <c r="J83" s="6"/>
      <c r="K83" s="6">
        <v>0</v>
      </c>
      <c r="L83" s="6"/>
      <c r="M83" s="6">
        <v>-100000</v>
      </c>
      <c r="N83" s="6"/>
      <c r="O83" s="6">
        <v>1427658671</v>
      </c>
      <c r="P83" s="6"/>
      <c r="Q83" s="6">
        <v>19797814</v>
      </c>
      <c r="R83" s="6"/>
      <c r="S83" s="6">
        <v>14770</v>
      </c>
      <c r="T83" s="6"/>
      <c r="U83" s="6">
        <v>248448461827</v>
      </c>
      <c r="V83" s="6"/>
      <c r="W83" s="6">
        <v>290673851188.95898</v>
      </c>
      <c r="X83" s="5"/>
      <c r="Y83" s="8">
        <v>1.9950802368439807E-2</v>
      </c>
    </row>
    <row r="84" spans="1:25" x14ac:dyDescent="0.55000000000000004">
      <c r="A84" s="1" t="s">
        <v>90</v>
      </c>
      <c r="C84" s="5">
        <v>8091180</v>
      </c>
      <c r="D84" s="5"/>
      <c r="E84" s="6">
        <v>178340952363</v>
      </c>
      <c r="F84" s="6"/>
      <c r="G84" s="6">
        <v>248449427726.31</v>
      </c>
      <c r="H84" s="6"/>
      <c r="I84" s="6">
        <v>900000</v>
      </c>
      <c r="J84" s="6"/>
      <c r="K84" s="6">
        <v>26552417645</v>
      </c>
      <c r="L84" s="6"/>
      <c r="M84" s="6">
        <v>0</v>
      </c>
      <c r="N84" s="6"/>
      <c r="O84" s="6">
        <v>0</v>
      </c>
      <c r="P84" s="6"/>
      <c r="Q84" s="6">
        <v>8991180</v>
      </c>
      <c r="R84" s="6"/>
      <c r="S84" s="6">
        <v>30800</v>
      </c>
      <c r="T84" s="6"/>
      <c r="U84" s="6">
        <v>204893370008</v>
      </c>
      <c r="V84" s="6"/>
      <c r="W84" s="6">
        <v>275280620353.20001</v>
      </c>
      <c r="X84" s="5"/>
      <c r="Y84" s="8">
        <v>1.889426664993667E-2</v>
      </c>
    </row>
    <row r="85" spans="1:25" x14ac:dyDescent="0.55000000000000004">
      <c r="A85" s="1" t="s">
        <v>91</v>
      </c>
      <c r="C85" s="5">
        <v>7519310</v>
      </c>
      <c r="D85" s="5"/>
      <c r="E85" s="6">
        <v>156731134643</v>
      </c>
      <c r="F85" s="6"/>
      <c r="G85" s="6">
        <v>136111921621.155</v>
      </c>
      <c r="H85" s="6"/>
      <c r="I85" s="6">
        <v>360000</v>
      </c>
      <c r="J85" s="6"/>
      <c r="K85" s="6">
        <v>6313123703</v>
      </c>
      <c r="L85" s="6"/>
      <c r="M85" s="6">
        <v>-28113</v>
      </c>
      <c r="N85" s="6"/>
      <c r="O85" s="6">
        <v>523423482</v>
      </c>
      <c r="P85" s="6"/>
      <c r="Q85" s="6">
        <v>7851197</v>
      </c>
      <c r="R85" s="6"/>
      <c r="S85" s="6">
        <v>20420</v>
      </c>
      <c r="T85" s="6"/>
      <c r="U85" s="6">
        <v>162458276070</v>
      </c>
      <c r="V85" s="6"/>
      <c r="W85" s="6">
        <v>159367530155.69699</v>
      </c>
      <c r="X85" s="5"/>
      <c r="Y85" s="8">
        <v>1.0938411161091234E-2</v>
      </c>
    </row>
    <row r="86" spans="1:25" x14ac:dyDescent="0.55000000000000004">
      <c r="A86" s="1" t="s">
        <v>92</v>
      </c>
      <c r="C86" s="5">
        <v>14041939</v>
      </c>
      <c r="D86" s="5"/>
      <c r="E86" s="6">
        <v>217454631157</v>
      </c>
      <c r="F86" s="6"/>
      <c r="G86" s="6">
        <v>346168058681.15997</v>
      </c>
      <c r="H86" s="6"/>
      <c r="I86" s="6">
        <v>0</v>
      </c>
      <c r="J86" s="6"/>
      <c r="K86" s="6">
        <v>0</v>
      </c>
      <c r="L86" s="6"/>
      <c r="M86" s="6">
        <v>-105000</v>
      </c>
      <c r="N86" s="6"/>
      <c r="O86" s="6">
        <v>2793258234</v>
      </c>
      <c r="P86" s="6"/>
      <c r="Q86" s="6">
        <v>13936939</v>
      </c>
      <c r="R86" s="6"/>
      <c r="S86" s="6">
        <v>26690</v>
      </c>
      <c r="T86" s="6"/>
      <c r="U86" s="6">
        <v>215828592454</v>
      </c>
      <c r="V86" s="6"/>
      <c r="W86" s="6">
        <v>369763639343.63599</v>
      </c>
      <c r="X86" s="5"/>
      <c r="Y86" s="8">
        <v>2.5379239520187523E-2</v>
      </c>
    </row>
    <row r="87" spans="1:25" x14ac:dyDescent="0.55000000000000004">
      <c r="A87" s="1" t="s">
        <v>93</v>
      </c>
      <c r="C87" s="5">
        <v>15817826</v>
      </c>
      <c r="D87" s="5"/>
      <c r="E87" s="6">
        <v>160708104158</v>
      </c>
      <c r="F87" s="6"/>
      <c r="G87" s="6">
        <v>130349555363.63699</v>
      </c>
      <c r="H87" s="6"/>
      <c r="I87" s="6">
        <v>2209206</v>
      </c>
      <c r="J87" s="6"/>
      <c r="K87" s="6">
        <v>18382173312</v>
      </c>
      <c r="L87" s="6"/>
      <c r="M87" s="6">
        <v>0</v>
      </c>
      <c r="N87" s="6"/>
      <c r="O87" s="6">
        <v>0</v>
      </c>
      <c r="P87" s="6"/>
      <c r="Q87" s="6">
        <v>18027032</v>
      </c>
      <c r="R87" s="6"/>
      <c r="S87" s="6">
        <v>8250</v>
      </c>
      <c r="T87" s="6"/>
      <c r="U87" s="6">
        <v>179090277470</v>
      </c>
      <c r="V87" s="6"/>
      <c r="W87" s="6">
        <v>147838112066.70001</v>
      </c>
      <c r="X87" s="5"/>
      <c r="Y87" s="8">
        <v>1.0147073581959759E-2</v>
      </c>
    </row>
    <row r="88" spans="1:25" x14ac:dyDescent="0.55000000000000004">
      <c r="A88" s="1" t="s">
        <v>94</v>
      </c>
      <c r="C88" s="5">
        <v>1120344</v>
      </c>
      <c r="D88" s="5"/>
      <c r="E88" s="6">
        <v>2834470320</v>
      </c>
      <c r="F88" s="6"/>
      <c r="G88" s="6">
        <v>14232804241.896</v>
      </c>
      <c r="H88" s="6"/>
      <c r="I88" s="6">
        <v>0</v>
      </c>
      <c r="J88" s="6"/>
      <c r="K88" s="6">
        <v>0</v>
      </c>
      <c r="L88" s="6"/>
      <c r="M88" s="6">
        <v>-700215</v>
      </c>
      <c r="N88" s="6"/>
      <c r="O88" s="6">
        <v>8730486950</v>
      </c>
      <c r="P88" s="6"/>
      <c r="Q88" s="6">
        <v>420129</v>
      </c>
      <c r="R88" s="6"/>
      <c r="S88" s="6">
        <v>13700</v>
      </c>
      <c r="T88" s="6"/>
      <c r="U88" s="6">
        <v>1062926370</v>
      </c>
      <c r="V88" s="6"/>
      <c r="W88" s="6">
        <v>5721520484.5649996</v>
      </c>
      <c r="X88" s="5"/>
      <c r="Y88" s="8">
        <v>3.9270448293723958E-4</v>
      </c>
    </row>
    <row r="89" spans="1:25" x14ac:dyDescent="0.55000000000000004">
      <c r="A89" s="1" t="s">
        <v>95</v>
      </c>
      <c r="C89" s="5">
        <v>8508652</v>
      </c>
      <c r="D89" s="5"/>
      <c r="E89" s="6">
        <v>100652855964</v>
      </c>
      <c r="F89" s="6"/>
      <c r="G89" s="6">
        <v>136512531902.48399</v>
      </c>
      <c r="H89" s="6"/>
      <c r="I89" s="6">
        <v>200000</v>
      </c>
      <c r="J89" s="6"/>
      <c r="K89" s="6">
        <v>3214980689</v>
      </c>
      <c r="L89" s="6"/>
      <c r="M89" s="6">
        <v>0</v>
      </c>
      <c r="N89" s="6"/>
      <c r="O89" s="6">
        <v>0</v>
      </c>
      <c r="P89" s="6"/>
      <c r="Q89" s="6">
        <v>8708652</v>
      </c>
      <c r="R89" s="6"/>
      <c r="S89" s="6">
        <v>16860</v>
      </c>
      <c r="T89" s="6"/>
      <c r="U89" s="6">
        <v>103867836653</v>
      </c>
      <c r="V89" s="6"/>
      <c r="W89" s="6">
        <v>145954246877.31601</v>
      </c>
      <c r="X89" s="5"/>
      <c r="Y89" s="8">
        <v>1.0017771885476057E-2</v>
      </c>
    </row>
    <row r="90" spans="1:25" x14ac:dyDescent="0.55000000000000004">
      <c r="A90" s="1" t="s">
        <v>96</v>
      </c>
      <c r="C90" s="5">
        <v>17387146</v>
      </c>
      <c r="D90" s="5"/>
      <c r="E90" s="6">
        <v>119424091361</v>
      </c>
      <c r="F90" s="6"/>
      <c r="G90" s="6">
        <v>131183225933.067</v>
      </c>
      <c r="H90" s="6"/>
      <c r="I90" s="6">
        <v>0</v>
      </c>
      <c r="J90" s="6"/>
      <c r="K90" s="6">
        <v>0</v>
      </c>
      <c r="L90" s="6"/>
      <c r="M90" s="6">
        <v>0</v>
      </c>
      <c r="N90" s="6"/>
      <c r="O90" s="6">
        <v>0</v>
      </c>
      <c r="P90" s="6"/>
      <c r="Q90" s="6">
        <v>17387146</v>
      </c>
      <c r="R90" s="6"/>
      <c r="S90" s="6">
        <v>7540</v>
      </c>
      <c r="T90" s="6"/>
      <c r="U90" s="6">
        <v>119424091361</v>
      </c>
      <c r="V90" s="6"/>
      <c r="W90" s="6">
        <v>130319041309.002</v>
      </c>
      <c r="X90" s="5"/>
      <c r="Y90" s="8">
        <v>8.9446278960616729E-3</v>
      </c>
    </row>
    <row r="91" spans="1:25" x14ac:dyDescent="0.55000000000000004">
      <c r="A91" s="1" t="s">
        <v>97</v>
      </c>
      <c r="C91" s="5">
        <v>3968114</v>
      </c>
      <c r="D91" s="5"/>
      <c r="E91" s="6">
        <v>140240993124</v>
      </c>
      <c r="F91" s="6"/>
      <c r="G91" s="6">
        <v>192294556432.875</v>
      </c>
      <c r="H91" s="6"/>
      <c r="I91" s="6">
        <v>0</v>
      </c>
      <c r="J91" s="6"/>
      <c r="K91" s="6">
        <v>0</v>
      </c>
      <c r="L91" s="6"/>
      <c r="M91" s="6">
        <v>0</v>
      </c>
      <c r="N91" s="6"/>
      <c r="O91" s="6">
        <v>0</v>
      </c>
      <c r="P91" s="6"/>
      <c r="Q91" s="6">
        <v>3968114</v>
      </c>
      <c r="R91" s="6"/>
      <c r="S91" s="6">
        <v>54850</v>
      </c>
      <c r="T91" s="6"/>
      <c r="U91" s="6">
        <v>140240993124</v>
      </c>
      <c r="V91" s="6"/>
      <c r="W91" s="6">
        <v>216356029135.245</v>
      </c>
      <c r="X91" s="5"/>
      <c r="Y91" s="8">
        <v>1.4849895719349231E-2</v>
      </c>
    </row>
    <row r="92" spans="1:25" x14ac:dyDescent="0.55000000000000004">
      <c r="A92" s="1" t="s">
        <v>98</v>
      </c>
      <c r="C92" s="5">
        <v>4627552</v>
      </c>
      <c r="D92" s="5"/>
      <c r="E92" s="6">
        <v>80737644372</v>
      </c>
      <c r="F92" s="6"/>
      <c r="G92" s="6">
        <v>83260326987.360001</v>
      </c>
      <c r="H92" s="6"/>
      <c r="I92" s="6">
        <v>0</v>
      </c>
      <c r="J92" s="6"/>
      <c r="K92" s="6">
        <v>0</v>
      </c>
      <c r="L92" s="6"/>
      <c r="M92" s="6">
        <v>0</v>
      </c>
      <c r="N92" s="6"/>
      <c r="O92" s="6">
        <v>0</v>
      </c>
      <c r="P92" s="6"/>
      <c r="Q92" s="6">
        <v>4627552</v>
      </c>
      <c r="R92" s="6"/>
      <c r="S92" s="6">
        <v>18670</v>
      </c>
      <c r="T92" s="6"/>
      <c r="U92" s="6">
        <v>80737644372</v>
      </c>
      <c r="V92" s="6"/>
      <c r="W92" s="6">
        <v>85882337284.751999</v>
      </c>
      <c r="X92" s="5"/>
      <c r="Y92" s="8">
        <v>5.8946531691766411E-3</v>
      </c>
    </row>
    <row r="93" spans="1:25" x14ac:dyDescent="0.55000000000000004">
      <c r="A93" s="1" t="s">
        <v>99</v>
      </c>
      <c r="C93" s="5">
        <v>13359291</v>
      </c>
      <c r="D93" s="5"/>
      <c r="E93" s="6">
        <v>151484519513</v>
      </c>
      <c r="F93" s="6"/>
      <c r="G93" s="6">
        <v>170911067422.73801</v>
      </c>
      <c r="H93" s="6"/>
      <c r="I93" s="6">
        <v>0</v>
      </c>
      <c r="J93" s="6"/>
      <c r="K93" s="6">
        <v>0</v>
      </c>
      <c r="L93" s="6"/>
      <c r="M93" s="6">
        <v>0</v>
      </c>
      <c r="N93" s="6"/>
      <c r="O93" s="6">
        <v>0</v>
      </c>
      <c r="P93" s="6"/>
      <c r="Q93" s="6">
        <v>13359291</v>
      </c>
      <c r="R93" s="6"/>
      <c r="S93" s="6">
        <v>14510</v>
      </c>
      <c r="T93" s="6"/>
      <c r="U93" s="6">
        <v>151484519513</v>
      </c>
      <c r="V93" s="6"/>
      <c r="W93" s="6">
        <v>192689944701.16</v>
      </c>
      <c r="X93" s="5"/>
      <c r="Y93" s="8">
        <v>1.3225541235972249E-2</v>
      </c>
    </row>
    <row r="94" spans="1:25" x14ac:dyDescent="0.55000000000000004">
      <c r="A94" s="1" t="s">
        <v>100</v>
      </c>
      <c r="C94" s="5">
        <v>26583793</v>
      </c>
      <c r="D94" s="5"/>
      <c r="E94" s="6">
        <v>53353045367</v>
      </c>
      <c r="F94" s="6"/>
      <c r="G94" s="6">
        <v>54410350409.767303</v>
      </c>
      <c r="H94" s="6"/>
      <c r="I94" s="6">
        <v>184257</v>
      </c>
      <c r="J94" s="6"/>
      <c r="K94" s="6">
        <v>365167418</v>
      </c>
      <c r="L94" s="6"/>
      <c r="M94" s="6">
        <v>0</v>
      </c>
      <c r="N94" s="6"/>
      <c r="O94" s="6">
        <v>0</v>
      </c>
      <c r="P94" s="6"/>
      <c r="Q94" s="6">
        <v>26768050</v>
      </c>
      <c r="R94" s="6"/>
      <c r="S94" s="6">
        <v>2422</v>
      </c>
      <c r="T94" s="6"/>
      <c r="U94" s="6">
        <v>53718212785</v>
      </c>
      <c r="V94" s="6"/>
      <c r="W94" s="6">
        <v>64446465408.254997</v>
      </c>
      <c r="X94" s="5"/>
      <c r="Y94" s="8">
        <v>4.4233724136016348E-3</v>
      </c>
    </row>
    <row r="95" spans="1:25" x14ac:dyDescent="0.55000000000000004">
      <c r="A95" s="1" t="s">
        <v>101</v>
      </c>
      <c r="C95" s="5">
        <v>886900</v>
      </c>
      <c r="D95" s="5"/>
      <c r="E95" s="6">
        <v>11337242700</v>
      </c>
      <c r="F95" s="6"/>
      <c r="G95" s="6">
        <v>26422239661.650002</v>
      </c>
      <c r="H95" s="6"/>
      <c r="I95" s="6">
        <v>0</v>
      </c>
      <c r="J95" s="6"/>
      <c r="K95" s="6">
        <v>0</v>
      </c>
      <c r="L95" s="6"/>
      <c r="M95" s="6">
        <v>0</v>
      </c>
      <c r="N95" s="6"/>
      <c r="O95" s="6">
        <v>0</v>
      </c>
      <c r="P95" s="6"/>
      <c r="Q95" s="6">
        <v>886900</v>
      </c>
      <c r="R95" s="6"/>
      <c r="S95" s="6">
        <v>31250</v>
      </c>
      <c r="T95" s="6"/>
      <c r="U95" s="6">
        <v>11337242700</v>
      </c>
      <c r="V95" s="6"/>
      <c r="W95" s="6">
        <v>27550717031.25</v>
      </c>
      <c r="X95" s="5"/>
      <c r="Y95" s="8">
        <v>1.8909816220171777E-3</v>
      </c>
    </row>
    <row r="96" spans="1:25" x14ac:dyDescent="0.55000000000000004">
      <c r="A96" s="1" t="s">
        <v>102</v>
      </c>
      <c r="C96" s="5">
        <v>6152479</v>
      </c>
      <c r="D96" s="5"/>
      <c r="E96" s="6">
        <v>100153006912</v>
      </c>
      <c r="F96" s="6"/>
      <c r="G96" s="6">
        <v>132653258215</v>
      </c>
      <c r="H96" s="6"/>
      <c r="I96" s="6">
        <v>80000</v>
      </c>
      <c r="J96" s="6"/>
      <c r="K96" s="6">
        <v>1587872163</v>
      </c>
      <c r="L96" s="6"/>
      <c r="M96" s="6">
        <v>0</v>
      </c>
      <c r="N96" s="6"/>
      <c r="O96" s="6">
        <v>0</v>
      </c>
      <c r="P96" s="6"/>
      <c r="Q96" s="6">
        <v>6232479</v>
      </c>
      <c r="R96" s="6"/>
      <c r="S96" s="6">
        <v>21290</v>
      </c>
      <c r="T96" s="6"/>
      <c r="U96" s="6">
        <v>101740879075</v>
      </c>
      <c r="V96" s="6"/>
      <c r="W96" s="6">
        <v>131899975516.436</v>
      </c>
      <c r="X96" s="5"/>
      <c r="Y96" s="8">
        <v>9.0531375050306537E-3</v>
      </c>
    </row>
    <row r="97" spans="1:25" x14ac:dyDescent="0.55000000000000004">
      <c r="A97" s="1" t="s">
        <v>103</v>
      </c>
      <c r="C97" s="5">
        <v>0</v>
      </c>
      <c r="D97" s="5"/>
      <c r="E97" s="6">
        <v>0</v>
      </c>
      <c r="F97" s="6"/>
      <c r="G97" s="6">
        <v>0</v>
      </c>
      <c r="H97" s="6"/>
      <c r="I97" s="6">
        <v>130023139</v>
      </c>
      <c r="J97" s="6"/>
      <c r="K97" s="6">
        <v>135514109514</v>
      </c>
      <c r="L97" s="6"/>
      <c r="M97" s="6">
        <v>0</v>
      </c>
      <c r="N97" s="6"/>
      <c r="O97" s="6">
        <v>0</v>
      </c>
      <c r="P97" s="6"/>
      <c r="Q97" s="6">
        <v>130023139</v>
      </c>
      <c r="R97" s="6"/>
      <c r="S97" s="6">
        <v>1039</v>
      </c>
      <c r="T97" s="6"/>
      <c r="U97" s="6">
        <v>135514109514</v>
      </c>
      <c r="V97" s="6"/>
      <c r="W97" s="6">
        <v>134290231838</v>
      </c>
      <c r="X97" s="5"/>
      <c r="Y97" s="8">
        <v>9.2171960582385828E-3</v>
      </c>
    </row>
    <row r="98" spans="1:25" x14ac:dyDescent="0.55000000000000004">
      <c r="A98" s="1" t="s">
        <v>104</v>
      </c>
      <c r="C98" s="5">
        <v>0</v>
      </c>
      <c r="D98" s="5"/>
      <c r="E98" s="6">
        <v>0</v>
      </c>
      <c r="F98" s="6"/>
      <c r="G98" s="6">
        <v>0</v>
      </c>
      <c r="H98" s="6"/>
      <c r="I98" s="6">
        <v>461718</v>
      </c>
      <c r="J98" s="6"/>
      <c r="K98" s="6">
        <v>1016620288</v>
      </c>
      <c r="L98" s="6"/>
      <c r="M98" s="6">
        <v>-38136</v>
      </c>
      <c r="N98" s="6"/>
      <c r="O98" s="6">
        <v>101632439.99950001</v>
      </c>
      <c r="P98" s="6"/>
      <c r="Q98" s="6">
        <v>423582</v>
      </c>
      <c r="R98" s="6"/>
      <c r="S98" s="6">
        <v>0</v>
      </c>
      <c r="T98" s="6"/>
      <c r="U98" s="6">
        <v>0</v>
      </c>
      <c r="V98" s="6"/>
      <c r="W98" s="6">
        <v>0</v>
      </c>
      <c r="X98" s="5"/>
      <c r="Y98" s="8">
        <v>0</v>
      </c>
    </row>
    <row r="99" spans="1:25" x14ac:dyDescent="0.55000000000000004">
      <c r="A99" s="1" t="s">
        <v>105</v>
      </c>
      <c r="C99" s="5">
        <v>0</v>
      </c>
      <c r="D99" s="5"/>
      <c r="E99" s="6">
        <v>0</v>
      </c>
      <c r="F99" s="6"/>
      <c r="G99" s="6">
        <v>0</v>
      </c>
      <c r="H99" s="6"/>
      <c r="I99" s="6">
        <v>513474</v>
      </c>
      <c r="J99" s="6"/>
      <c r="K99" s="6">
        <v>943309671</v>
      </c>
      <c r="L99" s="6"/>
      <c r="M99" s="6">
        <v>-1362</v>
      </c>
      <c r="N99" s="6"/>
      <c r="O99" s="6">
        <v>2630021.9994999999</v>
      </c>
      <c r="P99" s="6"/>
      <c r="Q99" s="6">
        <v>512112</v>
      </c>
      <c r="R99" s="6"/>
      <c r="S99" s="6">
        <v>0</v>
      </c>
      <c r="T99" s="6"/>
      <c r="U99" s="6">
        <v>0</v>
      </c>
      <c r="V99" s="6"/>
      <c r="W99" s="6">
        <v>0</v>
      </c>
      <c r="X99" s="5"/>
      <c r="Y99" s="8">
        <v>0</v>
      </c>
    </row>
    <row r="100" spans="1:25" x14ac:dyDescent="0.55000000000000004">
      <c r="A100" s="1" t="s">
        <v>106</v>
      </c>
      <c r="C100" s="5">
        <v>0</v>
      </c>
      <c r="D100" s="5"/>
      <c r="E100" s="6">
        <v>0</v>
      </c>
      <c r="F100" s="6"/>
      <c r="G100" s="6">
        <v>0</v>
      </c>
      <c r="H100" s="6"/>
      <c r="I100" s="6">
        <v>13000000</v>
      </c>
      <c r="J100" s="6"/>
      <c r="K100" s="6">
        <v>75468463200</v>
      </c>
      <c r="L100" s="6"/>
      <c r="M100" s="6">
        <v>0</v>
      </c>
      <c r="N100" s="6"/>
      <c r="O100" s="6">
        <v>0</v>
      </c>
      <c r="P100" s="6"/>
      <c r="Q100" s="6">
        <v>13000000</v>
      </c>
      <c r="R100" s="6"/>
      <c r="S100" s="6">
        <v>8690</v>
      </c>
      <c r="T100" s="6"/>
      <c r="U100" s="6">
        <v>75468463200</v>
      </c>
      <c r="V100" s="6"/>
      <c r="W100" s="6">
        <v>112297828500</v>
      </c>
      <c r="X100" s="5"/>
      <c r="Y100" s="8">
        <v>7.7077169949903912E-3</v>
      </c>
    </row>
    <row r="101" spans="1:25" x14ac:dyDescent="0.55000000000000004">
      <c r="A101" s="1" t="s">
        <v>107</v>
      </c>
      <c r="C101" s="5">
        <v>0</v>
      </c>
      <c r="D101" s="5"/>
      <c r="E101" s="6">
        <v>0</v>
      </c>
      <c r="F101" s="6"/>
      <c r="G101" s="6">
        <v>0</v>
      </c>
      <c r="H101" s="6"/>
      <c r="I101" s="6">
        <v>75000</v>
      </c>
      <c r="J101" s="6"/>
      <c r="K101" s="6">
        <v>101752031250</v>
      </c>
      <c r="L101" s="6"/>
      <c r="M101" s="6">
        <v>0</v>
      </c>
      <c r="N101" s="6"/>
      <c r="O101" s="6">
        <v>0</v>
      </c>
      <c r="P101" s="6"/>
      <c r="Q101" s="6">
        <v>75000</v>
      </c>
      <c r="R101" s="6"/>
      <c r="S101" s="6">
        <v>1431300</v>
      </c>
      <c r="T101" s="6"/>
      <c r="U101" s="6">
        <v>101752031250</v>
      </c>
      <c r="V101" s="6"/>
      <c r="W101" s="6">
        <v>107213315625</v>
      </c>
      <c r="X101" s="5"/>
      <c r="Y101" s="8">
        <v>7.3587344116104736E-3</v>
      </c>
    </row>
    <row r="102" spans="1:25" x14ac:dyDescent="0.55000000000000004">
      <c r="A102" s="1" t="s">
        <v>108</v>
      </c>
      <c r="C102" s="5">
        <v>0</v>
      </c>
      <c r="D102" s="5"/>
      <c r="E102" s="6">
        <v>0</v>
      </c>
      <c r="F102" s="6"/>
      <c r="G102" s="6">
        <v>0</v>
      </c>
      <c r="H102" s="6"/>
      <c r="I102" s="6">
        <v>642864</v>
      </c>
      <c r="J102" s="6"/>
      <c r="K102" s="6">
        <v>1766018933</v>
      </c>
      <c r="L102" s="6"/>
      <c r="M102" s="6">
        <v>-58566</v>
      </c>
      <c r="N102" s="6"/>
      <c r="O102" s="6">
        <v>199065833.99950001</v>
      </c>
      <c r="P102" s="6"/>
      <c r="Q102" s="6">
        <v>584298</v>
      </c>
      <c r="R102" s="6"/>
      <c r="S102" s="6">
        <v>0</v>
      </c>
      <c r="T102" s="6"/>
      <c r="U102" s="6">
        <v>0</v>
      </c>
      <c r="V102" s="6"/>
      <c r="W102" s="6">
        <v>0</v>
      </c>
      <c r="X102" s="5"/>
      <c r="Y102" s="8">
        <v>0</v>
      </c>
    </row>
    <row r="103" spans="1:25" x14ac:dyDescent="0.55000000000000004">
      <c r="A103" s="1" t="s">
        <v>109</v>
      </c>
      <c r="C103" s="5">
        <v>0</v>
      </c>
      <c r="D103" s="5"/>
      <c r="E103" s="6">
        <v>0</v>
      </c>
      <c r="F103" s="6"/>
      <c r="G103" s="6">
        <v>0</v>
      </c>
      <c r="H103" s="6"/>
      <c r="I103" s="6">
        <v>68100</v>
      </c>
      <c r="J103" s="6"/>
      <c r="K103" s="6">
        <v>68117365</v>
      </c>
      <c r="L103" s="6"/>
      <c r="M103" s="6">
        <v>-31326</v>
      </c>
      <c r="N103" s="6"/>
      <c r="O103" s="6">
        <v>37497221.999499999</v>
      </c>
      <c r="P103" s="6"/>
      <c r="Q103" s="6">
        <v>36774</v>
      </c>
      <c r="R103" s="6"/>
      <c r="S103" s="6">
        <v>0</v>
      </c>
      <c r="T103" s="6"/>
      <c r="U103" s="6">
        <v>0</v>
      </c>
      <c r="V103" s="6"/>
      <c r="W103" s="6">
        <v>0</v>
      </c>
      <c r="X103" s="5"/>
      <c r="Y103" s="8">
        <v>0</v>
      </c>
    </row>
    <row r="104" spans="1:25" x14ac:dyDescent="0.55000000000000004">
      <c r="A104" s="1" t="s">
        <v>110</v>
      </c>
      <c r="C104" s="5">
        <v>0</v>
      </c>
      <c r="D104" s="5"/>
      <c r="E104" s="6">
        <v>0</v>
      </c>
      <c r="F104" s="6"/>
      <c r="G104" s="6">
        <v>0</v>
      </c>
      <c r="H104" s="6"/>
      <c r="I104" s="6">
        <v>2868525</v>
      </c>
      <c r="J104" s="6"/>
      <c r="K104" s="6">
        <v>0</v>
      </c>
      <c r="L104" s="6"/>
      <c r="M104" s="6">
        <v>0</v>
      </c>
      <c r="N104" s="6"/>
      <c r="O104" s="6">
        <v>0</v>
      </c>
      <c r="P104" s="6"/>
      <c r="Q104" s="6">
        <v>2868525</v>
      </c>
      <c r="R104" s="6"/>
      <c r="S104" s="6">
        <v>25400</v>
      </c>
      <c r="T104" s="6"/>
      <c r="U104" s="6">
        <v>68629460625</v>
      </c>
      <c r="V104" s="6"/>
      <c r="W104" s="6">
        <v>72427014816.75</v>
      </c>
      <c r="X104" s="5"/>
      <c r="Y104" s="8">
        <v>4.9711284755562741E-3</v>
      </c>
    </row>
    <row r="105" spans="1:25" x14ac:dyDescent="0.55000000000000004">
      <c r="A105" s="1" t="s">
        <v>111</v>
      </c>
      <c r="C105" s="5">
        <v>0</v>
      </c>
      <c r="D105" s="5"/>
      <c r="E105" s="6">
        <v>0</v>
      </c>
      <c r="F105" s="6"/>
      <c r="G105" s="6">
        <v>0</v>
      </c>
      <c r="H105" s="6"/>
      <c r="I105" s="6">
        <v>883106</v>
      </c>
      <c r="J105" s="6"/>
      <c r="K105" s="6">
        <v>0</v>
      </c>
      <c r="L105" s="6"/>
      <c r="M105" s="6">
        <v>0</v>
      </c>
      <c r="N105" s="6"/>
      <c r="O105" s="6">
        <v>0</v>
      </c>
      <c r="P105" s="6"/>
      <c r="Q105" s="6">
        <v>883106</v>
      </c>
      <c r="R105" s="6"/>
      <c r="S105" s="6">
        <v>15490</v>
      </c>
      <c r="T105" s="6"/>
      <c r="U105" s="6">
        <v>9479259804</v>
      </c>
      <c r="V105" s="6"/>
      <c r="W105" s="6">
        <v>13597920033.957001</v>
      </c>
      <c r="X105" s="5"/>
      <c r="Y105" s="8">
        <v>9.3331207506163567E-4</v>
      </c>
    </row>
    <row r="106" spans="1:25" ht="24.75" thickBot="1" x14ac:dyDescent="0.6">
      <c r="C106" s="5"/>
      <c r="D106" s="5"/>
      <c r="E106" s="7">
        <f>SUM(E9:E105)</f>
        <v>8977109529711</v>
      </c>
      <c r="F106" s="5"/>
      <c r="G106" s="7">
        <f>SUM(G9:G105)</f>
        <v>12104962679379.668</v>
      </c>
      <c r="H106" s="5"/>
      <c r="I106" s="5"/>
      <c r="J106" s="5"/>
      <c r="K106" s="7">
        <f>SUM(K9:K105)</f>
        <v>707636354524</v>
      </c>
      <c r="L106" s="5"/>
      <c r="M106" s="5"/>
      <c r="N106" s="5"/>
      <c r="O106" s="7">
        <f>SUM(O9:O105)</f>
        <v>366538632111.99805</v>
      </c>
      <c r="P106" s="5"/>
      <c r="Q106" s="5"/>
      <c r="R106" s="5"/>
      <c r="S106" s="5"/>
      <c r="T106" s="5"/>
      <c r="U106" s="7">
        <f>SUM(U9:U105)</f>
        <v>9463799882349</v>
      </c>
      <c r="V106" s="5"/>
      <c r="W106" s="7">
        <f>SUM(W9:W105)</f>
        <v>12813155243931</v>
      </c>
      <c r="X106" s="5"/>
      <c r="Y106" s="9">
        <f>SUM(Y9:Y105)</f>
        <v>0.87944865677520401</v>
      </c>
    </row>
    <row r="107" spans="1:25" ht="24.75" thickTop="1" x14ac:dyDescent="0.55000000000000004">
      <c r="G107" s="3"/>
      <c r="W107" s="3"/>
    </row>
    <row r="108" spans="1:25" x14ac:dyDescent="0.55000000000000004">
      <c r="G108" s="3"/>
      <c r="W108" s="3"/>
      <c r="Y108" s="3"/>
    </row>
    <row r="109" spans="1:25" x14ac:dyDescent="0.55000000000000004">
      <c r="G109" s="3"/>
    </row>
    <row r="110" spans="1:25" x14ac:dyDescent="0.55000000000000004">
      <c r="Y110" s="1">
        <v>14569531882526</v>
      </c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8"/>
  <sheetViews>
    <sheetView rightToLeft="1" workbookViewId="0">
      <selection activeCell="K14" sqref="K14"/>
    </sheetView>
  </sheetViews>
  <sheetFormatPr defaultRowHeight="24" x14ac:dyDescent="0.55000000000000004"/>
  <cols>
    <col min="1" max="1" width="34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3.570312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3.42578125" style="1" bestFit="1" customWidth="1"/>
    <col min="14" max="14" width="1" style="1" customWidth="1"/>
    <col min="15" max="15" width="13.5703125" style="1" bestFit="1" customWidth="1"/>
    <col min="16" max="16" width="1" style="1" customWidth="1"/>
    <col min="17" max="17" width="10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4.75" x14ac:dyDescent="0.55000000000000004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24.75" x14ac:dyDescent="0.55000000000000004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6" spans="1:17" ht="24.75" x14ac:dyDescent="0.55000000000000004">
      <c r="A6" s="26" t="s">
        <v>3</v>
      </c>
      <c r="C6" s="27" t="s">
        <v>266</v>
      </c>
      <c r="D6" s="27" t="s">
        <v>4</v>
      </c>
      <c r="E6" s="27" t="s">
        <v>4</v>
      </c>
      <c r="F6" s="27" t="s">
        <v>4</v>
      </c>
      <c r="G6" s="27" t="s">
        <v>4</v>
      </c>
      <c r="H6" s="27" t="s">
        <v>4</v>
      </c>
      <c r="I6" s="27" t="s">
        <v>4</v>
      </c>
      <c r="K6" s="27" t="s">
        <v>6</v>
      </c>
      <c r="L6" s="27" t="s">
        <v>6</v>
      </c>
      <c r="M6" s="27" t="s">
        <v>6</v>
      </c>
      <c r="N6" s="27" t="s">
        <v>6</v>
      </c>
      <c r="O6" s="27" t="s">
        <v>6</v>
      </c>
      <c r="P6" s="27" t="s">
        <v>6</v>
      </c>
      <c r="Q6" s="27" t="s">
        <v>6</v>
      </c>
    </row>
    <row r="7" spans="1:17" ht="24.75" x14ac:dyDescent="0.55000000000000004">
      <c r="A7" s="27" t="s">
        <v>3</v>
      </c>
      <c r="C7" s="27" t="s">
        <v>112</v>
      </c>
      <c r="E7" s="27" t="s">
        <v>113</v>
      </c>
      <c r="G7" s="27" t="s">
        <v>114</v>
      </c>
      <c r="I7" s="27" t="s">
        <v>115</v>
      </c>
      <c r="K7" s="27" t="s">
        <v>112</v>
      </c>
      <c r="M7" s="27" t="s">
        <v>113</v>
      </c>
      <c r="O7" s="27" t="s">
        <v>114</v>
      </c>
      <c r="Q7" s="27" t="s">
        <v>115</v>
      </c>
    </row>
    <row r="8" spans="1:17" x14ac:dyDescent="0.55000000000000004">
      <c r="A8" s="1" t="s">
        <v>116</v>
      </c>
      <c r="C8" s="10">
        <v>16203546</v>
      </c>
      <c r="D8" s="4"/>
      <c r="E8" s="10">
        <v>6937</v>
      </c>
      <c r="F8" s="4"/>
      <c r="G8" s="4" t="s">
        <v>117</v>
      </c>
      <c r="H8" s="4"/>
      <c r="I8" s="10">
        <v>1</v>
      </c>
      <c r="J8" s="4"/>
      <c r="K8" s="10">
        <v>16203546</v>
      </c>
      <c r="L8" s="4"/>
      <c r="M8" s="10">
        <v>6937</v>
      </c>
      <c r="N8" s="4"/>
      <c r="O8" s="4" t="s">
        <v>117</v>
      </c>
      <c r="P8" s="4"/>
      <c r="Q8" s="10">
        <v>1</v>
      </c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L25"/>
  <sheetViews>
    <sheetView rightToLeft="1" topLeftCell="H16" workbookViewId="0">
      <selection activeCell="AK18" sqref="AK18"/>
    </sheetView>
  </sheetViews>
  <sheetFormatPr defaultRowHeight="24" x14ac:dyDescent="0.55000000000000004"/>
  <cols>
    <col min="1" max="1" width="33.14062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6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6.5703125" style="1" bestFit="1" customWidth="1"/>
    <col min="28" max="28" width="1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7.1406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8" ht="24.75" x14ac:dyDescent="0.55000000000000004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3" spans="1:38" ht="24.75" x14ac:dyDescent="0.55000000000000004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4.75" x14ac:dyDescent="0.55000000000000004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6" spans="1:38" ht="24.75" x14ac:dyDescent="0.55000000000000004">
      <c r="A6" s="27" t="s">
        <v>118</v>
      </c>
      <c r="B6" s="27" t="s">
        <v>118</v>
      </c>
      <c r="C6" s="27" t="s">
        <v>118</v>
      </c>
      <c r="D6" s="27" t="s">
        <v>118</v>
      </c>
      <c r="E6" s="27" t="s">
        <v>118</v>
      </c>
      <c r="F6" s="27" t="s">
        <v>118</v>
      </c>
      <c r="G6" s="27" t="s">
        <v>118</v>
      </c>
      <c r="H6" s="27" t="s">
        <v>118</v>
      </c>
      <c r="I6" s="27" t="s">
        <v>118</v>
      </c>
      <c r="J6" s="27" t="s">
        <v>118</v>
      </c>
      <c r="K6" s="27" t="s">
        <v>118</v>
      </c>
      <c r="L6" s="27" t="s">
        <v>118</v>
      </c>
      <c r="M6" s="27" t="s">
        <v>118</v>
      </c>
      <c r="O6" s="27" t="s">
        <v>266</v>
      </c>
      <c r="P6" s="27" t="s">
        <v>4</v>
      </c>
      <c r="Q6" s="27" t="s">
        <v>4</v>
      </c>
      <c r="R6" s="27" t="s">
        <v>4</v>
      </c>
      <c r="S6" s="27" t="s">
        <v>4</v>
      </c>
      <c r="U6" s="27" t="s">
        <v>5</v>
      </c>
      <c r="V6" s="27" t="s">
        <v>5</v>
      </c>
      <c r="W6" s="27" t="s">
        <v>5</v>
      </c>
      <c r="X6" s="27" t="s">
        <v>5</v>
      </c>
      <c r="Y6" s="27" t="s">
        <v>5</v>
      </c>
      <c r="Z6" s="27" t="s">
        <v>5</v>
      </c>
      <c r="AA6" s="27" t="s">
        <v>5</v>
      </c>
      <c r="AC6" s="27" t="s">
        <v>6</v>
      </c>
      <c r="AD6" s="27" t="s">
        <v>6</v>
      </c>
      <c r="AE6" s="27" t="s">
        <v>6</v>
      </c>
      <c r="AF6" s="27" t="s">
        <v>6</v>
      </c>
      <c r="AG6" s="27" t="s">
        <v>6</v>
      </c>
      <c r="AH6" s="27" t="s">
        <v>6</v>
      </c>
      <c r="AI6" s="27" t="s">
        <v>6</v>
      </c>
      <c r="AJ6" s="27" t="s">
        <v>6</v>
      </c>
      <c r="AK6" s="27" t="s">
        <v>6</v>
      </c>
    </row>
    <row r="7" spans="1:38" ht="24.75" x14ac:dyDescent="0.55000000000000004">
      <c r="A7" s="26" t="s">
        <v>119</v>
      </c>
      <c r="C7" s="26" t="s">
        <v>120</v>
      </c>
      <c r="E7" s="26" t="s">
        <v>121</v>
      </c>
      <c r="G7" s="26" t="s">
        <v>122</v>
      </c>
      <c r="I7" s="26" t="s">
        <v>123</v>
      </c>
      <c r="K7" s="26" t="s">
        <v>124</v>
      </c>
      <c r="M7" s="26" t="s">
        <v>115</v>
      </c>
      <c r="O7" s="26" t="s">
        <v>7</v>
      </c>
      <c r="Q7" s="26" t="s">
        <v>8</v>
      </c>
      <c r="S7" s="26" t="s">
        <v>9</v>
      </c>
      <c r="U7" s="27" t="s">
        <v>10</v>
      </c>
      <c r="V7" s="27" t="s">
        <v>10</v>
      </c>
      <c r="W7" s="27" t="s">
        <v>10</v>
      </c>
      <c r="Y7" s="27" t="s">
        <v>11</v>
      </c>
      <c r="Z7" s="27" t="s">
        <v>11</v>
      </c>
      <c r="AA7" s="27" t="s">
        <v>11</v>
      </c>
      <c r="AC7" s="26" t="s">
        <v>7</v>
      </c>
      <c r="AE7" s="26" t="s">
        <v>125</v>
      </c>
      <c r="AG7" s="26" t="s">
        <v>8</v>
      </c>
      <c r="AI7" s="26" t="s">
        <v>9</v>
      </c>
      <c r="AK7" s="26" t="s">
        <v>13</v>
      </c>
    </row>
    <row r="8" spans="1:38" ht="24.75" x14ac:dyDescent="0.55000000000000004">
      <c r="A8" s="27" t="s">
        <v>119</v>
      </c>
      <c r="C8" s="27" t="s">
        <v>120</v>
      </c>
      <c r="E8" s="27" t="s">
        <v>121</v>
      </c>
      <c r="G8" s="27" t="s">
        <v>122</v>
      </c>
      <c r="I8" s="27" t="s">
        <v>123</v>
      </c>
      <c r="K8" s="27" t="s">
        <v>124</v>
      </c>
      <c r="M8" s="27" t="s">
        <v>115</v>
      </c>
      <c r="O8" s="27" t="s">
        <v>7</v>
      </c>
      <c r="Q8" s="27" t="s">
        <v>8</v>
      </c>
      <c r="S8" s="27" t="s">
        <v>9</v>
      </c>
      <c r="U8" s="27" t="s">
        <v>7</v>
      </c>
      <c r="W8" s="27" t="s">
        <v>8</v>
      </c>
      <c r="Y8" s="27" t="s">
        <v>7</v>
      </c>
      <c r="AA8" s="27" t="s">
        <v>14</v>
      </c>
      <c r="AC8" s="27" t="s">
        <v>7</v>
      </c>
      <c r="AE8" s="27" t="s">
        <v>125</v>
      </c>
      <c r="AG8" s="27" t="s">
        <v>8</v>
      </c>
      <c r="AI8" s="27" t="s">
        <v>9</v>
      </c>
      <c r="AK8" s="27" t="s">
        <v>13</v>
      </c>
    </row>
    <row r="9" spans="1:38" x14ac:dyDescent="0.55000000000000004">
      <c r="A9" s="1" t="s">
        <v>126</v>
      </c>
      <c r="C9" s="4" t="s">
        <v>127</v>
      </c>
      <c r="D9" s="4"/>
      <c r="E9" s="4" t="s">
        <v>127</v>
      </c>
      <c r="F9" s="4"/>
      <c r="G9" s="4" t="s">
        <v>128</v>
      </c>
      <c r="H9" s="4"/>
      <c r="I9" s="4" t="s">
        <v>129</v>
      </c>
      <c r="J9" s="4"/>
      <c r="K9" s="10">
        <v>0</v>
      </c>
      <c r="L9" s="4"/>
      <c r="M9" s="10">
        <v>0</v>
      </c>
      <c r="N9" s="4"/>
      <c r="O9" s="10">
        <v>2348</v>
      </c>
      <c r="P9" s="4"/>
      <c r="Q9" s="10">
        <v>1874064383</v>
      </c>
      <c r="R9" s="4"/>
      <c r="S9" s="10">
        <v>2321798057</v>
      </c>
      <c r="T9" s="4"/>
      <c r="U9" s="10">
        <v>0</v>
      </c>
      <c r="V9" s="4"/>
      <c r="W9" s="10">
        <v>0</v>
      </c>
      <c r="X9" s="4"/>
      <c r="Y9" s="10">
        <v>2348</v>
      </c>
      <c r="Z9" s="4"/>
      <c r="AA9" s="10">
        <v>2348000000</v>
      </c>
      <c r="AB9" s="10"/>
      <c r="AC9" s="10">
        <v>0</v>
      </c>
      <c r="AD9" s="4"/>
      <c r="AE9" s="10">
        <v>0</v>
      </c>
      <c r="AF9" s="4"/>
      <c r="AG9" s="10">
        <v>0</v>
      </c>
      <c r="AH9" s="4"/>
      <c r="AI9" s="10">
        <v>0</v>
      </c>
      <c r="AJ9" s="4"/>
      <c r="AK9" s="8">
        <v>0</v>
      </c>
      <c r="AL9" s="4"/>
    </row>
    <row r="10" spans="1:38" x14ac:dyDescent="0.55000000000000004">
      <c r="A10" s="1" t="s">
        <v>130</v>
      </c>
      <c r="C10" s="4" t="s">
        <v>127</v>
      </c>
      <c r="D10" s="4"/>
      <c r="E10" s="4" t="s">
        <v>127</v>
      </c>
      <c r="F10" s="4"/>
      <c r="G10" s="4" t="s">
        <v>131</v>
      </c>
      <c r="H10" s="4"/>
      <c r="I10" s="4" t="s">
        <v>132</v>
      </c>
      <c r="J10" s="4"/>
      <c r="K10" s="10">
        <v>0</v>
      </c>
      <c r="L10" s="4"/>
      <c r="M10" s="10">
        <v>0</v>
      </c>
      <c r="N10" s="4"/>
      <c r="O10" s="10">
        <v>97965</v>
      </c>
      <c r="P10" s="4"/>
      <c r="Q10" s="10">
        <v>76993199150</v>
      </c>
      <c r="R10" s="4"/>
      <c r="S10" s="10">
        <v>95538721117</v>
      </c>
      <c r="T10" s="4"/>
      <c r="U10" s="10">
        <v>0</v>
      </c>
      <c r="V10" s="4"/>
      <c r="W10" s="10">
        <v>0</v>
      </c>
      <c r="X10" s="4"/>
      <c r="Y10" s="10">
        <v>0</v>
      </c>
      <c r="Z10" s="4"/>
      <c r="AA10" s="10">
        <v>0</v>
      </c>
      <c r="AB10" s="10"/>
      <c r="AC10" s="10">
        <v>97965</v>
      </c>
      <c r="AD10" s="4"/>
      <c r="AE10" s="10">
        <v>992500</v>
      </c>
      <c r="AF10" s="4"/>
      <c r="AG10" s="10">
        <v>76993199150</v>
      </c>
      <c r="AH10" s="4"/>
      <c r="AI10" s="10">
        <v>97212639514</v>
      </c>
      <c r="AJ10" s="4"/>
      <c r="AK10" s="8">
        <v>6.6723241554927509E-3</v>
      </c>
      <c r="AL10" s="4"/>
    </row>
    <row r="11" spans="1:38" x14ac:dyDescent="0.55000000000000004">
      <c r="A11" s="1" t="s">
        <v>133</v>
      </c>
      <c r="C11" s="4" t="s">
        <v>127</v>
      </c>
      <c r="D11" s="4"/>
      <c r="E11" s="4" t="s">
        <v>127</v>
      </c>
      <c r="F11" s="4"/>
      <c r="G11" s="4" t="s">
        <v>134</v>
      </c>
      <c r="H11" s="4"/>
      <c r="I11" s="4" t="s">
        <v>135</v>
      </c>
      <c r="J11" s="4"/>
      <c r="K11" s="10">
        <v>0</v>
      </c>
      <c r="L11" s="4"/>
      <c r="M11" s="10">
        <v>0</v>
      </c>
      <c r="N11" s="4"/>
      <c r="O11" s="10">
        <v>34430</v>
      </c>
      <c r="P11" s="4"/>
      <c r="Q11" s="10">
        <v>28011834943</v>
      </c>
      <c r="R11" s="4"/>
      <c r="S11" s="10">
        <v>33197929484</v>
      </c>
      <c r="T11" s="4"/>
      <c r="U11" s="10">
        <v>0</v>
      </c>
      <c r="V11" s="4"/>
      <c r="W11" s="10">
        <v>0</v>
      </c>
      <c r="X11" s="4"/>
      <c r="Y11" s="10">
        <v>0</v>
      </c>
      <c r="Z11" s="4"/>
      <c r="AA11" s="10">
        <v>0</v>
      </c>
      <c r="AB11" s="10"/>
      <c r="AC11" s="10">
        <v>34430</v>
      </c>
      <c r="AD11" s="4"/>
      <c r="AE11" s="10">
        <v>980350</v>
      </c>
      <c r="AF11" s="4"/>
      <c r="AG11" s="10">
        <v>28011834943</v>
      </c>
      <c r="AH11" s="4"/>
      <c r="AI11" s="10">
        <v>33747332687</v>
      </c>
      <c r="AJ11" s="4"/>
      <c r="AK11" s="8">
        <v>2.3162949200498978E-3</v>
      </c>
      <c r="AL11" s="4"/>
    </row>
    <row r="12" spans="1:38" x14ac:dyDescent="0.55000000000000004">
      <c r="A12" s="1" t="s">
        <v>136</v>
      </c>
      <c r="C12" s="4" t="s">
        <v>127</v>
      </c>
      <c r="D12" s="4"/>
      <c r="E12" s="4" t="s">
        <v>127</v>
      </c>
      <c r="F12" s="4"/>
      <c r="G12" s="4" t="s">
        <v>137</v>
      </c>
      <c r="H12" s="4"/>
      <c r="I12" s="4" t="s">
        <v>138</v>
      </c>
      <c r="J12" s="4"/>
      <c r="K12" s="10">
        <v>0</v>
      </c>
      <c r="L12" s="4"/>
      <c r="M12" s="10">
        <v>0</v>
      </c>
      <c r="N12" s="4"/>
      <c r="O12" s="10">
        <v>29349</v>
      </c>
      <c r="P12" s="4"/>
      <c r="Q12" s="10">
        <v>27945273974</v>
      </c>
      <c r="R12" s="4"/>
      <c r="S12" s="10">
        <v>28962212647</v>
      </c>
      <c r="T12" s="4"/>
      <c r="U12" s="10">
        <v>0</v>
      </c>
      <c r="V12" s="4"/>
      <c r="W12" s="10">
        <v>0</v>
      </c>
      <c r="X12" s="4"/>
      <c r="Y12" s="10">
        <v>29349</v>
      </c>
      <c r="Z12" s="4"/>
      <c r="AA12" s="10">
        <v>29349000000</v>
      </c>
      <c r="AB12" s="10"/>
      <c r="AC12" s="10">
        <v>0</v>
      </c>
      <c r="AD12" s="4"/>
      <c r="AE12" s="10">
        <v>0</v>
      </c>
      <c r="AF12" s="4"/>
      <c r="AG12" s="10">
        <v>0</v>
      </c>
      <c r="AH12" s="4"/>
      <c r="AI12" s="10">
        <v>0</v>
      </c>
      <c r="AJ12" s="4"/>
      <c r="AK12" s="8">
        <v>0</v>
      </c>
      <c r="AL12" s="4"/>
    </row>
    <row r="13" spans="1:38" x14ac:dyDescent="0.55000000000000004">
      <c r="A13" s="1" t="s">
        <v>139</v>
      </c>
      <c r="C13" s="4" t="s">
        <v>127</v>
      </c>
      <c r="D13" s="4"/>
      <c r="E13" s="4" t="s">
        <v>127</v>
      </c>
      <c r="F13" s="4"/>
      <c r="G13" s="4" t="s">
        <v>140</v>
      </c>
      <c r="H13" s="4"/>
      <c r="I13" s="4" t="s">
        <v>141</v>
      </c>
      <c r="J13" s="4"/>
      <c r="K13" s="10">
        <v>0</v>
      </c>
      <c r="L13" s="4"/>
      <c r="M13" s="10">
        <v>0</v>
      </c>
      <c r="N13" s="4"/>
      <c r="O13" s="10">
        <v>120000</v>
      </c>
      <c r="P13" s="4"/>
      <c r="Q13" s="10">
        <v>100819467532</v>
      </c>
      <c r="R13" s="4"/>
      <c r="S13" s="10">
        <v>111759739875</v>
      </c>
      <c r="T13" s="4"/>
      <c r="U13" s="10">
        <v>0</v>
      </c>
      <c r="V13" s="4"/>
      <c r="W13" s="10">
        <v>0</v>
      </c>
      <c r="X13" s="4"/>
      <c r="Y13" s="10">
        <v>0</v>
      </c>
      <c r="Z13" s="4"/>
      <c r="AA13" s="10">
        <v>0</v>
      </c>
      <c r="AB13" s="10"/>
      <c r="AC13" s="10">
        <v>120000</v>
      </c>
      <c r="AD13" s="4"/>
      <c r="AE13" s="10">
        <v>942000</v>
      </c>
      <c r="AF13" s="4"/>
      <c r="AG13" s="10">
        <v>100819467532</v>
      </c>
      <c r="AH13" s="4"/>
      <c r="AI13" s="10">
        <v>113019511500</v>
      </c>
      <c r="AJ13" s="4"/>
      <c r="AK13" s="8">
        <v>7.7572507072481995E-3</v>
      </c>
      <c r="AL13" s="4"/>
    </row>
    <row r="14" spans="1:38" x14ac:dyDescent="0.55000000000000004">
      <c r="A14" s="1" t="s">
        <v>142</v>
      </c>
      <c r="C14" s="4" t="s">
        <v>127</v>
      </c>
      <c r="D14" s="4"/>
      <c r="E14" s="4" t="s">
        <v>127</v>
      </c>
      <c r="F14" s="4"/>
      <c r="G14" s="4" t="s">
        <v>143</v>
      </c>
      <c r="H14" s="4"/>
      <c r="I14" s="4" t="s">
        <v>144</v>
      </c>
      <c r="J14" s="4"/>
      <c r="K14" s="10">
        <v>0</v>
      </c>
      <c r="L14" s="4"/>
      <c r="M14" s="10">
        <v>0</v>
      </c>
      <c r="N14" s="4"/>
      <c r="O14" s="10">
        <v>179889</v>
      </c>
      <c r="P14" s="4"/>
      <c r="Q14" s="10">
        <v>155121535665</v>
      </c>
      <c r="R14" s="4"/>
      <c r="S14" s="10">
        <v>166153136374</v>
      </c>
      <c r="T14" s="4"/>
      <c r="U14" s="10">
        <v>0</v>
      </c>
      <c r="V14" s="4"/>
      <c r="W14" s="10">
        <v>0</v>
      </c>
      <c r="X14" s="4"/>
      <c r="Y14" s="10">
        <v>100000</v>
      </c>
      <c r="Z14" s="4"/>
      <c r="AA14" s="10">
        <v>93344582500</v>
      </c>
      <c r="AB14" s="10"/>
      <c r="AC14" s="10">
        <v>79889</v>
      </c>
      <c r="AD14" s="4"/>
      <c r="AE14" s="10">
        <v>938390</v>
      </c>
      <c r="AF14" s="4"/>
      <c r="AG14" s="10">
        <v>68889728459</v>
      </c>
      <c r="AH14" s="4"/>
      <c r="AI14" s="10">
        <v>74953450934</v>
      </c>
      <c r="AJ14" s="4"/>
      <c r="AK14" s="8">
        <v>5.1445339176542509E-3</v>
      </c>
      <c r="AL14" s="4"/>
    </row>
    <row r="15" spans="1:38" x14ac:dyDescent="0.55000000000000004">
      <c r="A15" s="1" t="s">
        <v>145</v>
      </c>
      <c r="C15" s="4" t="s">
        <v>127</v>
      </c>
      <c r="D15" s="4"/>
      <c r="E15" s="4" t="s">
        <v>127</v>
      </c>
      <c r="F15" s="4"/>
      <c r="G15" s="4" t="s">
        <v>146</v>
      </c>
      <c r="H15" s="4"/>
      <c r="I15" s="4" t="s">
        <v>147</v>
      </c>
      <c r="J15" s="4"/>
      <c r="K15" s="10">
        <v>0</v>
      </c>
      <c r="L15" s="4"/>
      <c r="M15" s="10">
        <v>0</v>
      </c>
      <c r="N15" s="4"/>
      <c r="O15" s="10">
        <v>170000</v>
      </c>
      <c r="P15" s="4"/>
      <c r="Q15" s="10">
        <v>139622965887</v>
      </c>
      <c r="R15" s="4"/>
      <c r="S15" s="10">
        <v>147193316375</v>
      </c>
      <c r="T15" s="4"/>
      <c r="U15" s="10">
        <v>0</v>
      </c>
      <c r="V15" s="4"/>
      <c r="W15" s="10">
        <v>0</v>
      </c>
      <c r="X15" s="4"/>
      <c r="Y15" s="10">
        <v>0</v>
      </c>
      <c r="Z15" s="4"/>
      <c r="AA15" s="10">
        <v>0</v>
      </c>
      <c r="AB15" s="10"/>
      <c r="AC15" s="10">
        <v>170000</v>
      </c>
      <c r="AD15" s="4"/>
      <c r="AE15" s="10">
        <v>877010</v>
      </c>
      <c r="AF15" s="4"/>
      <c r="AG15" s="10">
        <v>139622965887</v>
      </c>
      <c r="AH15" s="4"/>
      <c r="AI15" s="10">
        <v>149064677129</v>
      </c>
      <c r="AJ15" s="4"/>
      <c r="AK15" s="8">
        <v>1.0231260573840471E-2</v>
      </c>
      <c r="AL15" s="4"/>
    </row>
    <row r="16" spans="1:38" x14ac:dyDescent="0.55000000000000004">
      <c r="A16" s="1" t="s">
        <v>148</v>
      </c>
      <c r="C16" s="4" t="s">
        <v>127</v>
      </c>
      <c r="D16" s="4"/>
      <c r="E16" s="4" t="s">
        <v>127</v>
      </c>
      <c r="F16" s="4"/>
      <c r="G16" s="4" t="s">
        <v>149</v>
      </c>
      <c r="H16" s="4"/>
      <c r="I16" s="4" t="s">
        <v>150</v>
      </c>
      <c r="J16" s="4"/>
      <c r="K16" s="10">
        <v>0</v>
      </c>
      <c r="L16" s="4"/>
      <c r="M16" s="10">
        <v>0</v>
      </c>
      <c r="N16" s="4"/>
      <c r="O16" s="10">
        <v>13857</v>
      </c>
      <c r="P16" s="4"/>
      <c r="Q16" s="10">
        <v>11163208274</v>
      </c>
      <c r="R16" s="4"/>
      <c r="S16" s="10">
        <v>11856532643</v>
      </c>
      <c r="T16" s="4"/>
      <c r="U16" s="10">
        <v>6100</v>
      </c>
      <c r="V16" s="4"/>
      <c r="W16" s="10">
        <v>5301749765</v>
      </c>
      <c r="X16" s="4"/>
      <c r="Y16" s="10">
        <v>0</v>
      </c>
      <c r="Z16" s="4"/>
      <c r="AA16" s="10">
        <v>0</v>
      </c>
      <c r="AB16" s="10"/>
      <c r="AC16" s="10">
        <v>19957</v>
      </c>
      <c r="AD16" s="4"/>
      <c r="AE16" s="10">
        <v>868990</v>
      </c>
      <c r="AF16" s="4"/>
      <c r="AG16" s="10">
        <v>16464958039</v>
      </c>
      <c r="AH16" s="4"/>
      <c r="AI16" s="10">
        <v>17339290113</v>
      </c>
      <c r="AJ16" s="4"/>
      <c r="AK16" s="8">
        <v>1.1901061923476014E-3</v>
      </c>
      <c r="AL16" s="4"/>
    </row>
    <row r="17" spans="1:38" x14ac:dyDescent="0.55000000000000004">
      <c r="A17" s="1" t="s">
        <v>151</v>
      </c>
      <c r="C17" s="4" t="s">
        <v>127</v>
      </c>
      <c r="D17" s="4"/>
      <c r="E17" s="4" t="s">
        <v>127</v>
      </c>
      <c r="F17" s="4"/>
      <c r="G17" s="4" t="s">
        <v>152</v>
      </c>
      <c r="H17" s="4"/>
      <c r="I17" s="4" t="s">
        <v>153</v>
      </c>
      <c r="J17" s="4"/>
      <c r="K17" s="10">
        <v>0</v>
      </c>
      <c r="L17" s="4"/>
      <c r="M17" s="10">
        <v>0</v>
      </c>
      <c r="N17" s="4"/>
      <c r="O17" s="10">
        <v>155410</v>
      </c>
      <c r="P17" s="4"/>
      <c r="Q17" s="10">
        <v>120382333264</v>
      </c>
      <c r="R17" s="4"/>
      <c r="S17" s="10">
        <v>130638829019</v>
      </c>
      <c r="T17" s="4"/>
      <c r="U17" s="10">
        <v>0</v>
      </c>
      <c r="V17" s="4"/>
      <c r="W17" s="10">
        <v>0</v>
      </c>
      <c r="X17" s="4"/>
      <c r="Y17" s="10">
        <v>104666</v>
      </c>
      <c r="Z17" s="4"/>
      <c r="AA17" s="10">
        <v>88920598076</v>
      </c>
      <c r="AB17" s="10"/>
      <c r="AC17" s="10">
        <v>50744</v>
      </c>
      <c r="AD17" s="4"/>
      <c r="AE17" s="10">
        <v>851660</v>
      </c>
      <c r="AF17" s="4"/>
      <c r="AG17" s="10">
        <v>39306872910</v>
      </c>
      <c r="AH17" s="4"/>
      <c r="AI17" s="10">
        <v>43208802024</v>
      </c>
      <c r="AJ17" s="4"/>
      <c r="AK17" s="8">
        <v>2.9656959724164212E-3</v>
      </c>
      <c r="AL17" s="4"/>
    </row>
    <row r="18" spans="1:38" x14ac:dyDescent="0.55000000000000004">
      <c r="A18" s="1" t="s">
        <v>154</v>
      </c>
      <c r="C18" s="4" t="s">
        <v>127</v>
      </c>
      <c r="D18" s="4"/>
      <c r="E18" s="4" t="s">
        <v>127</v>
      </c>
      <c r="F18" s="4"/>
      <c r="G18" s="4" t="s">
        <v>155</v>
      </c>
      <c r="H18" s="4"/>
      <c r="I18" s="4" t="s">
        <v>156</v>
      </c>
      <c r="J18" s="4"/>
      <c r="K18" s="10">
        <v>0</v>
      </c>
      <c r="L18" s="4"/>
      <c r="M18" s="10">
        <v>0</v>
      </c>
      <c r="N18" s="4"/>
      <c r="O18" s="10">
        <v>38137</v>
      </c>
      <c r="P18" s="4"/>
      <c r="Q18" s="10">
        <v>27806998254</v>
      </c>
      <c r="R18" s="4"/>
      <c r="S18" s="10">
        <v>31045517379</v>
      </c>
      <c r="T18" s="4"/>
      <c r="U18" s="10">
        <v>0</v>
      </c>
      <c r="V18" s="4"/>
      <c r="W18" s="10">
        <v>0</v>
      </c>
      <c r="X18" s="4"/>
      <c r="Y18" s="10">
        <v>38137</v>
      </c>
      <c r="Z18" s="4"/>
      <c r="AA18" s="10">
        <v>31305183279</v>
      </c>
      <c r="AB18" s="10"/>
      <c r="AC18" s="10">
        <v>0</v>
      </c>
      <c r="AD18" s="4"/>
      <c r="AE18" s="10">
        <v>0</v>
      </c>
      <c r="AF18" s="4"/>
      <c r="AG18" s="10">
        <v>0</v>
      </c>
      <c r="AH18" s="4"/>
      <c r="AI18" s="10">
        <v>0</v>
      </c>
      <c r="AJ18" s="4"/>
      <c r="AK18" s="8">
        <v>0</v>
      </c>
      <c r="AL18" s="4"/>
    </row>
    <row r="19" spans="1:38" x14ac:dyDescent="0.55000000000000004">
      <c r="A19" s="1" t="s">
        <v>157</v>
      </c>
      <c r="C19" s="4" t="s">
        <v>127</v>
      </c>
      <c r="D19" s="4"/>
      <c r="E19" s="4" t="s">
        <v>127</v>
      </c>
      <c r="F19" s="4"/>
      <c r="G19" s="4" t="s">
        <v>158</v>
      </c>
      <c r="H19" s="4"/>
      <c r="I19" s="4" t="s">
        <v>159</v>
      </c>
      <c r="J19" s="4"/>
      <c r="K19" s="10">
        <v>16</v>
      </c>
      <c r="L19" s="4"/>
      <c r="M19" s="10">
        <v>16</v>
      </c>
      <c r="N19" s="4"/>
      <c r="O19" s="10">
        <v>420511</v>
      </c>
      <c r="P19" s="4"/>
      <c r="Q19" s="10">
        <v>416494965631</v>
      </c>
      <c r="R19" s="4"/>
      <c r="S19" s="10">
        <v>418332608469</v>
      </c>
      <c r="T19" s="4"/>
      <c r="U19" s="10">
        <v>0</v>
      </c>
      <c r="V19" s="4"/>
      <c r="W19" s="10">
        <v>0</v>
      </c>
      <c r="X19" s="4"/>
      <c r="Y19" s="10">
        <v>420511</v>
      </c>
      <c r="Z19" s="4"/>
      <c r="AA19" s="10">
        <v>420511000000</v>
      </c>
      <c r="AB19" s="10"/>
      <c r="AC19" s="10">
        <v>0</v>
      </c>
      <c r="AD19" s="4"/>
      <c r="AE19" s="10">
        <v>0</v>
      </c>
      <c r="AF19" s="4"/>
      <c r="AG19" s="10">
        <v>0</v>
      </c>
      <c r="AH19" s="4"/>
      <c r="AI19" s="10">
        <v>0</v>
      </c>
      <c r="AJ19" s="4"/>
      <c r="AK19" s="8">
        <v>0</v>
      </c>
      <c r="AL19" s="4"/>
    </row>
    <row r="20" spans="1:38" x14ac:dyDescent="0.55000000000000004">
      <c r="A20" s="1" t="s">
        <v>160</v>
      </c>
      <c r="C20" s="4" t="s">
        <v>127</v>
      </c>
      <c r="D20" s="4"/>
      <c r="E20" s="4" t="s">
        <v>127</v>
      </c>
      <c r="F20" s="4"/>
      <c r="G20" s="4" t="s">
        <v>161</v>
      </c>
      <c r="H20" s="4"/>
      <c r="I20" s="4" t="s">
        <v>162</v>
      </c>
      <c r="J20" s="4"/>
      <c r="K20" s="10">
        <v>15</v>
      </c>
      <c r="L20" s="4"/>
      <c r="M20" s="10">
        <v>15</v>
      </c>
      <c r="N20" s="4"/>
      <c r="O20" s="10">
        <v>100000</v>
      </c>
      <c r="P20" s="4"/>
      <c r="Q20" s="10">
        <v>97415543750</v>
      </c>
      <c r="R20" s="4"/>
      <c r="S20" s="10">
        <v>99501962000</v>
      </c>
      <c r="T20" s="4"/>
      <c r="U20" s="10">
        <v>0</v>
      </c>
      <c r="V20" s="4"/>
      <c r="W20" s="10">
        <v>0</v>
      </c>
      <c r="X20" s="4"/>
      <c r="Y20" s="10">
        <v>0</v>
      </c>
      <c r="Z20" s="4"/>
      <c r="AA20" s="10">
        <v>0</v>
      </c>
      <c r="AB20" s="10"/>
      <c r="AC20" s="10">
        <v>100000</v>
      </c>
      <c r="AD20" s="4"/>
      <c r="AE20" s="10">
        <v>999200</v>
      </c>
      <c r="AF20" s="4"/>
      <c r="AG20" s="10">
        <v>97415543750</v>
      </c>
      <c r="AH20" s="4"/>
      <c r="AI20" s="10">
        <v>99901889500</v>
      </c>
      <c r="AJ20" s="4"/>
      <c r="AK20" s="8">
        <v>6.8569045529745225E-3</v>
      </c>
      <c r="AL20" s="4"/>
    </row>
    <row r="21" spans="1:38" x14ac:dyDescent="0.55000000000000004">
      <c r="A21" s="1" t="s">
        <v>163</v>
      </c>
      <c r="C21" s="4" t="s">
        <v>127</v>
      </c>
      <c r="D21" s="4"/>
      <c r="E21" s="4" t="s">
        <v>127</v>
      </c>
      <c r="F21" s="4"/>
      <c r="G21" s="4" t="s">
        <v>161</v>
      </c>
      <c r="H21" s="4"/>
      <c r="I21" s="4" t="s">
        <v>164</v>
      </c>
      <c r="J21" s="4"/>
      <c r="K21" s="10">
        <v>15</v>
      </c>
      <c r="L21" s="4"/>
      <c r="M21" s="10">
        <v>15</v>
      </c>
      <c r="N21" s="4"/>
      <c r="O21" s="10">
        <v>140000</v>
      </c>
      <c r="P21" s="4"/>
      <c r="Q21" s="10">
        <v>137776805000</v>
      </c>
      <c r="R21" s="4"/>
      <c r="S21" s="10">
        <v>138084967562</v>
      </c>
      <c r="T21" s="4"/>
      <c r="U21" s="10">
        <v>0</v>
      </c>
      <c r="V21" s="4"/>
      <c r="W21" s="10">
        <v>0</v>
      </c>
      <c r="X21" s="4"/>
      <c r="Y21" s="10">
        <v>105000</v>
      </c>
      <c r="Z21" s="4"/>
      <c r="AA21" s="10">
        <v>104288090506</v>
      </c>
      <c r="AB21" s="10"/>
      <c r="AC21" s="10">
        <v>35000</v>
      </c>
      <c r="AD21" s="4"/>
      <c r="AE21" s="10">
        <v>990000</v>
      </c>
      <c r="AF21" s="4"/>
      <c r="AG21" s="10">
        <v>34444201250</v>
      </c>
      <c r="AH21" s="4"/>
      <c r="AI21" s="10">
        <v>34643719687</v>
      </c>
      <c r="AJ21" s="4"/>
      <c r="AK21" s="8">
        <v>2.377819683318036E-3</v>
      </c>
      <c r="AL21" s="4"/>
    </row>
    <row r="22" spans="1:38" x14ac:dyDescent="0.55000000000000004">
      <c r="A22" s="1" t="s">
        <v>165</v>
      </c>
      <c r="C22" s="4" t="s">
        <v>127</v>
      </c>
      <c r="D22" s="4"/>
      <c r="E22" s="4" t="s">
        <v>127</v>
      </c>
      <c r="F22" s="4"/>
      <c r="G22" s="4" t="s">
        <v>166</v>
      </c>
      <c r="H22" s="4"/>
      <c r="I22" s="4" t="s">
        <v>167</v>
      </c>
      <c r="J22" s="4"/>
      <c r="K22" s="10">
        <v>18</v>
      </c>
      <c r="L22" s="4"/>
      <c r="M22" s="10">
        <v>18</v>
      </c>
      <c r="N22" s="4"/>
      <c r="O22" s="10">
        <v>10000</v>
      </c>
      <c r="P22" s="4"/>
      <c r="Q22" s="10">
        <v>10001802495</v>
      </c>
      <c r="R22" s="4"/>
      <c r="S22" s="10">
        <v>9998177508</v>
      </c>
      <c r="T22" s="4"/>
      <c r="U22" s="10">
        <v>0</v>
      </c>
      <c r="V22" s="4"/>
      <c r="W22" s="10">
        <v>0</v>
      </c>
      <c r="X22" s="4"/>
      <c r="Y22" s="10">
        <v>0</v>
      </c>
      <c r="Z22" s="4"/>
      <c r="AA22" s="10">
        <v>0</v>
      </c>
      <c r="AB22" s="10"/>
      <c r="AC22" s="10">
        <v>10000</v>
      </c>
      <c r="AD22" s="4"/>
      <c r="AE22" s="10">
        <v>999999</v>
      </c>
      <c r="AF22" s="4"/>
      <c r="AG22" s="10">
        <v>10001802495</v>
      </c>
      <c r="AH22" s="4"/>
      <c r="AI22" s="10">
        <v>9998177506</v>
      </c>
      <c r="AJ22" s="4"/>
      <c r="AK22" s="8">
        <v>6.8623876055972234E-4</v>
      </c>
      <c r="AL22" s="4"/>
    </row>
    <row r="23" spans="1:38" ht="24.75" thickBot="1" x14ac:dyDescent="0.6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11">
        <f>SUM(Q9:Q22)</f>
        <v>1351429998202</v>
      </c>
      <c r="R23" s="4"/>
      <c r="S23" s="11">
        <f>SUM(S9:S22)</f>
        <v>1424585448509</v>
      </c>
      <c r="T23" s="4"/>
      <c r="U23" s="4"/>
      <c r="V23" s="4"/>
      <c r="W23" s="11">
        <f>SUM(W9:W22)</f>
        <v>5301749765</v>
      </c>
      <c r="X23" s="4"/>
      <c r="Y23" s="4"/>
      <c r="Z23" s="4"/>
      <c r="AA23" s="11">
        <f>SUM(AA9:AA22)</f>
        <v>770066454361</v>
      </c>
      <c r="AB23" s="4"/>
      <c r="AC23" s="4"/>
      <c r="AD23" s="4"/>
      <c r="AE23" s="4"/>
      <c r="AF23" s="4"/>
      <c r="AG23" s="11">
        <f>SUM(AG9:AG22)</f>
        <v>611970574415</v>
      </c>
      <c r="AH23" s="4"/>
      <c r="AI23" s="11">
        <f>SUM(AI9:AI22)</f>
        <v>673089490594</v>
      </c>
      <c r="AJ23" s="4"/>
      <c r="AK23" s="12">
        <f>SUM(AK9:AK22)</f>
        <v>4.6198429435901883E-2</v>
      </c>
      <c r="AL23" s="4"/>
    </row>
    <row r="24" spans="1:38" ht="24.75" thickTop="1" x14ac:dyDescent="0.55000000000000004">
      <c r="S24" s="3"/>
      <c r="AI24" s="3"/>
    </row>
    <row r="25" spans="1:38" x14ac:dyDescent="0.55000000000000004">
      <c r="AI25" s="3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1"/>
  <sheetViews>
    <sheetView rightToLeft="1" workbookViewId="0">
      <selection activeCell="S9" sqref="S8:S9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24.75" x14ac:dyDescent="0.55000000000000004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19" ht="24.75" x14ac:dyDescent="0.55000000000000004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</row>
    <row r="6" spans="1:19" ht="24.75" x14ac:dyDescent="0.55000000000000004">
      <c r="A6" s="26" t="s">
        <v>169</v>
      </c>
      <c r="C6" s="27" t="s">
        <v>170</v>
      </c>
      <c r="D6" s="27" t="s">
        <v>170</v>
      </c>
      <c r="E6" s="27" t="s">
        <v>170</v>
      </c>
      <c r="F6" s="27" t="s">
        <v>170</v>
      </c>
      <c r="G6" s="27" t="s">
        <v>170</v>
      </c>
      <c r="H6" s="27" t="s">
        <v>170</v>
      </c>
      <c r="I6" s="27" t="s">
        <v>170</v>
      </c>
      <c r="K6" s="27" t="s">
        <v>266</v>
      </c>
      <c r="M6" s="27" t="s">
        <v>5</v>
      </c>
      <c r="N6" s="27" t="s">
        <v>5</v>
      </c>
      <c r="O6" s="27" t="s">
        <v>5</v>
      </c>
      <c r="Q6" s="27" t="s">
        <v>6</v>
      </c>
      <c r="R6" s="27" t="s">
        <v>6</v>
      </c>
      <c r="S6" s="27" t="s">
        <v>6</v>
      </c>
    </row>
    <row r="7" spans="1:19" ht="24.75" x14ac:dyDescent="0.55000000000000004">
      <c r="A7" s="27" t="s">
        <v>169</v>
      </c>
      <c r="C7" s="27" t="s">
        <v>171</v>
      </c>
      <c r="E7" s="27" t="s">
        <v>172</v>
      </c>
      <c r="G7" s="27" t="s">
        <v>173</v>
      </c>
      <c r="I7" s="27" t="s">
        <v>124</v>
      </c>
      <c r="K7" s="27" t="s">
        <v>174</v>
      </c>
      <c r="M7" s="27" t="s">
        <v>175</v>
      </c>
      <c r="O7" s="27" t="s">
        <v>176</v>
      </c>
      <c r="Q7" s="27" t="s">
        <v>174</v>
      </c>
      <c r="S7" s="27" t="s">
        <v>168</v>
      </c>
    </row>
    <row r="8" spans="1:19" x14ac:dyDescent="0.55000000000000004">
      <c r="A8" s="1" t="s">
        <v>177</v>
      </c>
      <c r="C8" s="4" t="s">
        <v>178</v>
      </c>
      <c r="D8" s="4"/>
      <c r="E8" s="4" t="s">
        <v>179</v>
      </c>
      <c r="F8" s="4"/>
      <c r="G8" s="4" t="s">
        <v>180</v>
      </c>
      <c r="H8" s="4"/>
      <c r="I8" s="10">
        <v>8</v>
      </c>
      <c r="J8" s="4"/>
      <c r="K8" s="10">
        <v>296937868</v>
      </c>
      <c r="L8" s="4"/>
      <c r="M8" s="10">
        <v>501939729001</v>
      </c>
      <c r="N8" s="4"/>
      <c r="O8" s="10">
        <v>55780500000</v>
      </c>
      <c r="P8" s="4"/>
      <c r="Q8" s="10">
        <v>446456166869</v>
      </c>
      <c r="R8" s="4"/>
      <c r="S8" s="8">
        <v>3.0643137368363781E-2</v>
      </c>
    </row>
    <row r="9" spans="1:19" x14ac:dyDescent="0.55000000000000004">
      <c r="A9" s="1" t="s">
        <v>181</v>
      </c>
      <c r="C9" s="4" t="s">
        <v>182</v>
      </c>
      <c r="D9" s="4"/>
      <c r="E9" s="4" t="s">
        <v>179</v>
      </c>
      <c r="F9" s="4"/>
      <c r="G9" s="4" t="s">
        <v>183</v>
      </c>
      <c r="H9" s="4"/>
      <c r="I9" s="10">
        <v>8</v>
      </c>
      <c r="J9" s="4"/>
      <c r="K9" s="10">
        <v>199000618727</v>
      </c>
      <c r="L9" s="4"/>
      <c r="M9" s="10">
        <v>632035582072</v>
      </c>
      <c r="N9" s="4"/>
      <c r="O9" s="10">
        <v>659372130000</v>
      </c>
      <c r="P9" s="4"/>
      <c r="Q9" s="10">
        <v>171664070799</v>
      </c>
      <c r="R9" s="4"/>
      <c r="S9" s="8">
        <v>1.1782401259225472E-2</v>
      </c>
    </row>
    <row r="10" spans="1:19" ht="24.75" thickBot="1" x14ac:dyDescent="0.6">
      <c r="C10" s="4"/>
      <c r="D10" s="4"/>
      <c r="E10" s="4"/>
      <c r="F10" s="4"/>
      <c r="G10" s="4"/>
      <c r="H10" s="4"/>
      <c r="I10" s="4"/>
      <c r="J10" s="4"/>
      <c r="K10" s="11">
        <f>SUM(K8:K9)</f>
        <v>199297556595</v>
      </c>
      <c r="L10" s="4"/>
      <c r="M10" s="11">
        <f>SUM(M8:M9)</f>
        <v>1133975311073</v>
      </c>
      <c r="N10" s="4"/>
      <c r="O10" s="11">
        <f>SUM(O8:O9)</f>
        <v>715152630000</v>
      </c>
      <c r="P10" s="4"/>
      <c r="Q10" s="11">
        <f>SUM(Q8:Q9)</f>
        <v>618120237668</v>
      </c>
      <c r="R10" s="4"/>
      <c r="S10" s="12">
        <f>SUM(S8:S9)</f>
        <v>4.2425538627589257E-2</v>
      </c>
    </row>
    <row r="11" spans="1:19" ht="24.75" thickTop="1" x14ac:dyDescent="0.55000000000000004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</sheetData>
  <mergeCells count="17"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  <mergeCell ref="A4:S4"/>
    <mergeCell ref="A3:S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U20"/>
  <sheetViews>
    <sheetView rightToLeft="1" workbookViewId="0">
      <selection activeCell="M18" sqref="M18:S20"/>
    </sheetView>
  </sheetViews>
  <sheetFormatPr defaultRowHeight="24" x14ac:dyDescent="0.55000000000000004"/>
  <cols>
    <col min="1" max="1" width="33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24.75" x14ac:dyDescent="0.55000000000000004">
      <c r="A3" s="28" t="s">
        <v>184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19" ht="24.75" x14ac:dyDescent="0.55000000000000004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</row>
    <row r="6" spans="1:19" ht="24.75" x14ac:dyDescent="0.55000000000000004">
      <c r="A6" s="27" t="s">
        <v>185</v>
      </c>
      <c r="B6" s="27" t="s">
        <v>185</v>
      </c>
      <c r="C6" s="27" t="s">
        <v>185</v>
      </c>
      <c r="D6" s="27" t="s">
        <v>185</v>
      </c>
      <c r="E6" s="27" t="s">
        <v>185</v>
      </c>
      <c r="F6" s="27" t="s">
        <v>185</v>
      </c>
      <c r="G6" s="27" t="s">
        <v>185</v>
      </c>
      <c r="I6" s="27" t="s">
        <v>186</v>
      </c>
      <c r="J6" s="27" t="s">
        <v>186</v>
      </c>
      <c r="K6" s="27" t="s">
        <v>186</v>
      </c>
      <c r="L6" s="27" t="s">
        <v>186</v>
      </c>
      <c r="M6" s="27" t="s">
        <v>186</v>
      </c>
      <c r="O6" s="27" t="s">
        <v>187</v>
      </c>
      <c r="P6" s="27" t="s">
        <v>187</v>
      </c>
      <c r="Q6" s="27" t="s">
        <v>187</v>
      </c>
      <c r="R6" s="27" t="s">
        <v>187</v>
      </c>
      <c r="S6" s="27" t="s">
        <v>187</v>
      </c>
    </row>
    <row r="7" spans="1:19" ht="24.75" x14ac:dyDescent="0.55000000000000004">
      <c r="A7" s="27" t="s">
        <v>188</v>
      </c>
      <c r="C7" s="27" t="s">
        <v>189</v>
      </c>
      <c r="E7" s="27" t="s">
        <v>123</v>
      </c>
      <c r="G7" s="27" t="s">
        <v>124</v>
      </c>
      <c r="I7" s="27" t="s">
        <v>190</v>
      </c>
      <c r="K7" s="27" t="s">
        <v>191</v>
      </c>
      <c r="M7" s="27" t="s">
        <v>192</v>
      </c>
      <c r="O7" s="27" t="s">
        <v>190</v>
      </c>
      <c r="Q7" s="27" t="s">
        <v>191</v>
      </c>
      <c r="S7" s="27" t="s">
        <v>192</v>
      </c>
    </row>
    <row r="8" spans="1:19" x14ac:dyDescent="0.55000000000000004">
      <c r="A8" s="1" t="s">
        <v>193</v>
      </c>
      <c r="C8" s="4" t="s">
        <v>267</v>
      </c>
      <c r="E8" s="4" t="s">
        <v>195</v>
      </c>
      <c r="F8" s="4"/>
      <c r="G8" s="10">
        <v>18</v>
      </c>
      <c r="H8" s="4"/>
      <c r="I8" s="10">
        <v>0</v>
      </c>
      <c r="J8" s="4"/>
      <c r="K8" s="10">
        <v>0</v>
      </c>
      <c r="L8" s="4"/>
      <c r="M8" s="10">
        <v>0</v>
      </c>
      <c r="N8" s="4"/>
      <c r="O8" s="10">
        <v>9774123288</v>
      </c>
      <c r="P8" s="4"/>
      <c r="Q8" s="10">
        <v>0</v>
      </c>
      <c r="R8" s="4"/>
      <c r="S8" s="10">
        <v>9774123288</v>
      </c>
    </row>
    <row r="9" spans="1:19" x14ac:dyDescent="0.55000000000000004">
      <c r="A9" s="1" t="s">
        <v>196</v>
      </c>
      <c r="C9" s="4" t="s">
        <v>267</v>
      </c>
      <c r="E9" s="4" t="s">
        <v>197</v>
      </c>
      <c r="F9" s="4"/>
      <c r="G9" s="10">
        <v>15</v>
      </c>
      <c r="H9" s="4"/>
      <c r="I9" s="10">
        <v>0</v>
      </c>
      <c r="J9" s="4"/>
      <c r="K9" s="10">
        <v>0</v>
      </c>
      <c r="L9" s="4"/>
      <c r="M9" s="10">
        <v>0</v>
      </c>
      <c r="N9" s="4"/>
      <c r="O9" s="10">
        <v>17172098</v>
      </c>
      <c r="P9" s="4"/>
      <c r="Q9" s="10">
        <v>0</v>
      </c>
      <c r="R9" s="4"/>
      <c r="S9" s="10">
        <v>17172098</v>
      </c>
    </row>
    <row r="10" spans="1:19" x14ac:dyDescent="0.55000000000000004">
      <c r="A10" s="1" t="s">
        <v>163</v>
      </c>
      <c r="C10" s="4" t="s">
        <v>267</v>
      </c>
      <c r="E10" s="4" t="s">
        <v>164</v>
      </c>
      <c r="F10" s="4"/>
      <c r="G10" s="10">
        <v>15</v>
      </c>
      <c r="H10" s="4"/>
      <c r="I10" s="10">
        <v>1305208885</v>
      </c>
      <c r="J10" s="4"/>
      <c r="K10" s="10">
        <v>0</v>
      </c>
      <c r="L10" s="4"/>
      <c r="M10" s="10">
        <v>1305208885</v>
      </c>
      <c r="N10" s="4"/>
      <c r="O10" s="10">
        <v>5136044047</v>
      </c>
      <c r="P10" s="4"/>
      <c r="Q10" s="10">
        <v>0</v>
      </c>
      <c r="R10" s="4"/>
      <c r="S10" s="10">
        <v>5136044047</v>
      </c>
    </row>
    <row r="11" spans="1:19" x14ac:dyDescent="0.55000000000000004">
      <c r="A11" s="1" t="s">
        <v>160</v>
      </c>
      <c r="C11" s="4" t="s">
        <v>267</v>
      </c>
      <c r="E11" s="4" t="s">
        <v>162</v>
      </c>
      <c r="F11" s="4"/>
      <c r="G11" s="10">
        <v>15</v>
      </c>
      <c r="H11" s="4"/>
      <c r="I11" s="10">
        <v>1334486302</v>
      </c>
      <c r="J11" s="4"/>
      <c r="K11" s="10">
        <v>0</v>
      </c>
      <c r="L11" s="4"/>
      <c r="M11" s="10">
        <v>1334486302</v>
      </c>
      <c r="N11" s="4"/>
      <c r="O11" s="10">
        <v>7428359927</v>
      </c>
      <c r="P11" s="4"/>
      <c r="Q11" s="10">
        <v>0</v>
      </c>
      <c r="R11" s="4"/>
      <c r="S11" s="10">
        <v>7428359927</v>
      </c>
    </row>
    <row r="12" spans="1:19" x14ac:dyDescent="0.55000000000000004">
      <c r="A12" s="1" t="s">
        <v>165</v>
      </c>
      <c r="C12" s="4" t="s">
        <v>267</v>
      </c>
      <c r="E12" s="4" t="s">
        <v>167</v>
      </c>
      <c r="F12" s="4"/>
      <c r="G12" s="10">
        <v>18</v>
      </c>
      <c r="H12" s="4"/>
      <c r="I12" s="10">
        <v>153858382</v>
      </c>
      <c r="J12" s="4"/>
      <c r="K12" s="10">
        <v>0</v>
      </c>
      <c r="L12" s="4"/>
      <c r="M12" s="10">
        <v>153858382</v>
      </c>
      <c r="N12" s="4"/>
      <c r="O12" s="10">
        <v>983701459</v>
      </c>
      <c r="P12" s="4"/>
      <c r="Q12" s="10">
        <v>0</v>
      </c>
      <c r="R12" s="4"/>
      <c r="S12" s="10">
        <v>983701459</v>
      </c>
    </row>
    <row r="13" spans="1:19" x14ac:dyDescent="0.55000000000000004">
      <c r="A13" s="1" t="s">
        <v>198</v>
      </c>
      <c r="C13" s="4" t="s">
        <v>267</v>
      </c>
      <c r="E13" s="4" t="s">
        <v>199</v>
      </c>
      <c r="F13" s="4"/>
      <c r="G13" s="10">
        <v>19</v>
      </c>
      <c r="H13" s="4"/>
      <c r="I13" s="10">
        <v>0</v>
      </c>
      <c r="J13" s="4"/>
      <c r="K13" s="10">
        <v>0</v>
      </c>
      <c r="L13" s="4"/>
      <c r="M13" s="10">
        <v>0</v>
      </c>
      <c r="N13" s="4"/>
      <c r="O13" s="10">
        <v>19422886271</v>
      </c>
      <c r="P13" s="4"/>
      <c r="Q13" s="10">
        <v>0</v>
      </c>
      <c r="R13" s="4"/>
      <c r="S13" s="10">
        <v>19422886271</v>
      </c>
    </row>
    <row r="14" spans="1:19" x14ac:dyDescent="0.55000000000000004">
      <c r="A14" s="1" t="s">
        <v>157</v>
      </c>
      <c r="C14" s="4" t="s">
        <v>267</v>
      </c>
      <c r="E14" s="4" t="s">
        <v>159</v>
      </c>
      <c r="F14" s="4"/>
      <c r="G14" s="10">
        <v>16</v>
      </c>
      <c r="H14" s="4"/>
      <c r="I14" s="10">
        <v>5679131472</v>
      </c>
      <c r="J14" s="4"/>
      <c r="K14" s="10">
        <v>0</v>
      </c>
      <c r="L14" s="4"/>
      <c r="M14" s="10">
        <v>5679131472</v>
      </c>
      <c r="N14" s="4"/>
      <c r="O14" s="10">
        <v>27019952061</v>
      </c>
      <c r="P14" s="4"/>
      <c r="Q14" s="10">
        <v>0</v>
      </c>
      <c r="R14" s="4"/>
      <c r="S14" s="10">
        <v>27019952061</v>
      </c>
    </row>
    <row r="15" spans="1:19" x14ac:dyDescent="0.55000000000000004">
      <c r="A15" s="1" t="s">
        <v>177</v>
      </c>
      <c r="C15" s="10">
        <v>1</v>
      </c>
      <c r="E15" s="4" t="s">
        <v>267</v>
      </c>
      <c r="F15" s="4"/>
      <c r="G15" s="10">
        <v>8</v>
      </c>
      <c r="H15" s="4"/>
      <c r="I15" s="10">
        <v>2017550</v>
      </c>
      <c r="J15" s="4"/>
      <c r="K15" s="10">
        <v>0</v>
      </c>
      <c r="L15" s="4"/>
      <c r="M15" s="10">
        <v>2017550</v>
      </c>
      <c r="N15" s="4"/>
      <c r="O15" s="10">
        <v>19812535246</v>
      </c>
      <c r="P15" s="4"/>
      <c r="Q15" s="10">
        <v>0</v>
      </c>
      <c r="R15" s="4"/>
      <c r="S15" s="10">
        <v>19812535246</v>
      </c>
    </row>
    <row r="16" spans="1:19" x14ac:dyDescent="0.55000000000000004">
      <c r="A16" s="1" t="s">
        <v>181</v>
      </c>
      <c r="C16" s="10">
        <v>25</v>
      </c>
      <c r="E16" s="4" t="s">
        <v>267</v>
      </c>
      <c r="F16" s="4"/>
      <c r="G16" s="10">
        <v>8</v>
      </c>
      <c r="H16" s="4"/>
      <c r="I16" s="10">
        <v>16060684</v>
      </c>
      <c r="J16" s="4"/>
      <c r="K16" s="10">
        <v>0</v>
      </c>
      <c r="L16" s="4"/>
      <c r="M16" s="10">
        <v>16060684</v>
      </c>
      <c r="N16" s="4"/>
      <c r="O16" s="10">
        <v>3014230490</v>
      </c>
      <c r="P16" s="4"/>
      <c r="Q16" s="10">
        <v>0</v>
      </c>
      <c r="R16" s="4"/>
      <c r="S16" s="10">
        <v>3014230490</v>
      </c>
    </row>
    <row r="17" spans="3:21" ht="24.75" thickBot="1" x14ac:dyDescent="0.6">
      <c r="C17" s="4"/>
      <c r="I17" s="11">
        <f>SUM(I8:I16)</f>
        <v>8490763275</v>
      </c>
      <c r="K17" s="11">
        <f>SUM(K8:K16)</f>
        <v>0</v>
      </c>
      <c r="M17" s="11">
        <f>SUM(M8:M16)</f>
        <v>8490763275</v>
      </c>
      <c r="O17" s="11">
        <f>SUM(O8:O16)</f>
        <v>92609004887</v>
      </c>
      <c r="Q17" s="11">
        <f>SUM(Q8:Q16)</f>
        <v>0</v>
      </c>
      <c r="S17" s="11">
        <f>SUM(S8:S16)</f>
        <v>92609004887</v>
      </c>
    </row>
    <row r="18" spans="3:21" ht="24.75" thickTop="1" x14ac:dyDescent="0.55000000000000004">
      <c r="C18" s="4"/>
      <c r="M18" s="3"/>
      <c r="N18" s="3"/>
      <c r="O18" s="3"/>
      <c r="P18" s="3"/>
      <c r="Q18" s="3"/>
      <c r="R18" s="3"/>
      <c r="S18" s="3"/>
    </row>
    <row r="20" spans="3:21" x14ac:dyDescent="0.55000000000000004">
      <c r="M20" s="3"/>
      <c r="N20" s="3"/>
      <c r="O20" s="3"/>
      <c r="P20" s="3"/>
      <c r="Q20" s="3"/>
      <c r="R20" s="3"/>
      <c r="S20" s="3"/>
      <c r="T20" s="3">
        <f t="shared" ref="T20" si="0">SUM(T15:T16)</f>
        <v>0</v>
      </c>
      <c r="U20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34"/>
  <sheetViews>
    <sheetView rightToLeft="1" workbookViewId="0">
      <selection activeCell="I33" sqref="I33"/>
    </sheetView>
  </sheetViews>
  <sheetFormatPr defaultRowHeight="24" x14ac:dyDescent="0.55000000000000004"/>
  <cols>
    <col min="1" max="1" width="28.425781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24.75" x14ac:dyDescent="0.55000000000000004">
      <c r="A3" s="28" t="s">
        <v>184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19" ht="24.75" x14ac:dyDescent="0.55000000000000004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</row>
    <row r="6" spans="1:19" ht="24.75" x14ac:dyDescent="0.55000000000000004">
      <c r="A6" s="26" t="s">
        <v>3</v>
      </c>
      <c r="C6" s="27" t="s">
        <v>200</v>
      </c>
      <c r="D6" s="27" t="s">
        <v>200</v>
      </c>
      <c r="E6" s="27" t="s">
        <v>200</v>
      </c>
      <c r="F6" s="27" t="s">
        <v>200</v>
      </c>
      <c r="G6" s="27" t="s">
        <v>200</v>
      </c>
      <c r="I6" s="27" t="s">
        <v>186</v>
      </c>
      <c r="J6" s="27" t="s">
        <v>186</v>
      </c>
      <c r="K6" s="27" t="s">
        <v>186</v>
      </c>
      <c r="L6" s="27" t="s">
        <v>186</v>
      </c>
      <c r="M6" s="27" t="s">
        <v>186</v>
      </c>
      <c r="O6" s="27" t="s">
        <v>187</v>
      </c>
      <c r="P6" s="27" t="s">
        <v>187</v>
      </c>
      <c r="Q6" s="27" t="s">
        <v>187</v>
      </c>
      <c r="R6" s="27" t="s">
        <v>187</v>
      </c>
      <c r="S6" s="27" t="s">
        <v>187</v>
      </c>
    </row>
    <row r="7" spans="1:19" ht="24.75" x14ac:dyDescent="0.55000000000000004">
      <c r="A7" s="27" t="s">
        <v>3</v>
      </c>
      <c r="C7" s="27" t="s">
        <v>201</v>
      </c>
      <c r="E7" s="27" t="s">
        <v>202</v>
      </c>
      <c r="G7" s="27" t="s">
        <v>203</v>
      </c>
      <c r="I7" s="27" t="s">
        <v>204</v>
      </c>
      <c r="K7" s="27" t="s">
        <v>191</v>
      </c>
      <c r="M7" s="27" t="s">
        <v>205</v>
      </c>
      <c r="O7" s="27" t="s">
        <v>204</v>
      </c>
      <c r="Q7" s="27" t="s">
        <v>191</v>
      </c>
      <c r="S7" s="27" t="s">
        <v>205</v>
      </c>
    </row>
    <row r="8" spans="1:19" x14ac:dyDescent="0.55000000000000004">
      <c r="A8" s="1" t="s">
        <v>57</v>
      </c>
      <c r="C8" s="4" t="s">
        <v>206</v>
      </c>
      <c r="D8" s="4"/>
      <c r="E8" s="10">
        <v>29854480</v>
      </c>
      <c r="F8" s="4"/>
      <c r="G8" s="10">
        <v>1100</v>
      </c>
      <c r="H8" s="4"/>
      <c r="I8" s="10">
        <v>0</v>
      </c>
      <c r="J8" s="4"/>
      <c r="K8" s="10">
        <v>0</v>
      </c>
      <c r="L8" s="4"/>
      <c r="M8" s="10">
        <f>I8-K8</f>
        <v>0</v>
      </c>
      <c r="N8" s="4"/>
      <c r="O8" s="10">
        <v>36586347752</v>
      </c>
      <c r="P8" s="4"/>
      <c r="Q8" s="10">
        <v>2948222963</v>
      </c>
      <c r="R8" s="4"/>
      <c r="S8" s="10">
        <f>O8-Q8</f>
        <v>33638124789</v>
      </c>
    </row>
    <row r="9" spans="1:19" x14ac:dyDescent="0.55000000000000004">
      <c r="A9" s="1" t="s">
        <v>61</v>
      </c>
      <c r="C9" s="4" t="s">
        <v>207</v>
      </c>
      <c r="D9" s="4"/>
      <c r="E9" s="10">
        <v>20760713</v>
      </c>
      <c r="F9" s="4"/>
      <c r="G9" s="10">
        <v>1930</v>
      </c>
      <c r="H9" s="4"/>
      <c r="I9" s="10">
        <v>0</v>
      </c>
      <c r="J9" s="4"/>
      <c r="K9" s="10">
        <v>0</v>
      </c>
      <c r="L9" s="4"/>
      <c r="M9" s="10">
        <f t="shared" ref="M9:M31" si="0">I9-K9</f>
        <v>0</v>
      </c>
      <c r="N9" s="4"/>
      <c r="O9" s="10">
        <v>40068176090</v>
      </c>
      <c r="P9" s="4"/>
      <c r="Q9" s="10">
        <v>4332356242</v>
      </c>
      <c r="R9" s="4"/>
      <c r="S9" s="10">
        <f t="shared" ref="S9:S31" si="1">O9-Q9</f>
        <v>35735819848</v>
      </c>
    </row>
    <row r="10" spans="1:19" x14ac:dyDescent="0.55000000000000004">
      <c r="A10" s="1" t="s">
        <v>89</v>
      </c>
      <c r="C10" s="4" t="s">
        <v>208</v>
      </c>
      <c r="D10" s="4"/>
      <c r="E10" s="10">
        <v>19797814</v>
      </c>
      <c r="F10" s="4"/>
      <c r="G10" s="10">
        <v>1030</v>
      </c>
      <c r="H10" s="4"/>
      <c r="I10" s="10">
        <v>20391748420</v>
      </c>
      <c r="J10" s="4"/>
      <c r="K10" s="10">
        <v>2909685770</v>
      </c>
      <c r="L10" s="4"/>
      <c r="M10" s="10">
        <f t="shared" si="0"/>
        <v>17482062650</v>
      </c>
      <c r="N10" s="4"/>
      <c r="O10" s="10">
        <v>20391748420</v>
      </c>
      <c r="P10" s="4"/>
      <c r="Q10" s="10">
        <v>2909685770</v>
      </c>
      <c r="R10" s="4"/>
      <c r="S10" s="10">
        <f t="shared" si="1"/>
        <v>17482062650</v>
      </c>
    </row>
    <row r="11" spans="1:19" x14ac:dyDescent="0.55000000000000004">
      <c r="A11" s="1" t="s">
        <v>67</v>
      </c>
      <c r="C11" s="4" t="s">
        <v>209</v>
      </c>
      <c r="D11" s="4"/>
      <c r="E11" s="10">
        <v>3679080</v>
      </c>
      <c r="F11" s="4"/>
      <c r="G11" s="10">
        <v>3850</v>
      </c>
      <c r="H11" s="4"/>
      <c r="I11" s="10">
        <v>14164458000</v>
      </c>
      <c r="J11" s="4"/>
      <c r="K11" s="10">
        <v>2013982865</v>
      </c>
      <c r="L11" s="4"/>
      <c r="M11" s="10">
        <f t="shared" si="0"/>
        <v>12150475135</v>
      </c>
      <c r="N11" s="4"/>
      <c r="O11" s="10">
        <v>14164458000</v>
      </c>
      <c r="P11" s="4"/>
      <c r="Q11" s="10">
        <v>2013982865</v>
      </c>
      <c r="R11" s="4"/>
      <c r="S11" s="10">
        <f t="shared" si="1"/>
        <v>12150475135</v>
      </c>
    </row>
    <row r="12" spans="1:19" x14ac:dyDescent="0.55000000000000004">
      <c r="A12" s="1" t="s">
        <v>65</v>
      </c>
      <c r="C12" s="4" t="s">
        <v>129</v>
      </c>
      <c r="D12" s="4"/>
      <c r="E12" s="10">
        <v>6711291</v>
      </c>
      <c r="F12" s="4"/>
      <c r="G12" s="10">
        <v>1771</v>
      </c>
      <c r="H12" s="4"/>
      <c r="I12" s="10">
        <v>11885696361</v>
      </c>
      <c r="J12" s="4"/>
      <c r="K12" s="10">
        <v>1330272585</v>
      </c>
      <c r="L12" s="4"/>
      <c r="M12" s="10">
        <f t="shared" si="0"/>
        <v>10555423776</v>
      </c>
      <c r="N12" s="4"/>
      <c r="O12" s="10">
        <v>11885696361</v>
      </c>
      <c r="P12" s="4"/>
      <c r="Q12" s="10">
        <v>1330272585</v>
      </c>
      <c r="R12" s="4"/>
      <c r="S12" s="10">
        <f t="shared" si="1"/>
        <v>10555423776</v>
      </c>
    </row>
    <row r="13" spans="1:19" x14ac:dyDescent="0.55000000000000004">
      <c r="A13" s="1" t="s">
        <v>81</v>
      </c>
      <c r="C13" s="4" t="s">
        <v>210</v>
      </c>
      <c r="D13" s="4"/>
      <c r="E13" s="10">
        <v>6790499</v>
      </c>
      <c r="F13" s="4"/>
      <c r="G13" s="10">
        <v>200</v>
      </c>
      <c r="H13" s="4"/>
      <c r="I13" s="10">
        <v>1358099800</v>
      </c>
      <c r="J13" s="4"/>
      <c r="K13" s="10">
        <v>191045234</v>
      </c>
      <c r="L13" s="4"/>
      <c r="M13" s="10">
        <f t="shared" si="0"/>
        <v>1167054566</v>
      </c>
      <c r="N13" s="4"/>
      <c r="O13" s="10">
        <v>1358099800</v>
      </c>
      <c r="P13" s="4"/>
      <c r="Q13" s="10">
        <v>191045234</v>
      </c>
      <c r="R13" s="4"/>
      <c r="S13" s="10">
        <f t="shared" si="1"/>
        <v>1167054566</v>
      </c>
    </row>
    <row r="14" spans="1:19" x14ac:dyDescent="0.55000000000000004">
      <c r="A14" s="1" t="s">
        <v>66</v>
      </c>
      <c r="C14" s="4" t="s">
        <v>211</v>
      </c>
      <c r="D14" s="4"/>
      <c r="E14" s="10">
        <v>425523</v>
      </c>
      <c r="F14" s="4"/>
      <c r="G14" s="10">
        <v>2000</v>
      </c>
      <c r="H14" s="4"/>
      <c r="I14" s="10">
        <v>0</v>
      </c>
      <c r="J14" s="4"/>
      <c r="K14" s="10">
        <v>0</v>
      </c>
      <c r="L14" s="4"/>
      <c r="M14" s="10">
        <f t="shared" si="0"/>
        <v>0</v>
      </c>
      <c r="N14" s="4"/>
      <c r="O14" s="10">
        <v>851046000</v>
      </c>
      <c r="P14" s="4"/>
      <c r="Q14" s="10">
        <v>92482410</v>
      </c>
      <c r="R14" s="4"/>
      <c r="S14" s="10">
        <f t="shared" si="1"/>
        <v>758563590</v>
      </c>
    </row>
    <row r="15" spans="1:19" x14ac:dyDescent="0.55000000000000004">
      <c r="A15" s="1" t="s">
        <v>64</v>
      </c>
      <c r="C15" s="4" t="s">
        <v>212</v>
      </c>
      <c r="D15" s="4"/>
      <c r="E15" s="10">
        <v>6693226</v>
      </c>
      <c r="F15" s="4"/>
      <c r="G15" s="10">
        <v>6130</v>
      </c>
      <c r="H15" s="4"/>
      <c r="I15" s="10">
        <v>41029475380</v>
      </c>
      <c r="J15" s="4"/>
      <c r="K15" s="10">
        <v>2457013014</v>
      </c>
      <c r="L15" s="4"/>
      <c r="M15" s="10">
        <f t="shared" si="0"/>
        <v>38572462366</v>
      </c>
      <c r="N15" s="4"/>
      <c r="O15" s="10">
        <v>41029475380</v>
      </c>
      <c r="P15" s="4"/>
      <c r="Q15" s="10">
        <v>2457013014</v>
      </c>
      <c r="R15" s="4"/>
      <c r="S15" s="10">
        <f t="shared" si="1"/>
        <v>38572462366</v>
      </c>
    </row>
    <row r="16" spans="1:19" x14ac:dyDescent="0.55000000000000004">
      <c r="A16" s="1" t="s">
        <v>63</v>
      </c>
      <c r="C16" s="4" t="s">
        <v>213</v>
      </c>
      <c r="D16" s="4"/>
      <c r="E16" s="10">
        <v>10975</v>
      </c>
      <c r="F16" s="4"/>
      <c r="G16" s="10">
        <v>1937</v>
      </c>
      <c r="H16" s="4"/>
      <c r="I16" s="10">
        <v>0</v>
      </c>
      <c r="J16" s="4"/>
      <c r="K16" s="10">
        <v>0</v>
      </c>
      <c r="L16" s="4"/>
      <c r="M16" s="10">
        <f t="shared" si="0"/>
        <v>0</v>
      </c>
      <c r="N16" s="4"/>
      <c r="O16" s="10">
        <v>21258575</v>
      </c>
      <c r="P16" s="4"/>
      <c r="Q16" s="10">
        <v>441996</v>
      </c>
      <c r="R16" s="4"/>
      <c r="S16" s="10">
        <f t="shared" si="1"/>
        <v>20816579</v>
      </c>
    </row>
    <row r="17" spans="1:19" x14ac:dyDescent="0.55000000000000004">
      <c r="A17" s="1" t="s">
        <v>49</v>
      </c>
      <c r="C17" s="4" t="s">
        <v>210</v>
      </c>
      <c r="D17" s="4"/>
      <c r="E17" s="10">
        <v>2417122</v>
      </c>
      <c r="F17" s="4"/>
      <c r="G17" s="10">
        <v>3530</v>
      </c>
      <c r="H17" s="4"/>
      <c r="I17" s="10">
        <v>8532440660</v>
      </c>
      <c r="J17" s="4"/>
      <c r="K17" s="10">
        <v>954969028</v>
      </c>
      <c r="L17" s="4"/>
      <c r="M17" s="10">
        <f t="shared" si="0"/>
        <v>7577471632</v>
      </c>
      <c r="N17" s="4"/>
      <c r="O17" s="10">
        <v>8532440660</v>
      </c>
      <c r="P17" s="4"/>
      <c r="Q17" s="10">
        <v>954969028</v>
      </c>
      <c r="R17" s="4"/>
      <c r="S17" s="10">
        <f t="shared" si="1"/>
        <v>7577471632</v>
      </c>
    </row>
    <row r="18" spans="1:19" x14ac:dyDescent="0.55000000000000004">
      <c r="A18" s="1" t="s">
        <v>48</v>
      </c>
      <c r="C18" s="4" t="s">
        <v>214</v>
      </c>
      <c r="D18" s="4"/>
      <c r="E18" s="10">
        <v>21756825</v>
      </c>
      <c r="F18" s="4"/>
      <c r="G18" s="10">
        <v>350</v>
      </c>
      <c r="H18" s="4"/>
      <c r="I18" s="10">
        <v>0</v>
      </c>
      <c r="J18" s="4"/>
      <c r="K18" s="10">
        <v>0</v>
      </c>
      <c r="L18" s="4"/>
      <c r="M18" s="10">
        <f t="shared" si="0"/>
        <v>0</v>
      </c>
      <c r="N18" s="4"/>
      <c r="O18" s="10">
        <v>7614888750</v>
      </c>
      <c r="P18" s="4"/>
      <c r="Q18" s="10">
        <v>0</v>
      </c>
      <c r="R18" s="4"/>
      <c r="S18" s="10">
        <f t="shared" si="1"/>
        <v>7614888750</v>
      </c>
    </row>
    <row r="19" spans="1:19" x14ac:dyDescent="0.55000000000000004">
      <c r="A19" s="1" t="s">
        <v>90</v>
      </c>
      <c r="C19" s="4" t="s">
        <v>215</v>
      </c>
      <c r="D19" s="4"/>
      <c r="E19" s="10">
        <v>5000000</v>
      </c>
      <c r="F19" s="4"/>
      <c r="G19" s="10">
        <v>3530</v>
      </c>
      <c r="H19" s="4"/>
      <c r="I19" s="10">
        <v>0</v>
      </c>
      <c r="J19" s="4"/>
      <c r="K19" s="10">
        <v>0</v>
      </c>
      <c r="L19" s="4"/>
      <c r="M19" s="10">
        <f t="shared" si="0"/>
        <v>0</v>
      </c>
      <c r="N19" s="4"/>
      <c r="O19" s="10">
        <v>17650000000</v>
      </c>
      <c r="P19" s="4"/>
      <c r="Q19" s="10">
        <v>0</v>
      </c>
      <c r="R19" s="4"/>
      <c r="S19" s="10">
        <f t="shared" si="1"/>
        <v>17650000000</v>
      </c>
    </row>
    <row r="20" spans="1:19" x14ac:dyDescent="0.55000000000000004">
      <c r="A20" s="1" t="s">
        <v>28</v>
      </c>
      <c r="C20" s="4" t="s">
        <v>216</v>
      </c>
      <c r="D20" s="4"/>
      <c r="E20" s="10">
        <v>2521994</v>
      </c>
      <c r="F20" s="4"/>
      <c r="G20" s="10">
        <v>13500</v>
      </c>
      <c r="H20" s="4"/>
      <c r="I20" s="10">
        <v>0</v>
      </c>
      <c r="J20" s="4"/>
      <c r="K20" s="10">
        <v>0</v>
      </c>
      <c r="L20" s="4"/>
      <c r="M20" s="10">
        <f t="shared" si="0"/>
        <v>0</v>
      </c>
      <c r="N20" s="4"/>
      <c r="O20" s="10">
        <v>34046919000</v>
      </c>
      <c r="P20" s="4"/>
      <c r="Q20" s="10">
        <v>0</v>
      </c>
      <c r="R20" s="4"/>
      <c r="S20" s="10">
        <f t="shared" si="1"/>
        <v>34046919000</v>
      </c>
    </row>
    <row r="21" spans="1:19" x14ac:dyDescent="0.55000000000000004">
      <c r="A21" s="1" t="s">
        <v>73</v>
      </c>
      <c r="C21" s="4" t="s">
        <v>4</v>
      </c>
      <c r="D21" s="4"/>
      <c r="E21" s="10">
        <v>2500000</v>
      </c>
      <c r="F21" s="4"/>
      <c r="G21" s="10">
        <v>1220</v>
      </c>
      <c r="H21" s="4"/>
      <c r="I21" s="10">
        <v>0</v>
      </c>
      <c r="J21" s="4"/>
      <c r="K21" s="10">
        <v>0</v>
      </c>
      <c r="L21" s="4"/>
      <c r="M21" s="10">
        <f t="shared" si="0"/>
        <v>0</v>
      </c>
      <c r="N21" s="4"/>
      <c r="O21" s="10">
        <v>3050000000</v>
      </c>
      <c r="P21" s="4"/>
      <c r="Q21" s="10">
        <v>388314405</v>
      </c>
      <c r="R21" s="4"/>
      <c r="S21" s="10">
        <f t="shared" si="1"/>
        <v>2661685595</v>
      </c>
    </row>
    <row r="22" spans="1:19" x14ac:dyDescent="0.55000000000000004">
      <c r="A22" s="1" t="s">
        <v>68</v>
      </c>
      <c r="C22" s="4" t="s">
        <v>209</v>
      </c>
      <c r="D22" s="4"/>
      <c r="E22" s="10">
        <v>10065086</v>
      </c>
      <c r="F22" s="4"/>
      <c r="G22" s="10">
        <v>1200</v>
      </c>
      <c r="H22" s="4"/>
      <c r="I22" s="10">
        <v>12078103200</v>
      </c>
      <c r="J22" s="4"/>
      <c r="K22" s="10">
        <v>1544034698</v>
      </c>
      <c r="L22" s="4"/>
      <c r="M22" s="10">
        <f t="shared" si="0"/>
        <v>10534068502</v>
      </c>
      <c r="N22" s="4"/>
      <c r="O22" s="10">
        <v>12078103200</v>
      </c>
      <c r="P22" s="4"/>
      <c r="Q22" s="10">
        <v>1544034698</v>
      </c>
      <c r="R22" s="4"/>
      <c r="S22" s="10">
        <f t="shared" si="1"/>
        <v>10534068502</v>
      </c>
    </row>
    <row r="23" spans="1:19" x14ac:dyDescent="0.55000000000000004">
      <c r="A23" s="1" t="s">
        <v>70</v>
      </c>
      <c r="C23" s="4" t="s">
        <v>217</v>
      </c>
      <c r="D23" s="4"/>
      <c r="E23" s="10">
        <v>18922500</v>
      </c>
      <c r="F23" s="4"/>
      <c r="G23" s="10">
        <v>85</v>
      </c>
      <c r="H23" s="4"/>
      <c r="I23" s="10">
        <v>1608412500</v>
      </c>
      <c r="J23" s="4"/>
      <c r="K23" s="10">
        <v>219718088</v>
      </c>
      <c r="L23" s="4"/>
      <c r="M23" s="10">
        <f t="shared" si="0"/>
        <v>1388694412</v>
      </c>
      <c r="N23" s="4"/>
      <c r="O23" s="10">
        <v>1608412500</v>
      </c>
      <c r="P23" s="4"/>
      <c r="Q23" s="10">
        <v>219718088</v>
      </c>
      <c r="R23" s="4"/>
      <c r="S23" s="10">
        <f t="shared" si="1"/>
        <v>1388694412</v>
      </c>
    </row>
    <row r="24" spans="1:19" x14ac:dyDescent="0.55000000000000004">
      <c r="A24" s="1" t="s">
        <v>39</v>
      </c>
      <c r="C24" s="4" t="s">
        <v>212</v>
      </c>
      <c r="D24" s="4"/>
      <c r="E24" s="10">
        <v>12043628</v>
      </c>
      <c r="F24" s="4"/>
      <c r="G24" s="10">
        <v>650</v>
      </c>
      <c r="H24" s="4"/>
      <c r="I24" s="10">
        <v>7828358200</v>
      </c>
      <c r="J24" s="4"/>
      <c r="K24" s="10">
        <v>1037269090</v>
      </c>
      <c r="L24" s="4"/>
      <c r="M24" s="10">
        <f t="shared" si="0"/>
        <v>6791089110</v>
      </c>
      <c r="N24" s="4"/>
      <c r="O24" s="10">
        <v>7828361289</v>
      </c>
      <c r="P24" s="4"/>
      <c r="Q24" s="10">
        <v>1037269090</v>
      </c>
      <c r="R24" s="4"/>
      <c r="S24" s="10">
        <f t="shared" si="1"/>
        <v>6791092199</v>
      </c>
    </row>
    <row r="25" spans="1:19" x14ac:dyDescent="0.55000000000000004">
      <c r="A25" s="1" t="s">
        <v>36</v>
      </c>
      <c r="C25" s="4" t="s">
        <v>210</v>
      </c>
      <c r="D25" s="4"/>
      <c r="E25" s="10">
        <v>519932</v>
      </c>
      <c r="F25" s="4"/>
      <c r="G25" s="10">
        <v>24750</v>
      </c>
      <c r="H25" s="4"/>
      <c r="I25" s="10">
        <v>12868317000</v>
      </c>
      <c r="J25" s="4"/>
      <c r="K25" s="10">
        <v>1810198801</v>
      </c>
      <c r="L25" s="4"/>
      <c r="M25" s="10">
        <f t="shared" si="0"/>
        <v>11058118199</v>
      </c>
      <c r="N25" s="4"/>
      <c r="O25" s="10">
        <v>12868317000</v>
      </c>
      <c r="P25" s="4"/>
      <c r="Q25" s="10">
        <v>1810198801</v>
      </c>
      <c r="R25" s="4"/>
      <c r="S25" s="10">
        <f t="shared" si="1"/>
        <v>11058118199</v>
      </c>
    </row>
    <row r="26" spans="1:19" x14ac:dyDescent="0.55000000000000004">
      <c r="A26" s="1" t="s">
        <v>53</v>
      </c>
      <c r="C26" s="4" t="s">
        <v>218</v>
      </c>
      <c r="D26" s="4"/>
      <c r="E26" s="10">
        <v>8868106</v>
      </c>
      <c r="F26" s="4"/>
      <c r="G26" s="10">
        <v>2</v>
      </c>
      <c r="H26" s="4"/>
      <c r="I26" s="10">
        <v>0</v>
      </c>
      <c r="J26" s="4"/>
      <c r="K26" s="10">
        <v>0</v>
      </c>
      <c r="L26" s="4"/>
      <c r="M26" s="10">
        <f t="shared" si="0"/>
        <v>0</v>
      </c>
      <c r="N26" s="4"/>
      <c r="O26" s="10">
        <v>17736212</v>
      </c>
      <c r="P26" s="4"/>
      <c r="Q26" s="10">
        <v>1869258</v>
      </c>
      <c r="R26" s="4"/>
      <c r="S26" s="10">
        <f t="shared" si="1"/>
        <v>15866954</v>
      </c>
    </row>
    <row r="27" spans="1:19" x14ac:dyDescent="0.55000000000000004">
      <c r="A27" s="1" t="s">
        <v>62</v>
      </c>
      <c r="C27" s="4" t="s">
        <v>138</v>
      </c>
      <c r="D27" s="4"/>
      <c r="E27" s="10">
        <v>3053095</v>
      </c>
      <c r="F27" s="4"/>
      <c r="G27" s="10">
        <v>7554</v>
      </c>
      <c r="H27" s="4"/>
      <c r="I27" s="10">
        <v>23063079630</v>
      </c>
      <c r="J27" s="4"/>
      <c r="K27" s="10">
        <v>1381111658</v>
      </c>
      <c r="L27" s="4"/>
      <c r="M27" s="10">
        <f t="shared" si="0"/>
        <v>21681967972</v>
      </c>
      <c r="N27" s="4"/>
      <c r="O27" s="10">
        <v>23063079630</v>
      </c>
      <c r="P27" s="4"/>
      <c r="Q27" s="10">
        <v>1381111658</v>
      </c>
      <c r="R27" s="4"/>
      <c r="S27" s="10">
        <f t="shared" si="1"/>
        <v>21681967972</v>
      </c>
    </row>
    <row r="28" spans="1:19" x14ac:dyDescent="0.55000000000000004">
      <c r="A28" s="1" t="s">
        <v>74</v>
      </c>
      <c r="C28" s="4" t="s">
        <v>219</v>
      </c>
      <c r="D28" s="4"/>
      <c r="E28" s="10">
        <v>81785</v>
      </c>
      <c r="F28" s="4"/>
      <c r="G28" s="10">
        <v>350</v>
      </c>
      <c r="H28" s="4"/>
      <c r="I28" s="10">
        <v>28624750</v>
      </c>
      <c r="J28" s="4"/>
      <c r="K28" s="10">
        <v>3968623</v>
      </c>
      <c r="L28" s="4"/>
      <c r="M28" s="10">
        <f t="shared" si="0"/>
        <v>24656127</v>
      </c>
      <c r="N28" s="4"/>
      <c r="O28" s="10">
        <v>28624750</v>
      </c>
      <c r="P28" s="4"/>
      <c r="Q28" s="10">
        <v>3968623</v>
      </c>
      <c r="R28" s="4"/>
      <c r="S28" s="10">
        <f t="shared" si="1"/>
        <v>24656127</v>
      </c>
    </row>
    <row r="29" spans="1:19" x14ac:dyDescent="0.55000000000000004">
      <c r="A29" s="1" t="s">
        <v>37</v>
      </c>
      <c r="C29" s="4" t="s">
        <v>220</v>
      </c>
      <c r="D29" s="4"/>
      <c r="E29" s="10">
        <v>2661735</v>
      </c>
      <c r="F29" s="4"/>
      <c r="G29" s="10">
        <v>9400</v>
      </c>
      <c r="H29" s="4"/>
      <c r="I29" s="10">
        <v>0</v>
      </c>
      <c r="J29" s="4"/>
      <c r="K29" s="10">
        <v>0</v>
      </c>
      <c r="L29" s="4"/>
      <c r="M29" s="10">
        <f t="shared" si="0"/>
        <v>0</v>
      </c>
      <c r="N29" s="4"/>
      <c r="O29" s="10">
        <v>25020309000</v>
      </c>
      <c r="P29" s="4"/>
      <c r="Q29" s="10">
        <v>0</v>
      </c>
      <c r="R29" s="4"/>
      <c r="S29" s="10">
        <f t="shared" si="1"/>
        <v>25020309000</v>
      </c>
    </row>
    <row r="30" spans="1:19" x14ac:dyDescent="0.55000000000000004">
      <c r="A30" s="1" t="s">
        <v>19</v>
      </c>
      <c r="C30" s="4" t="s">
        <v>221</v>
      </c>
      <c r="D30" s="4"/>
      <c r="E30" s="10">
        <v>14666666</v>
      </c>
      <c r="F30" s="4"/>
      <c r="G30" s="10">
        <v>800</v>
      </c>
      <c r="H30" s="4"/>
      <c r="I30" s="10">
        <v>0</v>
      </c>
      <c r="J30" s="4"/>
      <c r="K30" s="10">
        <v>0</v>
      </c>
      <c r="L30" s="4"/>
      <c r="M30" s="10">
        <f t="shared" si="0"/>
        <v>0</v>
      </c>
      <c r="N30" s="4"/>
      <c r="O30" s="10">
        <v>8800000000</v>
      </c>
      <c r="P30" s="4"/>
      <c r="Q30" s="10">
        <v>0</v>
      </c>
      <c r="R30" s="4"/>
      <c r="S30" s="10">
        <f t="shared" si="1"/>
        <v>8800000000</v>
      </c>
    </row>
    <row r="31" spans="1:19" x14ac:dyDescent="0.55000000000000004">
      <c r="A31" s="1" t="s">
        <v>268</v>
      </c>
      <c r="C31" s="4" t="s">
        <v>267</v>
      </c>
      <c r="D31" s="4"/>
      <c r="E31" s="10" t="s">
        <v>267</v>
      </c>
      <c r="F31" s="4"/>
      <c r="G31" s="10">
        <v>0</v>
      </c>
      <c r="H31" s="4"/>
      <c r="I31" s="10">
        <v>0</v>
      </c>
      <c r="J31" s="4"/>
      <c r="K31" s="10">
        <v>0</v>
      </c>
      <c r="L31" s="4"/>
      <c r="M31" s="10">
        <f t="shared" si="0"/>
        <v>0</v>
      </c>
      <c r="N31" s="4"/>
      <c r="O31" s="10">
        <v>107494</v>
      </c>
      <c r="P31" s="4"/>
      <c r="Q31" s="10">
        <v>0</v>
      </c>
      <c r="R31" s="4"/>
      <c r="S31" s="10">
        <f t="shared" si="1"/>
        <v>107494</v>
      </c>
    </row>
    <row r="32" spans="1:19" ht="24.75" thickBot="1" x14ac:dyDescent="0.6">
      <c r="C32" s="4"/>
      <c r="D32" s="4"/>
      <c r="E32" s="4"/>
      <c r="F32" s="4"/>
      <c r="G32" s="4"/>
      <c r="H32" s="4"/>
      <c r="I32" s="11">
        <f>SUM(I8:I31)</f>
        <v>154836813901</v>
      </c>
      <c r="J32" s="4"/>
      <c r="K32" s="11">
        <f>SUM(K8:K31)</f>
        <v>15853269454</v>
      </c>
      <c r="L32" s="4"/>
      <c r="M32" s="11">
        <f>SUM(M8:M31)</f>
        <v>138983544447</v>
      </c>
      <c r="N32" s="4"/>
      <c r="O32" s="11">
        <f>SUM(O8:O31)</f>
        <v>328563605863</v>
      </c>
      <c r="P32" s="4"/>
      <c r="Q32" s="11">
        <f>SUM(Q8:Q31)</f>
        <v>23616956728</v>
      </c>
      <c r="R32" s="4"/>
      <c r="S32" s="11">
        <f>SUM(S8:S31)</f>
        <v>304946649135</v>
      </c>
    </row>
    <row r="33" spans="15:15" ht="24.75" thickTop="1" x14ac:dyDescent="0.55000000000000004">
      <c r="O33" s="3"/>
    </row>
    <row r="34" spans="15:15" x14ac:dyDescent="0.55000000000000004">
      <c r="O34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22"/>
  <sheetViews>
    <sheetView rightToLeft="1" topLeftCell="A58" workbookViewId="0">
      <selection activeCell="Q116" sqref="G116:Q124"/>
    </sheetView>
  </sheetViews>
  <sheetFormatPr defaultRowHeight="24" x14ac:dyDescent="0.55000000000000004"/>
  <cols>
    <col min="1" max="1" width="33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1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4.75" x14ac:dyDescent="0.55000000000000004">
      <c r="A3" s="28" t="s">
        <v>184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24.75" x14ac:dyDescent="0.55000000000000004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6" spans="1:17" ht="24.75" x14ac:dyDescent="0.55000000000000004">
      <c r="A6" s="26" t="s">
        <v>3</v>
      </c>
      <c r="C6" s="27" t="s">
        <v>186</v>
      </c>
      <c r="D6" s="27" t="s">
        <v>186</v>
      </c>
      <c r="E6" s="27" t="s">
        <v>186</v>
      </c>
      <c r="F6" s="27" t="s">
        <v>186</v>
      </c>
      <c r="G6" s="27" t="s">
        <v>186</v>
      </c>
      <c r="H6" s="27" t="s">
        <v>186</v>
      </c>
      <c r="I6" s="27" t="s">
        <v>186</v>
      </c>
      <c r="K6" s="27" t="s">
        <v>187</v>
      </c>
      <c r="L6" s="27" t="s">
        <v>187</v>
      </c>
      <c r="M6" s="27" t="s">
        <v>187</v>
      </c>
      <c r="N6" s="27" t="s">
        <v>187</v>
      </c>
      <c r="O6" s="27" t="s">
        <v>187</v>
      </c>
      <c r="P6" s="27" t="s">
        <v>187</v>
      </c>
      <c r="Q6" s="27" t="s">
        <v>187</v>
      </c>
    </row>
    <row r="7" spans="1:17" ht="24.75" x14ac:dyDescent="0.55000000000000004">
      <c r="A7" s="27" t="s">
        <v>3</v>
      </c>
      <c r="C7" s="27" t="s">
        <v>7</v>
      </c>
      <c r="E7" s="27" t="s">
        <v>222</v>
      </c>
      <c r="G7" s="27" t="s">
        <v>223</v>
      </c>
      <c r="I7" s="27" t="s">
        <v>224</v>
      </c>
      <c r="K7" s="27" t="s">
        <v>7</v>
      </c>
      <c r="M7" s="27" t="s">
        <v>222</v>
      </c>
      <c r="O7" s="27" t="s">
        <v>223</v>
      </c>
      <c r="Q7" s="27" t="s">
        <v>224</v>
      </c>
    </row>
    <row r="8" spans="1:17" x14ac:dyDescent="0.55000000000000004">
      <c r="A8" s="1" t="s">
        <v>111</v>
      </c>
      <c r="C8" s="6">
        <v>883106</v>
      </c>
      <c r="D8" s="6"/>
      <c r="E8" s="6">
        <v>13597920033</v>
      </c>
      <c r="F8" s="6"/>
      <c r="G8" s="6">
        <v>9479259804</v>
      </c>
      <c r="H8" s="6"/>
      <c r="I8" s="6">
        <f>E8-G8</f>
        <v>4118660229</v>
      </c>
      <c r="J8" s="6"/>
      <c r="K8" s="6">
        <v>883106</v>
      </c>
      <c r="L8" s="6"/>
      <c r="M8" s="6">
        <v>13597920033</v>
      </c>
      <c r="N8" s="6"/>
      <c r="O8" s="6">
        <v>9479259804</v>
      </c>
      <c r="P8" s="6"/>
      <c r="Q8" s="6">
        <f>M8-O8</f>
        <v>4118660229</v>
      </c>
    </row>
    <row r="9" spans="1:17" x14ac:dyDescent="0.55000000000000004">
      <c r="A9" s="1" t="s">
        <v>45</v>
      </c>
      <c r="C9" s="6">
        <v>9337333</v>
      </c>
      <c r="D9" s="6"/>
      <c r="E9" s="6">
        <v>22461897602</v>
      </c>
      <c r="F9" s="6"/>
      <c r="G9" s="6">
        <v>32022123318</v>
      </c>
      <c r="H9" s="6"/>
      <c r="I9" s="6">
        <f t="shared" ref="I9:I72" si="0">E9-G9</f>
        <v>-9560225716</v>
      </c>
      <c r="J9" s="6"/>
      <c r="K9" s="6">
        <v>9337333</v>
      </c>
      <c r="L9" s="6"/>
      <c r="M9" s="6">
        <v>22461897602</v>
      </c>
      <c r="N9" s="6"/>
      <c r="O9" s="6">
        <v>20607491725</v>
      </c>
      <c r="P9" s="6"/>
      <c r="Q9" s="6">
        <f t="shared" ref="Q9:Q72" si="1">M9-O9</f>
        <v>1854405877</v>
      </c>
    </row>
    <row r="10" spans="1:17" x14ac:dyDescent="0.55000000000000004">
      <c r="A10" s="1" t="s">
        <v>47</v>
      </c>
      <c r="C10" s="6">
        <v>11423673</v>
      </c>
      <c r="D10" s="6"/>
      <c r="E10" s="6">
        <v>34600824437</v>
      </c>
      <c r="F10" s="6"/>
      <c r="G10" s="6">
        <v>22507001652</v>
      </c>
      <c r="H10" s="6"/>
      <c r="I10" s="6">
        <f t="shared" si="0"/>
        <v>12093822785</v>
      </c>
      <c r="J10" s="6"/>
      <c r="K10" s="6">
        <v>11423673</v>
      </c>
      <c r="L10" s="6"/>
      <c r="M10" s="6">
        <v>34600824437</v>
      </c>
      <c r="N10" s="6"/>
      <c r="O10" s="6">
        <v>31404974554</v>
      </c>
      <c r="P10" s="6"/>
      <c r="Q10" s="6">
        <f t="shared" si="1"/>
        <v>3195849883</v>
      </c>
    </row>
    <row r="11" spans="1:17" x14ac:dyDescent="0.55000000000000004">
      <c r="A11" s="1" t="s">
        <v>110</v>
      </c>
      <c r="C11" s="6">
        <v>2868525</v>
      </c>
      <c r="D11" s="6"/>
      <c r="E11" s="6">
        <v>72427014816</v>
      </c>
      <c r="F11" s="6"/>
      <c r="G11" s="6">
        <v>68629460625</v>
      </c>
      <c r="H11" s="6"/>
      <c r="I11" s="6">
        <f t="shared" si="0"/>
        <v>3797554191</v>
      </c>
      <c r="J11" s="6"/>
      <c r="K11" s="6">
        <v>2868525</v>
      </c>
      <c r="L11" s="6"/>
      <c r="M11" s="6">
        <v>72427014816</v>
      </c>
      <c r="N11" s="6"/>
      <c r="O11" s="6">
        <v>68629460625</v>
      </c>
      <c r="P11" s="6"/>
      <c r="Q11" s="6">
        <f t="shared" si="1"/>
        <v>3797554191</v>
      </c>
    </row>
    <row r="12" spans="1:17" x14ac:dyDescent="0.55000000000000004">
      <c r="A12" s="1" t="s">
        <v>21</v>
      </c>
      <c r="C12" s="6">
        <v>3572737</v>
      </c>
      <c r="D12" s="6"/>
      <c r="E12" s="6">
        <v>32247431270</v>
      </c>
      <c r="F12" s="6"/>
      <c r="G12" s="6">
        <v>31572650220</v>
      </c>
      <c r="H12" s="6"/>
      <c r="I12" s="6">
        <f t="shared" si="0"/>
        <v>674781050</v>
      </c>
      <c r="J12" s="6"/>
      <c r="K12" s="6">
        <v>3572737</v>
      </c>
      <c r="L12" s="6"/>
      <c r="M12" s="6">
        <v>32247431270</v>
      </c>
      <c r="N12" s="6"/>
      <c r="O12" s="6">
        <v>23999125922</v>
      </c>
      <c r="P12" s="6"/>
      <c r="Q12" s="6">
        <f t="shared" si="1"/>
        <v>8248305348</v>
      </c>
    </row>
    <row r="13" spans="1:17" x14ac:dyDescent="0.55000000000000004">
      <c r="A13" s="1" t="s">
        <v>90</v>
      </c>
      <c r="C13" s="6">
        <v>8991180</v>
      </c>
      <c r="D13" s="6"/>
      <c r="E13" s="6">
        <v>275280620353</v>
      </c>
      <c r="F13" s="6"/>
      <c r="G13" s="6">
        <v>275001845371</v>
      </c>
      <c r="H13" s="6"/>
      <c r="I13" s="6">
        <f t="shared" si="0"/>
        <v>278774982</v>
      </c>
      <c r="J13" s="6"/>
      <c r="K13" s="6">
        <v>8991180</v>
      </c>
      <c r="L13" s="6"/>
      <c r="M13" s="6">
        <v>275280620353</v>
      </c>
      <c r="N13" s="6"/>
      <c r="O13" s="6">
        <v>286425704508</v>
      </c>
      <c r="P13" s="6"/>
      <c r="Q13" s="6">
        <f t="shared" si="1"/>
        <v>-11145084155</v>
      </c>
    </row>
    <row r="14" spans="1:17" x14ac:dyDescent="0.55000000000000004">
      <c r="A14" s="1" t="s">
        <v>28</v>
      </c>
      <c r="C14" s="6">
        <v>3650414</v>
      </c>
      <c r="D14" s="6"/>
      <c r="E14" s="6">
        <v>635021456422</v>
      </c>
      <c r="F14" s="6"/>
      <c r="G14" s="6">
        <v>645387322497</v>
      </c>
      <c r="H14" s="6"/>
      <c r="I14" s="6">
        <f t="shared" si="0"/>
        <v>-10365866075</v>
      </c>
      <c r="J14" s="6"/>
      <c r="K14" s="6">
        <v>3650414</v>
      </c>
      <c r="L14" s="6"/>
      <c r="M14" s="6">
        <v>635021456422</v>
      </c>
      <c r="N14" s="6"/>
      <c r="O14" s="6">
        <v>664884227937</v>
      </c>
      <c r="P14" s="6"/>
      <c r="Q14" s="6">
        <f t="shared" si="1"/>
        <v>-29862771515</v>
      </c>
    </row>
    <row r="15" spans="1:17" x14ac:dyDescent="0.55000000000000004">
      <c r="A15" s="1" t="s">
        <v>76</v>
      </c>
      <c r="C15" s="6">
        <v>223321</v>
      </c>
      <c r="D15" s="6"/>
      <c r="E15" s="6">
        <v>14451694827</v>
      </c>
      <c r="F15" s="6"/>
      <c r="G15" s="6">
        <v>14229702587</v>
      </c>
      <c r="H15" s="6"/>
      <c r="I15" s="6">
        <f t="shared" si="0"/>
        <v>221992240</v>
      </c>
      <c r="J15" s="6"/>
      <c r="K15" s="6">
        <v>223321</v>
      </c>
      <c r="L15" s="6"/>
      <c r="M15" s="6">
        <v>14451694827</v>
      </c>
      <c r="N15" s="6"/>
      <c r="O15" s="6">
        <v>10688675827</v>
      </c>
      <c r="P15" s="6"/>
      <c r="Q15" s="6">
        <f t="shared" si="1"/>
        <v>3763019000</v>
      </c>
    </row>
    <row r="16" spans="1:17" x14ac:dyDescent="0.55000000000000004">
      <c r="A16" s="1" t="s">
        <v>73</v>
      </c>
      <c r="C16" s="6">
        <v>4224137</v>
      </c>
      <c r="D16" s="6"/>
      <c r="E16" s="6">
        <v>52865452615</v>
      </c>
      <c r="F16" s="6"/>
      <c r="G16" s="6">
        <v>39848542122</v>
      </c>
      <c r="H16" s="6"/>
      <c r="I16" s="6">
        <f t="shared" si="0"/>
        <v>13016910493</v>
      </c>
      <c r="J16" s="6"/>
      <c r="K16" s="6">
        <v>4224137</v>
      </c>
      <c r="L16" s="6"/>
      <c r="M16" s="6">
        <v>52865452615</v>
      </c>
      <c r="N16" s="6"/>
      <c r="O16" s="6">
        <v>48839621876</v>
      </c>
      <c r="P16" s="6"/>
      <c r="Q16" s="6">
        <f t="shared" si="1"/>
        <v>4025830739</v>
      </c>
    </row>
    <row r="17" spans="1:17" x14ac:dyDescent="0.55000000000000004">
      <c r="A17" s="1" t="s">
        <v>68</v>
      </c>
      <c r="C17" s="6">
        <v>10065086</v>
      </c>
      <c r="D17" s="6"/>
      <c r="E17" s="6">
        <v>141173354197</v>
      </c>
      <c r="F17" s="6"/>
      <c r="G17" s="6">
        <v>153980008582</v>
      </c>
      <c r="H17" s="6"/>
      <c r="I17" s="6">
        <f t="shared" si="0"/>
        <v>-12806654385</v>
      </c>
      <c r="J17" s="6"/>
      <c r="K17" s="6">
        <v>10065086</v>
      </c>
      <c r="L17" s="6"/>
      <c r="M17" s="6">
        <v>141173354197</v>
      </c>
      <c r="N17" s="6"/>
      <c r="O17" s="6">
        <v>151870755902</v>
      </c>
      <c r="P17" s="6"/>
      <c r="Q17" s="6">
        <f t="shared" si="1"/>
        <v>-10697401705</v>
      </c>
    </row>
    <row r="18" spans="1:17" x14ac:dyDescent="0.55000000000000004">
      <c r="A18" s="1" t="s">
        <v>70</v>
      </c>
      <c r="C18" s="6">
        <v>18922500</v>
      </c>
      <c r="D18" s="6"/>
      <c r="E18" s="6">
        <v>72719116409</v>
      </c>
      <c r="F18" s="6"/>
      <c r="G18" s="6">
        <v>75202024677</v>
      </c>
      <c r="H18" s="6"/>
      <c r="I18" s="6">
        <f t="shared" si="0"/>
        <v>-2482908268</v>
      </c>
      <c r="J18" s="6"/>
      <c r="K18" s="6">
        <v>18922500</v>
      </c>
      <c r="L18" s="6"/>
      <c r="M18" s="6">
        <v>72719116409</v>
      </c>
      <c r="N18" s="6"/>
      <c r="O18" s="6">
        <v>54244541300</v>
      </c>
      <c r="P18" s="6"/>
      <c r="Q18" s="6">
        <f t="shared" si="1"/>
        <v>18474575109</v>
      </c>
    </row>
    <row r="19" spans="1:17" x14ac:dyDescent="0.55000000000000004">
      <c r="A19" s="1" t="s">
        <v>91</v>
      </c>
      <c r="C19" s="6">
        <v>7851197</v>
      </c>
      <c r="D19" s="6"/>
      <c r="E19" s="6">
        <v>159367530155</v>
      </c>
      <c r="F19" s="6"/>
      <c r="G19" s="6">
        <v>141913428764</v>
      </c>
      <c r="H19" s="6"/>
      <c r="I19" s="6">
        <f t="shared" si="0"/>
        <v>17454101391</v>
      </c>
      <c r="J19" s="6"/>
      <c r="K19" s="6">
        <v>7851197</v>
      </c>
      <c r="L19" s="6"/>
      <c r="M19" s="6">
        <v>159367530155</v>
      </c>
      <c r="N19" s="6"/>
      <c r="O19" s="6">
        <v>142642239823</v>
      </c>
      <c r="P19" s="6"/>
      <c r="Q19" s="6">
        <f t="shared" si="1"/>
        <v>16725290332</v>
      </c>
    </row>
    <row r="20" spans="1:17" x14ac:dyDescent="0.55000000000000004">
      <c r="A20" s="1" t="s">
        <v>25</v>
      </c>
      <c r="C20" s="6">
        <v>2232960</v>
      </c>
      <c r="D20" s="6"/>
      <c r="E20" s="6">
        <v>214309513886</v>
      </c>
      <c r="F20" s="6"/>
      <c r="G20" s="6">
        <v>221967388800</v>
      </c>
      <c r="H20" s="6"/>
      <c r="I20" s="6">
        <f t="shared" si="0"/>
        <v>-7657874914</v>
      </c>
      <c r="J20" s="6"/>
      <c r="K20" s="6">
        <v>2232960</v>
      </c>
      <c r="L20" s="6"/>
      <c r="M20" s="6">
        <v>214309513886</v>
      </c>
      <c r="N20" s="6"/>
      <c r="O20" s="6">
        <v>211241869830</v>
      </c>
      <c r="P20" s="6"/>
      <c r="Q20" s="6">
        <f t="shared" si="1"/>
        <v>3067644056</v>
      </c>
    </row>
    <row r="21" spans="1:17" x14ac:dyDescent="0.55000000000000004">
      <c r="A21" s="1" t="s">
        <v>82</v>
      </c>
      <c r="C21" s="6">
        <v>5790807</v>
      </c>
      <c r="D21" s="6"/>
      <c r="E21" s="6">
        <v>64758956606</v>
      </c>
      <c r="F21" s="6"/>
      <c r="G21" s="6">
        <v>69498488923</v>
      </c>
      <c r="H21" s="6"/>
      <c r="I21" s="6">
        <f t="shared" si="0"/>
        <v>-4739532317</v>
      </c>
      <c r="J21" s="6"/>
      <c r="K21" s="6">
        <v>5790807</v>
      </c>
      <c r="L21" s="6"/>
      <c r="M21" s="6">
        <v>64758956606</v>
      </c>
      <c r="N21" s="6"/>
      <c r="O21" s="6">
        <v>53974586034</v>
      </c>
      <c r="P21" s="6"/>
      <c r="Q21" s="6">
        <f t="shared" si="1"/>
        <v>10784370572</v>
      </c>
    </row>
    <row r="22" spans="1:17" x14ac:dyDescent="0.55000000000000004">
      <c r="A22" s="1" t="s">
        <v>92</v>
      </c>
      <c r="C22" s="6">
        <v>13936939</v>
      </c>
      <c r="D22" s="6"/>
      <c r="E22" s="6">
        <v>369763639343</v>
      </c>
      <c r="F22" s="6"/>
      <c r="G22" s="6">
        <v>343661820365</v>
      </c>
      <c r="H22" s="6"/>
      <c r="I22" s="6">
        <f t="shared" si="0"/>
        <v>26101818978</v>
      </c>
      <c r="J22" s="6"/>
      <c r="K22" s="6">
        <v>13936939</v>
      </c>
      <c r="L22" s="6"/>
      <c r="M22" s="6">
        <v>369763639343</v>
      </c>
      <c r="N22" s="6"/>
      <c r="O22" s="6">
        <v>332659909896</v>
      </c>
      <c r="P22" s="6"/>
      <c r="Q22" s="6">
        <f t="shared" si="1"/>
        <v>37103729447</v>
      </c>
    </row>
    <row r="23" spans="1:17" x14ac:dyDescent="0.55000000000000004">
      <c r="A23" s="1" t="s">
        <v>80</v>
      </c>
      <c r="C23" s="6">
        <v>15580119</v>
      </c>
      <c r="D23" s="6"/>
      <c r="E23" s="6">
        <v>247334054152</v>
      </c>
      <c r="F23" s="6"/>
      <c r="G23" s="6">
        <v>199787683066</v>
      </c>
      <c r="H23" s="6"/>
      <c r="I23" s="6">
        <f t="shared" si="0"/>
        <v>47546371086</v>
      </c>
      <c r="J23" s="6"/>
      <c r="K23" s="6">
        <v>15580119</v>
      </c>
      <c r="L23" s="6"/>
      <c r="M23" s="6">
        <v>247334054152</v>
      </c>
      <c r="N23" s="6"/>
      <c r="O23" s="6">
        <v>145528506720</v>
      </c>
      <c r="P23" s="6"/>
      <c r="Q23" s="6">
        <f t="shared" si="1"/>
        <v>101805547432</v>
      </c>
    </row>
    <row r="24" spans="1:17" x14ac:dyDescent="0.55000000000000004">
      <c r="A24" s="1" t="s">
        <v>88</v>
      </c>
      <c r="C24" s="6">
        <v>25821452</v>
      </c>
      <c r="D24" s="6"/>
      <c r="E24" s="6">
        <v>60653045334</v>
      </c>
      <c r="F24" s="6"/>
      <c r="G24" s="6">
        <v>62339374022</v>
      </c>
      <c r="H24" s="6"/>
      <c r="I24" s="6">
        <f t="shared" si="0"/>
        <v>-1686328688</v>
      </c>
      <c r="J24" s="6"/>
      <c r="K24" s="6">
        <v>25821452</v>
      </c>
      <c r="L24" s="6"/>
      <c r="M24" s="6">
        <v>60653045334</v>
      </c>
      <c r="N24" s="6"/>
      <c r="O24" s="6">
        <v>81275220470</v>
      </c>
      <c r="P24" s="6"/>
      <c r="Q24" s="6">
        <f t="shared" si="1"/>
        <v>-20622175136</v>
      </c>
    </row>
    <row r="25" spans="1:17" x14ac:dyDescent="0.55000000000000004">
      <c r="A25" s="1" t="s">
        <v>23</v>
      </c>
      <c r="C25" s="6">
        <v>25773520</v>
      </c>
      <c r="D25" s="6"/>
      <c r="E25" s="6">
        <v>143216736638</v>
      </c>
      <c r="F25" s="6"/>
      <c r="G25" s="6">
        <v>150134181878</v>
      </c>
      <c r="H25" s="6"/>
      <c r="I25" s="6">
        <f t="shared" si="0"/>
        <v>-6917445240</v>
      </c>
      <c r="J25" s="6"/>
      <c r="K25" s="6">
        <v>25773520</v>
      </c>
      <c r="L25" s="6"/>
      <c r="M25" s="6">
        <v>143216736638</v>
      </c>
      <c r="N25" s="6"/>
      <c r="O25" s="6">
        <v>109320468365</v>
      </c>
      <c r="P25" s="6"/>
      <c r="Q25" s="6">
        <f t="shared" si="1"/>
        <v>33896268273</v>
      </c>
    </row>
    <row r="26" spans="1:17" x14ac:dyDescent="0.55000000000000004">
      <c r="A26" s="1" t="s">
        <v>27</v>
      </c>
      <c r="C26" s="6">
        <v>79023120</v>
      </c>
      <c r="D26" s="6"/>
      <c r="E26" s="6">
        <v>211464494117</v>
      </c>
      <c r="F26" s="6"/>
      <c r="G26" s="6">
        <v>176878045000</v>
      </c>
      <c r="H26" s="6"/>
      <c r="I26" s="6">
        <f t="shared" si="0"/>
        <v>34586449117</v>
      </c>
      <c r="J26" s="6"/>
      <c r="K26" s="6">
        <v>79023120</v>
      </c>
      <c r="L26" s="6"/>
      <c r="M26" s="6">
        <v>211464494117</v>
      </c>
      <c r="N26" s="6"/>
      <c r="O26" s="6">
        <v>191656295115</v>
      </c>
      <c r="P26" s="6"/>
      <c r="Q26" s="6">
        <f t="shared" si="1"/>
        <v>19808199002</v>
      </c>
    </row>
    <row r="27" spans="1:17" x14ac:dyDescent="0.55000000000000004">
      <c r="A27" s="1" t="s">
        <v>38</v>
      </c>
      <c r="C27" s="6">
        <v>5299999</v>
      </c>
      <c r="D27" s="6"/>
      <c r="E27" s="6">
        <v>38565156523</v>
      </c>
      <c r="F27" s="6"/>
      <c r="G27" s="6">
        <v>38727809812</v>
      </c>
      <c r="H27" s="6"/>
      <c r="I27" s="6">
        <f t="shared" si="0"/>
        <v>-162653289</v>
      </c>
      <c r="J27" s="6"/>
      <c r="K27" s="6">
        <v>5299999</v>
      </c>
      <c r="L27" s="6"/>
      <c r="M27" s="6">
        <v>38565156523</v>
      </c>
      <c r="N27" s="6"/>
      <c r="O27" s="6">
        <v>21603825122</v>
      </c>
      <c r="P27" s="6"/>
      <c r="Q27" s="6">
        <f t="shared" si="1"/>
        <v>16961331401</v>
      </c>
    </row>
    <row r="28" spans="1:17" x14ac:dyDescent="0.55000000000000004">
      <c r="A28" s="1" t="s">
        <v>39</v>
      </c>
      <c r="C28" s="6">
        <v>12043627</v>
      </c>
      <c r="D28" s="6"/>
      <c r="E28" s="6">
        <v>55083022096</v>
      </c>
      <c r="F28" s="6"/>
      <c r="G28" s="6">
        <v>59584482537</v>
      </c>
      <c r="H28" s="6"/>
      <c r="I28" s="6">
        <f t="shared" si="0"/>
        <v>-4501460441</v>
      </c>
      <c r="J28" s="6"/>
      <c r="K28" s="6">
        <v>12043627</v>
      </c>
      <c r="L28" s="6"/>
      <c r="M28" s="6">
        <v>55083022096</v>
      </c>
      <c r="N28" s="6"/>
      <c r="O28" s="6">
        <v>51269950564</v>
      </c>
      <c r="P28" s="6"/>
      <c r="Q28" s="6">
        <f t="shared" si="1"/>
        <v>3813071532</v>
      </c>
    </row>
    <row r="29" spans="1:17" x14ac:dyDescent="0.55000000000000004">
      <c r="A29" s="1" t="s">
        <v>79</v>
      </c>
      <c r="C29" s="6">
        <v>6803171</v>
      </c>
      <c r="D29" s="6"/>
      <c r="E29" s="6">
        <v>40238018188</v>
      </c>
      <c r="F29" s="6"/>
      <c r="G29" s="6">
        <v>30506504209</v>
      </c>
      <c r="H29" s="6"/>
      <c r="I29" s="6">
        <f t="shared" si="0"/>
        <v>9731513979</v>
      </c>
      <c r="J29" s="6"/>
      <c r="K29" s="6">
        <v>6803171</v>
      </c>
      <c r="L29" s="6"/>
      <c r="M29" s="6">
        <v>40238018188</v>
      </c>
      <c r="N29" s="6"/>
      <c r="O29" s="6">
        <v>38183253362</v>
      </c>
      <c r="P29" s="6"/>
      <c r="Q29" s="6">
        <f t="shared" si="1"/>
        <v>2054764826</v>
      </c>
    </row>
    <row r="30" spans="1:17" x14ac:dyDescent="0.55000000000000004">
      <c r="A30" s="1" t="s">
        <v>32</v>
      </c>
      <c r="C30" s="6">
        <v>1871589</v>
      </c>
      <c r="D30" s="6"/>
      <c r="E30" s="6">
        <v>218603232840</v>
      </c>
      <c r="F30" s="6"/>
      <c r="G30" s="6">
        <v>246815978790</v>
      </c>
      <c r="H30" s="6"/>
      <c r="I30" s="6">
        <f t="shared" si="0"/>
        <v>-28212745950</v>
      </c>
      <c r="J30" s="6"/>
      <c r="K30" s="6">
        <v>1871589</v>
      </c>
      <c r="L30" s="6"/>
      <c r="M30" s="6">
        <v>218603232840</v>
      </c>
      <c r="N30" s="6"/>
      <c r="O30" s="6">
        <v>203698911017</v>
      </c>
      <c r="P30" s="6"/>
      <c r="Q30" s="6">
        <f t="shared" si="1"/>
        <v>14904321823</v>
      </c>
    </row>
    <row r="31" spans="1:17" x14ac:dyDescent="0.55000000000000004">
      <c r="A31" s="1" t="s">
        <v>36</v>
      </c>
      <c r="C31" s="6">
        <v>519932</v>
      </c>
      <c r="D31" s="6"/>
      <c r="E31" s="6">
        <v>73003424649</v>
      </c>
      <c r="F31" s="6"/>
      <c r="G31" s="6">
        <v>85226652918</v>
      </c>
      <c r="H31" s="6"/>
      <c r="I31" s="6">
        <f t="shared" si="0"/>
        <v>-12223228269</v>
      </c>
      <c r="J31" s="6"/>
      <c r="K31" s="6">
        <v>519932</v>
      </c>
      <c r="L31" s="6"/>
      <c r="M31" s="6">
        <v>73003424649</v>
      </c>
      <c r="N31" s="6"/>
      <c r="O31" s="6">
        <v>60697502236</v>
      </c>
      <c r="P31" s="6"/>
      <c r="Q31" s="6">
        <f t="shared" si="1"/>
        <v>12305922413</v>
      </c>
    </row>
    <row r="32" spans="1:17" x14ac:dyDescent="0.55000000000000004">
      <c r="A32" s="1" t="s">
        <v>53</v>
      </c>
      <c r="C32" s="6">
        <v>8868106</v>
      </c>
      <c r="D32" s="6"/>
      <c r="E32" s="6">
        <v>39272343127</v>
      </c>
      <c r="F32" s="6"/>
      <c r="G32" s="6">
        <v>31726411428</v>
      </c>
      <c r="H32" s="6"/>
      <c r="I32" s="6">
        <f t="shared" si="0"/>
        <v>7545931699</v>
      </c>
      <c r="J32" s="6"/>
      <c r="K32" s="6">
        <v>8868106</v>
      </c>
      <c r="L32" s="6"/>
      <c r="M32" s="6">
        <v>39272343127</v>
      </c>
      <c r="N32" s="6"/>
      <c r="O32" s="6">
        <v>77901166378</v>
      </c>
      <c r="P32" s="6"/>
      <c r="Q32" s="6">
        <f t="shared" si="1"/>
        <v>-38628823251</v>
      </c>
    </row>
    <row r="33" spans="1:17" x14ac:dyDescent="0.55000000000000004">
      <c r="A33" s="1" t="s">
        <v>35</v>
      </c>
      <c r="C33" s="6">
        <v>1750968</v>
      </c>
      <c r="D33" s="6"/>
      <c r="E33" s="6">
        <v>57264086459</v>
      </c>
      <c r="F33" s="6"/>
      <c r="G33" s="6">
        <v>60745185939</v>
      </c>
      <c r="H33" s="6"/>
      <c r="I33" s="6">
        <f t="shared" si="0"/>
        <v>-3481099480</v>
      </c>
      <c r="J33" s="6"/>
      <c r="K33" s="6">
        <v>1750968</v>
      </c>
      <c r="L33" s="6"/>
      <c r="M33" s="6">
        <v>57264086459</v>
      </c>
      <c r="N33" s="6"/>
      <c r="O33" s="6">
        <v>57890684365</v>
      </c>
      <c r="P33" s="6"/>
      <c r="Q33" s="6">
        <f t="shared" si="1"/>
        <v>-626597906</v>
      </c>
    </row>
    <row r="34" spans="1:17" x14ac:dyDescent="0.55000000000000004">
      <c r="A34" s="1" t="s">
        <v>78</v>
      </c>
      <c r="C34" s="6">
        <v>328467</v>
      </c>
      <c r="D34" s="6"/>
      <c r="E34" s="6">
        <v>11721803106</v>
      </c>
      <c r="F34" s="6"/>
      <c r="G34" s="6">
        <v>11427941747</v>
      </c>
      <c r="H34" s="6"/>
      <c r="I34" s="6">
        <f t="shared" si="0"/>
        <v>293861359</v>
      </c>
      <c r="J34" s="6"/>
      <c r="K34" s="6">
        <v>328467</v>
      </c>
      <c r="L34" s="6"/>
      <c r="M34" s="6">
        <v>11721803106</v>
      </c>
      <c r="N34" s="6"/>
      <c r="O34" s="6">
        <v>10351756147</v>
      </c>
      <c r="P34" s="6"/>
      <c r="Q34" s="6">
        <f t="shared" si="1"/>
        <v>1370046959</v>
      </c>
    </row>
    <row r="35" spans="1:17" x14ac:dyDescent="0.55000000000000004">
      <c r="A35" s="1" t="s">
        <v>62</v>
      </c>
      <c r="C35" s="6">
        <v>3053095</v>
      </c>
      <c r="D35" s="6"/>
      <c r="E35" s="6">
        <v>162672198942</v>
      </c>
      <c r="F35" s="6"/>
      <c r="G35" s="6">
        <v>181943998630</v>
      </c>
      <c r="H35" s="6"/>
      <c r="I35" s="6">
        <f t="shared" si="0"/>
        <v>-19271799688</v>
      </c>
      <c r="J35" s="6"/>
      <c r="K35" s="6">
        <v>3053095</v>
      </c>
      <c r="L35" s="6"/>
      <c r="M35" s="6">
        <v>162672198942</v>
      </c>
      <c r="N35" s="6"/>
      <c r="O35" s="6">
        <v>150812431289</v>
      </c>
      <c r="P35" s="6"/>
      <c r="Q35" s="6">
        <f t="shared" si="1"/>
        <v>11859767653</v>
      </c>
    </row>
    <row r="36" spans="1:17" x14ac:dyDescent="0.55000000000000004">
      <c r="A36" s="1" t="s">
        <v>29</v>
      </c>
      <c r="C36" s="6">
        <v>18989479</v>
      </c>
      <c r="D36" s="6"/>
      <c r="E36" s="6">
        <v>231614551931</v>
      </c>
      <c r="F36" s="6"/>
      <c r="G36" s="6">
        <v>241289893963</v>
      </c>
      <c r="H36" s="6"/>
      <c r="I36" s="6">
        <f t="shared" si="0"/>
        <v>-9675342032</v>
      </c>
      <c r="J36" s="6"/>
      <c r="K36" s="6">
        <v>18989479</v>
      </c>
      <c r="L36" s="6"/>
      <c r="M36" s="6">
        <v>231614551931</v>
      </c>
      <c r="N36" s="6"/>
      <c r="O36" s="6">
        <v>206630630179</v>
      </c>
      <c r="P36" s="6"/>
      <c r="Q36" s="6">
        <f t="shared" si="1"/>
        <v>24983921752</v>
      </c>
    </row>
    <row r="37" spans="1:17" x14ac:dyDescent="0.55000000000000004">
      <c r="A37" s="1" t="s">
        <v>37</v>
      </c>
      <c r="C37" s="6">
        <v>2661735</v>
      </c>
      <c r="D37" s="6"/>
      <c r="E37" s="6">
        <v>211274929488</v>
      </c>
      <c r="F37" s="6"/>
      <c r="G37" s="6">
        <v>234426534160</v>
      </c>
      <c r="H37" s="6"/>
      <c r="I37" s="6">
        <f t="shared" si="0"/>
        <v>-23151604672</v>
      </c>
      <c r="J37" s="6"/>
      <c r="K37" s="6">
        <v>2661735</v>
      </c>
      <c r="L37" s="6"/>
      <c r="M37" s="6">
        <v>211274929488</v>
      </c>
      <c r="N37" s="6"/>
      <c r="O37" s="6">
        <v>194059100520</v>
      </c>
      <c r="P37" s="6"/>
      <c r="Q37" s="6">
        <f t="shared" si="1"/>
        <v>17215828968</v>
      </c>
    </row>
    <row r="38" spans="1:17" x14ac:dyDescent="0.55000000000000004">
      <c r="A38" s="1" t="s">
        <v>55</v>
      </c>
      <c r="C38" s="6">
        <v>14006000</v>
      </c>
      <c r="D38" s="6"/>
      <c r="E38" s="6">
        <v>69474094857</v>
      </c>
      <c r="F38" s="6"/>
      <c r="G38" s="6">
        <v>61955856135</v>
      </c>
      <c r="H38" s="6"/>
      <c r="I38" s="6">
        <f t="shared" si="0"/>
        <v>7518238722</v>
      </c>
      <c r="J38" s="6"/>
      <c r="K38" s="6">
        <v>14006000</v>
      </c>
      <c r="L38" s="6"/>
      <c r="M38" s="6">
        <v>69474094857</v>
      </c>
      <c r="N38" s="6"/>
      <c r="O38" s="6">
        <v>66966066723</v>
      </c>
      <c r="P38" s="6"/>
      <c r="Q38" s="6">
        <f t="shared" si="1"/>
        <v>2508028134</v>
      </c>
    </row>
    <row r="39" spans="1:17" x14ac:dyDescent="0.55000000000000004">
      <c r="A39" s="1" t="s">
        <v>103</v>
      </c>
      <c r="C39" s="6">
        <v>130023139</v>
      </c>
      <c r="D39" s="6"/>
      <c r="E39" s="6">
        <v>134290231874</v>
      </c>
      <c r="F39" s="6"/>
      <c r="G39" s="6">
        <v>135514109514</v>
      </c>
      <c r="H39" s="6"/>
      <c r="I39" s="6">
        <f t="shared" si="0"/>
        <v>-1223877640</v>
      </c>
      <c r="J39" s="6"/>
      <c r="K39" s="6">
        <v>130023139</v>
      </c>
      <c r="L39" s="6"/>
      <c r="M39" s="6">
        <v>134290231874</v>
      </c>
      <c r="N39" s="6"/>
      <c r="O39" s="6">
        <v>135514109514</v>
      </c>
      <c r="P39" s="6"/>
      <c r="Q39" s="6">
        <f t="shared" si="1"/>
        <v>-1223877640</v>
      </c>
    </row>
    <row r="40" spans="1:17" x14ac:dyDescent="0.55000000000000004">
      <c r="A40" s="1" t="s">
        <v>26</v>
      </c>
      <c r="C40" s="6">
        <v>980000</v>
      </c>
      <c r="D40" s="6"/>
      <c r="E40" s="6">
        <v>86077572840</v>
      </c>
      <c r="F40" s="6"/>
      <c r="G40" s="6">
        <v>85002504516</v>
      </c>
      <c r="H40" s="6"/>
      <c r="I40" s="6">
        <f t="shared" si="0"/>
        <v>1075068324</v>
      </c>
      <c r="J40" s="6"/>
      <c r="K40" s="6">
        <v>980000</v>
      </c>
      <c r="L40" s="6"/>
      <c r="M40" s="6">
        <v>86077572840</v>
      </c>
      <c r="N40" s="6"/>
      <c r="O40" s="6">
        <v>72209893843</v>
      </c>
      <c r="P40" s="6"/>
      <c r="Q40" s="6">
        <f t="shared" si="1"/>
        <v>13867678997</v>
      </c>
    </row>
    <row r="41" spans="1:17" x14ac:dyDescent="0.55000000000000004">
      <c r="A41" s="1" t="s">
        <v>31</v>
      </c>
      <c r="C41" s="6">
        <v>600000</v>
      </c>
      <c r="D41" s="6"/>
      <c r="E41" s="6">
        <v>56273170500</v>
      </c>
      <c r="F41" s="6"/>
      <c r="G41" s="6">
        <v>57621102300</v>
      </c>
      <c r="H41" s="6"/>
      <c r="I41" s="6">
        <f t="shared" si="0"/>
        <v>-1347931800</v>
      </c>
      <c r="J41" s="6"/>
      <c r="K41" s="6">
        <v>600000</v>
      </c>
      <c r="L41" s="6"/>
      <c r="M41" s="6">
        <v>56273170500</v>
      </c>
      <c r="N41" s="6"/>
      <c r="O41" s="6">
        <v>64474083000</v>
      </c>
      <c r="P41" s="6"/>
      <c r="Q41" s="6">
        <f t="shared" si="1"/>
        <v>-8200912500</v>
      </c>
    </row>
    <row r="42" spans="1:17" x14ac:dyDescent="0.55000000000000004">
      <c r="A42" s="1" t="s">
        <v>106</v>
      </c>
      <c r="C42" s="6">
        <v>13000000</v>
      </c>
      <c r="D42" s="6"/>
      <c r="E42" s="6">
        <v>112297828500</v>
      </c>
      <c r="F42" s="6"/>
      <c r="G42" s="6">
        <v>75468463200</v>
      </c>
      <c r="H42" s="6"/>
      <c r="I42" s="6">
        <f t="shared" si="0"/>
        <v>36829365300</v>
      </c>
      <c r="J42" s="6"/>
      <c r="K42" s="6">
        <v>13000000</v>
      </c>
      <c r="L42" s="6"/>
      <c r="M42" s="6">
        <v>112297828500</v>
      </c>
      <c r="N42" s="6"/>
      <c r="O42" s="6">
        <v>75468463200</v>
      </c>
      <c r="P42" s="6"/>
      <c r="Q42" s="6">
        <f t="shared" si="1"/>
        <v>36829365300</v>
      </c>
    </row>
    <row r="43" spans="1:17" x14ac:dyDescent="0.55000000000000004">
      <c r="A43" s="1" t="s">
        <v>19</v>
      </c>
      <c r="C43" s="6">
        <v>19494293</v>
      </c>
      <c r="D43" s="6"/>
      <c r="E43" s="6">
        <v>83714264452</v>
      </c>
      <c r="F43" s="6"/>
      <c r="G43" s="6">
        <v>83444340516</v>
      </c>
      <c r="H43" s="6"/>
      <c r="I43" s="6">
        <f t="shared" si="0"/>
        <v>269923936</v>
      </c>
      <c r="J43" s="6"/>
      <c r="K43" s="6">
        <v>19494293</v>
      </c>
      <c r="L43" s="6"/>
      <c r="M43" s="6">
        <v>83714264452</v>
      </c>
      <c r="N43" s="6"/>
      <c r="O43" s="6">
        <v>74388876219</v>
      </c>
      <c r="P43" s="6"/>
      <c r="Q43" s="6">
        <f t="shared" si="1"/>
        <v>9325388233</v>
      </c>
    </row>
    <row r="44" spans="1:17" x14ac:dyDescent="0.55000000000000004">
      <c r="A44" s="1" t="s">
        <v>51</v>
      </c>
      <c r="C44" s="6">
        <v>12474057</v>
      </c>
      <c r="D44" s="6"/>
      <c r="E44" s="6">
        <v>37013511537</v>
      </c>
      <c r="F44" s="6"/>
      <c r="G44" s="6">
        <v>35128357985</v>
      </c>
      <c r="H44" s="6"/>
      <c r="I44" s="6">
        <f t="shared" si="0"/>
        <v>1885153552</v>
      </c>
      <c r="J44" s="6"/>
      <c r="K44" s="6">
        <v>12474057</v>
      </c>
      <c r="L44" s="6"/>
      <c r="M44" s="6">
        <v>37013511537</v>
      </c>
      <c r="N44" s="6"/>
      <c r="O44" s="6">
        <v>32599155933</v>
      </c>
      <c r="P44" s="6"/>
      <c r="Q44" s="6">
        <f t="shared" si="1"/>
        <v>4414355604</v>
      </c>
    </row>
    <row r="45" spans="1:17" x14ac:dyDescent="0.55000000000000004">
      <c r="A45" s="1" t="s">
        <v>107</v>
      </c>
      <c r="C45" s="6">
        <v>75000</v>
      </c>
      <c r="D45" s="6"/>
      <c r="E45" s="6">
        <v>107213315625</v>
      </c>
      <c r="F45" s="6"/>
      <c r="G45" s="6">
        <v>101752031250</v>
      </c>
      <c r="H45" s="6"/>
      <c r="I45" s="6">
        <f t="shared" si="0"/>
        <v>5461284375</v>
      </c>
      <c r="J45" s="6"/>
      <c r="K45" s="6">
        <v>75000</v>
      </c>
      <c r="L45" s="6"/>
      <c r="M45" s="6">
        <v>107213315625</v>
      </c>
      <c r="N45" s="6"/>
      <c r="O45" s="6">
        <v>101752031250</v>
      </c>
      <c r="P45" s="6"/>
      <c r="Q45" s="6">
        <f t="shared" si="1"/>
        <v>5461284375</v>
      </c>
    </row>
    <row r="46" spans="1:17" x14ac:dyDescent="0.55000000000000004">
      <c r="A46" s="1" t="s">
        <v>42</v>
      </c>
      <c r="C46" s="6">
        <v>88400</v>
      </c>
      <c r="D46" s="6"/>
      <c r="E46" s="6">
        <v>127107214728</v>
      </c>
      <c r="F46" s="6"/>
      <c r="G46" s="6">
        <v>117027643960</v>
      </c>
      <c r="H46" s="6"/>
      <c r="I46" s="6">
        <f t="shared" si="0"/>
        <v>10079570768</v>
      </c>
      <c r="J46" s="6"/>
      <c r="K46" s="6">
        <v>88400</v>
      </c>
      <c r="L46" s="6"/>
      <c r="M46" s="6">
        <v>127107214728</v>
      </c>
      <c r="N46" s="6"/>
      <c r="O46" s="6">
        <v>106357241428</v>
      </c>
      <c r="P46" s="6"/>
      <c r="Q46" s="6">
        <f t="shared" si="1"/>
        <v>20749973300</v>
      </c>
    </row>
    <row r="47" spans="1:17" x14ac:dyDescent="0.55000000000000004">
      <c r="A47" s="1" t="s">
        <v>41</v>
      </c>
      <c r="C47" s="6">
        <v>102200</v>
      </c>
      <c r="D47" s="6"/>
      <c r="E47" s="6">
        <v>146984142072</v>
      </c>
      <c r="F47" s="6"/>
      <c r="G47" s="6">
        <v>135245731250</v>
      </c>
      <c r="H47" s="6"/>
      <c r="I47" s="6">
        <f t="shared" si="0"/>
        <v>11738410822</v>
      </c>
      <c r="J47" s="6"/>
      <c r="K47" s="6">
        <v>102200</v>
      </c>
      <c r="L47" s="6"/>
      <c r="M47" s="6">
        <v>146984142072</v>
      </c>
      <c r="N47" s="6"/>
      <c r="O47" s="6">
        <v>125603800000</v>
      </c>
      <c r="P47" s="6"/>
      <c r="Q47" s="6">
        <f t="shared" si="1"/>
        <v>21380342072</v>
      </c>
    </row>
    <row r="48" spans="1:17" x14ac:dyDescent="0.55000000000000004">
      <c r="A48" s="1" t="s">
        <v>30</v>
      </c>
      <c r="C48" s="6">
        <v>390437</v>
      </c>
      <c r="D48" s="6"/>
      <c r="E48" s="6">
        <v>73547584021</v>
      </c>
      <c r="F48" s="6"/>
      <c r="G48" s="6">
        <v>71412957572</v>
      </c>
      <c r="H48" s="6"/>
      <c r="I48" s="6">
        <f t="shared" si="0"/>
        <v>2134626449</v>
      </c>
      <c r="J48" s="6"/>
      <c r="K48" s="6">
        <v>390437</v>
      </c>
      <c r="L48" s="6"/>
      <c r="M48" s="6">
        <v>73547584021</v>
      </c>
      <c r="N48" s="6"/>
      <c r="O48" s="6">
        <v>69052767338</v>
      </c>
      <c r="P48" s="6"/>
      <c r="Q48" s="6">
        <f t="shared" si="1"/>
        <v>4494816683</v>
      </c>
    </row>
    <row r="49" spans="1:17" x14ac:dyDescent="0.55000000000000004">
      <c r="A49" s="1" t="s">
        <v>99</v>
      </c>
      <c r="C49" s="6">
        <v>13359291</v>
      </c>
      <c r="D49" s="6"/>
      <c r="E49" s="6">
        <v>192689944701</v>
      </c>
      <c r="F49" s="6"/>
      <c r="G49" s="6">
        <v>170911067422</v>
      </c>
      <c r="H49" s="6"/>
      <c r="I49" s="6">
        <f t="shared" si="0"/>
        <v>21778877279</v>
      </c>
      <c r="J49" s="6"/>
      <c r="K49" s="6">
        <v>13359291</v>
      </c>
      <c r="L49" s="6"/>
      <c r="M49" s="6">
        <v>192689944701</v>
      </c>
      <c r="N49" s="6"/>
      <c r="O49" s="6">
        <v>151484519513</v>
      </c>
      <c r="P49" s="6"/>
      <c r="Q49" s="6">
        <f t="shared" si="1"/>
        <v>41205425188</v>
      </c>
    </row>
    <row r="50" spans="1:17" x14ac:dyDescent="0.55000000000000004">
      <c r="A50" s="1" t="s">
        <v>85</v>
      </c>
      <c r="C50" s="6">
        <v>11930534</v>
      </c>
      <c r="D50" s="6"/>
      <c r="E50" s="6">
        <v>250117853035</v>
      </c>
      <c r="F50" s="6"/>
      <c r="G50" s="6">
        <v>258063749741</v>
      </c>
      <c r="H50" s="6"/>
      <c r="I50" s="6">
        <f t="shared" si="0"/>
        <v>-7945896706</v>
      </c>
      <c r="J50" s="6"/>
      <c r="K50" s="6">
        <v>11930534</v>
      </c>
      <c r="L50" s="6"/>
      <c r="M50" s="6">
        <v>250117853035</v>
      </c>
      <c r="N50" s="6"/>
      <c r="O50" s="6">
        <v>298603185775</v>
      </c>
      <c r="P50" s="6"/>
      <c r="Q50" s="6">
        <f t="shared" si="1"/>
        <v>-48485332740</v>
      </c>
    </row>
    <row r="51" spans="1:17" x14ac:dyDescent="0.55000000000000004">
      <c r="A51" s="1" t="s">
        <v>59</v>
      </c>
      <c r="C51" s="6">
        <v>15380351</v>
      </c>
      <c r="D51" s="6"/>
      <c r="E51" s="6">
        <v>155028816423</v>
      </c>
      <c r="F51" s="6"/>
      <c r="G51" s="6">
        <v>133930220105</v>
      </c>
      <c r="H51" s="6"/>
      <c r="I51" s="6">
        <f t="shared" si="0"/>
        <v>21098596318</v>
      </c>
      <c r="J51" s="6"/>
      <c r="K51" s="6">
        <v>15380351</v>
      </c>
      <c r="L51" s="6"/>
      <c r="M51" s="6">
        <v>155028816423</v>
      </c>
      <c r="N51" s="6"/>
      <c r="O51" s="6">
        <v>125996183071</v>
      </c>
      <c r="P51" s="6"/>
      <c r="Q51" s="6">
        <f t="shared" si="1"/>
        <v>29032633352</v>
      </c>
    </row>
    <row r="52" spans="1:17" x14ac:dyDescent="0.55000000000000004">
      <c r="A52" s="1" t="s">
        <v>93</v>
      </c>
      <c r="C52" s="6">
        <v>18027032</v>
      </c>
      <c r="D52" s="6"/>
      <c r="E52" s="6">
        <v>147838112066</v>
      </c>
      <c r="F52" s="6"/>
      <c r="G52" s="6">
        <v>148731728675</v>
      </c>
      <c r="H52" s="6"/>
      <c r="I52" s="6">
        <f t="shared" si="0"/>
        <v>-893616609</v>
      </c>
      <c r="J52" s="6"/>
      <c r="K52" s="6">
        <v>18027032</v>
      </c>
      <c r="L52" s="6"/>
      <c r="M52" s="6">
        <v>147838112066</v>
      </c>
      <c r="N52" s="6"/>
      <c r="O52" s="6">
        <v>138602832966</v>
      </c>
      <c r="P52" s="6"/>
      <c r="Q52" s="6">
        <f t="shared" si="1"/>
        <v>9235279100</v>
      </c>
    </row>
    <row r="53" spans="1:17" x14ac:dyDescent="0.55000000000000004">
      <c r="A53" s="1" t="s">
        <v>58</v>
      </c>
      <c r="C53" s="6">
        <v>43600000</v>
      </c>
      <c r="D53" s="6"/>
      <c r="E53" s="6">
        <v>197849747700</v>
      </c>
      <c r="F53" s="6"/>
      <c r="G53" s="6">
        <v>202400508600</v>
      </c>
      <c r="H53" s="6"/>
      <c r="I53" s="6">
        <f t="shared" si="0"/>
        <v>-4550760900</v>
      </c>
      <c r="J53" s="6"/>
      <c r="K53" s="6">
        <v>43600000</v>
      </c>
      <c r="L53" s="6"/>
      <c r="M53" s="6">
        <v>197849747700</v>
      </c>
      <c r="N53" s="6"/>
      <c r="O53" s="6">
        <v>220542876426</v>
      </c>
      <c r="P53" s="6"/>
      <c r="Q53" s="6">
        <f t="shared" si="1"/>
        <v>-22693128726</v>
      </c>
    </row>
    <row r="54" spans="1:17" x14ac:dyDescent="0.55000000000000004">
      <c r="A54" s="1" t="s">
        <v>57</v>
      </c>
      <c r="C54" s="6">
        <v>35425263</v>
      </c>
      <c r="D54" s="6"/>
      <c r="E54" s="6">
        <v>313056751070</v>
      </c>
      <c r="F54" s="6"/>
      <c r="G54" s="6">
        <v>302492406265</v>
      </c>
      <c r="H54" s="6"/>
      <c r="I54" s="6">
        <f t="shared" si="0"/>
        <v>10564344805</v>
      </c>
      <c r="J54" s="6"/>
      <c r="K54" s="6">
        <v>35425263</v>
      </c>
      <c r="L54" s="6"/>
      <c r="M54" s="6">
        <v>313056751070</v>
      </c>
      <c r="N54" s="6"/>
      <c r="O54" s="6">
        <v>288423538432</v>
      </c>
      <c r="P54" s="6"/>
      <c r="Q54" s="6">
        <f t="shared" si="1"/>
        <v>24633212638</v>
      </c>
    </row>
    <row r="55" spans="1:17" x14ac:dyDescent="0.55000000000000004">
      <c r="A55" s="1" t="s">
        <v>16</v>
      </c>
      <c r="C55" s="6">
        <v>43533115</v>
      </c>
      <c r="D55" s="6"/>
      <c r="E55" s="6">
        <v>113075204919</v>
      </c>
      <c r="F55" s="6"/>
      <c r="G55" s="6">
        <v>104524468056</v>
      </c>
      <c r="H55" s="6"/>
      <c r="I55" s="6">
        <f t="shared" si="0"/>
        <v>8550736863</v>
      </c>
      <c r="J55" s="6"/>
      <c r="K55" s="6">
        <v>43533115</v>
      </c>
      <c r="L55" s="6"/>
      <c r="M55" s="6">
        <v>113075204919</v>
      </c>
      <c r="N55" s="6"/>
      <c r="O55" s="6">
        <v>103083983740</v>
      </c>
      <c r="P55" s="6"/>
      <c r="Q55" s="6">
        <f t="shared" si="1"/>
        <v>9991221179</v>
      </c>
    </row>
    <row r="56" spans="1:17" x14ac:dyDescent="0.55000000000000004">
      <c r="A56" s="1" t="s">
        <v>18</v>
      </c>
      <c r="C56" s="6">
        <v>27150422</v>
      </c>
      <c r="D56" s="6"/>
      <c r="E56" s="6">
        <v>108495285496</v>
      </c>
      <c r="F56" s="6"/>
      <c r="G56" s="6">
        <v>112105445963</v>
      </c>
      <c r="H56" s="6"/>
      <c r="I56" s="6">
        <f t="shared" si="0"/>
        <v>-3610160467</v>
      </c>
      <c r="J56" s="6"/>
      <c r="K56" s="6">
        <v>27150422</v>
      </c>
      <c r="L56" s="6"/>
      <c r="M56" s="6">
        <v>108495285496</v>
      </c>
      <c r="N56" s="6"/>
      <c r="O56" s="6">
        <v>108043764114</v>
      </c>
      <c r="P56" s="6"/>
      <c r="Q56" s="6">
        <f t="shared" si="1"/>
        <v>451521382</v>
      </c>
    </row>
    <row r="57" spans="1:17" x14ac:dyDescent="0.55000000000000004">
      <c r="A57" s="1" t="s">
        <v>56</v>
      </c>
      <c r="C57" s="6">
        <v>43569672</v>
      </c>
      <c r="D57" s="6"/>
      <c r="E57" s="6">
        <v>303173027161</v>
      </c>
      <c r="F57" s="6"/>
      <c r="G57" s="6">
        <v>266792263901</v>
      </c>
      <c r="H57" s="6"/>
      <c r="I57" s="6">
        <f t="shared" si="0"/>
        <v>36380763260</v>
      </c>
      <c r="J57" s="6"/>
      <c r="K57" s="6">
        <v>43569672</v>
      </c>
      <c r="L57" s="6"/>
      <c r="M57" s="6">
        <v>303173027161</v>
      </c>
      <c r="N57" s="6"/>
      <c r="O57" s="6">
        <v>272416684489</v>
      </c>
      <c r="P57" s="6"/>
      <c r="Q57" s="6">
        <f t="shared" si="1"/>
        <v>30756342672</v>
      </c>
    </row>
    <row r="58" spans="1:17" x14ac:dyDescent="0.55000000000000004">
      <c r="A58" s="1" t="s">
        <v>60</v>
      </c>
      <c r="C58" s="6">
        <v>13188080</v>
      </c>
      <c r="D58" s="6"/>
      <c r="E58" s="6">
        <v>192842376692</v>
      </c>
      <c r="F58" s="6"/>
      <c r="G58" s="6">
        <v>190482646725</v>
      </c>
      <c r="H58" s="6"/>
      <c r="I58" s="6">
        <f t="shared" si="0"/>
        <v>2359729967</v>
      </c>
      <c r="J58" s="6"/>
      <c r="K58" s="6">
        <v>13188080</v>
      </c>
      <c r="L58" s="6"/>
      <c r="M58" s="6">
        <v>192842376692</v>
      </c>
      <c r="N58" s="6"/>
      <c r="O58" s="6">
        <v>110351379557</v>
      </c>
      <c r="P58" s="6"/>
      <c r="Q58" s="6">
        <f t="shared" si="1"/>
        <v>82490997135</v>
      </c>
    </row>
    <row r="59" spans="1:17" x14ac:dyDescent="0.55000000000000004">
      <c r="A59" s="1" t="s">
        <v>61</v>
      </c>
      <c r="C59" s="6">
        <v>39666804</v>
      </c>
      <c r="D59" s="6"/>
      <c r="E59" s="6">
        <v>583181332574</v>
      </c>
      <c r="F59" s="6"/>
      <c r="G59" s="6">
        <v>563073630946</v>
      </c>
      <c r="H59" s="6"/>
      <c r="I59" s="6">
        <f t="shared" si="0"/>
        <v>20107701628</v>
      </c>
      <c r="J59" s="6"/>
      <c r="K59" s="6">
        <v>39666804</v>
      </c>
      <c r="L59" s="6"/>
      <c r="M59" s="6">
        <v>583181332574</v>
      </c>
      <c r="N59" s="6"/>
      <c r="O59" s="6">
        <v>589790895286</v>
      </c>
      <c r="P59" s="6"/>
      <c r="Q59" s="6">
        <f t="shared" si="1"/>
        <v>-6609562712</v>
      </c>
    </row>
    <row r="60" spans="1:17" x14ac:dyDescent="0.55000000000000004">
      <c r="A60" s="1" t="s">
        <v>83</v>
      </c>
      <c r="C60" s="6">
        <v>18303161</v>
      </c>
      <c r="D60" s="6"/>
      <c r="E60" s="6">
        <v>135911101224</v>
      </c>
      <c r="F60" s="6"/>
      <c r="G60" s="6">
        <v>134637503221</v>
      </c>
      <c r="H60" s="6"/>
      <c r="I60" s="6">
        <f t="shared" si="0"/>
        <v>1273598003</v>
      </c>
      <c r="J60" s="6"/>
      <c r="K60" s="6">
        <v>18303161</v>
      </c>
      <c r="L60" s="6"/>
      <c r="M60" s="6">
        <v>135911101224</v>
      </c>
      <c r="N60" s="6"/>
      <c r="O60" s="6">
        <v>128791277092</v>
      </c>
      <c r="P60" s="6"/>
      <c r="Q60" s="6">
        <f t="shared" si="1"/>
        <v>7119824132</v>
      </c>
    </row>
    <row r="61" spans="1:17" x14ac:dyDescent="0.55000000000000004">
      <c r="A61" s="1" t="s">
        <v>96</v>
      </c>
      <c r="C61" s="6">
        <v>17387146</v>
      </c>
      <c r="D61" s="6"/>
      <c r="E61" s="6">
        <v>130319041309</v>
      </c>
      <c r="F61" s="6"/>
      <c r="G61" s="6">
        <v>131183225933</v>
      </c>
      <c r="H61" s="6"/>
      <c r="I61" s="6">
        <f t="shared" si="0"/>
        <v>-864184624</v>
      </c>
      <c r="J61" s="6"/>
      <c r="K61" s="6">
        <v>17387146</v>
      </c>
      <c r="L61" s="6"/>
      <c r="M61" s="6">
        <v>130319041309</v>
      </c>
      <c r="N61" s="6"/>
      <c r="O61" s="6">
        <v>119899154007</v>
      </c>
      <c r="P61" s="6"/>
      <c r="Q61" s="6">
        <f t="shared" si="1"/>
        <v>10419887302</v>
      </c>
    </row>
    <row r="62" spans="1:17" x14ac:dyDescent="0.55000000000000004">
      <c r="A62" s="1" t="s">
        <v>40</v>
      </c>
      <c r="C62" s="6">
        <v>4700785</v>
      </c>
      <c r="D62" s="6"/>
      <c r="E62" s="6">
        <v>83596666240</v>
      </c>
      <c r="F62" s="6"/>
      <c r="G62" s="6">
        <v>76816666730</v>
      </c>
      <c r="H62" s="6"/>
      <c r="I62" s="6">
        <f t="shared" si="0"/>
        <v>6779999510</v>
      </c>
      <c r="J62" s="6"/>
      <c r="K62" s="6">
        <v>4700785</v>
      </c>
      <c r="L62" s="6"/>
      <c r="M62" s="6">
        <v>83596666240</v>
      </c>
      <c r="N62" s="6"/>
      <c r="O62" s="6">
        <v>111201025318</v>
      </c>
      <c r="P62" s="6"/>
      <c r="Q62" s="6">
        <f t="shared" si="1"/>
        <v>-27604359078</v>
      </c>
    </row>
    <row r="63" spans="1:17" x14ac:dyDescent="0.55000000000000004">
      <c r="A63" s="1" t="s">
        <v>54</v>
      </c>
      <c r="C63" s="6">
        <v>1590000</v>
      </c>
      <c r="D63" s="6"/>
      <c r="E63" s="6">
        <v>44318327580</v>
      </c>
      <c r="F63" s="6"/>
      <c r="G63" s="6">
        <v>38091001950</v>
      </c>
      <c r="H63" s="6"/>
      <c r="I63" s="6">
        <f t="shared" si="0"/>
        <v>6227325630</v>
      </c>
      <c r="J63" s="6"/>
      <c r="K63" s="6">
        <v>1590000</v>
      </c>
      <c r="L63" s="6"/>
      <c r="M63" s="6">
        <v>44318327580</v>
      </c>
      <c r="N63" s="6"/>
      <c r="O63" s="6">
        <v>28706639333</v>
      </c>
      <c r="P63" s="6"/>
      <c r="Q63" s="6">
        <f t="shared" si="1"/>
        <v>15611688247</v>
      </c>
    </row>
    <row r="64" spans="1:17" x14ac:dyDescent="0.55000000000000004">
      <c r="A64" s="1" t="s">
        <v>100</v>
      </c>
      <c r="C64" s="6">
        <v>26768050</v>
      </c>
      <c r="D64" s="6"/>
      <c r="E64" s="6">
        <v>64446465408</v>
      </c>
      <c r="F64" s="6"/>
      <c r="G64" s="6">
        <v>54775517827</v>
      </c>
      <c r="H64" s="6"/>
      <c r="I64" s="6">
        <f t="shared" si="0"/>
        <v>9670947581</v>
      </c>
      <c r="J64" s="6"/>
      <c r="K64" s="6">
        <v>26768050</v>
      </c>
      <c r="L64" s="6"/>
      <c r="M64" s="6">
        <v>64446465408</v>
      </c>
      <c r="N64" s="6"/>
      <c r="O64" s="6">
        <v>50071095258</v>
      </c>
      <c r="P64" s="6"/>
      <c r="Q64" s="6">
        <f t="shared" si="1"/>
        <v>14375370150</v>
      </c>
    </row>
    <row r="65" spans="1:17" x14ac:dyDescent="0.55000000000000004">
      <c r="A65" s="1" t="s">
        <v>89</v>
      </c>
      <c r="C65" s="6">
        <v>19797814</v>
      </c>
      <c r="D65" s="6"/>
      <c r="E65" s="6">
        <v>290673851188</v>
      </c>
      <c r="F65" s="6"/>
      <c r="G65" s="6">
        <v>299774063873</v>
      </c>
      <c r="H65" s="6"/>
      <c r="I65" s="6">
        <f t="shared" si="0"/>
        <v>-9100212685</v>
      </c>
      <c r="J65" s="6"/>
      <c r="K65" s="6">
        <v>19797814</v>
      </c>
      <c r="L65" s="6"/>
      <c r="M65" s="6">
        <v>290673851188</v>
      </c>
      <c r="N65" s="6"/>
      <c r="O65" s="6">
        <v>251182601165</v>
      </c>
      <c r="P65" s="6"/>
      <c r="Q65" s="6">
        <f t="shared" si="1"/>
        <v>39491250023</v>
      </c>
    </row>
    <row r="66" spans="1:17" x14ac:dyDescent="0.55000000000000004">
      <c r="A66" s="1" t="s">
        <v>43</v>
      </c>
      <c r="C66" s="6">
        <v>9859186</v>
      </c>
      <c r="D66" s="6"/>
      <c r="E66" s="6">
        <v>123682610902</v>
      </c>
      <c r="F66" s="6"/>
      <c r="G66" s="6">
        <v>113784081820</v>
      </c>
      <c r="H66" s="6"/>
      <c r="I66" s="6">
        <f t="shared" si="0"/>
        <v>9898529082</v>
      </c>
      <c r="J66" s="6"/>
      <c r="K66" s="6">
        <v>9859186</v>
      </c>
      <c r="L66" s="6"/>
      <c r="M66" s="6">
        <v>123682610902</v>
      </c>
      <c r="N66" s="6"/>
      <c r="O66" s="6">
        <v>104186147153</v>
      </c>
      <c r="P66" s="6"/>
      <c r="Q66" s="6">
        <f t="shared" si="1"/>
        <v>19496463749</v>
      </c>
    </row>
    <row r="67" spans="1:17" x14ac:dyDescent="0.55000000000000004">
      <c r="A67" s="1" t="s">
        <v>34</v>
      </c>
      <c r="C67" s="6">
        <v>1822195</v>
      </c>
      <c r="D67" s="6"/>
      <c r="E67" s="6">
        <v>142644044005</v>
      </c>
      <c r="F67" s="6"/>
      <c r="G67" s="6">
        <v>137843958714</v>
      </c>
      <c r="H67" s="6"/>
      <c r="I67" s="6">
        <f t="shared" si="0"/>
        <v>4800085291</v>
      </c>
      <c r="J67" s="6"/>
      <c r="K67" s="6">
        <v>1822195</v>
      </c>
      <c r="L67" s="6"/>
      <c r="M67" s="6">
        <v>142644044005</v>
      </c>
      <c r="N67" s="6"/>
      <c r="O67" s="6">
        <v>153260757868</v>
      </c>
      <c r="P67" s="6"/>
      <c r="Q67" s="6">
        <f t="shared" si="1"/>
        <v>-10616713863</v>
      </c>
    </row>
    <row r="68" spans="1:17" x14ac:dyDescent="0.55000000000000004">
      <c r="A68" s="1" t="s">
        <v>101</v>
      </c>
      <c r="C68" s="6">
        <v>886900</v>
      </c>
      <c r="D68" s="6"/>
      <c r="E68" s="6">
        <v>27550717031</v>
      </c>
      <c r="F68" s="6"/>
      <c r="G68" s="6">
        <v>26422239661</v>
      </c>
      <c r="H68" s="6"/>
      <c r="I68" s="6">
        <f t="shared" si="0"/>
        <v>1128477370</v>
      </c>
      <c r="J68" s="6"/>
      <c r="K68" s="6">
        <v>886900</v>
      </c>
      <c r="L68" s="6"/>
      <c r="M68" s="6">
        <v>27550717031</v>
      </c>
      <c r="N68" s="6"/>
      <c r="O68" s="6">
        <v>26792521298</v>
      </c>
      <c r="P68" s="6"/>
      <c r="Q68" s="6">
        <f t="shared" si="1"/>
        <v>758195733</v>
      </c>
    </row>
    <row r="69" spans="1:17" x14ac:dyDescent="0.55000000000000004">
      <c r="A69" s="1" t="s">
        <v>67</v>
      </c>
      <c r="C69" s="6">
        <v>3679080</v>
      </c>
      <c r="D69" s="6"/>
      <c r="E69" s="6">
        <v>96184083166</v>
      </c>
      <c r="F69" s="6"/>
      <c r="G69" s="6">
        <v>104961337903</v>
      </c>
      <c r="H69" s="6"/>
      <c r="I69" s="6">
        <f t="shared" si="0"/>
        <v>-8777254737</v>
      </c>
      <c r="J69" s="6"/>
      <c r="K69" s="6">
        <v>3679080</v>
      </c>
      <c r="L69" s="6"/>
      <c r="M69" s="6">
        <v>96184083166</v>
      </c>
      <c r="N69" s="6"/>
      <c r="O69" s="6">
        <v>81005794056</v>
      </c>
      <c r="P69" s="6"/>
      <c r="Q69" s="6">
        <f t="shared" si="1"/>
        <v>15178289110</v>
      </c>
    </row>
    <row r="70" spans="1:17" x14ac:dyDescent="0.55000000000000004">
      <c r="A70" s="1" t="s">
        <v>65</v>
      </c>
      <c r="C70" s="6">
        <v>6711291</v>
      </c>
      <c r="D70" s="6"/>
      <c r="E70" s="6">
        <v>136029006310</v>
      </c>
      <c r="F70" s="6"/>
      <c r="G70" s="6">
        <v>130625205667</v>
      </c>
      <c r="H70" s="6"/>
      <c r="I70" s="6">
        <f t="shared" si="0"/>
        <v>5403800643</v>
      </c>
      <c r="J70" s="6"/>
      <c r="K70" s="6">
        <v>6711291</v>
      </c>
      <c r="L70" s="6"/>
      <c r="M70" s="6">
        <v>136029006310</v>
      </c>
      <c r="N70" s="6"/>
      <c r="O70" s="6">
        <v>112307170150</v>
      </c>
      <c r="P70" s="6"/>
      <c r="Q70" s="6">
        <f t="shared" si="1"/>
        <v>23721836160</v>
      </c>
    </row>
    <row r="71" spans="1:17" x14ac:dyDescent="0.55000000000000004">
      <c r="A71" s="1" t="s">
        <v>81</v>
      </c>
      <c r="C71" s="6">
        <v>6790499</v>
      </c>
      <c r="D71" s="6"/>
      <c r="E71" s="6">
        <v>99158903349</v>
      </c>
      <c r="F71" s="6"/>
      <c r="G71" s="6">
        <v>92881314505</v>
      </c>
      <c r="H71" s="6"/>
      <c r="I71" s="6">
        <f t="shared" si="0"/>
        <v>6277588844</v>
      </c>
      <c r="J71" s="6"/>
      <c r="K71" s="6">
        <v>6790499</v>
      </c>
      <c r="L71" s="6"/>
      <c r="M71" s="6">
        <v>99158903349</v>
      </c>
      <c r="N71" s="6"/>
      <c r="O71" s="6">
        <v>86975401509</v>
      </c>
      <c r="P71" s="6"/>
      <c r="Q71" s="6">
        <f t="shared" si="1"/>
        <v>12183501840</v>
      </c>
    </row>
    <row r="72" spans="1:17" x14ac:dyDescent="0.55000000000000004">
      <c r="A72" s="1" t="s">
        <v>66</v>
      </c>
      <c r="C72" s="6">
        <v>638284</v>
      </c>
      <c r="D72" s="6"/>
      <c r="E72" s="6">
        <v>7163349313</v>
      </c>
      <c r="F72" s="6"/>
      <c r="G72" s="6">
        <v>7106246475</v>
      </c>
      <c r="H72" s="6"/>
      <c r="I72" s="6">
        <f t="shared" si="0"/>
        <v>57102838</v>
      </c>
      <c r="J72" s="6"/>
      <c r="K72" s="6">
        <v>638284</v>
      </c>
      <c r="L72" s="6"/>
      <c r="M72" s="6">
        <v>7163349313</v>
      </c>
      <c r="N72" s="6"/>
      <c r="O72" s="6">
        <v>6518164924</v>
      </c>
      <c r="P72" s="6"/>
      <c r="Q72" s="6">
        <f t="shared" si="1"/>
        <v>645184389</v>
      </c>
    </row>
    <row r="73" spans="1:17" x14ac:dyDescent="0.55000000000000004">
      <c r="A73" s="1" t="s">
        <v>64</v>
      </c>
      <c r="C73" s="6">
        <v>6693226</v>
      </c>
      <c r="D73" s="6"/>
      <c r="E73" s="6">
        <v>189888073253</v>
      </c>
      <c r="F73" s="6"/>
      <c r="G73" s="6">
        <v>216867989385</v>
      </c>
      <c r="H73" s="6"/>
      <c r="I73" s="6">
        <f t="shared" ref="I73:I114" si="2">E73-G73</f>
        <v>-26979916132</v>
      </c>
      <c r="J73" s="6"/>
      <c r="K73" s="6">
        <v>6693226</v>
      </c>
      <c r="L73" s="6"/>
      <c r="M73" s="6">
        <v>189888073253</v>
      </c>
      <c r="N73" s="6"/>
      <c r="O73" s="6">
        <v>192571587432</v>
      </c>
      <c r="P73" s="6"/>
      <c r="Q73" s="6">
        <f t="shared" ref="Q73:Q114" si="3">M73-O73</f>
        <v>-2683514179</v>
      </c>
    </row>
    <row r="74" spans="1:17" x14ac:dyDescent="0.55000000000000004">
      <c r="A74" s="1" t="s">
        <v>50</v>
      </c>
      <c r="C74" s="6">
        <v>4294801</v>
      </c>
      <c r="D74" s="6"/>
      <c r="E74" s="6">
        <v>54518283347</v>
      </c>
      <c r="F74" s="6"/>
      <c r="G74" s="6">
        <v>55927134836</v>
      </c>
      <c r="H74" s="6"/>
      <c r="I74" s="6">
        <f t="shared" si="2"/>
        <v>-1408851489</v>
      </c>
      <c r="J74" s="6"/>
      <c r="K74" s="6">
        <v>4294801</v>
      </c>
      <c r="L74" s="6"/>
      <c r="M74" s="6">
        <v>54518283347</v>
      </c>
      <c r="N74" s="6"/>
      <c r="O74" s="6">
        <v>36629278030</v>
      </c>
      <c r="P74" s="6"/>
      <c r="Q74" s="6">
        <f t="shared" si="3"/>
        <v>17889005317</v>
      </c>
    </row>
    <row r="75" spans="1:17" x14ac:dyDescent="0.55000000000000004">
      <c r="A75" s="1" t="s">
        <v>52</v>
      </c>
      <c r="C75" s="6">
        <v>537833</v>
      </c>
      <c r="D75" s="6"/>
      <c r="E75" s="6">
        <v>374243025555</v>
      </c>
      <c r="F75" s="6"/>
      <c r="G75" s="6">
        <v>396162974194</v>
      </c>
      <c r="H75" s="6"/>
      <c r="I75" s="6">
        <f t="shared" si="2"/>
        <v>-21919948639</v>
      </c>
      <c r="J75" s="6"/>
      <c r="K75" s="6">
        <v>537833</v>
      </c>
      <c r="L75" s="6"/>
      <c r="M75" s="6">
        <v>374243025555</v>
      </c>
      <c r="N75" s="6"/>
      <c r="O75" s="6">
        <v>243945414610</v>
      </c>
      <c r="P75" s="6"/>
      <c r="Q75" s="6">
        <f t="shared" si="3"/>
        <v>130297610945</v>
      </c>
    </row>
    <row r="76" spans="1:17" x14ac:dyDescent="0.55000000000000004">
      <c r="A76" s="1" t="s">
        <v>63</v>
      </c>
      <c r="C76" s="6">
        <v>5629</v>
      </c>
      <c r="D76" s="6"/>
      <c r="E76" s="6">
        <v>73469012</v>
      </c>
      <c r="F76" s="6"/>
      <c r="G76" s="6">
        <v>69498625</v>
      </c>
      <c r="H76" s="6"/>
      <c r="I76" s="6">
        <f t="shared" si="2"/>
        <v>3970387</v>
      </c>
      <c r="J76" s="6"/>
      <c r="K76" s="6">
        <v>5629</v>
      </c>
      <c r="L76" s="6"/>
      <c r="M76" s="6">
        <v>73469012</v>
      </c>
      <c r="N76" s="6"/>
      <c r="O76" s="6">
        <v>55858720</v>
      </c>
      <c r="P76" s="6"/>
      <c r="Q76" s="6">
        <f t="shared" si="3"/>
        <v>17610292</v>
      </c>
    </row>
    <row r="77" spans="1:17" x14ac:dyDescent="0.55000000000000004">
      <c r="A77" s="1" t="s">
        <v>22</v>
      </c>
      <c r="C77" s="6">
        <v>4415530</v>
      </c>
      <c r="D77" s="6"/>
      <c r="E77" s="6">
        <v>100031180624</v>
      </c>
      <c r="F77" s="6"/>
      <c r="G77" s="6">
        <v>72968554888</v>
      </c>
      <c r="H77" s="6"/>
      <c r="I77" s="6">
        <f t="shared" si="2"/>
        <v>27062625736</v>
      </c>
      <c r="J77" s="6"/>
      <c r="K77" s="6">
        <v>4415530</v>
      </c>
      <c r="L77" s="6"/>
      <c r="M77" s="6">
        <v>100031180624</v>
      </c>
      <c r="N77" s="6"/>
      <c r="O77" s="6">
        <v>58323445073</v>
      </c>
      <c r="P77" s="6"/>
      <c r="Q77" s="6">
        <f t="shared" si="3"/>
        <v>41707735551</v>
      </c>
    </row>
    <row r="78" spans="1:17" x14ac:dyDescent="0.55000000000000004">
      <c r="A78" s="1" t="s">
        <v>20</v>
      </c>
      <c r="C78" s="6">
        <v>49685301</v>
      </c>
      <c r="D78" s="6"/>
      <c r="E78" s="6">
        <v>326959638298</v>
      </c>
      <c r="F78" s="6"/>
      <c r="G78" s="6">
        <v>300256748427</v>
      </c>
      <c r="H78" s="6"/>
      <c r="I78" s="6">
        <f t="shared" si="2"/>
        <v>26702889871</v>
      </c>
      <c r="J78" s="6"/>
      <c r="K78" s="6">
        <v>49685301</v>
      </c>
      <c r="L78" s="6"/>
      <c r="M78" s="6">
        <v>326959638298</v>
      </c>
      <c r="N78" s="6"/>
      <c r="O78" s="6">
        <v>241934517937</v>
      </c>
      <c r="P78" s="6"/>
      <c r="Q78" s="6">
        <f t="shared" si="3"/>
        <v>85025120361</v>
      </c>
    </row>
    <row r="79" spans="1:17" x14ac:dyDescent="0.55000000000000004">
      <c r="A79" s="1" t="s">
        <v>95</v>
      </c>
      <c r="C79" s="6">
        <v>8708652</v>
      </c>
      <c r="D79" s="6"/>
      <c r="E79" s="6">
        <v>145954246877</v>
      </c>
      <c r="F79" s="6"/>
      <c r="G79" s="6">
        <v>139727512591</v>
      </c>
      <c r="H79" s="6"/>
      <c r="I79" s="6">
        <f t="shared" si="2"/>
        <v>6226734286</v>
      </c>
      <c r="J79" s="6"/>
      <c r="K79" s="6">
        <v>8708652</v>
      </c>
      <c r="L79" s="6"/>
      <c r="M79" s="6">
        <v>145954246877</v>
      </c>
      <c r="N79" s="6"/>
      <c r="O79" s="6">
        <v>113509058050</v>
      </c>
      <c r="P79" s="6"/>
      <c r="Q79" s="6">
        <f t="shared" si="3"/>
        <v>32445188827</v>
      </c>
    </row>
    <row r="80" spans="1:17" x14ac:dyDescent="0.55000000000000004">
      <c r="A80" s="1" t="s">
        <v>94</v>
      </c>
      <c r="C80" s="6">
        <v>420129</v>
      </c>
      <c r="D80" s="6"/>
      <c r="E80" s="6">
        <v>5721520484</v>
      </c>
      <c r="F80" s="6"/>
      <c r="G80" s="6">
        <v>4612394442</v>
      </c>
      <c r="H80" s="6"/>
      <c r="I80" s="6">
        <f t="shared" si="2"/>
        <v>1109126042</v>
      </c>
      <c r="J80" s="6"/>
      <c r="K80" s="6">
        <v>420129</v>
      </c>
      <c r="L80" s="6"/>
      <c r="M80" s="6">
        <v>5721520484</v>
      </c>
      <c r="N80" s="6"/>
      <c r="O80" s="6">
        <v>5772246043</v>
      </c>
      <c r="P80" s="6"/>
      <c r="Q80" s="6">
        <f t="shared" si="3"/>
        <v>-50725559</v>
      </c>
    </row>
    <row r="81" spans="1:17" x14ac:dyDescent="0.55000000000000004">
      <c r="A81" s="1" t="s">
        <v>87</v>
      </c>
      <c r="C81" s="6">
        <v>47855680</v>
      </c>
      <c r="D81" s="6"/>
      <c r="E81" s="6">
        <v>596539571348</v>
      </c>
      <c r="F81" s="6"/>
      <c r="G81" s="6">
        <v>577035486479</v>
      </c>
      <c r="H81" s="6"/>
      <c r="I81" s="6">
        <f t="shared" si="2"/>
        <v>19504084869</v>
      </c>
      <c r="J81" s="6"/>
      <c r="K81" s="6">
        <v>47855680</v>
      </c>
      <c r="L81" s="6"/>
      <c r="M81" s="6">
        <v>596539571348</v>
      </c>
      <c r="N81" s="6"/>
      <c r="O81" s="6">
        <v>501671795788</v>
      </c>
      <c r="P81" s="6"/>
      <c r="Q81" s="6">
        <f t="shared" si="3"/>
        <v>94867775560</v>
      </c>
    </row>
    <row r="82" spans="1:17" x14ac:dyDescent="0.55000000000000004">
      <c r="A82" s="1" t="s">
        <v>84</v>
      </c>
      <c r="C82" s="6">
        <v>90259161</v>
      </c>
      <c r="D82" s="6"/>
      <c r="E82" s="6">
        <v>553585474180</v>
      </c>
      <c r="F82" s="6"/>
      <c r="G82" s="6">
        <v>541024376744</v>
      </c>
      <c r="H82" s="6"/>
      <c r="I82" s="6">
        <f t="shared" si="2"/>
        <v>12561097436</v>
      </c>
      <c r="J82" s="6"/>
      <c r="K82" s="6">
        <v>90259161</v>
      </c>
      <c r="L82" s="6"/>
      <c r="M82" s="6">
        <v>553585474180</v>
      </c>
      <c r="N82" s="6"/>
      <c r="O82" s="6">
        <v>611372662432</v>
      </c>
      <c r="P82" s="6"/>
      <c r="Q82" s="6">
        <f t="shared" si="3"/>
        <v>-57787188252</v>
      </c>
    </row>
    <row r="83" spans="1:17" x14ac:dyDescent="0.55000000000000004">
      <c r="A83" s="1" t="s">
        <v>102</v>
      </c>
      <c r="C83" s="6">
        <v>6232479</v>
      </c>
      <c r="D83" s="6"/>
      <c r="E83" s="6">
        <v>131899975516</v>
      </c>
      <c r="F83" s="6"/>
      <c r="G83" s="6">
        <v>134241130419</v>
      </c>
      <c r="H83" s="6"/>
      <c r="I83" s="6">
        <f t="shared" si="2"/>
        <v>-2341154903</v>
      </c>
      <c r="J83" s="6"/>
      <c r="K83" s="6">
        <v>6232479</v>
      </c>
      <c r="L83" s="6"/>
      <c r="M83" s="6">
        <v>131899975516</v>
      </c>
      <c r="N83" s="6"/>
      <c r="O83" s="6">
        <v>101740879075</v>
      </c>
      <c r="P83" s="6"/>
      <c r="Q83" s="6">
        <f t="shared" si="3"/>
        <v>30159096441</v>
      </c>
    </row>
    <row r="84" spans="1:17" x14ac:dyDescent="0.55000000000000004">
      <c r="A84" s="1" t="s">
        <v>33</v>
      </c>
      <c r="C84" s="6">
        <v>1350037</v>
      </c>
      <c r="D84" s="6"/>
      <c r="E84" s="6">
        <v>63919663849</v>
      </c>
      <c r="F84" s="6"/>
      <c r="G84" s="6">
        <v>68968202882</v>
      </c>
      <c r="H84" s="6"/>
      <c r="I84" s="6">
        <f t="shared" si="2"/>
        <v>-5048539033</v>
      </c>
      <c r="J84" s="6"/>
      <c r="K84" s="6">
        <v>1350037</v>
      </c>
      <c r="L84" s="6"/>
      <c r="M84" s="6">
        <v>63919663849</v>
      </c>
      <c r="N84" s="6"/>
      <c r="O84" s="6">
        <v>65532366381</v>
      </c>
      <c r="P84" s="6"/>
      <c r="Q84" s="6">
        <f t="shared" si="3"/>
        <v>-1612702532</v>
      </c>
    </row>
    <row r="85" spans="1:17" x14ac:dyDescent="0.55000000000000004">
      <c r="A85" s="1" t="s">
        <v>44</v>
      </c>
      <c r="C85" s="6">
        <v>5401970</v>
      </c>
      <c r="D85" s="6"/>
      <c r="E85" s="6">
        <v>68948595095</v>
      </c>
      <c r="F85" s="6"/>
      <c r="G85" s="6">
        <v>58577775638</v>
      </c>
      <c r="H85" s="6"/>
      <c r="I85" s="6">
        <f t="shared" si="2"/>
        <v>10370819457</v>
      </c>
      <c r="J85" s="6"/>
      <c r="K85" s="6">
        <v>5401970</v>
      </c>
      <c r="L85" s="6"/>
      <c r="M85" s="6">
        <v>68948595095</v>
      </c>
      <c r="N85" s="6"/>
      <c r="O85" s="6">
        <v>46405537399</v>
      </c>
      <c r="P85" s="6"/>
      <c r="Q85" s="6">
        <f t="shared" si="3"/>
        <v>22543057696</v>
      </c>
    </row>
    <row r="86" spans="1:17" x14ac:dyDescent="0.55000000000000004">
      <c r="A86" s="1" t="s">
        <v>49</v>
      </c>
      <c r="C86" s="6">
        <v>2417122</v>
      </c>
      <c r="D86" s="6"/>
      <c r="E86" s="6">
        <v>60741270337</v>
      </c>
      <c r="F86" s="6"/>
      <c r="G86" s="6">
        <v>62917766999</v>
      </c>
      <c r="H86" s="6"/>
      <c r="I86" s="6">
        <f t="shared" si="2"/>
        <v>-2176496662</v>
      </c>
      <c r="J86" s="6"/>
      <c r="K86" s="6">
        <v>2417122</v>
      </c>
      <c r="L86" s="6"/>
      <c r="M86" s="6">
        <v>60741270337</v>
      </c>
      <c r="N86" s="6"/>
      <c r="O86" s="6">
        <v>59456602286</v>
      </c>
      <c r="P86" s="6"/>
      <c r="Q86" s="6">
        <f t="shared" si="3"/>
        <v>1284668051</v>
      </c>
    </row>
    <row r="87" spans="1:17" x14ac:dyDescent="0.55000000000000004">
      <c r="A87" s="1" t="s">
        <v>15</v>
      </c>
      <c r="C87" s="6">
        <v>57425722</v>
      </c>
      <c r="D87" s="6"/>
      <c r="E87" s="6">
        <v>128553255724</v>
      </c>
      <c r="F87" s="6"/>
      <c r="G87" s="6">
        <v>122996790707</v>
      </c>
      <c r="H87" s="6"/>
      <c r="I87" s="6">
        <f t="shared" si="2"/>
        <v>5556465017</v>
      </c>
      <c r="J87" s="6"/>
      <c r="K87" s="6">
        <v>57425722</v>
      </c>
      <c r="L87" s="6"/>
      <c r="M87" s="6">
        <v>128553255724</v>
      </c>
      <c r="N87" s="6"/>
      <c r="O87" s="6">
        <v>115427592910</v>
      </c>
      <c r="P87" s="6"/>
      <c r="Q87" s="6">
        <f t="shared" si="3"/>
        <v>13125662814</v>
      </c>
    </row>
    <row r="88" spans="1:17" x14ac:dyDescent="0.55000000000000004">
      <c r="A88" s="1" t="s">
        <v>17</v>
      </c>
      <c r="C88" s="6">
        <v>24077083</v>
      </c>
      <c r="D88" s="6"/>
      <c r="E88" s="6">
        <v>52606545934</v>
      </c>
      <c r="F88" s="6"/>
      <c r="G88" s="6">
        <v>51984266501</v>
      </c>
      <c r="H88" s="6"/>
      <c r="I88" s="6">
        <f t="shared" si="2"/>
        <v>622279433</v>
      </c>
      <c r="J88" s="6"/>
      <c r="K88" s="6">
        <v>24077083</v>
      </c>
      <c r="L88" s="6"/>
      <c r="M88" s="6">
        <v>52606545934</v>
      </c>
      <c r="N88" s="6"/>
      <c r="O88" s="6">
        <v>48154854604</v>
      </c>
      <c r="P88" s="6"/>
      <c r="Q88" s="6">
        <f t="shared" si="3"/>
        <v>4451691330</v>
      </c>
    </row>
    <row r="89" spans="1:17" x14ac:dyDescent="0.55000000000000004">
      <c r="A89" s="1" t="s">
        <v>48</v>
      </c>
      <c r="C89" s="6">
        <v>27657475</v>
      </c>
      <c r="D89" s="6"/>
      <c r="E89" s="6">
        <v>136199891119</v>
      </c>
      <c r="F89" s="6"/>
      <c r="G89" s="6">
        <v>119002713509</v>
      </c>
      <c r="H89" s="6"/>
      <c r="I89" s="6">
        <f t="shared" si="2"/>
        <v>17197177610</v>
      </c>
      <c r="J89" s="6"/>
      <c r="K89" s="6">
        <v>27657475</v>
      </c>
      <c r="L89" s="6"/>
      <c r="M89" s="6">
        <v>136199891156</v>
      </c>
      <c r="N89" s="6"/>
      <c r="O89" s="6">
        <v>141129538767</v>
      </c>
      <c r="P89" s="6"/>
      <c r="Q89" s="6">
        <f t="shared" si="3"/>
        <v>-4929647611</v>
      </c>
    </row>
    <row r="90" spans="1:17" x14ac:dyDescent="0.55000000000000004">
      <c r="A90" s="1" t="s">
        <v>75</v>
      </c>
      <c r="C90" s="6">
        <v>27261378</v>
      </c>
      <c r="D90" s="6"/>
      <c r="E90" s="6">
        <v>227091068071</v>
      </c>
      <c r="F90" s="6"/>
      <c r="G90" s="6">
        <v>216793382407</v>
      </c>
      <c r="H90" s="6"/>
      <c r="I90" s="6">
        <f t="shared" si="2"/>
        <v>10297685664</v>
      </c>
      <c r="J90" s="6"/>
      <c r="K90" s="6">
        <v>27261378</v>
      </c>
      <c r="L90" s="6"/>
      <c r="M90" s="6">
        <v>227091068071</v>
      </c>
      <c r="N90" s="6"/>
      <c r="O90" s="6">
        <v>196203708153</v>
      </c>
      <c r="P90" s="6"/>
      <c r="Q90" s="6">
        <f t="shared" si="3"/>
        <v>30887359918</v>
      </c>
    </row>
    <row r="91" spans="1:17" x14ac:dyDescent="0.55000000000000004">
      <c r="A91" s="1" t="s">
        <v>98</v>
      </c>
      <c r="C91" s="6">
        <v>4627552</v>
      </c>
      <c r="D91" s="6"/>
      <c r="E91" s="6">
        <v>85882337284</v>
      </c>
      <c r="F91" s="6"/>
      <c r="G91" s="6">
        <v>83260326987</v>
      </c>
      <c r="H91" s="6"/>
      <c r="I91" s="6">
        <f t="shared" si="2"/>
        <v>2622010297</v>
      </c>
      <c r="J91" s="6"/>
      <c r="K91" s="6">
        <v>4627552</v>
      </c>
      <c r="L91" s="6"/>
      <c r="M91" s="6">
        <v>85882337284</v>
      </c>
      <c r="N91" s="6"/>
      <c r="O91" s="6">
        <v>89069933231</v>
      </c>
      <c r="P91" s="6"/>
      <c r="Q91" s="6">
        <f t="shared" si="3"/>
        <v>-3187595947</v>
      </c>
    </row>
    <row r="92" spans="1:17" x14ac:dyDescent="0.55000000000000004">
      <c r="A92" s="1" t="s">
        <v>97</v>
      </c>
      <c r="C92" s="6">
        <v>3968114</v>
      </c>
      <c r="D92" s="6"/>
      <c r="E92" s="6">
        <v>216356029135</v>
      </c>
      <c r="F92" s="6"/>
      <c r="G92" s="6">
        <v>192294556432</v>
      </c>
      <c r="H92" s="6"/>
      <c r="I92" s="6">
        <f t="shared" si="2"/>
        <v>24061472703</v>
      </c>
      <c r="J92" s="6"/>
      <c r="K92" s="6">
        <v>3968114</v>
      </c>
      <c r="L92" s="6"/>
      <c r="M92" s="6">
        <v>216356029135</v>
      </c>
      <c r="N92" s="6"/>
      <c r="O92" s="6">
        <v>188353997214</v>
      </c>
      <c r="P92" s="6"/>
      <c r="Q92" s="6">
        <f t="shared" si="3"/>
        <v>28002031921</v>
      </c>
    </row>
    <row r="93" spans="1:17" x14ac:dyDescent="0.55000000000000004">
      <c r="A93" s="1" t="s">
        <v>69</v>
      </c>
      <c r="C93" s="6">
        <v>10860001</v>
      </c>
      <c r="D93" s="6"/>
      <c r="E93" s="6">
        <v>108493609176</v>
      </c>
      <c r="F93" s="6"/>
      <c r="G93" s="6">
        <v>105686809301</v>
      </c>
      <c r="H93" s="6"/>
      <c r="I93" s="6">
        <f t="shared" si="2"/>
        <v>2806799875</v>
      </c>
      <c r="J93" s="6"/>
      <c r="K93" s="6">
        <v>10860001</v>
      </c>
      <c r="L93" s="6"/>
      <c r="M93" s="6">
        <v>108493609140</v>
      </c>
      <c r="N93" s="6"/>
      <c r="O93" s="6">
        <v>93821507234</v>
      </c>
      <c r="P93" s="6"/>
      <c r="Q93" s="6">
        <f t="shared" si="3"/>
        <v>14672101906</v>
      </c>
    </row>
    <row r="94" spans="1:17" x14ac:dyDescent="0.55000000000000004">
      <c r="A94" s="1" t="s">
        <v>24</v>
      </c>
      <c r="C94" s="6">
        <v>0</v>
      </c>
      <c r="D94" s="6"/>
      <c r="E94" s="6">
        <v>0</v>
      </c>
      <c r="F94" s="6"/>
      <c r="G94" s="6">
        <v>0</v>
      </c>
      <c r="H94" s="6"/>
      <c r="I94" s="6">
        <f t="shared" si="2"/>
        <v>0</v>
      </c>
      <c r="J94" s="6"/>
      <c r="K94" s="6">
        <v>14773018</v>
      </c>
      <c r="L94" s="6"/>
      <c r="M94" s="6">
        <v>198293155684</v>
      </c>
      <c r="N94" s="6"/>
      <c r="O94" s="6">
        <v>179544525501</v>
      </c>
      <c r="P94" s="6"/>
      <c r="Q94" s="6">
        <f t="shared" si="3"/>
        <v>18748630183</v>
      </c>
    </row>
    <row r="95" spans="1:17" x14ac:dyDescent="0.55000000000000004">
      <c r="A95" s="1" t="s">
        <v>71</v>
      </c>
      <c r="C95" s="6">
        <v>0</v>
      </c>
      <c r="D95" s="6"/>
      <c r="E95" s="6">
        <v>0</v>
      </c>
      <c r="F95" s="6"/>
      <c r="G95" s="6">
        <v>0</v>
      </c>
      <c r="H95" s="6"/>
      <c r="I95" s="6">
        <f t="shared" si="2"/>
        <v>0</v>
      </c>
      <c r="J95" s="6"/>
      <c r="K95" s="6">
        <v>84855799</v>
      </c>
      <c r="L95" s="6"/>
      <c r="M95" s="6">
        <v>36608293636</v>
      </c>
      <c r="N95" s="6"/>
      <c r="O95" s="6">
        <v>36876847481</v>
      </c>
      <c r="P95" s="6"/>
      <c r="Q95" s="6">
        <f t="shared" si="3"/>
        <v>-268553845</v>
      </c>
    </row>
    <row r="96" spans="1:17" x14ac:dyDescent="0.55000000000000004">
      <c r="A96" s="1" t="s">
        <v>46</v>
      </c>
      <c r="C96" s="6">
        <v>0</v>
      </c>
      <c r="D96" s="6"/>
      <c r="E96" s="6">
        <v>0</v>
      </c>
      <c r="F96" s="6"/>
      <c r="G96" s="6">
        <v>2308331989</v>
      </c>
      <c r="H96" s="6"/>
      <c r="I96" s="6">
        <f t="shared" si="2"/>
        <v>-2308331989</v>
      </c>
      <c r="J96" s="6"/>
      <c r="K96" s="6">
        <v>0</v>
      </c>
      <c r="L96" s="6"/>
      <c r="M96" s="6">
        <v>0</v>
      </c>
      <c r="N96" s="6"/>
      <c r="O96" s="6">
        <v>0</v>
      </c>
      <c r="P96" s="6"/>
      <c r="Q96" s="6">
        <f t="shared" si="3"/>
        <v>0</v>
      </c>
    </row>
    <row r="97" spans="1:17" x14ac:dyDescent="0.55000000000000004">
      <c r="A97" s="1" t="s">
        <v>72</v>
      </c>
      <c r="C97" s="6">
        <v>0</v>
      </c>
      <c r="D97" s="6"/>
      <c r="E97" s="6">
        <v>0</v>
      </c>
      <c r="F97" s="6"/>
      <c r="G97" s="6">
        <v>3251428372</v>
      </c>
      <c r="H97" s="6"/>
      <c r="I97" s="6">
        <f t="shared" si="2"/>
        <v>-3251428372</v>
      </c>
      <c r="J97" s="6"/>
      <c r="K97" s="6">
        <v>0</v>
      </c>
      <c r="L97" s="6"/>
      <c r="M97" s="6">
        <v>0</v>
      </c>
      <c r="N97" s="6"/>
      <c r="O97" s="6">
        <v>0</v>
      </c>
      <c r="P97" s="6"/>
      <c r="Q97" s="6">
        <f t="shared" si="3"/>
        <v>0</v>
      </c>
    </row>
    <row r="98" spans="1:17" x14ac:dyDescent="0.55000000000000004">
      <c r="A98" s="1" t="s">
        <v>77</v>
      </c>
      <c r="C98" s="6">
        <v>0</v>
      </c>
      <c r="D98" s="6"/>
      <c r="E98" s="6">
        <v>0</v>
      </c>
      <c r="F98" s="6"/>
      <c r="G98" s="6">
        <v>268846724</v>
      </c>
      <c r="H98" s="6"/>
      <c r="I98" s="6">
        <f t="shared" si="2"/>
        <v>-268846724</v>
      </c>
      <c r="J98" s="6"/>
      <c r="K98" s="6">
        <v>0</v>
      </c>
      <c r="L98" s="6"/>
      <c r="M98" s="6">
        <v>0</v>
      </c>
      <c r="N98" s="6"/>
      <c r="O98" s="6">
        <v>0</v>
      </c>
      <c r="P98" s="6"/>
      <c r="Q98" s="6">
        <f t="shared" si="3"/>
        <v>0</v>
      </c>
    </row>
    <row r="99" spans="1:17" x14ac:dyDescent="0.55000000000000004">
      <c r="A99" s="1" t="s">
        <v>74</v>
      </c>
      <c r="C99" s="6">
        <v>0</v>
      </c>
      <c r="D99" s="6"/>
      <c r="E99" s="6">
        <v>0</v>
      </c>
      <c r="F99" s="6"/>
      <c r="G99" s="6">
        <v>-552991575</v>
      </c>
      <c r="H99" s="6"/>
      <c r="I99" s="6">
        <f t="shared" si="2"/>
        <v>552991575</v>
      </c>
      <c r="J99" s="6"/>
      <c r="K99" s="6">
        <v>0</v>
      </c>
      <c r="L99" s="6"/>
      <c r="M99" s="6">
        <v>0</v>
      </c>
      <c r="N99" s="6"/>
      <c r="O99" s="6">
        <v>0</v>
      </c>
      <c r="P99" s="6"/>
      <c r="Q99" s="6">
        <f t="shared" si="3"/>
        <v>0</v>
      </c>
    </row>
    <row r="100" spans="1:17" x14ac:dyDescent="0.55000000000000004">
      <c r="A100" s="1" t="s">
        <v>86</v>
      </c>
      <c r="C100" s="6">
        <v>0</v>
      </c>
      <c r="D100" s="6"/>
      <c r="E100" s="6">
        <v>0</v>
      </c>
      <c r="F100" s="6"/>
      <c r="G100" s="6">
        <v>-3168781163</v>
      </c>
      <c r="H100" s="6"/>
      <c r="I100" s="6">
        <f t="shared" si="2"/>
        <v>3168781163</v>
      </c>
      <c r="J100" s="6"/>
      <c r="K100" s="6">
        <v>0</v>
      </c>
      <c r="L100" s="6"/>
      <c r="M100" s="6">
        <v>0</v>
      </c>
      <c r="N100" s="6"/>
      <c r="O100" s="6">
        <v>0</v>
      </c>
      <c r="P100" s="6"/>
      <c r="Q100" s="6">
        <f t="shared" si="3"/>
        <v>0</v>
      </c>
    </row>
    <row r="101" spans="1:17" x14ac:dyDescent="0.55000000000000004">
      <c r="A101" s="1" t="s">
        <v>133</v>
      </c>
      <c r="C101" s="6">
        <v>34430</v>
      </c>
      <c r="D101" s="6"/>
      <c r="E101" s="6">
        <v>33747332687</v>
      </c>
      <c r="F101" s="6"/>
      <c r="G101" s="6">
        <v>33197929484</v>
      </c>
      <c r="H101" s="6"/>
      <c r="I101" s="6">
        <f t="shared" si="2"/>
        <v>549403203</v>
      </c>
      <c r="J101" s="6"/>
      <c r="K101" s="6">
        <v>34430</v>
      </c>
      <c r="L101" s="6"/>
      <c r="M101" s="6">
        <v>33747332687</v>
      </c>
      <c r="N101" s="6"/>
      <c r="O101" s="6">
        <v>29993963945</v>
      </c>
      <c r="P101" s="6"/>
      <c r="Q101" s="6">
        <f t="shared" si="3"/>
        <v>3753368742</v>
      </c>
    </row>
    <row r="102" spans="1:17" x14ac:dyDescent="0.55000000000000004">
      <c r="A102" s="1" t="s">
        <v>130</v>
      </c>
      <c r="C102" s="6">
        <v>97965</v>
      </c>
      <c r="D102" s="6"/>
      <c r="E102" s="6">
        <v>97212639514</v>
      </c>
      <c r="F102" s="6"/>
      <c r="G102" s="6">
        <v>95538721117</v>
      </c>
      <c r="H102" s="6"/>
      <c r="I102" s="6">
        <f t="shared" si="2"/>
        <v>1673918397</v>
      </c>
      <c r="J102" s="6"/>
      <c r="K102" s="6">
        <v>97965</v>
      </c>
      <c r="L102" s="6"/>
      <c r="M102" s="6">
        <v>97212639514</v>
      </c>
      <c r="N102" s="6"/>
      <c r="O102" s="6">
        <v>86335447991</v>
      </c>
      <c r="P102" s="6"/>
      <c r="Q102" s="6">
        <f t="shared" si="3"/>
        <v>10877191523</v>
      </c>
    </row>
    <row r="103" spans="1:17" x14ac:dyDescent="0.55000000000000004">
      <c r="A103" s="1" t="s">
        <v>139</v>
      </c>
      <c r="C103" s="6">
        <v>120000</v>
      </c>
      <c r="D103" s="6"/>
      <c r="E103" s="6">
        <v>113019511500</v>
      </c>
      <c r="F103" s="6"/>
      <c r="G103" s="6">
        <v>111759739875</v>
      </c>
      <c r="H103" s="6"/>
      <c r="I103" s="6">
        <f t="shared" si="2"/>
        <v>1259771625</v>
      </c>
      <c r="J103" s="6"/>
      <c r="K103" s="6">
        <v>120000</v>
      </c>
      <c r="L103" s="6"/>
      <c r="M103" s="6">
        <v>113019511500</v>
      </c>
      <c r="N103" s="6"/>
      <c r="O103" s="6">
        <v>100819467532</v>
      </c>
      <c r="P103" s="6"/>
      <c r="Q103" s="6">
        <f t="shared" si="3"/>
        <v>12200043968</v>
      </c>
    </row>
    <row r="104" spans="1:17" x14ac:dyDescent="0.55000000000000004">
      <c r="A104" s="1" t="s">
        <v>160</v>
      </c>
      <c r="C104" s="6">
        <v>100000</v>
      </c>
      <c r="D104" s="6"/>
      <c r="E104" s="6">
        <v>99901889500</v>
      </c>
      <c r="F104" s="6"/>
      <c r="G104" s="6">
        <v>99501962000</v>
      </c>
      <c r="H104" s="6"/>
      <c r="I104" s="6">
        <f t="shared" si="2"/>
        <v>399927500</v>
      </c>
      <c r="J104" s="6"/>
      <c r="K104" s="6">
        <v>100000</v>
      </c>
      <c r="L104" s="6"/>
      <c r="M104" s="6">
        <v>99901889500</v>
      </c>
      <c r="N104" s="6"/>
      <c r="O104" s="6">
        <v>97415543750</v>
      </c>
      <c r="P104" s="6"/>
      <c r="Q104" s="6">
        <f t="shared" si="3"/>
        <v>2486345750</v>
      </c>
    </row>
    <row r="105" spans="1:17" x14ac:dyDescent="0.55000000000000004">
      <c r="A105" s="1" t="s">
        <v>163</v>
      </c>
      <c r="C105" s="6">
        <v>35000</v>
      </c>
      <c r="D105" s="6"/>
      <c r="E105" s="6">
        <v>34643719687</v>
      </c>
      <c r="F105" s="6"/>
      <c r="G105" s="6">
        <v>34752363812</v>
      </c>
      <c r="H105" s="6"/>
      <c r="I105" s="6">
        <f t="shared" si="2"/>
        <v>-108644125</v>
      </c>
      <c r="J105" s="6"/>
      <c r="K105" s="6">
        <v>35000</v>
      </c>
      <c r="L105" s="6"/>
      <c r="M105" s="6">
        <v>34643719687</v>
      </c>
      <c r="N105" s="6"/>
      <c r="O105" s="6">
        <v>34444201250</v>
      </c>
      <c r="P105" s="6"/>
      <c r="Q105" s="6">
        <f t="shared" si="3"/>
        <v>199518437</v>
      </c>
    </row>
    <row r="106" spans="1:17" x14ac:dyDescent="0.55000000000000004">
      <c r="A106" s="1" t="s">
        <v>145</v>
      </c>
      <c r="C106" s="6">
        <v>170000</v>
      </c>
      <c r="D106" s="6"/>
      <c r="E106" s="6">
        <v>149064677129</v>
      </c>
      <c r="F106" s="6"/>
      <c r="G106" s="6">
        <v>147193316375</v>
      </c>
      <c r="H106" s="6"/>
      <c r="I106" s="6">
        <f t="shared" si="2"/>
        <v>1871360754</v>
      </c>
      <c r="J106" s="6"/>
      <c r="K106" s="6">
        <v>170000</v>
      </c>
      <c r="L106" s="6"/>
      <c r="M106" s="6">
        <v>149064677129</v>
      </c>
      <c r="N106" s="6"/>
      <c r="O106" s="6">
        <v>139622965887</v>
      </c>
      <c r="P106" s="6"/>
      <c r="Q106" s="6">
        <f t="shared" si="3"/>
        <v>9441711242</v>
      </c>
    </row>
    <row r="107" spans="1:17" x14ac:dyDescent="0.55000000000000004">
      <c r="A107" s="1" t="s">
        <v>148</v>
      </c>
      <c r="C107" s="6">
        <v>19957</v>
      </c>
      <c r="D107" s="6"/>
      <c r="E107" s="6">
        <v>17339290113</v>
      </c>
      <c r="F107" s="6"/>
      <c r="G107" s="6">
        <v>17158282408</v>
      </c>
      <c r="H107" s="6"/>
      <c r="I107" s="6">
        <f t="shared" si="2"/>
        <v>181007705</v>
      </c>
      <c r="J107" s="6"/>
      <c r="K107" s="6">
        <v>19957</v>
      </c>
      <c r="L107" s="6"/>
      <c r="M107" s="6">
        <v>17339290113</v>
      </c>
      <c r="N107" s="6"/>
      <c r="O107" s="6">
        <v>16464958039</v>
      </c>
      <c r="P107" s="6"/>
      <c r="Q107" s="6">
        <f t="shared" si="3"/>
        <v>874332074</v>
      </c>
    </row>
    <row r="108" spans="1:17" x14ac:dyDescent="0.55000000000000004">
      <c r="A108" s="1" t="s">
        <v>151</v>
      </c>
      <c r="C108" s="6">
        <v>50744</v>
      </c>
      <c r="D108" s="6"/>
      <c r="E108" s="6">
        <v>43208802028</v>
      </c>
      <c r="F108" s="6"/>
      <c r="G108" s="6">
        <v>49563368665</v>
      </c>
      <c r="H108" s="6"/>
      <c r="I108" s="6">
        <f t="shared" si="2"/>
        <v>-6354566637</v>
      </c>
      <c r="J108" s="6"/>
      <c r="K108" s="6">
        <v>50744</v>
      </c>
      <c r="L108" s="6"/>
      <c r="M108" s="6">
        <v>43208802029</v>
      </c>
      <c r="N108" s="6"/>
      <c r="O108" s="6">
        <v>39306872910</v>
      </c>
      <c r="P108" s="6"/>
      <c r="Q108" s="6">
        <f t="shared" si="3"/>
        <v>3901929119</v>
      </c>
    </row>
    <row r="109" spans="1:17" x14ac:dyDescent="0.55000000000000004">
      <c r="A109" s="1" t="s">
        <v>142</v>
      </c>
      <c r="C109" s="6">
        <v>79889</v>
      </c>
      <c r="D109" s="6"/>
      <c r="E109" s="6">
        <v>74953450934</v>
      </c>
      <c r="F109" s="6"/>
      <c r="G109" s="6">
        <v>79921329168</v>
      </c>
      <c r="H109" s="6"/>
      <c r="I109" s="6">
        <f t="shared" si="2"/>
        <v>-4967878234</v>
      </c>
      <c r="J109" s="6"/>
      <c r="K109" s="6">
        <v>79889</v>
      </c>
      <c r="L109" s="6"/>
      <c r="M109" s="6">
        <v>74953450934</v>
      </c>
      <c r="N109" s="6"/>
      <c r="O109" s="6">
        <v>68889728459</v>
      </c>
      <c r="P109" s="6"/>
      <c r="Q109" s="6">
        <f t="shared" si="3"/>
        <v>6063722475</v>
      </c>
    </row>
    <row r="110" spans="1:17" x14ac:dyDescent="0.55000000000000004">
      <c r="A110" s="1" t="s">
        <v>165</v>
      </c>
      <c r="C110" s="6">
        <v>0</v>
      </c>
      <c r="D110" s="6"/>
      <c r="E110" s="6">
        <v>0</v>
      </c>
      <c r="F110" s="6"/>
      <c r="G110" s="6">
        <v>0</v>
      </c>
      <c r="H110" s="6"/>
      <c r="I110" s="6">
        <f t="shared" si="2"/>
        <v>0</v>
      </c>
      <c r="J110" s="6"/>
      <c r="K110" s="6">
        <v>10000</v>
      </c>
      <c r="L110" s="6"/>
      <c r="M110" s="6">
        <v>9998177501</v>
      </c>
      <c r="N110" s="6"/>
      <c r="O110" s="6">
        <v>10001802495</v>
      </c>
      <c r="P110" s="6"/>
      <c r="Q110" s="6">
        <f t="shared" si="3"/>
        <v>-3624994</v>
      </c>
    </row>
    <row r="111" spans="1:17" x14ac:dyDescent="0.55000000000000004">
      <c r="A111" s="1" t="s">
        <v>157</v>
      </c>
      <c r="C111" s="6">
        <v>0</v>
      </c>
      <c r="D111" s="6"/>
      <c r="E111" s="6">
        <v>0</v>
      </c>
      <c r="F111" s="6"/>
      <c r="G111" s="6">
        <v>1837642838</v>
      </c>
      <c r="H111" s="6"/>
      <c r="I111" s="6">
        <f t="shared" si="2"/>
        <v>-1837642838</v>
      </c>
      <c r="J111" s="6"/>
      <c r="K111" s="6">
        <v>0</v>
      </c>
      <c r="L111" s="6"/>
      <c r="M111" s="6">
        <v>0</v>
      </c>
      <c r="N111" s="6"/>
      <c r="O111" s="6">
        <v>0</v>
      </c>
      <c r="P111" s="6"/>
      <c r="Q111" s="6">
        <f t="shared" si="3"/>
        <v>0</v>
      </c>
    </row>
    <row r="112" spans="1:17" x14ac:dyDescent="0.55000000000000004">
      <c r="A112" s="1" t="s">
        <v>126</v>
      </c>
      <c r="C112" s="6">
        <v>0</v>
      </c>
      <c r="D112" s="6"/>
      <c r="E112" s="6">
        <v>0</v>
      </c>
      <c r="F112" s="6"/>
      <c r="G112" s="6">
        <v>227153649</v>
      </c>
      <c r="H112" s="6"/>
      <c r="I112" s="6">
        <f t="shared" si="2"/>
        <v>-227153649</v>
      </c>
      <c r="J112" s="6"/>
      <c r="K112" s="6">
        <v>0</v>
      </c>
      <c r="L112" s="6"/>
      <c r="M112" s="6">
        <v>0</v>
      </c>
      <c r="N112" s="6"/>
      <c r="O112" s="6">
        <v>0</v>
      </c>
      <c r="P112" s="6"/>
      <c r="Q112" s="6">
        <f t="shared" si="3"/>
        <v>0</v>
      </c>
    </row>
    <row r="113" spans="1:17" x14ac:dyDescent="0.55000000000000004">
      <c r="A113" s="1" t="s">
        <v>154</v>
      </c>
      <c r="C113" s="6">
        <v>0</v>
      </c>
      <c r="D113" s="6"/>
      <c r="E113" s="6">
        <v>0</v>
      </c>
      <c r="F113" s="6"/>
      <c r="G113" s="6">
        <v>3238519125</v>
      </c>
      <c r="H113" s="6"/>
      <c r="I113" s="6">
        <f t="shared" si="2"/>
        <v>-3238519125</v>
      </c>
      <c r="J113" s="6"/>
      <c r="K113" s="6">
        <v>0</v>
      </c>
      <c r="L113" s="6"/>
      <c r="M113" s="6">
        <v>0</v>
      </c>
      <c r="N113" s="6"/>
      <c r="O113" s="6">
        <v>0</v>
      </c>
      <c r="P113" s="6"/>
      <c r="Q113" s="6">
        <f t="shared" si="3"/>
        <v>0</v>
      </c>
    </row>
    <row r="114" spans="1:17" x14ac:dyDescent="0.55000000000000004">
      <c r="A114" s="1" t="s">
        <v>136</v>
      </c>
      <c r="C114" s="6">
        <v>0</v>
      </c>
      <c r="D114" s="6"/>
      <c r="E114" s="6">
        <v>0</v>
      </c>
      <c r="F114" s="6"/>
      <c r="G114" s="6">
        <v>1016938673</v>
      </c>
      <c r="H114" s="6"/>
      <c r="I114" s="6">
        <f t="shared" si="2"/>
        <v>-1016938673</v>
      </c>
      <c r="J114" s="6"/>
      <c r="K114" s="6">
        <v>0</v>
      </c>
      <c r="L114" s="6"/>
      <c r="M114" s="6">
        <v>0</v>
      </c>
      <c r="N114" s="6"/>
      <c r="O114" s="6">
        <v>0</v>
      </c>
      <c r="P114" s="6"/>
      <c r="Q114" s="6">
        <f t="shared" si="3"/>
        <v>0</v>
      </c>
    </row>
    <row r="115" spans="1:17" ht="24.75" thickBot="1" x14ac:dyDescent="0.6">
      <c r="C115" s="6"/>
      <c r="D115" s="6"/>
      <c r="E115" s="14">
        <f>SUM(E8:E114)</f>
        <v>13241345107739</v>
      </c>
      <c r="F115" s="6"/>
      <c r="G115" s="14">
        <f>SUM(G8:G114)</f>
        <v>12916835839211</v>
      </c>
      <c r="H115" s="6"/>
      <c r="I115" s="14">
        <f>SUM(I8:I114)</f>
        <v>324509268528</v>
      </c>
      <c r="J115" s="6"/>
      <c r="K115" s="6"/>
      <c r="L115" s="6"/>
      <c r="M115" s="14">
        <f>SUM(M8:M114)</f>
        <v>13486244734562</v>
      </c>
      <c r="N115" s="6"/>
      <c r="O115" s="14">
        <f>SUM(O8:O114)</f>
        <v>12295894934969</v>
      </c>
      <c r="P115" s="6"/>
      <c r="Q115" s="14">
        <f>SUM(Q8:Q114)</f>
        <v>1190349799593</v>
      </c>
    </row>
    <row r="116" spans="1:17" ht="24.75" thickTop="1" x14ac:dyDescent="0.55000000000000004"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</row>
    <row r="117" spans="1:17" x14ac:dyDescent="0.55000000000000004"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</row>
    <row r="118" spans="1:17" x14ac:dyDescent="0.55000000000000004"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</row>
    <row r="120" spans="1:17" x14ac:dyDescent="0.55000000000000004"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</row>
    <row r="121" spans="1:17" x14ac:dyDescent="0.55000000000000004">
      <c r="G121" s="3"/>
      <c r="I121" s="3"/>
      <c r="O121" s="3"/>
      <c r="Q121" s="3"/>
    </row>
    <row r="122" spans="1:17" x14ac:dyDescent="0.55000000000000004"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96"/>
  <sheetViews>
    <sheetView rightToLeft="1" topLeftCell="A64" workbookViewId="0">
      <selection activeCell="Q91" sqref="G91:Q102"/>
    </sheetView>
  </sheetViews>
  <sheetFormatPr defaultRowHeight="24" x14ac:dyDescent="0.55000000000000004"/>
  <cols>
    <col min="1" max="1" width="34.42578125" style="1" customWidth="1"/>
    <col min="2" max="2" width="1" style="1" customWidth="1"/>
    <col min="3" max="3" width="10.8554687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4.75" x14ac:dyDescent="0.55000000000000004">
      <c r="A3" s="28" t="s">
        <v>184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24.75" x14ac:dyDescent="0.55000000000000004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6" spans="1:17" ht="24.75" x14ac:dyDescent="0.55000000000000004">
      <c r="A6" s="26" t="s">
        <v>3</v>
      </c>
      <c r="C6" s="27" t="s">
        <v>186</v>
      </c>
      <c r="D6" s="27" t="s">
        <v>186</v>
      </c>
      <c r="E6" s="27" t="s">
        <v>186</v>
      </c>
      <c r="F6" s="27" t="s">
        <v>186</v>
      </c>
      <c r="G6" s="27" t="s">
        <v>186</v>
      </c>
      <c r="H6" s="27" t="s">
        <v>186</v>
      </c>
      <c r="I6" s="27" t="s">
        <v>186</v>
      </c>
      <c r="K6" s="27" t="s">
        <v>187</v>
      </c>
      <c r="L6" s="27" t="s">
        <v>187</v>
      </c>
      <c r="M6" s="27" t="s">
        <v>187</v>
      </c>
      <c r="N6" s="27" t="s">
        <v>187</v>
      </c>
      <c r="O6" s="27" t="s">
        <v>187</v>
      </c>
      <c r="P6" s="27" t="s">
        <v>187</v>
      </c>
      <c r="Q6" s="27" t="s">
        <v>187</v>
      </c>
    </row>
    <row r="7" spans="1:17" ht="24.75" x14ac:dyDescent="0.55000000000000004">
      <c r="A7" s="27" t="s">
        <v>3</v>
      </c>
      <c r="C7" s="27" t="s">
        <v>7</v>
      </c>
      <c r="E7" s="27" t="s">
        <v>222</v>
      </c>
      <c r="G7" s="27" t="s">
        <v>223</v>
      </c>
      <c r="I7" s="27" t="s">
        <v>225</v>
      </c>
      <c r="K7" s="27" t="s">
        <v>7</v>
      </c>
      <c r="M7" s="27" t="s">
        <v>222</v>
      </c>
      <c r="O7" s="27" t="s">
        <v>223</v>
      </c>
      <c r="Q7" s="27" t="s">
        <v>225</v>
      </c>
    </row>
    <row r="8" spans="1:17" x14ac:dyDescent="0.55000000000000004">
      <c r="A8" s="1" t="s">
        <v>63</v>
      </c>
      <c r="C8" s="6">
        <v>1</v>
      </c>
      <c r="D8" s="6"/>
      <c r="E8" s="6">
        <v>1</v>
      </c>
      <c r="F8" s="6"/>
      <c r="G8" s="6">
        <v>9923</v>
      </c>
      <c r="H8" s="6"/>
      <c r="I8" s="6">
        <f>E8-G8</f>
        <v>-9922</v>
      </c>
      <c r="J8" s="6"/>
      <c r="K8" s="6">
        <v>10976</v>
      </c>
      <c r="L8" s="6"/>
      <c r="M8" s="6">
        <v>120333981</v>
      </c>
      <c r="N8" s="6"/>
      <c r="O8" s="6">
        <v>108919046</v>
      </c>
      <c r="P8" s="6"/>
      <c r="Q8" s="6">
        <f>M8-O8</f>
        <v>11414935</v>
      </c>
    </row>
    <row r="9" spans="1:17" x14ac:dyDescent="0.55000000000000004">
      <c r="A9" s="1" t="s">
        <v>66</v>
      </c>
      <c r="C9" s="6">
        <v>1</v>
      </c>
      <c r="D9" s="6"/>
      <c r="E9" s="6">
        <v>1</v>
      </c>
      <c r="F9" s="6"/>
      <c r="G9" s="6">
        <v>10212</v>
      </c>
      <c r="H9" s="6"/>
      <c r="I9" s="6">
        <f t="shared" ref="I9:I72" si="0">E9-G9</f>
        <v>-10211</v>
      </c>
      <c r="J9" s="6"/>
      <c r="K9" s="6">
        <v>1</v>
      </c>
      <c r="L9" s="6"/>
      <c r="M9" s="6">
        <v>1</v>
      </c>
      <c r="N9" s="6"/>
      <c r="O9" s="6">
        <v>10212</v>
      </c>
      <c r="P9" s="6"/>
      <c r="Q9" s="6">
        <f t="shared" ref="Q9:Q72" si="1">M9-O9</f>
        <v>-10211</v>
      </c>
    </row>
    <row r="10" spans="1:17" x14ac:dyDescent="0.55000000000000004">
      <c r="A10" s="1" t="s">
        <v>46</v>
      </c>
      <c r="C10" s="6">
        <v>280086</v>
      </c>
      <c r="D10" s="6"/>
      <c r="E10" s="6">
        <v>2707487192</v>
      </c>
      <c r="F10" s="6"/>
      <c r="G10" s="6">
        <v>428531580</v>
      </c>
      <c r="H10" s="6"/>
      <c r="I10" s="6">
        <f t="shared" si="0"/>
        <v>2278955612</v>
      </c>
      <c r="J10" s="6"/>
      <c r="K10" s="6">
        <v>280086</v>
      </c>
      <c r="L10" s="6"/>
      <c r="M10" s="6">
        <v>2707487192</v>
      </c>
      <c r="N10" s="6"/>
      <c r="O10" s="6">
        <v>428531580</v>
      </c>
      <c r="P10" s="6"/>
      <c r="Q10" s="6">
        <f t="shared" si="1"/>
        <v>2278955612</v>
      </c>
    </row>
    <row r="11" spans="1:17" x14ac:dyDescent="0.55000000000000004">
      <c r="A11" s="1" t="s">
        <v>94</v>
      </c>
      <c r="C11" s="6">
        <v>700215</v>
      </c>
      <c r="D11" s="6"/>
      <c r="E11" s="6">
        <v>8730486950</v>
      </c>
      <c r="F11" s="6"/>
      <c r="G11" s="6">
        <v>9620409799</v>
      </c>
      <c r="H11" s="6"/>
      <c r="I11" s="6">
        <f t="shared" si="0"/>
        <v>-889922849</v>
      </c>
      <c r="J11" s="6"/>
      <c r="K11" s="6">
        <v>700215</v>
      </c>
      <c r="L11" s="6"/>
      <c r="M11" s="6">
        <v>8730486950</v>
      </c>
      <c r="N11" s="6"/>
      <c r="O11" s="6">
        <v>9620409799</v>
      </c>
      <c r="P11" s="6"/>
      <c r="Q11" s="6">
        <f t="shared" si="1"/>
        <v>-889922849</v>
      </c>
    </row>
    <row r="12" spans="1:17" x14ac:dyDescent="0.55000000000000004">
      <c r="A12" s="1" t="s">
        <v>84</v>
      </c>
      <c r="C12" s="6">
        <v>1</v>
      </c>
      <c r="D12" s="6"/>
      <c r="E12" s="6">
        <v>1</v>
      </c>
      <c r="F12" s="6"/>
      <c r="G12" s="6">
        <v>6772</v>
      </c>
      <c r="H12" s="6"/>
      <c r="I12" s="6">
        <f t="shared" si="0"/>
        <v>-6771</v>
      </c>
      <c r="J12" s="6"/>
      <c r="K12" s="6">
        <v>1</v>
      </c>
      <c r="L12" s="6"/>
      <c r="M12" s="6">
        <v>1</v>
      </c>
      <c r="N12" s="6"/>
      <c r="O12" s="6">
        <v>6772</v>
      </c>
      <c r="P12" s="6"/>
      <c r="Q12" s="6">
        <f t="shared" si="1"/>
        <v>-6771</v>
      </c>
    </row>
    <row r="13" spans="1:17" x14ac:dyDescent="0.55000000000000004">
      <c r="A13" s="1" t="s">
        <v>86</v>
      </c>
      <c r="C13" s="6">
        <v>898068</v>
      </c>
      <c r="D13" s="6"/>
      <c r="E13" s="6">
        <v>19683266740</v>
      </c>
      <c r="F13" s="6"/>
      <c r="G13" s="6">
        <v>22897992511</v>
      </c>
      <c r="H13" s="6"/>
      <c r="I13" s="6">
        <f t="shared" si="0"/>
        <v>-3214725771</v>
      </c>
      <c r="J13" s="6"/>
      <c r="K13" s="6">
        <v>4500000</v>
      </c>
      <c r="L13" s="6"/>
      <c r="M13" s="6">
        <v>99507807709</v>
      </c>
      <c r="N13" s="6"/>
      <c r="O13" s="6">
        <v>114693489000</v>
      </c>
      <c r="P13" s="6"/>
      <c r="Q13" s="6">
        <f t="shared" si="1"/>
        <v>-15185681291</v>
      </c>
    </row>
    <row r="14" spans="1:17" x14ac:dyDescent="0.55000000000000004">
      <c r="A14" s="1" t="s">
        <v>72</v>
      </c>
      <c r="C14" s="6">
        <v>2595868</v>
      </c>
      <c r="D14" s="6"/>
      <c r="E14" s="6">
        <v>15915078913</v>
      </c>
      <c r="F14" s="6"/>
      <c r="G14" s="6">
        <v>11095721202</v>
      </c>
      <c r="H14" s="6"/>
      <c r="I14" s="6">
        <f t="shared" si="0"/>
        <v>4819357711</v>
      </c>
      <c r="J14" s="6"/>
      <c r="K14" s="6">
        <v>2595868</v>
      </c>
      <c r="L14" s="6"/>
      <c r="M14" s="6">
        <v>15915078913</v>
      </c>
      <c r="N14" s="6"/>
      <c r="O14" s="6">
        <v>11095721202</v>
      </c>
      <c r="P14" s="6"/>
      <c r="Q14" s="6">
        <f t="shared" si="1"/>
        <v>4819357711</v>
      </c>
    </row>
    <row r="15" spans="1:17" x14ac:dyDescent="0.55000000000000004">
      <c r="A15" s="1" t="s">
        <v>74</v>
      </c>
      <c r="C15" s="6">
        <v>81785</v>
      </c>
      <c r="D15" s="6"/>
      <c r="E15" s="6">
        <v>1253621082</v>
      </c>
      <c r="F15" s="6"/>
      <c r="G15" s="6">
        <v>1755394604</v>
      </c>
      <c r="H15" s="6"/>
      <c r="I15" s="6">
        <f t="shared" si="0"/>
        <v>-501773522</v>
      </c>
      <c r="J15" s="6"/>
      <c r="K15" s="6">
        <v>81785</v>
      </c>
      <c r="L15" s="6"/>
      <c r="M15" s="6">
        <v>1253621082</v>
      </c>
      <c r="N15" s="6"/>
      <c r="O15" s="6">
        <v>1755394604</v>
      </c>
      <c r="P15" s="6"/>
      <c r="Q15" s="6">
        <f t="shared" si="1"/>
        <v>-501773522</v>
      </c>
    </row>
    <row r="16" spans="1:17" x14ac:dyDescent="0.55000000000000004">
      <c r="A16" s="1" t="s">
        <v>91</v>
      </c>
      <c r="C16" s="6">
        <v>28113</v>
      </c>
      <c r="D16" s="6"/>
      <c r="E16" s="6">
        <v>523423482</v>
      </c>
      <c r="F16" s="6"/>
      <c r="G16" s="6">
        <v>511616560</v>
      </c>
      <c r="H16" s="6"/>
      <c r="I16" s="6">
        <f t="shared" si="0"/>
        <v>11806922</v>
      </c>
      <c r="J16" s="6"/>
      <c r="K16" s="6">
        <v>28113</v>
      </c>
      <c r="L16" s="6"/>
      <c r="M16" s="6">
        <v>523423482</v>
      </c>
      <c r="N16" s="6"/>
      <c r="O16" s="6">
        <v>511616560</v>
      </c>
      <c r="P16" s="6"/>
      <c r="Q16" s="6">
        <f t="shared" si="1"/>
        <v>11806922</v>
      </c>
    </row>
    <row r="17" spans="1:17" x14ac:dyDescent="0.55000000000000004">
      <c r="A17" s="1" t="s">
        <v>77</v>
      </c>
      <c r="C17" s="6">
        <v>2855616</v>
      </c>
      <c r="D17" s="6"/>
      <c r="E17" s="6">
        <v>96837277079</v>
      </c>
      <c r="F17" s="6"/>
      <c r="G17" s="6">
        <v>94913473504</v>
      </c>
      <c r="H17" s="6"/>
      <c r="I17" s="6">
        <f t="shared" si="0"/>
        <v>1923803575</v>
      </c>
      <c r="J17" s="6"/>
      <c r="K17" s="6">
        <v>2855616</v>
      </c>
      <c r="L17" s="6"/>
      <c r="M17" s="6">
        <v>96837277079</v>
      </c>
      <c r="N17" s="6"/>
      <c r="O17" s="6">
        <v>94913473504</v>
      </c>
      <c r="P17" s="6"/>
      <c r="Q17" s="6">
        <f t="shared" si="1"/>
        <v>1923803575</v>
      </c>
    </row>
    <row r="18" spans="1:17" x14ac:dyDescent="0.55000000000000004">
      <c r="A18" s="1" t="s">
        <v>89</v>
      </c>
      <c r="C18" s="6">
        <v>100000</v>
      </c>
      <c r="D18" s="6"/>
      <c r="E18" s="6">
        <v>1427658671</v>
      </c>
      <c r="F18" s="6"/>
      <c r="G18" s="6">
        <v>1268739068</v>
      </c>
      <c r="H18" s="6"/>
      <c r="I18" s="6">
        <f t="shared" si="0"/>
        <v>158919603</v>
      </c>
      <c r="J18" s="6"/>
      <c r="K18" s="6">
        <v>14481543</v>
      </c>
      <c r="L18" s="6"/>
      <c r="M18" s="6">
        <v>199547149820</v>
      </c>
      <c r="N18" s="6"/>
      <c r="O18" s="6">
        <v>184736003495</v>
      </c>
      <c r="P18" s="6"/>
      <c r="Q18" s="6">
        <f t="shared" si="1"/>
        <v>14811146325</v>
      </c>
    </row>
    <row r="19" spans="1:17" x14ac:dyDescent="0.55000000000000004">
      <c r="A19" s="1" t="s">
        <v>38</v>
      </c>
      <c r="C19" s="6">
        <v>84274</v>
      </c>
      <c r="D19" s="6"/>
      <c r="E19" s="6">
        <v>627456552</v>
      </c>
      <c r="F19" s="6"/>
      <c r="G19" s="6">
        <v>343517190</v>
      </c>
      <c r="H19" s="6"/>
      <c r="I19" s="6">
        <f t="shared" si="0"/>
        <v>283939362</v>
      </c>
      <c r="J19" s="6"/>
      <c r="K19" s="6">
        <v>700000</v>
      </c>
      <c r="L19" s="6"/>
      <c r="M19" s="6">
        <v>4137001894</v>
      </c>
      <c r="N19" s="6"/>
      <c r="O19" s="6">
        <v>2853335927</v>
      </c>
      <c r="P19" s="6"/>
      <c r="Q19" s="6">
        <f t="shared" si="1"/>
        <v>1283665967</v>
      </c>
    </row>
    <row r="20" spans="1:17" x14ac:dyDescent="0.55000000000000004">
      <c r="A20" s="1" t="s">
        <v>39</v>
      </c>
      <c r="C20" s="6">
        <v>1</v>
      </c>
      <c r="D20" s="6"/>
      <c r="E20" s="6">
        <v>1</v>
      </c>
      <c r="F20" s="6"/>
      <c r="G20" s="6">
        <v>4256</v>
      </c>
      <c r="H20" s="6"/>
      <c r="I20" s="6">
        <f t="shared" si="0"/>
        <v>-4255</v>
      </c>
      <c r="J20" s="6"/>
      <c r="K20" s="6">
        <v>2007501</v>
      </c>
      <c r="L20" s="6"/>
      <c r="M20" s="6">
        <v>7704377262</v>
      </c>
      <c r="N20" s="6"/>
      <c r="O20" s="6">
        <v>8545970059</v>
      </c>
      <c r="P20" s="6"/>
      <c r="Q20" s="6">
        <f t="shared" si="1"/>
        <v>-841592797</v>
      </c>
    </row>
    <row r="21" spans="1:17" x14ac:dyDescent="0.55000000000000004">
      <c r="A21" s="1" t="s">
        <v>109</v>
      </c>
      <c r="C21" s="6">
        <v>31326</v>
      </c>
      <c r="D21" s="6"/>
      <c r="E21" s="6">
        <v>37497221</v>
      </c>
      <c r="F21" s="6"/>
      <c r="G21" s="6">
        <v>31333988</v>
      </c>
      <c r="H21" s="6"/>
      <c r="I21" s="6">
        <f t="shared" si="0"/>
        <v>6163233</v>
      </c>
      <c r="J21" s="6"/>
      <c r="K21" s="6">
        <v>31326</v>
      </c>
      <c r="L21" s="6"/>
      <c r="M21" s="6">
        <v>37497221</v>
      </c>
      <c r="N21" s="6"/>
      <c r="O21" s="6">
        <v>31333988</v>
      </c>
      <c r="P21" s="6"/>
      <c r="Q21" s="6">
        <f t="shared" si="1"/>
        <v>6163233</v>
      </c>
    </row>
    <row r="22" spans="1:17" x14ac:dyDescent="0.55000000000000004">
      <c r="A22" s="1" t="s">
        <v>104</v>
      </c>
      <c r="C22" s="6">
        <v>38136</v>
      </c>
      <c r="D22" s="6"/>
      <c r="E22" s="6">
        <v>101632439</v>
      </c>
      <c r="F22" s="6"/>
      <c r="G22" s="6">
        <v>83968638</v>
      </c>
      <c r="H22" s="6"/>
      <c r="I22" s="6">
        <f t="shared" si="0"/>
        <v>17663801</v>
      </c>
      <c r="J22" s="6"/>
      <c r="K22" s="6">
        <v>38136</v>
      </c>
      <c r="L22" s="6"/>
      <c r="M22" s="6">
        <v>101632439</v>
      </c>
      <c r="N22" s="6"/>
      <c r="O22" s="6">
        <v>83968638</v>
      </c>
      <c r="P22" s="6"/>
      <c r="Q22" s="6">
        <f t="shared" si="1"/>
        <v>17663801</v>
      </c>
    </row>
    <row r="23" spans="1:17" x14ac:dyDescent="0.55000000000000004">
      <c r="A23" s="1" t="s">
        <v>20</v>
      </c>
      <c r="C23" s="6">
        <v>2</v>
      </c>
      <c r="D23" s="6"/>
      <c r="E23" s="6">
        <v>2</v>
      </c>
      <c r="F23" s="6"/>
      <c r="G23" s="6">
        <v>9597</v>
      </c>
      <c r="H23" s="6"/>
      <c r="I23" s="6">
        <f t="shared" si="0"/>
        <v>-9595</v>
      </c>
      <c r="J23" s="6"/>
      <c r="K23" s="6">
        <v>2</v>
      </c>
      <c r="L23" s="6"/>
      <c r="M23" s="6">
        <v>2</v>
      </c>
      <c r="N23" s="6"/>
      <c r="O23" s="6">
        <v>9597</v>
      </c>
      <c r="P23" s="6"/>
      <c r="Q23" s="6">
        <f t="shared" si="1"/>
        <v>-9595</v>
      </c>
    </row>
    <row r="24" spans="1:17" x14ac:dyDescent="0.55000000000000004">
      <c r="A24" s="1" t="s">
        <v>105</v>
      </c>
      <c r="C24" s="6">
        <v>1362</v>
      </c>
      <c r="D24" s="6"/>
      <c r="E24" s="6">
        <v>2630021</v>
      </c>
      <c r="F24" s="6"/>
      <c r="G24" s="6">
        <v>2502148</v>
      </c>
      <c r="H24" s="6"/>
      <c r="I24" s="6">
        <f t="shared" si="0"/>
        <v>127873</v>
      </c>
      <c r="J24" s="6"/>
      <c r="K24" s="6">
        <v>1362</v>
      </c>
      <c r="L24" s="6"/>
      <c r="M24" s="6">
        <v>2630021</v>
      </c>
      <c r="N24" s="6"/>
      <c r="O24" s="6">
        <v>2502148</v>
      </c>
      <c r="P24" s="6"/>
      <c r="Q24" s="6">
        <f t="shared" si="1"/>
        <v>127873</v>
      </c>
    </row>
    <row r="25" spans="1:17" x14ac:dyDescent="0.55000000000000004">
      <c r="A25" s="1" t="s">
        <v>108</v>
      </c>
      <c r="C25" s="6">
        <v>58566</v>
      </c>
      <c r="D25" s="6"/>
      <c r="E25" s="6">
        <v>199065833</v>
      </c>
      <c r="F25" s="6"/>
      <c r="G25" s="6">
        <v>160887319</v>
      </c>
      <c r="H25" s="6"/>
      <c r="I25" s="6">
        <f t="shared" si="0"/>
        <v>38178514</v>
      </c>
      <c r="J25" s="6"/>
      <c r="K25" s="6">
        <v>58566</v>
      </c>
      <c r="L25" s="6"/>
      <c r="M25" s="6">
        <v>199065833</v>
      </c>
      <c r="N25" s="6"/>
      <c r="O25" s="6">
        <v>160887319</v>
      </c>
      <c r="P25" s="6"/>
      <c r="Q25" s="6">
        <f t="shared" si="1"/>
        <v>38178514</v>
      </c>
    </row>
    <row r="26" spans="1:17" x14ac:dyDescent="0.55000000000000004">
      <c r="A26" s="1" t="s">
        <v>92</v>
      </c>
      <c r="C26" s="6">
        <v>105000</v>
      </c>
      <c r="D26" s="6"/>
      <c r="E26" s="6">
        <v>2793258234</v>
      </c>
      <c r="F26" s="6"/>
      <c r="G26" s="6">
        <v>2506238316</v>
      </c>
      <c r="H26" s="6"/>
      <c r="I26" s="6">
        <f t="shared" si="0"/>
        <v>287019918</v>
      </c>
      <c r="J26" s="6"/>
      <c r="K26" s="6">
        <v>1707080</v>
      </c>
      <c r="L26" s="6"/>
      <c r="M26" s="6">
        <v>34935378780</v>
      </c>
      <c r="N26" s="6"/>
      <c r="O26" s="6">
        <v>40713329604</v>
      </c>
      <c r="P26" s="6"/>
      <c r="Q26" s="6">
        <f t="shared" si="1"/>
        <v>-5777950824</v>
      </c>
    </row>
    <row r="27" spans="1:17" x14ac:dyDescent="0.55000000000000004">
      <c r="A27" s="1" t="s">
        <v>32</v>
      </c>
      <c r="C27" s="6">
        <v>928411</v>
      </c>
      <c r="D27" s="6"/>
      <c r="E27" s="6">
        <v>108310288516</v>
      </c>
      <c r="F27" s="6"/>
      <c r="G27" s="6">
        <v>101045854410</v>
      </c>
      <c r="H27" s="6"/>
      <c r="I27" s="6">
        <f t="shared" si="0"/>
        <v>7264434106</v>
      </c>
      <c r="J27" s="6"/>
      <c r="K27" s="6">
        <v>1178411</v>
      </c>
      <c r="L27" s="6"/>
      <c r="M27" s="6">
        <v>131028793831</v>
      </c>
      <c r="N27" s="6"/>
      <c r="O27" s="6">
        <v>128335011930</v>
      </c>
      <c r="P27" s="6"/>
      <c r="Q27" s="6">
        <f t="shared" si="1"/>
        <v>2693781901</v>
      </c>
    </row>
    <row r="28" spans="1:17" x14ac:dyDescent="0.55000000000000004">
      <c r="A28" s="1" t="s">
        <v>29</v>
      </c>
      <c r="C28" s="6">
        <v>1477654</v>
      </c>
      <c r="D28" s="6"/>
      <c r="E28" s="6">
        <v>18455001680</v>
      </c>
      <c r="F28" s="6"/>
      <c r="G28" s="6">
        <v>16078828553</v>
      </c>
      <c r="H28" s="6"/>
      <c r="I28" s="6">
        <f t="shared" si="0"/>
        <v>2376173127</v>
      </c>
      <c r="J28" s="6"/>
      <c r="K28" s="6">
        <v>1477654</v>
      </c>
      <c r="L28" s="6"/>
      <c r="M28" s="6">
        <v>18455001680</v>
      </c>
      <c r="N28" s="6"/>
      <c r="O28" s="6">
        <v>16078828553</v>
      </c>
      <c r="P28" s="6"/>
      <c r="Q28" s="6">
        <f t="shared" si="1"/>
        <v>2376173127</v>
      </c>
    </row>
    <row r="29" spans="1:17" x14ac:dyDescent="0.55000000000000004">
      <c r="A29" s="1" t="s">
        <v>27</v>
      </c>
      <c r="C29" s="6">
        <v>8000001</v>
      </c>
      <c r="D29" s="6"/>
      <c r="E29" s="6">
        <v>21342499017</v>
      </c>
      <c r="F29" s="6"/>
      <c r="G29" s="6">
        <v>19402556552</v>
      </c>
      <c r="H29" s="6"/>
      <c r="I29" s="6">
        <f t="shared" si="0"/>
        <v>1939942465</v>
      </c>
      <c r="J29" s="6"/>
      <c r="K29" s="6">
        <v>8010001</v>
      </c>
      <c r="L29" s="6"/>
      <c r="M29" s="6">
        <v>22971763195</v>
      </c>
      <c r="N29" s="6"/>
      <c r="O29" s="6">
        <v>21424354826</v>
      </c>
      <c r="P29" s="6"/>
      <c r="Q29" s="6">
        <f t="shared" si="1"/>
        <v>1547408369</v>
      </c>
    </row>
    <row r="30" spans="1:17" x14ac:dyDescent="0.55000000000000004">
      <c r="A30" s="1" t="s">
        <v>88</v>
      </c>
      <c r="C30" s="6">
        <v>1</v>
      </c>
      <c r="D30" s="6"/>
      <c r="E30" s="6">
        <v>1</v>
      </c>
      <c r="F30" s="6"/>
      <c r="G30" s="6">
        <v>3146</v>
      </c>
      <c r="H30" s="6"/>
      <c r="I30" s="6">
        <f t="shared" si="0"/>
        <v>-3145</v>
      </c>
      <c r="J30" s="6"/>
      <c r="K30" s="6">
        <v>1</v>
      </c>
      <c r="L30" s="6"/>
      <c r="M30" s="6">
        <v>1</v>
      </c>
      <c r="N30" s="6"/>
      <c r="O30" s="6">
        <v>3146</v>
      </c>
      <c r="P30" s="6"/>
      <c r="Q30" s="6">
        <f t="shared" si="1"/>
        <v>-3145</v>
      </c>
    </row>
    <row r="31" spans="1:17" x14ac:dyDescent="0.55000000000000004">
      <c r="A31" s="1" t="s">
        <v>33</v>
      </c>
      <c r="C31" s="6">
        <v>500000</v>
      </c>
      <c r="D31" s="6"/>
      <c r="E31" s="6">
        <v>23681748896</v>
      </c>
      <c r="F31" s="6"/>
      <c r="G31" s="6">
        <v>24270581606</v>
      </c>
      <c r="H31" s="6"/>
      <c r="I31" s="6">
        <f t="shared" si="0"/>
        <v>-588832710</v>
      </c>
      <c r="J31" s="6"/>
      <c r="K31" s="6">
        <v>854853</v>
      </c>
      <c r="L31" s="6"/>
      <c r="M31" s="6">
        <v>39233173914</v>
      </c>
      <c r="N31" s="6"/>
      <c r="O31" s="6">
        <v>42874196593</v>
      </c>
      <c r="P31" s="6"/>
      <c r="Q31" s="6">
        <f t="shared" si="1"/>
        <v>-3641022679</v>
      </c>
    </row>
    <row r="32" spans="1:17" x14ac:dyDescent="0.55000000000000004">
      <c r="A32" s="1" t="s">
        <v>26</v>
      </c>
      <c r="C32" s="6">
        <v>500000</v>
      </c>
      <c r="D32" s="6"/>
      <c r="E32" s="6">
        <v>43909253587</v>
      </c>
      <c r="F32" s="6"/>
      <c r="G32" s="6">
        <v>36841782564</v>
      </c>
      <c r="H32" s="6"/>
      <c r="I32" s="6">
        <f t="shared" si="0"/>
        <v>7067471023</v>
      </c>
      <c r="J32" s="6"/>
      <c r="K32" s="6">
        <v>891297</v>
      </c>
      <c r="L32" s="6"/>
      <c r="M32" s="6">
        <v>69586037006</v>
      </c>
      <c r="N32" s="6"/>
      <c r="O32" s="6">
        <v>65676430305</v>
      </c>
      <c r="P32" s="6"/>
      <c r="Q32" s="6">
        <f t="shared" si="1"/>
        <v>3909606701</v>
      </c>
    </row>
    <row r="33" spans="1:17" x14ac:dyDescent="0.55000000000000004">
      <c r="A33" s="1" t="s">
        <v>226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f t="shared" si="0"/>
        <v>0</v>
      </c>
      <c r="J33" s="6"/>
      <c r="K33" s="6">
        <v>1394767</v>
      </c>
      <c r="L33" s="6"/>
      <c r="M33" s="6">
        <v>6414276177</v>
      </c>
      <c r="N33" s="6"/>
      <c r="O33" s="6">
        <v>6148994483</v>
      </c>
      <c r="P33" s="6"/>
      <c r="Q33" s="6">
        <f t="shared" si="1"/>
        <v>265281694</v>
      </c>
    </row>
    <row r="34" spans="1:17" x14ac:dyDescent="0.55000000000000004">
      <c r="A34" s="1" t="s">
        <v>95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f t="shared" si="0"/>
        <v>0</v>
      </c>
      <c r="J34" s="6"/>
      <c r="K34" s="6">
        <v>533000</v>
      </c>
      <c r="L34" s="6"/>
      <c r="M34" s="6">
        <v>14706004896</v>
      </c>
      <c r="N34" s="6"/>
      <c r="O34" s="6">
        <v>14814009034</v>
      </c>
      <c r="P34" s="6"/>
      <c r="Q34" s="6">
        <f t="shared" si="1"/>
        <v>-108004138</v>
      </c>
    </row>
    <row r="35" spans="1:17" x14ac:dyDescent="0.55000000000000004">
      <c r="A35" s="1" t="s">
        <v>43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f t="shared" si="0"/>
        <v>0</v>
      </c>
      <c r="J35" s="6"/>
      <c r="K35" s="6">
        <v>2146714</v>
      </c>
      <c r="L35" s="6"/>
      <c r="M35" s="6">
        <v>20235486897</v>
      </c>
      <c r="N35" s="6"/>
      <c r="O35" s="6">
        <v>22796559329</v>
      </c>
      <c r="P35" s="6"/>
      <c r="Q35" s="6">
        <f t="shared" si="1"/>
        <v>-2561072432</v>
      </c>
    </row>
    <row r="36" spans="1:17" x14ac:dyDescent="0.55000000000000004">
      <c r="A36" s="1" t="s">
        <v>87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f t="shared" si="0"/>
        <v>0</v>
      </c>
      <c r="J36" s="6"/>
      <c r="K36" s="6">
        <v>500000</v>
      </c>
      <c r="L36" s="6"/>
      <c r="M36" s="6">
        <v>5068388255</v>
      </c>
      <c r="N36" s="6"/>
      <c r="O36" s="6">
        <v>5204112307</v>
      </c>
      <c r="P36" s="6"/>
      <c r="Q36" s="6">
        <f t="shared" si="1"/>
        <v>-135724052</v>
      </c>
    </row>
    <row r="37" spans="1:17" x14ac:dyDescent="0.55000000000000004">
      <c r="A37" s="1" t="s">
        <v>227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f t="shared" si="0"/>
        <v>0</v>
      </c>
      <c r="J37" s="6"/>
      <c r="K37" s="6">
        <v>2531823</v>
      </c>
      <c r="L37" s="6"/>
      <c r="M37" s="6">
        <v>14365563702</v>
      </c>
      <c r="N37" s="6"/>
      <c r="O37" s="6">
        <v>14365563702</v>
      </c>
      <c r="P37" s="6"/>
      <c r="Q37" s="6">
        <f t="shared" si="1"/>
        <v>0</v>
      </c>
    </row>
    <row r="38" spans="1:17" x14ac:dyDescent="0.55000000000000004">
      <c r="A38" s="1" t="s">
        <v>96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f t="shared" si="0"/>
        <v>0</v>
      </c>
      <c r="J38" s="6"/>
      <c r="K38" s="6">
        <v>6900000</v>
      </c>
      <c r="L38" s="6"/>
      <c r="M38" s="6">
        <v>47816863885</v>
      </c>
      <c r="N38" s="6"/>
      <c r="O38" s="6">
        <v>47564013772</v>
      </c>
      <c r="P38" s="6"/>
      <c r="Q38" s="6">
        <f t="shared" si="1"/>
        <v>252850113</v>
      </c>
    </row>
    <row r="39" spans="1:17" x14ac:dyDescent="0.55000000000000004">
      <c r="A39" s="1" t="s">
        <v>79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f t="shared" si="0"/>
        <v>0</v>
      </c>
      <c r="J39" s="6"/>
      <c r="K39" s="6">
        <v>900793</v>
      </c>
      <c r="L39" s="6"/>
      <c r="M39" s="6">
        <v>4341564046</v>
      </c>
      <c r="N39" s="6"/>
      <c r="O39" s="6">
        <v>5260402476</v>
      </c>
      <c r="P39" s="6"/>
      <c r="Q39" s="6">
        <f t="shared" si="1"/>
        <v>-918838430</v>
      </c>
    </row>
    <row r="40" spans="1:17" x14ac:dyDescent="0.55000000000000004">
      <c r="A40" s="1" t="s">
        <v>83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f t="shared" si="0"/>
        <v>0</v>
      </c>
      <c r="J40" s="6"/>
      <c r="K40" s="6">
        <v>90669</v>
      </c>
      <c r="L40" s="6"/>
      <c r="M40" s="6">
        <v>657044271</v>
      </c>
      <c r="N40" s="6"/>
      <c r="O40" s="6">
        <v>692194688</v>
      </c>
      <c r="P40" s="6"/>
      <c r="Q40" s="6">
        <f t="shared" si="1"/>
        <v>-35150417</v>
      </c>
    </row>
    <row r="41" spans="1:17" x14ac:dyDescent="0.55000000000000004">
      <c r="A41" s="1" t="s">
        <v>228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f t="shared" si="0"/>
        <v>0</v>
      </c>
      <c r="J41" s="6"/>
      <c r="K41" s="6">
        <v>1700000</v>
      </c>
      <c r="L41" s="6"/>
      <c r="M41" s="6">
        <v>61606564087</v>
      </c>
      <c r="N41" s="6"/>
      <c r="O41" s="6">
        <v>52352637300</v>
      </c>
      <c r="P41" s="6"/>
      <c r="Q41" s="6">
        <f t="shared" si="1"/>
        <v>9253926787</v>
      </c>
    </row>
    <row r="42" spans="1:17" x14ac:dyDescent="0.55000000000000004">
      <c r="A42" s="1" t="s">
        <v>73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f t="shared" si="0"/>
        <v>0</v>
      </c>
      <c r="J42" s="6"/>
      <c r="K42" s="6">
        <v>200000</v>
      </c>
      <c r="L42" s="6"/>
      <c r="M42" s="6">
        <v>3723711310</v>
      </c>
      <c r="N42" s="6"/>
      <c r="O42" s="6">
        <v>3769238789</v>
      </c>
      <c r="P42" s="6"/>
      <c r="Q42" s="6">
        <f t="shared" si="1"/>
        <v>-45527479</v>
      </c>
    </row>
    <row r="43" spans="1:17" x14ac:dyDescent="0.55000000000000004">
      <c r="A43" s="1" t="s">
        <v>229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f t="shared" si="0"/>
        <v>0</v>
      </c>
      <c r="J43" s="6"/>
      <c r="K43" s="6">
        <v>1724137</v>
      </c>
      <c r="L43" s="6"/>
      <c r="M43" s="6">
        <v>29918949361</v>
      </c>
      <c r="N43" s="6"/>
      <c r="O43" s="6">
        <v>29918949361</v>
      </c>
      <c r="P43" s="6"/>
      <c r="Q43" s="6">
        <f t="shared" si="1"/>
        <v>0</v>
      </c>
    </row>
    <row r="44" spans="1:17" x14ac:dyDescent="0.55000000000000004">
      <c r="A44" s="1" t="s">
        <v>230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f t="shared" si="0"/>
        <v>0</v>
      </c>
      <c r="J44" s="6"/>
      <c r="K44" s="6">
        <v>241824</v>
      </c>
      <c r="L44" s="6"/>
      <c r="M44" s="6">
        <v>2187430301</v>
      </c>
      <c r="N44" s="6"/>
      <c r="O44" s="6">
        <v>2194717832</v>
      </c>
      <c r="P44" s="6"/>
      <c r="Q44" s="6">
        <f t="shared" si="1"/>
        <v>-7287531</v>
      </c>
    </row>
    <row r="45" spans="1:17" x14ac:dyDescent="0.55000000000000004">
      <c r="A45" s="1" t="s">
        <v>231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f t="shared" si="0"/>
        <v>0</v>
      </c>
      <c r="J45" s="6"/>
      <c r="K45" s="6">
        <v>3100</v>
      </c>
      <c r="L45" s="6"/>
      <c r="M45" s="6">
        <v>3602884761</v>
      </c>
      <c r="N45" s="6"/>
      <c r="O45" s="6">
        <v>3582219721</v>
      </c>
      <c r="P45" s="6"/>
      <c r="Q45" s="6">
        <f t="shared" si="1"/>
        <v>20665040</v>
      </c>
    </row>
    <row r="46" spans="1:17" x14ac:dyDescent="0.55000000000000004">
      <c r="A46" s="1" t="s">
        <v>232</v>
      </c>
      <c r="C46" s="6">
        <v>0</v>
      </c>
      <c r="D46" s="6"/>
      <c r="E46" s="6">
        <v>0</v>
      </c>
      <c r="F46" s="6"/>
      <c r="G46" s="6">
        <v>0</v>
      </c>
      <c r="H46" s="6"/>
      <c r="I46" s="6">
        <f t="shared" si="0"/>
        <v>0</v>
      </c>
      <c r="J46" s="6"/>
      <c r="K46" s="6">
        <v>102200</v>
      </c>
      <c r="L46" s="6"/>
      <c r="M46" s="6">
        <v>125603800000</v>
      </c>
      <c r="N46" s="6"/>
      <c r="O46" s="6">
        <v>117631218240</v>
      </c>
      <c r="P46" s="6"/>
      <c r="Q46" s="6">
        <f t="shared" si="1"/>
        <v>7972581760</v>
      </c>
    </row>
    <row r="47" spans="1:17" x14ac:dyDescent="0.55000000000000004">
      <c r="A47" s="1" t="s">
        <v>233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f t="shared" si="0"/>
        <v>0</v>
      </c>
      <c r="J47" s="6"/>
      <c r="K47" s="6">
        <v>77500</v>
      </c>
      <c r="L47" s="6"/>
      <c r="M47" s="6">
        <v>92225000000</v>
      </c>
      <c r="N47" s="6"/>
      <c r="O47" s="6">
        <v>98169443794</v>
      </c>
      <c r="P47" s="6"/>
      <c r="Q47" s="6">
        <f t="shared" si="1"/>
        <v>-5944443794</v>
      </c>
    </row>
    <row r="48" spans="1:17" x14ac:dyDescent="0.55000000000000004">
      <c r="A48" s="1" t="s">
        <v>234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f t="shared" si="0"/>
        <v>0</v>
      </c>
      <c r="J48" s="6"/>
      <c r="K48" s="6">
        <v>1400</v>
      </c>
      <c r="L48" s="6"/>
      <c r="M48" s="6">
        <v>1632486943</v>
      </c>
      <c r="N48" s="6"/>
      <c r="O48" s="6">
        <v>1774074221</v>
      </c>
      <c r="P48" s="6"/>
      <c r="Q48" s="6">
        <f t="shared" si="1"/>
        <v>-141587278</v>
      </c>
    </row>
    <row r="49" spans="1:17" x14ac:dyDescent="0.55000000000000004">
      <c r="A49" s="1" t="s">
        <v>48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f t="shared" si="0"/>
        <v>0</v>
      </c>
      <c r="J49" s="6"/>
      <c r="K49" s="6">
        <v>400000</v>
      </c>
      <c r="L49" s="6"/>
      <c r="M49" s="6">
        <v>1442167753</v>
      </c>
      <c r="N49" s="6"/>
      <c r="O49" s="6">
        <v>2118080524</v>
      </c>
      <c r="P49" s="6"/>
      <c r="Q49" s="6">
        <f t="shared" si="1"/>
        <v>-675912771</v>
      </c>
    </row>
    <row r="50" spans="1:17" x14ac:dyDescent="0.55000000000000004">
      <c r="A50" s="1" t="s">
        <v>61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f t="shared" si="0"/>
        <v>0</v>
      </c>
      <c r="J50" s="6"/>
      <c r="K50" s="6">
        <v>439136</v>
      </c>
      <c r="L50" s="6"/>
      <c r="M50" s="6">
        <v>6424413212</v>
      </c>
      <c r="N50" s="6"/>
      <c r="O50" s="6">
        <v>6985464890</v>
      </c>
      <c r="P50" s="6"/>
      <c r="Q50" s="6">
        <f t="shared" si="1"/>
        <v>-561051678</v>
      </c>
    </row>
    <row r="51" spans="1:17" x14ac:dyDescent="0.55000000000000004">
      <c r="A51" s="1" t="s">
        <v>235</v>
      </c>
      <c r="C51" s="6">
        <v>0</v>
      </c>
      <c r="D51" s="6"/>
      <c r="E51" s="6">
        <v>0</v>
      </c>
      <c r="F51" s="6"/>
      <c r="G51" s="6">
        <v>0</v>
      </c>
      <c r="H51" s="6"/>
      <c r="I51" s="6">
        <f t="shared" si="0"/>
        <v>0</v>
      </c>
      <c r="J51" s="6"/>
      <c r="K51" s="6">
        <v>13188080</v>
      </c>
      <c r="L51" s="6"/>
      <c r="M51" s="6">
        <v>97163299557</v>
      </c>
      <c r="N51" s="6"/>
      <c r="O51" s="6">
        <v>97163299557</v>
      </c>
      <c r="P51" s="6"/>
      <c r="Q51" s="6">
        <f t="shared" si="1"/>
        <v>0</v>
      </c>
    </row>
    <row r="52" spans="1:17" x14ac:dyDescent="0.55000000000000004">
      <c r="A52" s="1" t="s">
        <v>60</v>
      </c>
      <c r="C52" s="6">
        <v>0</v>
      </c>
      <c r="D52" s="6"/>
      <c r="E52" s="6">
        <v>0</v>
      </c>
      <c r="F52" s="6"/>
      <c r="G52" s="6">
        <v>0</v>
      </c>
      <c r="H52" s="6"/>
      <c r="I52" s="6">
        <f t="shared" si="0"/>
        <v>0</v>
      </c>
      <c r="J52" s="6"/>
      <c r="K52" s="6">
        <v>8700000</v>
      </c>
      <c r="L52" s="6"/>
      <c r="M52" s="6">
        <v>101328105361</v>
      </c>
      <c r="N52" s="6"/>
      <c r="O52" s="6">
        <v>162400986000</v>
      </c>
      <c r="P52" s="6"/>
      <c r="Q52" s="6">
        <f t="shared" si="1"/>
        <v>-61072880639</v>
      </c>
    </row>
    <row r="53" spans="1:17" x14ac:dyDescent="0.55000000000000004">
      <c r="A53" s="1" t="s">
        <v>236</v>
      </c>
      <c r="C53" s="6">
        <v>0</v>
      </c>
      <c r="D53" s="6"/>
      <c r="E53" s="6">
        <v>0</v>
      </c>
      <c r="F53" s="6"/>
      <c r="G53" s="6">
        <v>0</v>
      </c>
      <c r="H53" s="6"/>
      <c r="I53" s="6">
        <f t="shared" si="0"/>
        <v>0</v>
      </c>
      <c r="J53" s="6"/>
      <c r="K53" s="6">
        <v>8300000</v>
      </c>
      <c r="L53" s="6"/>
      <c r="M53" s="6">
        <v>92929458117</v>
      </c>
      <c r="N53" s="6"/>
      <c r="O53" s="6">
        <v>92929458117</v>
      </c>
      <c r="P53" s="6"/>
      <c r="Q53" s="6">
        <f t="shared" si="1"/>
        <v>0</v>
      </c>
    </row>
    <row r="54" spans="1:17" x14ac:dyDescent="0.55000000000000004">
      <c r="A54" s="1" t="s">
        <v>81</v>
      </c>
      <c r="C54" s="6">
        <v>0</v>
      </c>
      <c r="D54" s="6"/>
      <c r="E54" s="6">
        <v>0</v>
      </c>
      <c r="F54" s="6"/>
      <c r="G54" s="6">
        <v>0</v>
      </c>
      <c r="H54" s="6"/>
      <c r="I54" s="6">
        <f t="shared" si="0"/>
        <v>0</v>
      </c>
      <c r="J54" s="6"/>
      <c r="K54" s="6">
        <v>100000</v>
      </c>
      <c r="L54" s="6"/>
      <c r="M54" s="6">
        <v>1430437964</v>
      </c>
      <c r="N54" s="6"/>
      <c r="O54" s="6">
        <v>1315624683</v>
      </c>
      <c r="P54" s="6"/>
      <c r="Q54" s="6">
        <f t="shared" si="1"/>
        <v>114813281</v>
      </c>
    </row>
    <row r="55" spans="1:17" x14ac:dyDescent="0.55000000000000004">
      <c r="A55" s="1" t="s">
        <v>237</v>
      </c>
      <c r="C55" s="6">
        <v>0</v>
      </c>
      <c r="D55" s="6"/>
      <c r="E55" s="6">
        <v>0</v>
      </c>
      <c r="F55" s="6"/>
      <c r="G55" s="6">
        <v>0</v>
      </c>
      <c r="H55" s="6"/>
      <c r="I55" s="6">
        <f t="shared" si="0"/>
        <v>0</v>
      </c>
      <c r="J55" s="6"/>
      <c r="K55" s="6">
        <v>11130</v>
      </c>
      <c r="L55" s="6"/>
      <c r="M55" s="6">
        <v>105769710</v>
      </c>
      <c r="N55" s="6"/>
      <c r="O55" s="6">
        <v>105217963</v>
      </c>
      <c r="P55" s="6"/>
      <c r="Q55" s="6">
        <f t="shared" si="1"/>
        <v>551747</v>
      </c>
    </row>
    <row r="56" spans="1:17" x14ac:dyDescent="0.55000000000000004">
      <c r="A56" s="1" t="s">
        <v>238</v>
      </c>
      <c r="C56" s="6">
        <v>0</v>
      </c>
      <c r="D56" s="6"/>
      <c r="E56" s="6">
        <v>0</v>
      </c>
      <c r="F56" s="6"/>
      <c r="G56" s="6">
        <v>0</v>
      </c>
      <c r="H56" s="6"/>
      <c r="I56" s="6">
        <f t="shared" si="0"/>
        <v>0</v>
      </c>
      <c r="J56" s="6"/>
      <c r="K56" s="6">
        <v>2399999</v>
      </c>
      <c r="L56" s="6"/>
      <c r="M56" s="6">
        <v>1802399249</v>
      </c>
      <c r="N56" s="6"/>
      <c r="O56" s="6">
        <v>9948448254</v>
      </c>
      <c r="P56" s="6"/>
      <c r="Q56" s="6">
        <f t="shared" si="1"/>
        <v>-8146049005</v>
      </c>
    </row>
    <row r="57" spans="1:17" x14ac:dyDescent="0.55000000000000004">
      <c r="A57" s="1" t="s">
        <v>58</v>
      </c>
      <c r="C57" s="6">
        <v>0</v>
      </c>
      <c r="D57" s="6"/>
      <c r="E57" s="6">
        <v>0</v>
      </c>
      <c r="F57" s="6"/>
      <c r="G57" s="6">
        <v>0</v>
      </c>
      <c r="H57" s="6"/>
      <c r="I57" s="6">
        <f t="shared" si="0"/>
        <v>0</v>
      </c>
      <c r="J57" s="6"/>
      <c r="K57" s="6">
        <v>1449921</v>
      </c>
      <c r="L57" s="6"/>
      <c r="M57" s="6">
        <v>5947725510</v>
      </c>
      <c r="N57" s="6"/>
      <c r="O57" s="6">
        <v>7334168530</v>
      </c>
      <c r="P57" s="6"/>
      <c r="Q57" s="6">
        <f t="shared" si="1"/>
        <v>-1386443020</v>
      </c>
    </row>
    <row r="58" spans="1:17" x14ac:dyDescent="0.55000000000000004">
      <c r="A58" s="1" t="s">
        <v>24</v>
      </c>
      <c r="C58" s="6">
        <v>0</v>
      </c>
      <c r="D58" s="6"/>
      <c r="E58" s="6">
        <v>0</v>
      </c>
      <c r="F58" s="6"/>
      <c r="G58" s="6">
        <v>0</v>
      </c>
      <c r="H58" s="6"/>
      <c r="I58" s="6">
        <f t="shared" si="0"/>
        <v>0</v>
      </c>
      <c r="J58" s="6"/>
      <c r="K58" s="6">
        <v>30933</v>
      </c>
      <c r="L58" s="6"/>
      <c r="M58" s="6">
        <v>3136215356</v>
      </c>
      <c r="N58" s="6"/>
      <c r="O58" s="6">
        <v>4021839465</v>
      </c>
      <c r="P58" s="6"/>
      <c r="Q58" s="6">
        <f t="shared" si="1"/>
        <v>-885624109</v>
      </c>
    </row>
    <row r="59" spans="1:17" x14ac:dyDescent="0.55000000000000004">
      <c r="A59" s="1" t="s">
        <v>98</v>
      </c>
      <c r="C59" s="6">
        <v>0</v>
      </c>
      <c r="D59" s="6"/>
      <c r="E59" s="6">
        <v>0</v>
      </c>
      <c r="F59" s="6"/>
      <c r="G59" s="6">
        <v>0</v>
      </c>
      <c r="H59" s="6"/>
      <c r="I59" s="6">
        <f t="shared" si="0"/>
        <v>0</v>
      </c>
      <c r="J59" s="6"/>
      <c r="K59" s="6">
        <v>100000</v>
      </c>
      <c r="L59" s="6"/>
      <c r="M59" s="6">
        <v>1489086928</v>
      </c>
      <c r="N59" s="6"/>
      <c r="O59" s="6">
        <v>1932568532</v>
      </c>
      <c r="P59" s="6"/>
      <c r="Q59" s="6">
        <f t="shared" si="1"/>
        <v>-443481604</v>
      </c>
    </row>
    <row r="60" spans="1:17" x14ac:dyDescent="0.55000000000000004">
      <c r="A60" s="1" t="s">
        <v>80</v>
      </c>
      <c r="C60" s="6">
        <v>0</v>
      </c>
      <c r="D60" s="6"/>
      <c r="E60" s="6">
        <v>0</v>
      </c>
      <c r="F60" s="6"/>
      <c r="G60" s="6">
        <v>0</v>
      </c>
      <c r="H60" s="6"/>
      <c r="I60" s="6">
        <f t="shared" si="0"/>
        <v>0</v>
      </c>
      <c r="J60" s="6"/>
      <c r="K60" s="6">
        <v>5193373</v>
      </c>
      <c r="L60" s="6"/>
      <c r="M60" s="6">
        <v>57381813238</v>
      </c>
      <c r="N60" s="6"/>
      <c r="O60" s="6">
        <v>89053288961</v>
      </c>
      <c r="P60" s="6"/>
      <c r="Q60" s="6">
        <f t="shared" si="1"/>
        <v>-31671475723</v>
      </c>
    </row>
    <row r="61" spans="1:17" x14ac:dyDescent="0.55000000000000004">
      <c r="A61" s="1" t="s">
        <v>239</v>
      </c>
      <c r="C61" s="6">
        <v>0</v>
      </c>
      <c r="D61" s="6"/>
      <c r="E61" s="6">
        <v>0</v>
      </c>
      <c r="F61" s="6"/>
      <c r="G61" s="6">
        <v>0</v>
      </c>
      <c r="H61" s="6"/>
      <c r="I61" s="6">
        <f t="shared" si="0"/>
        <v>0</v>
      </c>
      <c r="J61" s="6"/>
      <c r="K61" s="6">
        <v>15580119</v>
      </c>
      <c r="L61" s="6"/>
      <c r="M61" s="6">
        <v>129791353852</v>
      </c>
      <c r="N61" s="6"/>
      <c r="O61" s="6">
        <v>129791353852</v>
      </c>
      <c r="P61" s="6"/>
      <c r="Q61" s="6">
        <f t="shared" si="1"/>
        <v>0</v>
      </c>
    </row>
    <row r="62" spans="1:17" x14ac:dyDescent="0.55000000000000004">
      <c r="A62" s="1" t="s">
        <v>240</v>
      </c>
      <c r="C62" s="6">
        <v>0</v>
      </c>
      <c r="D62" s="6"/>
      <c r="E62" s="6">
        <v>0</v>
      </c>
      <c r="F62" s="6"/>
      <c r="G62" s="6">
        <v>0</v>
      </c>
      <c r="H62" s="6"/>
      <c r="I62" s="6">
        <f t="shared" si="0"/>
        <v>0</v>
      </c>
      <c r="J62" s="6"/>
      <c r="K62" s="6">
        <v>5985523</v>
      </c>
      <c r="L62" s="6"/>
      <c r="M62" s="6">
        <v>24640807830</v>
      </c>
      <c r="N62" s="6"/>
      <c r="O62" s="6">
        <v>27465433447</v>
      </c>
      <c r="P62" s="6"/>
      <c r="Q62" s="6">
        <f t="shared" si="1"/>
        <v>-2824625617</v>
      </c>
    </row>
    <row r="63" spans="1:17" x14ac:dyDescent="0.55000000000000004">
      <c r="A63" s="1" t="s">
        <v>19</v>
      </c>
      <c r="C63" s="6">
        <v>0</v>
      </c>
      <c r="D63" s="6"/>
      <c r="E63" s="6">
        <v>0</v>
      </c>
      <c r="F63" s="6"/>
      <c r="G63" s="6">
        <v>0</v>
      </c>
      <c r="H63" s="6"/>
      <c r="I63" s="6">
        <f t="shared" si="0"/>
        <v>0</v>
      </c>
      <c r="J63" s="6"/>
      <c r="K63" s="6">
        <v>684260</v>
      </c>
      <c r="L63" s="6"/>
      <c r="M63" s="6">
        <v>3101213040</v>
      </c>
      <c r="N63" s="6"/>
      <c r="O63" s="6">
        <v>2533981182</v>
      </c>
      <c r="P63" s="6"/>
      <c r="Q63" s="6">
        <f t="shared" si="1"/>
        <v>567231858</v>
      </c>
    </row>
    <row r="64" spans="1:17" x14ac:dyDescent="0.55000000000000004">
      <c r="A64" s="1" t="s">
        <v>241</v>
      </c>
      <c r="C64" s="6">
        <v>0</v>
      </c>
      <c r="D64" s="6"/>
      <c r="E64" s="6">
        <v>0</v>
      </c>
      <c r="F64" s="6"/>
      <c r="G64" s="6">
        <v>0</v>
      </c>
      <c r="H64" s="6"/>
      <c r="I64" s="6">
        <f t="shared" si="0"/>
        <v>0</v>
      </c>
      <c r="J64" s="6"/>
      <c r="K64" s="6">
        <v>3666666</v>
      </c>
      <c r="L64" s="6"/>
      <c r="M64" s="6">
        <v>11403331260</v>
      </c>
      <c r="N64" s="6"/>
      <c r="O64" s="6">
        <v>7530258730</v>
      </c>
      <c r="P64" s="6"/>
      <c r="Q64" s="6">
        <f t="shared" si="1"/>
        <v>3873072530</v>
      </c>
    </row>
    <row r="65" spans="1:17" x14ac:dyDescent="0.55000000000000004">
      <c r="A65" s="1" t="s">
        <v>242</v>
      </c>
      <c r="C65" s="6">
        <v>0</v>
      </c>
      <c r="D65" s="6"/>
      <c r="E65" s="6">
        <v>0</v>
      </c>
      <c r="F65" s="6"/>
      <c r="G65" s="6">
        <v>0</v>
      </c>
      <c r="H65" s="6"/>
      <c r="I65" s="6">
        <f t="shared" si="0"/>
        <v>0</v>
      </c>
      <c r="J65" s="6"/>
      <c r="K65" s="6">
        <v>635792</v>
      </c>
      <c r="L65" s="6"/>
      <c r="M65" s="6">
        <v>34623529424</v>
      </c>
      <c r="N65" s="6"/>
      <c r="O65" s="6">
        <v>35986736082</v>
      </c>
      <c r="P65" s="6"/>
      <c r="Q65" s="6">
        <f t="shared" si="1"/>
        <v>-1363206658</v>
      </c>
    </row>
    <row r="66" spans="1:17" x14ac:dyDescent="0.55000000000000004">
      <c r="A66" s="1" t="s">
        <v>82</v>
      </c>
      <c r="C66" s="6">
        <v>0</v>
      </c>
      <c r="D66" s="6"/>
      <c r="E66" s="6">
        <v>0</v>
      </c>
      <c r="F66" s="6"/>
      <c r="G66" s="6">
        <v>0</v>
      </c>
      <c r="H66" s="6"/>
      <c r="I66" s="6">
        <f t="shared" si="0"/>
        <v>0</v>
      </c>
      <c r="J66" s="6"/>
      <c r="K66" s="6">
        <v>200000</v>
      </c>
      <c r="L66" s="6"/>
      <c r="M66" s="6">
        <v>5586561005</v>
      </c>
      <c r="N66" s="6"/>
      <c r="O66" s="6">
        <v>6237838287</v>
      </c>
      <c r="P66" s="6"/>
      <c r="Q66" s="6">
        <f t="shared" si="1"/>
        <v>-651277282</v>
      </c>
    </row>
    <row r="67" spans="1:17" x14ac:dyDescent="0.55000000000000004">
      <c r="A67" s="1" t="s">
        <v>30</v>
      </c>
      <c r="C67" s="6">
        <v>0</v>
      </c>
      <c r="D67" s="6"/>
      <c r="E67" s="6">
        <v>0</v>
      </c>
      <c r="F67" s="6"/>
      <c r="G67" s="6">
        <v>0</v>
      </c>
      <c r="H67" s="6"/>
      <c r="I67" s="6">
        <f t="shared" si="0"/>
        <v>0</v>
      </c>
      <c r="J67" s="6"/>
      <c r="K67" s="6">
        <v>796980</v>
      </c>
      <c r="L67" s="6"/>
      <c r="M67" s="6">
        <v>148553892125</v>
      </c>
      <c r="N67" s="6"/>
      <c r="O67" s="6">
        <v>249666665788</v>
      </c>
      <c r="P67" s="6"/>
      <c r="Q67" s="6">
        <f t="shared" si="1"/>
        <v>-101112773663</v>
      </c>
    </row>
    <row r="68" spans="1:17" x14ac:dyDescent="0.55000000000000004">
      <c r="A68" s="1" t="s">
        <v>243</v>
      </c>
      <c r="C68" s="6">
        <v>0</v>
      </c>
      <c r="D68" s="6"/>
      <c r="E68" s="6">
        <v>0</v>
      </c>
      <c r="F68" s="6"/>
      <c r="G68" s="6">
        <v>0</v>
      </c>
      <c r="H68" s="6"/>
      <c r="I68" s="6">
        <f t="shared" si="0"/>
        <v>0</v>
      </c>
      <c r="J68" s="6"/>
      <c r="K68" s="6">
        <v>4294801</v>
      </c>
      <c r="L68" s="6"/>
      <c r="M68" s="6">
        <v>32334477030</v>
      </c>
      <c r="N68" s="6"/>
      <c r="O68" s="6">
        <v>32334477030</v>
      </c>
      <c r="P68" s="6"/>
      <c r="Q68" s="6">
        <f t="shared" si="1"/>
        <v>0</v>
      </c>
    </row>
    <row r="69" spans="1:17" x14ac:dyDescent="0.55000000000000004">
      <c r="A69" s="1" t="s">
        <v>50</v>
      </c>
      <c r="C69" s="6">
        <v>0</v>
      </c>
      <c r="D69" s="6"/>
      <c r="E69" s="6">
        <v>0</v>
      </c>
      <c r="F69" s="6"/>
      <c r="G69" s="6">
        <v>0</v>
      </c>
      <c r="H69" s="6"/>
      <c r="I69" s="6">
        <f t="shared" si="0"/>
        <v>0</v>
      </c>
      <c r="J69" s="6"/>
      <c r="K69" s="6">
        <v>257784</v>
      </c>
      <c r="L69" s="6"/>
      <c r="M69" s="6">
        <v>3180543576</v>
      </c>
      <c r="N69" s="6"/>
      <c r="O69" s="6">
        <v>2953987715</v>
      </c>
      <c r="P69" s="6"/>
      <c r="Q69" s="6">
        <f t="shared" si="1"/>
        <v>226555861</v>
      </c>
    </row>
    <row r="70" spans="1:17" x14ac:dyDescent="0.55000000000000004">
      <c r="A70" s="1" t="s">
        <v>244</v>
      </c>
      <c r="C70" s="6">
        <v>0</v>
      </c>
      <c r="D70" s="6"/>
      <c r="E70" s="6">
        <v>0</v>
      </c>
      <c r="F70" s="6"/>
      <c r="G70" s="6">
        <v>0</v>
      </c>
      <c r="H70" s="6"/>
      <c r="I70" s="6">
        <f t="shared" si="0"/>
        <v>0</v>
      </c>
      <c r="J70" s="6"/>
      <c r="K70" s="6">
        <v>218674</v>
      </c>
      <c r="L70" s="6"/>
      <c r="M70" s="6">
        <v>3120927871</v>
      </c>
      <c r="N70" s="6"/>
      <c r="O70" s="6">
        <v>4495271358</v>
      </c>
      <c r="P70" s="6"/>
      <c r="Q70" s="6">
        <f t="shared" si="1"/>
        <v>-1374343487</v>
      </c>
    </row>
    <row r="71" spans="1:17" x14ac:dyDescent="0.55000000000000004">
      <c r="A71" s="1" t="s">
        <v>245</v>
      </c>
      <c r="C71" s="6">
        <v>0</v>
      </c>
      <c r="D71" s="6"/>
      <c r="E71" s="6">
        <v>0</v>
      </c>
      <c r="F71" s="6"/>
      <c r="G71" s="6">
        <v>0</v>
      </c>
      <c r="H71" s="6"/>
      <c r="I71" s="6">
        <f t="shared" si="0"/>
        <v>0</v>
      </c>
      <c r="J71" s="6"/>
      <c r="K71" s="6">
        <v>2550528</v>
      </c>
      <c r="L71" s="6"/>
      <c r="M71" s="6">
        <v>58399221912</v>
      </c>
      <c r="N71" s="6"/>
      <c r="O71" s="6">
        <v>70686774280</v>
      </c>
      <c r="P71" s="6"/>
      <c r="Q71" s="6">
        <f t="shared" si="1"/>
        <v>-12287552368</v>
      </c>
    </row>
    <row r="72" spans="1:17" x14ac:dyDescent="0.55000000000000004">
      <c r="A72" s="1" t="s">
        <v>28</v>
      </c>
      <c r="C72" s="6">
        <v>0</v>
      </c>
      <c r="D72" s="6"/>
      <c r="E72" s="6">
        <v>0</v>
      </c>
      <c r="F72" s="6"/>
      <c r="G72" s="6">
        <v>0</v>
      </c>
      <c r="H72" s="6"/>
      <c r="I72" s="6">
        <f t="shared" si="0"/>
        <v>0</v>
      </c>
      <c r="J72" s="6"/>
      <c r="K72" s="6">
        <v>21994</v>
      </c>
      <c r="L72" s="6"/>
      <c r="M72" s="6">
        <v>3563750535</v>
      </c>
      <c r="N72" s="6"/>
      <c r="O72" s="6">
        <v>4130602197</v>
      </c>
      <c r="P72" s="6"/>
      <c r="Q72" s="6">
        <f t="shared" si="1"/>
        <v>-566851662</v>
      </c>
    </row>
    <row r="73" spans="1:17" x14ac:dyDescent="0.55000000000000004">
      <c r="A73" s="1" t="s">
        <v>37</v>
      </c>
      <c r="C73" s="6">
        <v>0</v>
      </c>
      <c r="D73" s="6"/>
      <c r="E73" s="6">
        <v>0</v>
      </c>
      <c r="F73" s="6"/>
      <c r="G73" s="6">
        <v>0</v>
      </c>
      <c r="H73" s="6"/>
      <c r="I73" s="6">
        <f t="shared" ref="I73:I89" si="2">E73-G73</f>
        <v>0</v>
      </c>
      <c r="J73" s="6"/>
      <c r="K73" s="6">
        <v>50000</v>
      </c>
      <c r="L73" s="6"/>
      <c r="M73" s="6">
        <v>5187588010</v>
      </c>
      <c r="N73" s="6"/>
      <c r="O73" s="6">
        <v>5465435954</v>
      </c>
      <c r="P73" s="6"/>
      <c r="Q73" s="6">
        <f t="shared" ref="Q73:Q89" si="3">M73-O73</f>
        <v>-277847944</v>
      </c>
    </row>
    <row r="74" spans="1:17" x14ac:dyDescent="0.55000000000000004">
      <c r="A74" s="1" t="s">
        <v>75</v>
      </c>
      <c r="C74" s="6">
        <v>0</v>
      </c>
      <c r="D74" s="6"/>
      <c r="E74" s="6">
        <v>0</v>
      </c>
      <c r="F74" s="6"/>
      <c r="G74" s="6">
        <v>0</v>
      </c>
      <c r="H74" s="6"/>
      <c r="I74" s="6">
        <f t="shared" si="2"/>
        <v>0</v>
      </c>
      <c r="J74" s="6"/>
      <c r="K74" s="6">
        <v>1600000</v>
      </c>
      <c r="L74" s="6"/>
      <c r="M74" s="6">
        <v>14889063628</v>
      </c>
      <c r="N74" s="6"/>
      <c r="O74" s="6">
        <v>16967774024</v>
      </c>
      <c r="P74" s="6"/>
      <c r="Q74" s="6">
        <f t="shared" si="3"/>
        <v>-2078710396</v>
      </c>
    </row>
    <row r="75" spans="1:17" x14ac:dyDescent="0.55000000000000004">
      <c r="A75" s="1" t="s">
        <v>157</v>
      </c>
      <c r="C75" s="6">
        <v>420511</v>
      </c>
      <c r="D75" s="6"/>
      <c r="E75" s="6">
        <v>420511000000</v>
      </c>
      <c r="F75" s="6"/>
      <c r="G75" s="6">
        <v>416494965631</v>
      </c>
      <c r="H75" s="6"/>
      <c r="I75" s="6">
        <f t="shared" si="2"/>
        <v>4016034369</v>
      </c>
      <c r="J75" s="6"/>
      <c r="K75" s="6">
        <v>420511</v>
      </c>
      <c r="L75" s="6"/>
      <c r="M75" s="6">
        <v>420511000000</v>
      </c>
      <c r="N75" s="6"/>
      <c r="O75" s="6">
        <v>416494965631</v>
      </c>
      <c r="P75" s="6"/>
      <c r="Q75" s="6">
        <f t="shared" si="3"/>
        <v>4016034369</v>
      </c>
    </row>
    <row r="76" spans="1:17" x14ac:dyDescent="0.55000000000000004">
      <c r="A76" s="1" t="s">
        <v>163</v>
      </c>
      <c r="C76" s="6">
        <v>105000</v>
      </c>
      <c r="D76" s="6"/>
      <c r="E76" s="6">
        <v>104288090506</v>
      </c>
      <c r="F76" s="6"/>
      <c r="G76" s="6">
        <v>103332603750</v>
      </c>
      <c r="H76" s="6"/>
      <c r="I76" s="6">
        <f t="shared" si="2"/>
        <v>955486756</v>
      </c>
      <c r="J76" s="6"/>
      <c r="K76" s="6">
        <v>105000</v>
      </c>
      <c r="L76" s="6"/>
      <c r="M76" s="6">
        <v>104288090506</v>
      </c>
      <c r="N76" s="6"/>
      <c r="O76" s="6">
        <v>103332603750</v>
      </c>
      <c r="P76" s="6"/>
      <c r="Q76" s="6">
        <f t="shared" si="3"/>
        <v>955486756</v>
      </c>
    </row>
    <row r="77" spans="1:17" x14ac:dyDescent="0.55000000000000004">
      <c r="A77" s="1" t="s">
        <v>126</v>
      </c>
      <c r="C77" s="6">
        <v>2348</v>
      </c>
      <c r="D77" s="6"/>
      <c r="E77" s="6">
        <v>2348000000</v>
      </c>
      <c r="F77" s="6"/>
      <c r="G77" s="6">
        <v>2094644408</v>
      </c>
      <c r="H77" s="6"/>
      <c r="I77" s="6">
        <f t="shared" si="2"/>
        <v>253355592</v>
      </c>
      <c r="J77" s="6"/>
      <c r="K77" s="6">
        <v>2348</v>
      </c>
      <c r="L77" s="6"/>
      <c r="M77" s="6">
        <v>2348000000</v>
      </c>
      <c r="N77" s="6"/>
      <c r="O77" s="6">
        <v>2094644408</v>
      </c>
      <c r="P77" s="6"/>
      <c r="Q77" s="6">
        <f t="shared" si="3"/>
        <v>253355592</v>
      </c>
    </row>
    <row r="78" spans="1:17" x14ac:dyDescent="0.55000000000000004">
      <c r="A78" s="1" t="s">
        <v>136</v>
      </c>
      <c r="C78" s="6">
        <v>29349</v>
      </c>
      <c r="D78" s="6"/>
      <c r="E78" s="6">
        <v>29349000000</v>
      </c>
      <c r="F78" s="6"/>
      <c r="G78" s="6">
        <v>27945273974</v>
      </c>
      <c r="H78" s="6"/>
      <c r="I78" s="6">
        <f t="shared" si="2"/>
        <v>1403726026</v>
      </c>
      <c r="J78" s="6"/>
      <c r="K78" s="6">
        <v>29349</v>
      </c>
      <c r="L78" s="6"/>
      <c r="M78" s="6">
        <v>29349000000</v>
      </c>
      <c r="N78" s="6"/>
      <c r="O78" s="6">
        <v>27945273974</v>
      </c>
      <c r="P78" s="6"/>
      <c r="Q78" s="6">
        <f t="shared" si="3"/>
        <v>1403726026</v>
      </c>
    </row>
    <row r="79" spans="1:17" x14ac:dyDescent="0.55000000000000004">
      <c r="A79" s="1" t="s">
        <v>142</v>
      </c>
      <c r="C79" s="6">
        <v>100000</v>
      </c>
      <c r="D79" s="6"/>
      <c r="E79" s="6">
        <v>93344582500</v>
      </c>
      <c r="F79" s="6"/>
      <c r="G79" s="6">
        <v>86231807206</v>
      </c>
      <c r="H79" s="6"/>
      <c r="I79" s="6">
        <f t="shared" si="2"/>
        <v>7112775294</v>
      </c>
      <c r="J79" s="6"/>
      <c r="K79" s="6">
        <v>100000</v>
      </c>
      <c r="L79" s="6"/>
      <c r="M79" s="6">
        <v>93344582500</v>
      </c>
      <c r="N79" s="6"/>
      <c r="O79" s="6">
        <v>86231807206</v>
      </c>
      <c r="P79" s="6"/>
      <c r="Q79" s="6">
        <f t="shared" si="3"/>
        <v>7112775294</v>
      </c>
    </row>
    <row r="80" spans="1:17" x14ac:dyDescent="0.55000000000000004">
      <c r="A80" s="1" t="s">
        <v>151</v>
      </c>
      <c r="C80" s="6">
        <v>104666</v>
      </c>
      <c r="D80" s="6"/>
      <c r="E80" s="6">
        <v>88920598076</v>
      </c>
      <c r="F80" s="6"/>
      <c r="G80" s="6">
        <v>81075460354</v>
      </c>
      <c r="H80" s="6"/>
      <c r="I80" s="6">
        <f t="shared" si="2"/>
        <v>7845137722</v>
      </c>
      <c r="J80" s="6"/>
      <c r="K80" s="6">
        <v>343376</v>
      </c>
      <c r="L80" s="6"/>
      <c r="M80" s="6">
        <v>289054498130</v>
      </c>
      <c r="N80" s="6"/>
      <c r="O80" s="6">
        <v>265982910155</v>
      </c>
      <c r="P80" s="6"/>
      <c r="Q80" s="6">
        <f t="shared" si="3"/>
        <v>23071587975</v>
      </c>
    </row>
    <row r="81" spans="1:17" x14ac:dyDescent="0.55000000000000004">
      <c r="A81" s="1" t="s">
        <v>154</v>
      </c>
      <c r="C81" s="6">
        <v>38137</v>
      </c>
      <c r="D81" s="6"/>
      <c r="E81" s="6">
        <v>31305183279</v>
      </c>
      <c r="F81" s="6"/>
      <c r="G81" s="6">
        <v>27806998254</v>
      </c>
      <c r="H81" s="6"/>
      <c r="I81" s="6">
        <f t="shared" si="2"/>
        <v>3498185025</v>
      </c>
      <c r="J81" s="6"/>
      <c r="K81" s="6">
        <v>38137</v>
      </c>
      <c r="L81" s="6"/>
      <c r="M81" s="6">
        <v>31305183279</v>
      </c>
      <c r="N81" s="6"/>
      <c r="O81" s="6">
        <v>27806998254</v>
      </c>
      <c r="P81" s="6"/>
      <c r="Q81" s="6">
        <f t="shared" si="3"/>
        <v>3498185025</v>
      </c>
    </row>
    <row r="82" spans="1:17" x14ac:dyDescent="0.55000000000000004">
      <c r="A82" s="1" t="s">
        <v>246</v>
      </c>
      <c r="C82" s="6">
        <v>0</v>
      </c>
      <c r="D82" s="6"/>
      <c r="E82" s="6">
        <v>0</v>
      </c>
      <c r="F82" s="6"/>
      <c r="G82" s="6">
        <v>0</v>
      </c>
      <c r="H82" s="6"/>
      <c r="I82" s="6">
        <f t="shared" si="2"/>
        <v>0</v>
      </c>
      <c r="J82" s="6"/>
      <c r="K82" s="6">
        <v>91619</v>
      </c>
      <c r="L82" s="6"/>
      <c r="M82" s="6">
        <v>91619000000</v>
      </c>
      <c r="N82" s="6"/>
      <c r="O82" s="6">
        <v>87846512695</v>
      </c>
      <c r="P82" s="6"/>
      <c r="Q82" s="6">
        <f t="shared" si="3"/>
        <v>3772487305</v>
      </c>
    </row>
    <row r="83" spans="1:17" x14ac:dyDescent="0.55000000000000004">
      <c r="A83" s="1" t="s">
        <v>196</v>
      </c>
      <c r="C83" s="6">
        <v>0</v>
      </c>
      <c r="D83" s="6"/>
      <c r="E83" s="6">
        <v>0</v>
      </c>
      <c r="F83" s="6"/>
      <c r="G83" s="6">
        <v>0</v>
      </c>
      <c r="H83" s="6"/>
      <c r="I83" s="6">
        <f t="shared" si="2"/>
        <v>0</v>
      </c>
      <c r="J83" s="6"/>
      <c r="K83" s="6">
        <v>1000</v>
      </c>
      <c r="L83" s="6"/>
      <c r="M83" s="6">
        <v>1000000000</v>
      </c>
      <c r="N83" s="6"/>
      <c r="O83" s="6">
        <v>979822375</v>
      </c>
      <c r="P83" s="6"/>
      <c r="Q83" s="6">
        <f t="shared" si="3"/>
        <v>20177625</v>
      </c>
    </row>
    <row r="84" spans="1:17" x14ac:dyDescent="0.55000000000000004">
      <c r="A84" s="1" t="s">
        <v>193</v>
      </c>
      <c r="C84" s="6">
        <v>0</v>
      </c>
      <c r="D84" s="6"/>
      <c r="E84" s="6">
        <v>0</v>
      </c>
      <c r="F84" s="6"/>
      <c r="G84" s="6">
        <v>0</v>
      </c>
      <c r="H84" s="6"/>
      <c r="I84" s="6">
        <f t="shared" si="2"/>
        <v>0</v>
      </c>
      <c r="J84" s="6"/>
      <c r="K84" s="6">
        <v>250000</v>
      </c>
      <c r="L84" s="6"/>
      <c r="M84" s="6">
        <v>249967187500</v>
      </c>
      <c r="N84" s="6"/>
      <c r="O84" s="6">
        <v>250019062500</v>
      </c>
      <c r="P84" s="6"/>
      <c r="Q84" s="6">
        <f t="shared" si="3"/>
        <v>-51875000</v>
      </c>
    </row>
    <row r="85" spans="1:17" x14ac:dyDescent="0.55000000000000004">
      <c r="A85" s="1" t="s">
        <v>247</v>
      </c>
      <c r="C85" s="6">
        <v>0</v>
      </c>
      <c r="D85" s="6"/>
      <c r="E85" s="6">
        <v>0</v>
      </c>
      <c r="F85" s="6"/>
      <c r="G85" s="6">
        <v>0</v>
      </c>
      <c r="H85" s="6"/>
      <c r="I85" s="6">
        <f t="shared" si="2"/>
        <v>0</v>
      </c>
      <c r="J85" s="6"/>
      <c r="K85" s="6">
        <v>5000</v>
      </c>
      <c r="L85" s="6"/>
      <c r="M85" s="6">
        <v>5000000000</v>
      </c>
      <c r="N85" s="6"/>
      <c r="O85" s="6">
        <v>4926201964</v>
      </c>
      <c r="P85" s="6"/>
      <c r="Q85" s="6">
        <f t="shared" si="3"/>
        <v>73798036</v>
      </c>
    </row>
    <row r="86" spans="1:17" x14ac:dyDescent="0.55000000000000004">
      <c r="A86" s="1" t="s">
        <v>248</v>
      </c>
      <c r="C86" s="6">
        <v>0</v>
      </c>
      <c r="D86" s="6"/>
      <c r="E86" s="6">
        <v>0</v>
      </c>
      <c r="F86" s="6"/>
      <c r="G86" s="6">
        <v>0</v>
      </c>
      <c r="H86" s="6"/>
      <c r="I86" s="6">
        <f t="shared" si="2"/>
        <v>0</v>
      </c>
      <c r="J86" s="6"/>
      <c r="K86" s="6">
        <v>56965</v>
      </c>
      <c r="L86" s="6"/>
      <c r="M86" s="6">
        <v>56965000000</v>
      </c>
      <c r="N86" s="6"/>
      <c r="O86" s="6">
        <v>55075170815</v>
      </c>
      <c r="P86" s="6"/>
      <c r="Q86" s="6">
        <f t="shared" si="3"/>
        <v>1889829185</v>
      </c>
    </row>
    <row r="87" spans="1:17" x14ac:dyDescent="0.55000000000000004">
      <c r="A87" s="1" t="s">
        <v>249</v>
      </c>
      <c r="C87" s="6">
        <v>0</v>
      </c>
      <c r="D87" s="6"/>
      <c r="E87" s="6">
        <v>0</v>
      </c>
      <c r="F87" s="6"/>
      <c r="G87" s="6">
        <v>0</v>
      </c>
      <c r="H87" s="6"/>
      <c r="I87" s="6">
        <f t="shared" si="2"/>
        <v>0</v>
      </c>
      <c r="J87" s="6"/>
      <c r="K87" s="6">
        <v>482778</v>
      </c>
      <c r="L87" s="6"/>
      <c r="M87" s="6">
        <v>482778000000</v>
      </c>
      <c r="N87" s="6"/>
      <c r="O87" s="6">
        <v>455292501216</v>
      </c>
      <c r="P87" s="6"/>
      <c r="Q87" s="6">
        <f t="shared" si="3"/>
        <v>27485498784</v>
      </c>
    </row>
    <row r="88" spans="1:17" x14ac:dyDescent="0.55000000000000004">
      <c r="A88" s="1" t="s">
        <v>198</v>
      </c>
      <c r="C88" s="6">
        <v>0</v>
      </c>
      <c r="D88" s="6"/>
      <c r="E88" s="6">
        <v>0</v>
      </c>
      <c r="F88" s="6"/>
      <c r="G88" s="6">
        <v>0</v>
      </c>
      <c r="H88" s="6"/>
      <c r="I88" s="6">
        <f t="shared" si="2"/>
        <v>0</v>
      </c>
      <c r="J88" s="6"/>
      <c r="K88" s="6">
        <v>405000</v>
      </c>
      <c r="L88" s="6"/>
      <c r="M88" s="6">
        <v>405000000000</v>
      </c>
      <c r="N88" s="6"/>
      <c r="O88" s="6">
        <v>403248279888</v>
      </c>
      <c r="P88" s="6"/>
      <c r="Q88" s="6">
        <f>M88-O88</f>
        <v>1751720112</v>
      </c>
    </row>
    <row r="89" spans="1:17" x14ac:dyDescent="0.55000000000000004">
      <c r="A89" s="1" t="s">
        <v>250</v>
      </c>
      <c r="C89" s="6">
        <v>0</v>
      </c>
      <c r="D89" s="6"/>
      <c r="E89" s="6">
        <v>0</v>
      </c>
      <c r="F89" s="6"/>
      <c r="G89" s="6">
        <v>0</v>
      </c>
      <c r="H89" s="6"/>
      <c r="I89" s="6">
        <f t="shared" si="2"/>
        <v>0</v>
      </c>
      <c r="J89" s="6"/>
      <c r="K89" s="6">
        <v>31029</v>
      </c>
      <c r="L89" s="6"/>
      <c r="M89" s="6">
        <v>31029000000</v>
      </c>
      <c r="N89" s="6"/>
      <c r="O89" s="6">
        <v>29860274781</v>
      </c>
      <c r="P89" s="6"/>
      <c r="Q89" s="6">
        <f t="shared" si="3"/>
        <v>1168725219</v>
      </c>
    </row>
    <row r="90" spans="1:17" ht="24.75" thickBot="1" x14ac:dyDescent="0.6">
      <c r="C90" s="6"/>
      <c r="D90" s="6"/>
      <c r="E90" s="14">
        <f>SUM(E8:E89)</f>
        <v>1136605086473</v>
      </c>
      <c r="F90" s="6"/>
      <c r="G90" s="14">
        <f>SUM(G8:G89)</f>
        <v>1088241727595</v>
      </c>
      <c r="H90" s="6"/>
      <c r="I90" s="14">
        <f>SUM(I8:I89)</f>
        <v>48363358878</v>
      </c>
      <c r="J90" s="6"/>
      <c r="K90" s="6"/>
      <c r="L90" s="6"/>
      <c r="M90" s="14">
        <f>SUM(M8:M89)</f>
        <v>4330156733149</v>
      </c>
      <c r="N90" s="6"/>
      <c r="O90" s="14">
        <f>SUM(O8:O89)</f>
        <v>4459574152470</v>
      </c>
      <c r="P90" s="6"/>
      <c r="Q90" s="14">
        <f>SUM(Q8:Q89)</f>
        <v>-129417419321</v>
      </c>
    </row>
    <row r="91" spans="1:17" ht="24.75" thickTop="1" x14ac:dyDescent="0.55000000000000004"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</row>
    <row r="92" spans="1:17" x14ac:dyDescent="0.55000000000000004"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</row>
    <row r="93" spans="1:17" x14ac:dyDescent="0.55000000000000004">
      <c r="I93" s="5"/>
      <c r="Q93" s="5"/>
    </row>
    <row r="95" spans="1:17" x14ac:dyDescent="0.55000000000000004"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</row>
    <row r="96" spans="1:17" x14ac:dyDescent="0.55000000000000004">
      <c r="G96" s="3"/>
      <c r="I96" s="3"/>
      <c r="O96" s="3"/>
      <c r="Q96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تاییدیه</vt:lpstr>
      <vt:lpstr>سهام</vt:lpstr>
      <vt:lpstr>تبعی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سود و زیان ناشی از اعمال اختیار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2022-05-25T04:08:27Z</dcterms:created>
  <dcterms:modified xsi:type="dcterms:W3CDTF">2022-05-29T10:52:33Z</dcterms:modified>
</cp:coreProperties>
</file>