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akrami\Desktop\صورت معاملات فصلی\زمستان 1400\"/>
    </mc:Choice>
  </mc:AlternateContent>
  <xr:revisionPtr revIDLastSave="0" documentId="13_ncr:1_{AAE5815E-0C7C-4953-805C-CA33ECE884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4" i="11" l="1"/>
  <c r="I14" i="11"/>
  <c r="G11" i="15"/>
  <c r="C10" i="15"/>
  <c r="C9" i="15"/>
  <c r="C8" i="15"/>
  <c r="K10" i="13"/>
  <c r="K9" i="13"/>
  <c r="K8" i="13"/>
  <c r="G10" i="13"/>
  <c r="G9" i="13"/>
  <c r="G8" i="13"/>
  <c r="I10" i="13"/>
  <c r="E10" i="13"/>
  <c r="Q30" i="12"/>
  <c r="O30" i="12"/>
  <c r="M30" i="12"/>
  <c r="K30" i="12"/>
  <c r="I30" i="12"/>
  <c r="G30" i="12"/>
  <c r="E30" i="12"/>
  <c r="C30" i="12"/>
  <c r="S9" i="11"/>
  <c r="S10" i="11"/>
  <c r="S11" i="11"/>
  <c r="S12" i="11"/>
  <c r="S13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8" i="11"/>
  <c r="Q116" i="11"/>
  <c r="O116" i="11"/>
  <c r="M116" i="11"/>
  <c r="I9" i="11"/>
  <c r="I10" i="11"/>
  <c r="I11" i="11"/>
  <c r="I12" i="11"/>
  <c r="I13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8" i="11"/>
  <c r="G116" i="11"/>
  <c r="E116" i="11"/>
  <c r="C116" i="11"/>
  <c r="I67" i="10"/>
  <c r="Q67" i="10"/>
  <c r="O67" i="10"/>
  <c r="M67" i="10"/>
  <c r="G67" i="10"/>
  <c r="E67" i="10"/>
  <c r="Q113" i="9"/>
  <c r="O113" i="9"/>
  <c r="M113" i="9"/>
  <c r="I113" i="9"/>
  <c r="G113" i="9"/>
  <c r="E113" i="9"/>
  <c r="S9" i="8"/>
  <c r="S10" i="8"/>
  <c r="S11" i="8"/>
  <c r="S12" i="8"/>
  <c r="S13" i="8"/>
  <c r="S14" i="8"/>
  <c r="S15" i="8"/>
  <c r="S21" i="8" s="1"/>
  <c r="S16" i="8"/>
  <c r="S17" i="8"/>
  <c r="S18" i="8"/>
  <c r="S19" i="8"/>
  <c r="S20" i="8"/>
  <c r="S8" i="8"/>
  <c r="M21" i="8"/>
  <c r="K21" i="8"/>
  <c r="I21" i="8"/>
  <c r="Q21" i="8"/>
  <c r="O21" i="8"/>
  <c r="S116" i="11" l="1"/>
  <c r="U113" i="11" s="1"/>
  <c r="I116" i="11"/>
  <c r="K14" i="11" s="1"/>
  <c r="S17" i="7"/>
  <c r="Q17" i="7"/>
  <c r="O17" i="7"/>
  <c r="M17" i="7"/>
  <c r="K17" i="7"/>
  <c r="I17" i="7"/>
  <c r="U35" i="11" l="1"/>
  <c r="U99" i="11"/>
  <c r="U97" i="11"/>
  <c r="U51" i="11"/>
  <c r="U115" i="11"/>
  <c r="U26" i="11"/>
  <c r="U67" i="11"/>
  <c r="U37" i="11"/>
  <c r="U62" i="11"/>
  <c r="U19" i="11"/>
  <c r="U83" i="11"/>
  <c r="U65" i="11"/>
  <c r="U14" i="11"/>
  <c r="U94" i="11"/>
  <c r="U16" i="11"/>
  <c r="U32" i="11"/>
  <c r="U48" i="11"/>
  <c r="U64" i="11"/>
  <c r="U80" i="11"/>
  <c r="U96" i="11"/>
  <c r="U112" i="11"/>
  <c r="U33" i="11"/>
  <c r="U69" i="11"/>
  <c r="U101" i="11"/>
  <c r="U30" i="11"/>
  <c r="U54" i="11"/>
  <c r="U90" i="11"/>
  <c r="U23" i="11"/>
  <c r="U55" i="11"/>
  <c r="U87" i="11"/>
  <c r="U12" i="11"/>
  <c r="U73" i="11"/>
  <c r="U38" i="11"/>
  <c r="U102" i="11"/>
  <c r="U36" i="11"/>
  <c r="U68" i="11"/>
  <c r="U8" i="11"/>
  <c r="U77" i="11"/>
  <c r="U66" i="11"/>
  <c r="U10" i="11"/>
  <c r="U43" i="11"/>
  <c r="U75" i="11"/>
  <c r="U107" i="11"/>
  <c r="U21" i="11"/>
  <c r="U53" i="11"/>
  <c r="U81" i="11"/>
  <c r="U9" i="11"/>
  <c r="U50" i="11"/>
  <c r="U78" i="11"/>
  <c r="U110" i="11"/>
  <c r="U24" i="11"/>
  <c r="U40" i="11"/>
  <c r="U56" i="11"/>
  <c r="U72" i="11"/>
  <c r="U88" i="11"/>
  <c r="U104" i="11"/>
  <c r="U17" i="11"/>
  <c r="U49" i="11"/>
  <c r="U85" i="11"/>
  <c r="U13" i="11"/>
  <c r="U42" i="11"/>
  <c r="U74" i="11"/>
  <c r="U106" i="11"/>
  <c r="U39" i="11"/>
  <c r="U71" i="11"/>
  <c r="U103" i="11"/>
  <c r="U45" i="11"/>
  <c r="U105" i="11"/>
  <c r="U70" i="11"/>
  <c r="U20" i="11"/>
  <c r="U52" i="11"/>
  <c r="U84" i="11"/>
  <c r="U100" i="11"/>
  <c r="U41" i="11"/>
  <c r="U109" i="11"/>
  <c r="U34" i="11"/>
  <c r="U98" i="11"/>
  <c r="U27" i="11"/>
  <c r="U59" i="11"/>
  <c r="U91" i="11"/>
  <c r="U15" i="11"/>
  <c r="U31" i="11"/>
  <c r="U47" i="11"/>
  <c r="U63" i="11"/>
  <c r="U79" i="11"/>
  <c r="U95" i="11"/>
  <c r="U111" i="11"/>
  <c r="U29" i="11"/>
  <c r="U61" i="11"/>
  <c r="U93" i="11"/>
  <c r="U18" i="11"/>
  <c r="U58" i="11"/>
  <c r="U86" i="11"/>
  <c r="U11" i="11"/>
  <c r="U28" i="11"/>
  <c r="U44" i="11"/>
  <c r="U60" i="11"/>
  <c r="U76" i="11"/>
  <c r="U92" i="11"/>
  <c r="U108" i="11"/>
  <c r="U25" i="11"/>
  <c r="U57" i="11"/>
  <c r="U89" i="11"/>
  <c r="U22" i="11"/>
  <c r="U46" i="11"/>
  <c r="U82" i="11"/>
  <c r="U114" i="11"/>
  <c r="K17" i="11"/>
  <c r="K21" i="11"/>
  <c r="K25" i="11"/>
  <c r="K29" i="11"/>
  <c r="K33" i="11"/>
  <c r="K37" i="11"/>
  <c r="K41" i="11"/>
  <c r="K45" i="11"/>
  <c r="K49" i="11"/>
  <c r="K53" i="11"/>
  <c r="K57" i="11"/>
  <c r="K65" i="11"/>
  <c r="K77" i="11"/>
  <c r="K85" i="11"/>
  <c r="K93" i="11"/>
  <c r="K101" i="11"/>
  <c r="K109" i="11"/>
  <c r="K18" i="11"/>
  <c r="K34" i="11"/>
  <c r="K42" i="11"/>
  <c r="K50" i="11"/>
  <c r="K58" i="11"/>
  <c r="K66" i="11"/>
  <c r="K74" i="11"/>
  <c r="K82" i="11"/>
  <c r="K90" i="11"/>
  <c r="K98" i="11"/>
  <c r="K106" i="11"/>
  <c r="K10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9" i="11"/>
  <c r="K83" i="11"/>
  <c r="K87" i="11"/>
  <c r="K91" i="11"/>
  <c r="K95" i="11"/>
  <c r="K99" i="11"/>
  <c r="K103" i="11"/>
  <c r="K107" i="11"/>
  <c r="K111" i="11"/>
  <c r="K115" i="11"/>
  <c r="K11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68" i="11"/>
  <c r="K72" i="11"/>
  <c r="K76" i="11"/>
  <c r="K80" i="11"/>
  <c r="K84" i="11"/>
  <c r="K88" i="11"/>
  <c r="K92" i="11"/>
  <c r="K96" i="11"/>
  <c r="K100" i="11"/>
  <c r="K104" i="11"/>
  <c r="K108" i="11"/>
  <c r="K112" i="11"/>
  <c r="K8" i="11"/>
  <c r="K61" i="11"/>
  <c r="K69" i="11"/>
  <c r="K73" i="11"/>
  <c r="K81" i="11"/>
  <c r="K89" i="11"/>
  <c r="K97" i="11"/>
  <c r="K105" i="11"/>
  <c r="K113" i="11"/>
  <c r="C7" i="15"/>
  <c r="K9" i="11"/>
  <c r="K13" i="11"/>
  <c r="K22" i="11"/>
  <c r="K26" i="11"/>
  <c r="K30" i="11"/>
  <c r="K38" i="11"/>
  <c r="K46" i="11"/>
  <c r="K54" i="11"/>
  <c r="K62" i="11"/>
  <c r="K70" i="11"/>
  <c r="K78" i="11"/>
  <c r="K86" i="11"/>
  <c r="K94" i="11"/>
  <c r="K102" i="11"/>
  <c r="K110" i="11"/>
  <c r="K114" i="11"/>
  <c r="K12" i="11"/>
  <c r="S10" i="6"/>
  <c r="Q10" i="6"/>
  <c r="O10" i="6"/>
  <c r="M10" i="6"/>
  <c r="K10" i="6"/>
  <c r="AK25" i="3"/>
  <c r="AI25" i="3"/>
  <c r="AG25" i="3"/>
  <c r="AA25" i="3"/>
  <c r="W25" i="3"/>
  <c r="S25" i="3"/>
  <c r="Q25" i="3"/>
  <c r="Y98" i="1"/>
  <c r="W98" i="1"/>
  <c r="U98" i="1"/>
  <c r="O98" i="1"/>
  <c r="K98" i="1"/>
  <c r="G98" i="1"/>
  <c r="E98" i="1"/>
  <c r="U116" i="11" l="1"/>
  <c r="K116" i="11"/>
  <c r="C11" i="15"/>
  <c r="E7" i="15" s="1"/>
  <c r="E8" i="15" l="1"/>
  <c r="E9" i="15"/>
  <c r="E10" i="15"/>
  <c r="E11" i="15" l="1"/>
</calcChain>
</file>

<file path=xl/sharedStrings.xml><?xml version="1.0" encoding="utf-8"?>
<sst xmlns="http://schemas.openxmlformats.org/spreadsheetml/2006/main" count="944" uniqueCount="264">
  <si>
    <t>صندوق سرمایه‌گذاری توسعه اندوخته آینده</t>
  </si>
  <si>
    <t>صورت وضعیت پورتفوی</t>
  </si>
  <si>
    <t>برای ماه منتهی به 1400/12/29</t>
  </si>
  <si>
    <t>نام شرکت</t>
  </si>
  <si>
    <t>1400/11/30</t>
  </si>
  <si>
    <t>تغییرات طی دوره</t>
  </si>
  <si>
    <t>1400/12/29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</si>
  <si>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</si>
  <si>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</si>
  <si>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</si>
  <si>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</si>
  <si>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</si>
  <si>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</si>
  <si>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</si>
  <si>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</si>
  <si>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</si>
  <si>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</si>
  <si>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</si>
  <si>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</si>
  <si>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</si>
  <si>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</si>
  <si>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</si>
  <si>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</si>
  <si>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</si>
  <si>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</si>
  <si>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</si>
  <si>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</si>
  <si>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</si>
  <si>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</si>
  <si>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</si>
  <si>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</si>
  <si>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</si>
  <si>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</si>
  <si>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</si>
  <si>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</si>
  <si>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</si>
  <si>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</si>
  <si>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</si>
  <si>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</si>
  <si>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تمام سکه طرح جدید0012رفاه</t>
  </si>
  <si>
    <t>تمام سکه طرح جدید0012صادرات</t>
  </si>
  <si>
    <t>توسعه‌معادن‌وفلزات‌</t>
  </si>
  <si>
    <t>تولیدی‌مهرام‌</t>
  </si>
  <si>
    <t>ح . غلتک سازان سپاهان</t>
  </si>
  <si>
    <t>ح . واسپاری ملت</t>
  </si>
  <si>
    <t>ح. شرکت کی بی سی</t>
  </si>
  <si>
    <t>حفاری شمال</t>
  </si>
  <si>
    <t>داروسازی‌ ابوریحان‌</t>
  </si>
  <si>
    <t>دوده‌ صنعتی‌ پارس‌</t>
  </si>
  <si>
    <t>سپنتا</t>
  </si>
  <si>
    <t>سخت آژند</t>
  </si>
  <si>
    <t>سرما آفرین‌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</si>
  <si>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</si>
  <si>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</si>
  <si>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</si>
  <si>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</si>
  <si>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</si>
  <si>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</si>
  <si>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</si>
  <si>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</si>
  <si>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</si>
  <si>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</si>
  <si>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</si>
  <si>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</si>
  <si>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</si>
  <si>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</si>
  <si>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کی بی سی</t>
  </si>
  <si>
    <t>شیرپاستوریزه پگاه گیلان</t>
  </si>
  <si>
    <t>صنایع پتروشیمی خلیج فارس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</si>
  <si>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</si>
  <si>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</si>
  <si>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</si>
  <si>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</si>
  <si>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</si>
  <si>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</si>
  <si>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</si>
  <si>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</si>
  <si>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خراسان</t>
  </si>
  <si>
    <t>فولاد مبارکه اصفهان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</si>
  <si>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</si>
  <si>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</si>
  <si>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</si>
  <si>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</si>
  <si>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</si>
  <si>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</si>
  <si>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</si>
  <si>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</si>
  <si>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</si>
  <si>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</si>
  <si>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نفت پاسارگاد</t>
  </si>
  <si>
    <t>نفت‌ بهران‌</t>
  </si>
  <si>
    <t>نیروترانس‌</t>
  </si>
  <si>
    <t>کارخانجات‌داروپخش‌</t>
  </si>
  <si>
    <t>کالسیمین‌</t>
  </si>
  <si>
    <t>سیمان ساوه</t>
  </si>
  <si>
    <t>سیمان‌مازندران‌</t>
  </si>
  <si>
    <t>شرکت صنایع غذایی مینو شرق</t>
  </si>
  <si>
    <t>تمام سکه طرح جدید 0110 صادرات</t>
  </si>
  <si>
    <t>پتروشیمی زاگرس</t>
  </si>
  <si>
    <t>سیمان‌ کرمان‌</t>
  </si>
  <si>
    <t>ذوب آهن اصفهان</t>
  </si>
  <si>
    <t>تمام سکه طرح جدید0312 رفاه</t>
  </si>
  <si>
    <t>صنایع پتروشیمی کرمانشاه</t>
  </si>
  <si>
    <t>ح . معدنی و صنعتی گل گهر</t>
  </si>
  <si>
    <t>تعداد اوراق تبعی</t>
  </si>
  <si>
    <t>قیمت اعمال</t>
  </si>
  <si>
    <t>تاریخ اعمال</t>
  </si>
  <si>
    <t>نرخ موثر</t>
  </si>
  <si>
    <t>اختیارف ت فارس11832-1401/04/12</t>
  </si>
  <si>
    <t>1401/04/12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</si>
  <si>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</si>
  <si>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</si>
  <si>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</si>
  <si>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</si>
  <si>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</si>
  <si>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</si>
  <si>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</si>
  <si>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</si>
  <si>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اسنادخزانه-م13بودجه98-010219</t>
  </si>
  <si>
    <t>بله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</si>
  <si>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</si>
  <si>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</si>
  <si>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</si>
  <si>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</si>
  <si>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</si>
  <si>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</si>
  <si>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</si>
  <si>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</si>
  <si>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اسنادخزانه-م17بودجه99-010226</t>
  </si>
  <si>
    <t>1400/01/14</t>
  </si>
  <si>
    <t>1401/02/26</t>
  </si>
  <si>
    <t>اسنادخزانه-م18بودجه98-010614</t>
  </si>
  <si>
    <t>1398/11/12</t>
  </si>
  <si>
    <t>1401/06/14</t>
  </si>
  <si>
    <t>اسنادخزانه-م1بودجه99-010621</t>
  </si>
  <si>
    <t>1399/09/01</t>
  </si>
  <si>
    <t>1401/06/21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</si>
  <si>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</si>
  <si>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</si>
  <si>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</si>
  <si>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</si>
  <si>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</si>
  <si>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</si>
  <si>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</si>
  <si>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</si>
  <si>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</si>
  <si>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</si>
  <si>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</si>
  <si>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</si>
  <si>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صکوک اجاره مخابرات-3 ماهه 16%</t>
  </si>
  <si>
    <t>1397/02/30</t>
  </si>
  <si>
    <t>1401/02/30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</si>
  <si>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</si>
  <si>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</si>
  <si>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</si>
  <si>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</si>
  <si>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</si>
  <si>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دولت61-ش.خ0309</t>
  </si>
  <si>
    <t>1399/09/26</t>
  </si>
  <si>
    <t>1403/09/26</t>
  </si>
  <si>
    <t>منفعت دولت5-ش.خاص کاردان0108</t>
  </si>
  <si>
    <t>1398/08/18</t>
  </si>
  <si>
    <t>1401/08/18</t>
  </si>
  <si>
    <t>منفعت صبا اروند ملت 14001222</t>
  </si>
  <si>
    <t>1397/12/22</t>
  </si>
  <si>
    <t>1400/12/22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</si>
  <si>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</si>
  <si>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</si>
  <si>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</si>
  <si>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</si>
  <si>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</si>
  <si>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</si>
  <si>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</si>
  <si>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</si>
  <si>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</si>
  <si>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</si>
  <si>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</si>
  <si>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</si>
  <si>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</si>
  <si>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</si>
  <si>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</si>
  <si>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</si>
  <si>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</si>
  <si>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</si>
  <si>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</si>
  <si>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</si>
  <si>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</si>
  <si>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</si>
  <si>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</si>
  <si>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</si>
  <si>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</si>
  <si>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</si>
  <si>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0009</t>
  </si>
  <si>
    <t>1400/09/12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</si>
  <si>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</si>
  <si>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</si>
  <si>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</si>
  <si>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</si>
  <si>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</si>
  <si>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</si>
  <si>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1400/11/25</t>
  </si>
  <si>
    <t>1400/12/23</t>
  </si>
  <si>
    <t>1400/12/24</t>
  </si>
  <si>
    <t>1400/12/21</t>
  </si>
  <si>
    <t>1400/08/06</t>
  </si>
  <si>
    <t>1400/10/29</t>
  </si>
  <si>
    <t>1400/10/06</t>
  </si>
  <si>
    <t>1400/12/18</t>
  </si>
  <si>
    <t>1400/10/30</t>
  </si>
  <si>
    <t>بهای فروش</t>
  </si>
  <si>
    <t>ارزش دفتری</t>
  </si>
  <si>
    <t>سود و زیان ناشی از تغییر قیمت</t>
  </si>
  <si>
    <t>سود و زیان ناشی از فروش</t>
  </si>
  <si>
    <t>ریل پرداز نو آفرین</t>
  </si>
  <si>
    <t>صنایع چوب خزر کاسپین</t>
  </si>
  <si>
    <t>س. و خدمات مدیریت صند. ب کشوری</t>
  </si>
  <si>
    <t>تمام سکه طرح جدید0111آینده</t>
  </si>
  <si>
    <t>تمام سکه طرح جدید0112سامان</t>
  </si>
  <si>
    <t>ح . فجر انرژی خلیج فارس</t>
  </si>
  <si>
    <t>واسپاری ملت</t>
  </si>
  <si>
    <t>ح . بیمه اتکایی امین</t>
  </si>
  <si>
    <t>ح.گروه مدیریت سرمایه گذار امید</t>
  </si>
  <si>
    <t>ح.سرمایه گذاری صندوق بازنشستگی</t>
  </si>
  <si>
    <t>ح . صنایع‌خاک‌چینی‌ایران‌</t>
  </si>
  <si>
    <t>ح . تامین سرمایه لوتوس پارسیان</t>
  </si>
  <si>
    <t>سپید ماکیان</t>
  </si>
  <si>
    <t>ح . دوده‌ صنعتی‌ پارس‌</t>
  </si>
  <si>
    <t>آریان کیمیا تک</t>
  </si>
  <si>
    <t>مدیریت صنعت شوینده ت.ص.بهشهر</t>
  </si>
  <si>
    <t>اسنادخزانه-م10بودجه98-001006</t>
  </si>
  <si>
    <t>اسنادخزانه-م12بودجه98-001111</t>
  </si>
  <si>
    <t>اسنادخزانه-م23بودجه97-000824</t>
  </si>
  <si>
    <t>اسنادخزانه-م9بودجه98-000923</t>
  </si>
  <si>
    <t>اسنادخزانه-م11بودجه98-001013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</si>
  <si>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</si>
  <si>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</si>
  <si>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</si>
  <si>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</si>
  <si>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</si>
  <si>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</si>
  <si>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</si>
  <si>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</si>
  <si>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</si>
  <si>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</si>
  <si>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</si>
  <si>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</si>
  <si>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</si>
  <si>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</si>
  <si>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</si>
  <si>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1400/12/01</t>
  </si>
  <si>
    <t>شرکت گروه پتروشیمی س. ایرانیان</t>
  </si>
  <si>
    <t>1400/05/20</t>
  </si>
  <si>
    <t>شرکت تامین سرمایه نوین</t>
  </si>
  <si>
    <t>1400/03/11</t>
  </si>
  <si>
    <t>شرکت پتروشيمي اروميه</t>
  </si>
  <si>
    <t>1400/02/13 </t>
  </si>
  <si>
    <t> شرکت ملی صنایع مس ایران</t>
  </si>
  <si>
    <t>1400/04/29</t>
  </si>
  <si>
    <t>از ابتدای سال مالی</t>
  </si>
  <si>
    <t>تا پایان ماه</t>
  </si>
  <si>
    <t>سایر درآمدهای تنزیل سود بانک</t>
  </si>
  <si>
    <t>سایر درآمدها تنزیل سود سهام</t>
  </si>
  <si>
    <t>تمام سکه طرح جدید010صادرات</t>
  </si>
  <si>
    <t>سکه تمام بهارتحویلی1روز صادرات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</si>
</sst>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9" fontId="2" fillId="0" borderId="4" xfId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57150</xdr:rowOff>
        </xdr:from>
        <xdr:to>
          <xdr:col>10</xdr:col>
          <xdr:colOff>381000</xdr:colOff>
          <xdr:row>33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6250C969-3B24-4299-BF5C-96607B31F8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53F96-6625-485F-B7C4-DA7ADC7721C9}">
  <dimension ref="A1"/>
  <sheetViews>
    <sheetView rightToLeft="1" tabSelected="1" workbookViewId="0">
      <selection activeCell="N32" sqref="N3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50" r:id="rId4">
          <objectPr defaultSize="0" r:id="rId5">
            <anchor moveWithCells="1">
              <from>
                <xdr:col>0</xdr:col>
                <xdr:colOff>161925</xdr:colOff>
                <xdr:row>0</xdr:row>
                <xdr:rowOff>57150</xdr:rowOff>
              </from>
              <to>
                <xdr:col>10</xdr:col>
                <xdr:colOff>390525</xdr:colOff>
                <xdr:row>33</xdr:row>
                <xdr:rowOff>0</xdr:rowOff>
              </to>
            </anchor>
          </objectPr>
        </oleObject>
      </mc:Choice>
      <mc:Fallback>
        <oleObject progId="Document" shapeId="2050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9"/>
  <sheetViews>
    <sheetView rightToLeft="1" workbookViewId="0">
      <selection activeCell="A12" sqref="A12:XFD12"/>
    </sheetView>
  </sheetViews>
  <sheetFormatPr defaultRowHeight="21.75" x14ac:dyDescent="0.5"/>
  <cols>
    <col min="1" max="1" width="29.71093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 x14ac:dyDescent="0.5">
      <c r="A3" s="10" t="s">
        <v>182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2.5" x14ac:dyDescent="0.5">
      <c r="A6" s="14" t="s">
        <v>3</v>
      </c>
      <c r="C6" s="12" t="s">
        <v>184</v>
      </c>
      <c r="D6" s="12" t="s">
        <v>184</v>
      </c>
      <c r="E6" s="12" t="s">
        <v>184</v>
      </c>
      <c r="F6" s="12" t="s">
        <v>184</v>
      </c>
      <c r="G6" s="12" t="s">
        <v>184</v>
      </c>
      <c r="H6" s="12" t="s">
        <v>184</v>
      </c>
      <c r="I6" s="12" t="s">
        <v>184</v>
      </c>
      <c r="K6" s="12" t="s">
        <v>185</v>
      </c>
      <c r="L6" s="12" t="s">
        <v>185</v>
      </c>
      <c r="M6" s="12" t="s">
        <v>185</v>
      </c>
      <c r="N6" s="12" t="s">
        <v>185</v>
      </c>
      <c r="O6" s="12" t="s">
        <v>185</v>
      </c>
      <c r="P6" s="12" t="s">
        <v>185</v>
      </c>
      <c r="Q6" s="12" t="s">
        <v>185</v>
      </c>
    </row>
    <row r="7" spans="1:17" ht="22.5" x14ac:dyDescent="0.5">
      <c r="A7" s="12" t="s">
        <v>3</v>
      </c>
      <c r="C7" s="13" t="s">
        <v>7</v>
      </c>
      <c r="E7" s="13" t="s">
        <v>209</v>
      </c>
      <c r="G7" s="13" t="s">
        <v>210</v>
      </c>
      <c r="I7" s="13" t="s">
        <v>212</v>
      </c>
      <c r="K7" s="13" t="s">
        <v>7</v>
      </c>
      <c r="M7" s="13" t="s">
        <v>209</v>
      </c>
      <c r="O7" s="13" t="s">
        <v>210</v>
      </c>
      <c r="Q7" s="13" t="s">
        <v>212</v>
      </c>
    </row>
    <row r="8" spans="1:17" x14ac:dyDescent="0.5">
      <c r="A8" s="1" t="s">
        <v>41</v>
      </c>
      <c r="C8" s="3">
        <v>100000</v>
      </c>
      <c r="E8" s="3">
        <v>1075562112</v>
      </c>
      <c r="G8" s="3">
        <v>1056741878</v>
      </c>
      <c r="I8" s="3">
        <v>18820234</v>
      </c>
      <c r="K8" s="3">
        <v>2146714</v>
      </c>
      <c r="M8" s="3">
        <v>20235486897</v>
      </c>
      <c r="O8" s="3">
        <v>22796559329</v>
      </c>
      <c r="Q8" s="3">
        <v>-2561072432</v>
      </c>
    </row>
    <row r="9" spans="1:17" x14ac:dyDescent="0.5">
      <c r="A9" s="1" t="s">
        <v>43</v>
      </c>
      <c r="C9" s="3">
        <v>2531823</v>
      </c>
      <c r="E9" s="3">
        <v>14365563702</v>
      </c>
      <c r="G9" s="3">
        <v>14365563702</v>
      </c>
      <c r="I9" s="3">
        <v>0</v>
      </c>
      <c r="K9" s="3">
        <v>2531823</v>
      </c>
      <c r="M9" s="3">
        <v>14365563702</v>
      </c>
      <c r="O9" s="3">
        <v>14365563702</v>
      </c>
      <c r="Q9" s="3">
        <v>0</v>
      </c>
    </row>
    <row r="10" spans="1:17" x14ac:dyDescent="0.5">
      <c r="A10" s="1" t="s">
        <v>87</v>
      </c>
      <c r="C10" s="3">
        <v>800000</v>
      </c>
      <c r="E10" s="3">
        <v>5584572936</v>
      </c>
      <c r="G10" s="3">
        <v>5514668263</v>
      </c>
      <c r="I10" s="3">
        <v>69904673</v>
      </c>
      <c r="K10" s="3">
        <v>6900000</v>
      </c>
      <c r="M10" s="3">
        <v>47816863885</v>
      </c>
      <c r="O10" s="3">
        <v>47564013772</v>
      </c>
      <c r="Q10" s="3">
        <v>252850113</v>
      </c>
    </row>
    <row r="11" spans="1:17" x14ac:dyDescent="0.5">
      <c r="A11" s="1" t="s">
        <v>77</v>
      </c>
      <c r="C11" s="3">
        <v>118510</v>
      </c>
      <c r="E11" s="3">
        <v>2304257061</v>
      </c>
      <c r="G11" s="3">
        <v>3021643233</v>
      </c>
      <c r="I11" s="3">
        <v>-717386172</v>
      </c>
      <c r="K11" s="3">
        <v>3601932</v>
      </c>
      <c r="M11" s="3">
        <v>79824540969</v>
      </c>
      <c r="O11" s="3">
        <v>91795496489</v>
      </c>
      <c r="Q11" s="3">
        <v>-11970955520</v>
      </c>
    </row>
    <row r="12" spans="1:17" x14ac:dyDescent="0.5">
      <c r="A12" s="1" t="s">
        <v>40</v>
      </c>
      <c r="C12" s="3">
        <v>102200</v>
      </c>
      <c r="E12" s="3">
        <v>125603800000</v>
      </c>
      <c r="G12" s="3">
        <v>117631218240</v>
      </c>
      <c r="I12" s="3">
        <v>7972581760</v>
      </c>
      <c r="K12" s="3">
        <v>102200</v>
      </c>
      <c r="M12" s="3">
        <v>125603800000</v>
      </c>
      <c r="O12" s="3">
        <v>117631218240</v>
      </c>
      <c r="Q12" s="3">
        <v>7972581760</v>
      </c>
    </row>
    <row r="13" spans="1:17" x14ac:dyDescent="0.5">
      <c r="A13" s="1" t="s">
        <v>39</v>
      </c>
      <c r="C13" s="3">
        <v>77500</v>
      </c>
      <c r="E13" s="3">
        <v>92225000000</v>
      </c>
      <c r="G13" s="3">
        <v>98169443794</v>
      </c>
      <c r="I13" s="3">
        <v>-5944443794</v>
      </c>
      <c r="K13" s="3">
        <v>77500</v>
      </c>
      <c r="M13" s="3">
        <v>92225000000</v>
      </c>
      <c r="O13" s="3">
        <v>98169443794</v>
      </c>
      <c r="Q13" s="3">
        <v>-5944443794</v>
      </c>
    </row>
    <row r="14" spans="1:17" x14ac:dyDescent="0.5">
      <c r="A14" s="1" t="s">
        <v>55</v>
      </c>
      <c r="C14" s="3">
        <v>873070</v>
      </c>
      <c r="E14" s="3">
        <v>3427550068</v>
      </c>
      <c r="G14" s="3">
        <v>4416269935</v>
      </c>
      <c r="I14" s="3">
        <v>-988719867</v>
      </c>
      <c r="K14" s="3">
        <v>873070</v>
      </c>
      <c r="M14" s="3">
        <v>3427550068</v>
      </c>
      <c r="O14" s="3">
        <v>4416269935</v>
      </c>
      <c r="Q14" s="3">
        <v>-988719867</v>
      </c>
    </row>
    <row r="15" spans="1:17" x14ac:dyDescent="0.5">
      <c r="A15" s="1" t="s">
        <v>89</v>
      </c>
      <c r="C15" s="3">
        <v>100000</v>
      </c>
      <c r="E15" s="3">
        <v>1489086928</v>
      </c>
      <c r="G15" s="3">
        <v>1932568532</v>
      </c>
      <c r="I15" s="3">
        <v>-443481604</v>
      </c>
      <c r="K15" s="3">
        <v>100000</v>
      </c>
      <c r="M15" s="3">
        <v>1489086928</v>
      </c>
      <c r="O15" s="3">
        <v>1932568532</v>
      </c>
      <c r="Q15" s="3">
        <v>-443481604</v>
      </c>
    </row>
    <row r="16" spans="1:17" x14ac:dyDescent="0.5">
      <c r="A16" s="1" t="s">
        <v>83</v>
      </c>
      <c r="C16" s="3">
        <v>275000</v>
      </c>
      <c r="E16" s="3">
        <v>5221948923</v>
      </c>
      <c r="G16" s="3">
        <v>6564050143</v>
      </c>
      <c r="I16" s="3">
        <v>-1342101220</v>
      </c>
      <c r="K16" s="3">
        <v>1502080</v>
      </c>
      <c r="M16" s="3">
        <v>29767335076</v>
      </c>
      <c r="O16" s="3">
        <v>35820197663</v>
      </c>
      <c r="Q16" s="3">
        <v>-6052862587</v>
      </c>
    </row>
    <row r="17" spans="1:17" x14ac:dyDescent="0.5">
      <c r="A17" s="1" t="s">
        <v>80</v>
      </c>
      <c r="C17" s="3">
        <v>708738</v>
      </c>
      <c r="E17" s="3">
        <v>9835373883</v>
      </c>
      <c r="G17" s="3">
        <v>8992035905</v>
      </c>
      <c r="I17" s="3">
        <v>843337978</v>
      </c>
      <c r="K17" s="3">
        <v>14381543</v>
      </c>
      <c r="M17" s="3">
        <v>198119491149</v>
      </c>
      <c r="O17" s="3">
        <v>183467264427</v>
      </c>
      <c r="Q17" s="3">
        <v>14652226722</v>
      </c>
    </row>
    <row r="18" spans="1:17" x14ac:dyDescent="0.5">
      <c r="A18" s="1" t="s">
        <v>36</v>
      </c>
      <c r="C18" s="3">
        <v>400000</v>
      </c>
      <c r="E18" s="3">
        <v>2280350713</v>
      </c>
      <c r="G18" s="3">
        <v>1630477674</v>
      </c>
      <c r="I18" s="3">
        <v>649873039</v>
      </c>
      <c r="K18" s="3">
        <v>615726</v>
      </c>
      <c r="M18" s="3">
        <v>3509545342</v>
      </c>
      <c r="O18" s="3">
        <v>2509818737</v>
      </c>
      <c r="Q18" s="3">
        <v>999726605</v>
      </c>
    </row>
    <row r="19" spans="1:17" x14ac:dyDescent="0.5">
      <c r="A19" s="1" t="s">
        <v>37</v>
      </c>
      <c r="C19" s="3">
        <v>2002500</v>
      </c>
      <c r="E19" s="3">
        <v>7681613515</v>
      </c>
      <c r="G19" s="3">
        <v>8524680707</v>
      </c>
      <c r="I19" s="3">
        <v>-843067192</v>
      </c>
      <c r="K19" s="3">
        <v>2007500</v>
      </c>
      <c r="M19" s="3">
        <v>7704377261</v>
      </c>
      <c r="O19" s="3">
        <v>8545965803</v>
      </c>
      <c r="Q19" s="3">
        <v>-841588542</v>
      </c>
    </row>
    <row r="20" spans="1:17" x14ac:dyDescent="0.5">
      <c r="A20" s="1" t="s">
        <v>31</v>
      </c>
      <c r="C20" s="3">
        <v>41973</v>
      </c>
      <c r="E20" s="3">
        <v>1774250868</v>
      </c>
      <c r="G20" s="3">
        <v>2213259972</v>
      </c>
      <c r="I20" s="3">
        <v>-439009104</v>
      </c>
      <c r="K20" s="3">
        <v>354853</v>
      </c>
      <c r="M20" s="3">
        <v>15551425018</v>
      </c>
      <c r="O20" s="3">
        <v>18603614987</v>
      </c>
      <c r="Q20" s="3">
        <v>-3052189969</v>
      </c>
    </row>
    <row r="21" spans="1:17" x14ac:dyDescent="0.5">
      <c r="A21" s="1" t="s">
        <v>213</v>
      </c>
      <c r="C21" s="3">
        <v>0</v>
      </c>
      <c r="E21" s="3">
        <v>0</v>
      </c>
      <c r="G21" s="3">
        <v>0</v>
      </c>
      <c r="I21" s="3">
        <v>0</v>
      </c>
      <c r="K21" s="3">
        <v>1394767</v>
      </c>
      <c r="M21" s="3">
        <v>6414276177</v>
      </c>
      <c r="O21" s="3">
        <v>6148994483</v>
      </c>
      <c r="Q21" s="3">
        <v>265281694</v>
      </c>
    </row>
    <row r="22" spans="1:17" x14ac:dyDescent="0.5">
      <c r="A22" s="1" t="s">
        <v>86</v>
      </c>
      <c r="C22" s="3">
        <v>0</v>
      </c>
      <c r="E22" s="3">
        <v>0</v>
      </c>
      <c r="G22" s="3">
        <v>0</v>
      </c>
      <c r="I22" s="3">
        <v>0</v>
      </c>
      <c r="K22" s="3">
        <v>533000</v>
      </c>
      <c r="M22" s="3">
        <v>14706004896</v>
      </c>
      <c r="O22" s="3">
        <v>14814009034</v>
      </c>
      <c r="Q22" s="3">
        <v>-108004138</v>
      </c>
    </row>
    <row r="23" spans="1:17" x14ac:dyDescent="0.5">
      <c r="A23" s="1" t="s">
        <v>78</v>
      </c>
      <c r="C23" s="3">
        <v>0</v>
      </c>
      <c r="E23" s="3">
        <v>0</v>
      </c>
      <c r="G23" s="3">
        <v>0</v>
      </c>
      <c r="I23" s="3">
        <v>0</v>
      </c>
      <c r="K23" s="3">
        <v>500000</v>
      </c>
      <c r="M23" s="3">
        <v>5068388255</v>
      </c>
      <c r="O23" s="3">
        <v>5204112307</v>
      </c>
      <c r="Q23" s="3">
        <v>-135724052</v>
      </c>
    </row>
    <row r="24" spans="1:17" x14ac:dyDescent="0.5">
      <c r="A24" s="1" t="s">
        <v>74</v>
      </c>
      <c r="C24" s="3">
        <v>0</v>
      </c>
      <c r="E24" s="3">
        <v>0</v>
      </c>
      <c r="G24" s="3">
        <v>0</v>
      </c>
      <c r="I24" s="3">
        <v>0</v>
      </c>
      <c r="K24" s="3">
        <v>90669</v>
      </c>
      <c r="M24" s="3">
        <v>657044271</v>
      </c>
      <c r="O24" s="3">
        <v>692194688</v>
      </c>
      <c r="Q24" s="3">
        <v>-35150417</v>
      </c>
    </row>
    <row r="25" spans="1:17" x14ac:dyDescent="0.5">
      <c r="A25" s="1" t="s">
        <v>70</v>
      </c>
      <c r="C25" s="3">
        <v>0</v>
      </c>
      <c r="E25" s="3">
        <v>0</v>
      </c>
      <c r="G25" s="3">
        <v>0</v>
      </c>
      <c r="I25" s="3">
        <v>0</v>
      </c>
      <c r="K25" s="3">
        <v>900793</v>
      </c>
      <c r="M25" s="3">
        <v>4341564046</v>
      </c>
      <c r="O25" s="3">
        <v>5260402476</v>
      </c>
      <c r="Q25" s="3">
        <v>-918838430</v>
      </c>
    </row>
    <row r="26" spans="1:17" x14ac:dyDescent="0.5">
      <c r="A26" s="1" t="s">
        <v>214</v>
      </c>
      <c r="C26" s="3">
        <v>0</v>
      </c>
      <c r="E26" s="3">
        <v>0</v>
      </c>
      <c r="G26" s="3">
        <v>0</v>
      </c>
      <c r="I26" s="3">
        <v>0</v>
      </c>
      <c r="K26" s="3">
        <v>1700000</v>
      </c>
      <c r="M26" s="3">
        <v>61606564087</v>
      </c>
      <c r="O26" s="3">
        <v>52352637300</v>
      </c>
      <c r="Q26" s="3">
        <v>9253926787</v>
      </c>
    </row>
    <row r="27" spans="1:17" x14ac:dyDescent="0.5">
      <c r="A27" s="1" t="s">
        <v>66</v>
      </c>
      <c r="C27" s="3">
        <v>0</v>
      </c>
      <c r="E27" s="3">
        <v>0</v>
      </c>
      <c r="G27" s="3">
        <v>0</v>
      </c>
      <c r="I27" s="3">
        <v>0</v>
      </c>
      <c r="K27" s="3">
        <v>200000</v>
      </c>
      <c r="M27" s="3">
        <v>3723711310</v>
      </c>
      <c r="O27" s="3">
        <v>3769238789</v>
      </c>
      <c r="Q27" s="3">
        <v>-45527479</v>
      </c>
    </row>
    <row r="28" spans="1:17" x14ac:dyDescent="0.5">
      <c r="A28" s="1" t="s">
        <v>215</v>
      </c>
      <c r="C28" s="3">
        <v>0</v>
      </c>
      <c r="E28" s="3">
        <v>0</v>
      </c>
      <c r="G28" s="3">
        <v>0</v>
      </c>
      <c r="I28" s="3">
        <v>0</v>
      </c>
      <c r="K28" s="3">
        <v>241824</v>
      </c>
      <c r="M28" s="3">
        <v>2187430301</v>
      </c>
      <c r="O28" s="3">
        <v>2194717832</v>
      </c>
      <c r="Q28" s="3">
        <v>-7287531</v>
      </c>
    </row>
    <row r="29" spans="1:17" x14ac:dyDescent="0.5">
      <c r="A29" s="1" t="s">
        <v>216</v>
      </c>
      <c r="C29" s="3">
        <v>0</v>
      </c>
      <c r="E29" s="3">
        <v>0</v>
      </c>
      <c r="G29" s="3">
        <v>0</v>
      </c>
      <c r="I29" s="3">
        <v>0</v>
      </c>
      <c r="K29" s="3">
        <v>1400</v>
      </c>
      <c r="M29" s="3">
        <v>1632486943</v>
      </c>
      <c r="O29" s="3">
        <v>1774074221</v>
      </c>
      <c r="Q29" s="3">
        <v>-141587278</v>
      </c>
    </row>
    <row r="30" spans="1:17" x14ac:dyDescent="0.5">
      <c r="A30" s="1" t="s">
        <v>217</v>
      </c>
      <c r="C30" s="3">
        <v>0</v>
      </c>
      <c r="E30" s="3">
        <v>0</v>
      </c>
      <c r="G30" s="3">
        <v>0</v>
      </c>
      <c r="I30" s="3">
        <v>0</v>
      </c>
      <c r="K30" s="3">
        <v>3100</v>
      </c>
      <c r="M30" s="3">
        <v>3602884761</v>
      </c>
      <c r="O30" s="3">
        <v>3582219721</v>
      </c>
      <c r="Q30" s="3">
        <v>20665040</v>
      </c>
    </row>
    <row r="31" spans="1:17" x14ac:dyDescent="0.5">
      <c r="A31" s="1" t="s">
        <v>23</v>
      </c>
      <c r="C31" s="3">
        <v>0</v>
      </c>
      <c r="E31" s="3">
        <v>0</v>
      </c>
      <c r="G31" s="3">
        <v>0</v>
      </c>
      <c r="I31" s="3">
        <v>0</v>
      </c>
      <c r="K31" s="3">
        <v>30933</v>
      </c>
      <c r="M31" s="3">
        <v>3136215356</v>
      </c>
      <c r="O31" s="3">
        <v>4021839465</v>
      </c>
      <c r="Q31" s="3">
        <v>-885624109</v>
      </c>
    </row>
    <row r="32" spans="1:17" x14ac:dyDescent="0.5">
      <c r="A32" s="1" t="s">
        <v>71</v>
      </c>
      <c r="C32" s="3">
        <v>0</v>
      </c>
      <c r="E32" s="3">
        <v>0</v>
      </c>
      <c r="G32" s="3">
        <v>0</v>
      </c>
      <c r="I32" s="3">
        <v>0</v>
      </c>
      <c r="K32" s="3">
        <v>5193373</v>
      </c>
      <c r="M32" s="3">
        <v>57381813238</v>
      </c>
      <c r="O32" s="3">
        <v>89053288961</v>
      </c>
      <c r="Q32" s="3">
        <v>-31671475723</v>
      </c>
    </row>
    <row r="33" spans="1:17" x14ac:dyDescent="0.5">
      <c r="A33" s="1" t="s">
        <v>218</v>
      </c>
      <c r="C33" s="3">
        <v>0</v>
      </c>
      <c r="E33" s="3">
        <v>0</v>
      </c>
      <c r="G33" s="3">
        <v>0</v>
      </c>
      <c r="I33" s="3">
        <v>0</v>
      </c>
      <c r="K33" s="3">
        <v>15580119</v>
      </c>
      <c r="M33" s="3">
        <v>129791353852</v>
      </c>
      <c r="O33" s="3">
        <v>129791353852</v>
      </c>
      <c r="Q33" s="3">
        <v>0</v>
      </c>
    </row>
    <row r="34" spans="1:17" x14ac:dyDescent="0.5">
      <c r="A34" s="1" t="s">
        <v>219</v>
      </c>
      <c r="C34" s="3">
        <v>0</v>
      </c>
      <c r="E34" s="3">
        <v>0</v>
      </c>
      <c r="G34" s="3">
        <v>0</v>
      </c>
      <c r="I34" s="3">
        <v>0</v>
      </c>
      <c r="K34" s="3">
        <v>5985523</v>
      </c>
      <c r="M34" s="3">
        <v>24640807830</v>
      </c>
      <c r="O34" s="3">
        <v>27465433447</v>
      </c>
      <c r="Q34" s="3">
        <v>-2824625617</v>
      </c>
    </row>
    <row r="35" spans="1:17" x14ac:dyDescent="0.5">
      <c r="A35" s="1" t="s">
        <v>220</v>
      </c>
      <c r="C35" s="3">
        <v>0</v>
      </c>
      <c r="E35" s="3">
        <v>0</v>
      </c>
      <c r="G35" s="3">
        <v>0</v>
      </c>
      <c r="I35" s="3">
        <v>0</v>
      </c>
      <c r="K35" s="3">
        <v>3666666</v>
      </c>
      <c r="M35" s="3">
        <v>11403331260</v>
      </c>
      <c r="O35" s="3">
        <v>7530258730</v>
      </c>
      <c r="Q35" s="3">
        <v>3873072530</v>
      </c>
    </row>
    <row r="36" spans="1:17" x14ac:dyDescent="0.5">
      <c r="A36" s="1" t="s">
        <v>18</v>
      </c>
      <c r="C36" s="3">
        <v>0</v>
      </c>
      <c r="E36" s="3">
        <v>0</v>
      </c>
      <c r="G36" s="3">
        <v>0</v>
      </c>
      <c r="I36" s="3">
        <v>0</v>
      </c>
      <c r="K36" s="3">
        <v>684260</v>
      </c>
      <c r="M36" s="3">
        <v>3101213040</v>
      </c>
      <c r="O36" s="3">
        <v>2533981182</v>
      </c>
      <c r="Q36" s="3">
        <v>567231858</v>
      </c>
    </row>
    <row r="37" spans="1:17" x14ac:dyDescent="0.5">
      <c r="A37" s="1" t="s">
        <v>46</v>
      </c>
      <c r="C37" s="3">
        <v>0</v>
      </c>
      <c r="E37" s="3">
        <v>0</v>
      </c>
      <c r="G37" s="3">
        <v>0</v>
      </c>
      <c r="I37" s="3">
        <v>0</v>
      </c>
      <c r="K37" s="3">
        <v>400000</v>
      </c>
      <c r="M37" s="3">
        <v>1442167753</v>
      </c>
      <c r="O37" s="3">
        <v>2118080524</v>
      </c>
      <c r="Q37" s="3">
        <v>-675912771</v>
      </c>
    </row>
    <row r="38" spans="1:17" x14ac:dyDescent="0.5">
      <c r="A38" s="1" t="s">
        <v>57</v>
      </c>
      <c r="C38" s="3">
        <v>0</v>
      </c>
      <c r="E38" s="3">
        <v>0</v>
      </c>
      <c r="G38" s="3">
        <v>0</v>
      </c>
      <c r="I38" s="3">
        <v>0</v>
      </c>
      <c r="K38" s="3">
        <v>8700000</v>
      </c>
      <c r="M38" s="3">
        <v>101328105361</v>
      </c>
      <c r="O38" s="3">
        <v>162400986000</v>
      </c>
      <c r="Q38" s="3">
        <v>-61072880639</v>
      </c>
    </row>
    <row r="39" spans="1:17" x14ac:dyDescent="0.5">
      <c r="A39" s="1" t="s">
        <v>221</v>
      </c>
      <c r="C39" s="3">
        <v>0</v>
      </c>
      <c r="E39" s="3">
        <v>0</v>
      </c>
      <c r="G39" s="3">
        <v>0</v>
      </c>
      <c r="I39" s="3">
        <v>0</v>
      </c>
      <c r="K39" s="3">
        <v>8300000</v>
      </c>
      <c r="M39" s="3">
        <v>92929458117</v>
      </c>
      <c r="O39" s="3">
        <v>92929458117</v>
      </c>
      <c r="Q39" s="3">
        <v>0</v>
      </c>
    </row>
    <row r="40" spans="1:17" x14ac:dyDescent="0.5">
      <c r="A40" s="1" t="s">
        <v>222</v>
      </c>
      <c r="C40" s="3">
        <v>0</v>
      </c>
      <c r="E40" s="3">
        <v>0</v>
      </c>
      <c r="G40" s="3">
        <v>0</v>
      </c>
      <c r="I40" s="3">
        <v>0</v>
      </c>
      <c r="K40" s="3">
        <v>13188080</v>
      </c>
      <c r="M40" s="3">
        <v>97163299557</v>
      </c>
      <c r="O40" s="3">
        <v>97163299557</v>
      </c>
      <c r="Q40" s="3">
        <v>0</v>
      </c>
    </row>
    <row r="41" spans="1:17" x14ac:dyDescent="0.5">
      <c r="A41" s="1" t="s">
        <v>58</v>
      </c>
      <c r="C41" s="3">
        <v>0</v>
      </c>
      <c r="E41" s="3">
        <v>0</v>
      </c>
      <c r="G41" s="3">
        <v>0</v>
      </c>
      <c r="I41" s="3">
        <v>0</v>
      </c>
      <c r="K41" s="3">
        <v>439136</v>
      </c>
      <c r="M41" s="3">
        <v>6424413212</v>
      </c>
      <c r="O41" s="3">
        <v>6985464890</v>
      </c>
      <c r="Q41" s="3">
        <v>-561051678</v>
      </c>
    </row>
    <row r="42" spans="1:17" x14ac:dyDescent="0.5">
      <c r="A42" s="1" t="s">
        <v>72</v>
      </c>
      <c r="C42" s="3">
        <v>0</v>
      </c>
      <c r="E42" s="3">
        <v>0</v>
      </c>
      <c r="G42" s="3">
        <v>0</v>
      </c>
      <c r="I42" s="3">
        <v>0</v>
      </c>
      <c r="K42" s="3">
        <v>100000</v>
      </c>
      <c r="M42" s="3">
        <v>1430437964</v>
      </c>
      <c r="O42" s="3">
        <v>1315624683</v>
      </c>
      <c r="Q42" s="3">
        <v>114813281</v>
      </c>
    </row>
    <row r="43" spans="1:17" x14ac:dyDescent="0.5">
      <c r="A43" s="1" t="s">
        <v>223</v>
      </c>
      <c r="C43" s="3">
        <v>0</v>
      </c>
      <c r="E43" s="3">
        <v>0</v>
      </c>
      <c r="G43" s="3">
        <v>0</v>
      </c>
      <c r="I43" s="3">
        <v>0</v>
      </c>
      <c r="K43" s="3">
        <v>11130</v>
      </c>
      <c r="M43" s="3">
        <v>105769710</v>
      </c>
      <c r="O43" s="3">
        <v>105217963</v>
      </c>
      <c r="Q43" s="3">
        <v>551747</v>
      </c>
    </row>
    <row r="44" spans="1:17" x14ac:dyDescent="0.5">
      <c r="A44" s="1" t="s">
        <v>224</v>
      </c>
      <c r="C44" s="3">
        <v>0</v>
      </c>
      <c r="E44" s="3">
        <v>0</v>
      </c>
      <c r="G44" s="3">
        <v>0</v>
      </c>
      <c r="I44" s="3">
        <v>0</v>
      </c>
      <c r="K44" s="3">
        <v>2399999</v>
      </c>
      <c r="M44" s="3">
        <v>1802399249</v>
      </c>
      <c r="O44" s="3">
        <v>9948448254</v>
      </c>
      <c r="Q44" s="3">
        <v>-8146049005</v>
      </c>
    </row>
    <row r="45" spans="1:17" x14ac:dyDescent="0.5">
      <c r="A45" s="1" t="s">
        <v>225</v>
      </c>
      <c r="C45" s="3">
        <v>0</v>
      </c>
      <c r="E45" s="3">
        <v>0</v>
      </c>
      <c r="G45" s="3">
        <v>0</v>
      </c>
      <c r="I45" s="3">
        <v>0</v>
      </c>
      <c r="K45" s="3">
        <v>635792</v>
      </c>
      <c r="M45" s="3">
        <v>34623529424</v>
      </c>
      <c r="O45" s="3">
        <v>35986736082</v>
      </c>
      <c r="Q45" s="3">
        <v>-1363206658</v>
      </c>
    </row>
    <row r="46" spans="1:17" x14ac:dyDescent="0.5">
      <c r="A46" s="1" t="s">
        <v>73</v>
      </c>
      <c r="C46" s="3">
        <v>0</v>
      </c>
      <c r="E46" s="3">
        <v>0</v>
      </c>
      <c r="G46" s="3">
        <v>0</v>
      </c>
      <c r="I46" s="3">
        <v>0</v>
      </c>
      <c r="K46" s="3">
        <v>200000</v>
      </c>
      <c r="M46" s="3">
        <v>5586561005</v>
      </c>
      <c r="O46" s="3">
        <v>6237838287</v>
      </c>
      <c r="Q46" s="3">
        <v>-651277282</v>
      </c>
    </row>
    <row r="47" spans="1:17" x14ac:dyDescent="0.5">
      <c r="A47" s="1" t="s">
        <v>98</v>
      </c>
      <c r="C47" s="3">
        <v>0</v>
      </c>
      <c r="E47" s="3">
        <v>0</v>
      </c>
      <c r="G47" s="3">
        <v>0</v>
      </c>
      <c r="I47" s="3">
        <v>0</v>
      </c>
      <c r="K47" s="3">
        <v>796980</v>
      </c>
      <c r="M47" s="3">
        <v>148553892125</v>
      </c>
      <c r="O47" s="3">
        <v>249666665788</v>
      </c>
      <c r="Q47" s="3">
        <v>-101112773663</v>
      </c>
    </row>
    <row r="48" spans="1:17" x14ac:dyDescent="0.5">
      <c r="A48" s="1" t="s">
        <v>30</v>
      </c>
      <c r="C48" s="3">
        <v>0</v>
      </c>
      <c r="E48" s="3">
        <v>0</v>
      </c>
      <c r="G48" s="3">
        <v>0</v>
      </c>
      <c r="I48" s="3">
        <v>0</v>
      </c>
      <c r="K48" s="3">
        <v>250000</v>
      </c>
      <c r="M48" s="3">
        <v>22718505315</v>
      </c>
      <c r="O48" s="3">
        <v>27289157520</v>
      </c>
      <c r="Q48" s="3">
        <v>-4570652205</v>
      </c>
    </row>
    <row r="49" spans="1:17" x14ac:dyDescent="0.5">
      <c r="A49" s="1" t="s">
        <v>226</v>
      </c>
      <c r="C49" s="3">
        <v>0</v>
      </c>
      <c r="E49" s="3">
        <v>0</v>
      </c>
      <c r="G49" s="3">
        <v>0</v>
      </c>
      <c r="I49" s="3">
        <v>0</v>
      </c>
      <c r="K49" s="3">
        <v>4294801</v>
      </c>
      <c r="M49" s="3">
        <v>32334477030</v>
      </c>
      <c r="O49" s="3">
        <v>32334477030</v>
      </c>
      <c r="Q49" s="3">
        <v>0</v>
      </c>
    </row>
    <row r="50" spans="1:17" x14ac:dyDescent="0.5">
      <c r="A50" s="1" t="s">
        <v>227</v>
      </c>
      <c r="C50" s="3">
        <v>0</v>
      </c>
      <c r="E50" s="3">
        <v>0</v>
      </c>
      <c r="G50" s="3">
        <v>0</v>
      </c>
      <c r="I50" s="3">
        <v>0</v>
      </c>
      <c r="K50" s="3">
        <v>2550528</v>
      </c>
      <c r="M50" s="3">
        <v>58399221912</v>
      </c>
      <c r="O50" s="3">
        <v>70686774280</v>
      </c>
      <c r="Q50" s="3">
        <v>-12287552368</v>
      </c>
    </row>
    <row r="51" spans="1:17" x14ac:dyDescent="0.5">
      <c r="A51" s="1" t="s">
        <v>26</v>
      </c>
      <c r="C51" s="3">
        <v>0</v>
      </c>
      <c r="E51" s="3">
        <v>0</v>
      </c>
      <c r="G51" s="3">
        <v>0</v>
      </c>
      <c r="I51" s="3">
        <v>0</v>
      </c>
      <c r="K51" s="3">
        <v>10000</v>
      </c>
      <c r="M51" s="3">
        <v>1629264178</v>
      </c>
      <c r="O51" s="3">
        <v>2021798274</v>
      </c>
      <c r="Q51" s="3">
        <v>-392534096</v>
      </c>
    </row>
    <row r="52" spans="1:17" x14ac:dyDescent="0.5">
      <c r="A52" s="1" t="s">
        <v>48</v>
      </c>
      <c r="C52" s="3">
        <v>0</v>
      </c>
      <c r="E52" s="3">
        <v>0</v>
      </c>
      <c r="G52" s="3">
        <v>0</v>
      </c>
      <c r="I52" s="3">
        <v>0</v>
      </c>
      <c r="K52" s="3">
        <v>257784</v>
      </c>
      <c r="M52" s="3">
        <v>3180543576</v>
      </c>
      <c r="O52" s="3">
        <v>2953987715</v>
      </c>
      <c r="Q52" s="3">
        <v>226555861</v>
      </c>
    </row>
    <row r="53" spans="1:17" x14ac:dyDescent="0.5">
      <c r="A53" s="1" t="s">
        <v>228</v>
      </c>
      <c r="C53" s="3">
        <v>0</v>
      </c>
      <c r="E53" s="3">
        <v>0</v>
      </c>
      <c r="G53" s="3">
        <v>0</v>
      </c>
      <c r="I53" s="3">
        <v>0</v>
      </c>
      <c r="K53" s="3">
        <v>218674</v>
      </c>
      <c r="M53" s="3">
        <v>3120927871</v>
      </c>
      <c r="O53" s="3">
        <v>4495271358</v>
      </c>
      <c r="Q53" s="3">
        <v>-1374343487</v>
      </c>
    </row>
    <row r="54" spans="1:17" x14ac:dyDescent="0.5">
      <c r="A54" s="1" t="s">
        <v>27</v>
      </c>
      <c r="C54" s="3">
        <v>0</v>
      </c>
      <c r="E54" s="3">
        <v>0</v>
      </c>
      <c r="G54" s="3">
        <v>0</v>
      </c>
      <c r="I54" s="3">
        <v>0</v>
      </c>
      <c r="K54" s="3">
        <v>21994</v>
      </c>
      <c r="M54" s="3">
        <v>3563750531</v>
      </c>
      <c r="O54" s="3">
        <v>4130602197</v>
      </c>
      <c r="Q54" s="3">
        <v>-566851666</v>
      </c>
    </row>
    <row r="55" spans="1:17" x14ac:dyDescent="0.5">
      <c r="A55" s="1" t="s">
        <v>35</v>
      </c>
      <c r="C55" s="3">
        <v>0</v>
      </c>
      <c r="E55" s="3">
        <v>0</v>
      </c>
      <c r="G55" s="3">
        <v>0</v>
      </c>
      <c r="I55" s="3">
        <v>0</v>
      </c>
      <c r="K55" s="3">
        <v>50000</v>
      </c>
      <c r="M55" s="3">
        <v>5187588010</v>
      </c>
      <c r="O55" s="3">
        <v>5465435954</v>
      </c>
      <c r="Q55" s="3">
        <v>-277847944</v>
      </c>
    </row>
    <row r="56" spans="1:17" x14ac:dyDescent="0.5">
      <c r="A56" s="1" t="s">
        <v>25</v>
      </c>
      <c r="C56" s="3">
        <v>0</v>
      </c>
      <c r="E56" s="3">
        <v>0</v>
      </c>
      <c r="G56" s="3">
        <v>0</v>
      </c>
      <c r="I56" s="3">
        <v>0</v>
      </c>
      <c r="K56" s="3">
        <v>391297</v>
      </c>
      <c r="M56" s="3">
        <v>25676783423</v>
      </c>
      <c r="O56" s="3">
        <v>28834647741</v>
      </c>
      <c r="Q56" s="3">
        <v>-3157864318</v>
      </c>
    </row>
    <row r="57" spans="1:17" x14ac:dyDescent="0.5">
      <c r="A57" s="1" t="s">
        <v>68</v>
      </c>
      <c r="C57" s="3">
        <v>0</v>
      </c>
      <c r="E57" s="3">
        <v>0</v>
      </c>
      <c r="G57" s="3">
        <v>0</v>
      </c>
      <c r="I57" s="3">
        <v>0</v>
      </c>
      <c r="K57" s="3">
        <v>1100000</v>
      </c>
      <c r="M57" s="3">
        <v>11318738369</v>
      </c>
      <c r="O57" s="3">
        <v>13369208532</v>
      </c>
      <c r="Q57" s="3">
        <v>-2050470163</v>
      </c>
    </row>
    <row r="58" spans="1:17" x14ac:dyDescent="0.5">
      <c r="A58" s="1" t="s">
        <v>163</v>
      </c>
      <c r="C58" s="3">
        <v>405000</v>
      </c>
      <c r="E58" s="3">
        <v>405000000000</v>
      </c>
      <c r="G58" s="3">
        <v>403248279888</v>
      </c>
      <c r="I58" s="3">
        <v>1751720112</v>
      </c>
      <c r="K58" s="3">
        <v>405000</v>
      </c>
      <c r="M58" s="3">
        <v>405000000000</v>
      </c>
      <c r="O58" s="3">
        <v>403248279888</v>
      </c>
      <c r="Q58" s="3">
        <v>1751720112</v>
      </c>
    </row>
    <row r="59" spans="1:17" x14ac:dyDescent="0.5">
      <c r="A59" s="1" t="s">
        <v>143</v>
      </c>
      <c r="C59" s="3">
        <v>186</v>
      </c>
      <c r="E59" s="3">
        <v>152661291</v>
      </c>
      <c r="G59" s="3">
        <v>144077691</v>
      </c>
      <c r="I59" s="3">
        <v>8583600</v>
      </c>
      <c r="K59" s="3">
        <v>186</v>
      </c>
      <c r="M59" s="3">
        <v>152661291</v>
      </c>
      <c r="O59" s="3">
        <v>144077691</v>
      </c>
      <c r="Q59" s="3">
        <v>8583600</v>
      </c>
    </row>
    <row r="60" spans="1:17" x14ac:dyDescent="0.5">
      <c r="A60" s="1" t="s">
        <v>157</v>
      </c>
      <c r="C60" s="3">
        <v>150000</v>
      </c>
      <c r="E60" s="3">
        <v>149982812500</v>
      </c>
      <c r="G60" s="3">
        <v>150011437500</v>
      </c>
      <c r="I60" s="3">
        <v>-28625000</v>
      </c>
      <c r="K60" s="3">
        <v>150000</v>
      </c>
      <c r="M60" s="3">
        <v>149982812500</v>
      </c>
      <c r="O60" s="3">
        <v>150011437500</v>
      </c>
      <c r="Q60" s="3">
        <v>-28625000</v>
      </c>
    </row>
    <row r="61" spans="1:17" x14ac:dyDescent="0.5">
      <c r="A61" s="1" t="s">
        <v>229</v>
      </c>
      <c r="C61" s="3">
        <v>0</v>
      </c>
      <c r="E61" s="3">
        <v>0</v>
      </c>
      <c r="G61" s="3">
        <v>0</v>
      </c>
      <c r="I61" s="3">
        <v>0</v>
      </c>
      <c r="K61" s="3">
        <v>31029</v>
      </c>
      <c r="M61" s="3">
        <v>31029000000</v>
      </c>
      <c r="O61" s="3">
        <v>29860274781</v>
      </c>
      <c r="Q61" s="3">
        <v>1168725219</v>
      </c>
    </row>
    <row r="62" spans="1:17" x14ac:dyDescent="0.5">
      <c r="A62" s="1" t="s">
        <v>230</v>
      </c>
      <c r="C62" s="3">
        <v>0</v>
      </c>
      <c r="E62" s="3">
        <v>0</v>
      </c>
      <c r="G62" s="3">
        <v>0</v>
      </c>
      <c r="I62" s="3">
        <v>0</v>
      </c>
      <c r="K62" s="3">
        <v>482778</v>
      </c>
      <c r="M62" s="3">
        <v>482778000000</v>
      </c>
      <c r="O62" s="3">
        <v>455292501216</v>
      </c>
      <c r="Q62" s="3">
        <v>27485498784</v>
      </c>
    </row>
    <row r="63" spans="1:17" x14ac:dyDescent="0.5">
      <c r="A63" s="1" t="s">
        <v>231</v>
      </c>
      <c r="C63" s="3">
        <v>0</v>
      </c>
      <c r="E63" s="3">
        <v>0</v>
      </c>
      <c r="G63" s="3">
        <v>0</v>
      </c>
      <c r="I63" s="3">
        <v>0</v>
      </c>
      <c r="K63" s="3">
        <v>5000</v>
      </c>
      <c r="M63" s="3">
        <v>5000000000</v>
      </c>
      <c r="O63" s="3">
        <v>4926201964</v>
      </c>
      <c r="Q63" s="3">
        <v>73798036</v>
      </c>
    </row>
    <row r="64" spans="1:17" x14ac:dyDescent="0.5">
      <c r="A64" s="1" t="s">
        <v>232</v>
      </c>
      <c r="C64" s="3">
        <v>0</v>
      </c>
      <c r="E64" s="3">
        <v>0</v>
      </c>
      <c r="G64" s="3">
        <v>0</v>
      </c>
      <c r="I64" s="3">
        <v>0</v>
      </c>
      <c r="K64" s="3">
        <v>56965</v>
      </c>
      <c r="M64" s="3">
        <v>56965000000</v>
      </c>
      <c r="O64" s="3">
        <v>55075170815</v>
      </c>
      <c r="Q64" s="3">
        <v>1889829185</v>
      </c>
    </row>
    <row r="65" spans="1:17" x14ac:dyDescent="0.5">
      <c r="A65" s="1" t="s">
        <v>233</v>
      </c>
      <c r="C65" s="3">
        <v>0</v>
      </c>
      <c r="E65" s="3">
        <v>0</v>
      </c>
      <c r="G65" s="3">
        <v>0</v>
      </c>
      <c r="I65" s="3">
        <v>0</v>
      </c>
      <c r="K65" s="3">
        <v>91619</v>
      </c>
      <c r="M65" s="3">
        <v>91619000000</v>
      </c>
      <c r="O65" s="3">
        <v>87846512695</v>
      </c>
      <c r="Q65" s="3">
        <v>3772487305</v>
      </c>
    </row>
    <row r="66" spans="1:17" x14ac:dyDescent="0.5">
      <c r="A66" s="1" t="s">
        <v>192</v>
      </c>
      <c r="C66" s="3">
        <v>0</v>
      </c>
      <c r="E66" s="3">
        <v>0</v>
      </c>
      <c r="G66" s="3">
        <v>0</v>
      </c>
      <c r="I66" s="3">
        <v>0</v>
      </c>
      <c r="K66" s="3">
        <v>1000</v>
      </c>
      <c r="M66" s="3">
        <v>1000000000</v>
      </c>
      <c r="O66" s="3">
        <v>979822375</v>
      </c>
      <c r="Q66" s="3">
        <v>20177625</v>
      </c>
    </row>
    <row r="67" spans="1:17" ht="22.5" thickBot="1" x14ac:dyDescent="0.55000000000000004">
      <c r="E67" s="5">
        <f>SUM(E8:E66)</f>
        <v>828004404500</v>
      </c>
      <c r="G67" s="5">
        <f>SUM(G8:G66)</f>
        <v>827436417057</v>
      </c>
      <c r="I67" s="5">
        <f>SUM(I8:I66)</f>
        <v>567987443</v>
      </c>
      <c r="M67" s="5">
        <f>SUM(M8:M66)</f>
        <v>2855081463401</v>
      </c>
      <c r="O67" s="5">
        <f>SUM(O8:O66)</f>
        <v>3047630211569</v>
      </c>
      <c r="Q67" s="5">
        <f>SUM(Q8:Q66)</f>
        <v>-192548748168</v>
      </c>
    </row>
    <row r="68" spans="1:17" ht="22.5" thickTop="1" x14ac:dyDescent="0.5"/>
    <row r="69" spans="1:17" x14ac:dyDescent="0.5">
      <c r="I69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7"/>
  <sheetViews>
    <sheetView rightToLeft="1" topLeftCell="A97" workbookViewId="0">
      <selection activeCell="T14" sqref="T14"/>
    </sheetView>
  </sheetViews>
  <sheetFormatPr defaultRowHeight="21.75" x14ac:dyDescent="0.5"/>
  <cols>
    <col min="1" max="1" width="29.71093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9.28515625" style="1" bestFit="1" customWidth="1"/>
    <col min="18" max="18" width="1" style="1" customWidth="1"/>
    <col min="19" max="19" width="19.28515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22.5" x14ac:dyDescent="0.5">
      <c r="A3" s="10" t="s">
        <v>182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6" spans="1:21" ht="22.5" x14ac:dyDescent="0.5">
      <c r="A6" s="14" t="s">
        <v>3</v>
      </c>
      <c r="C6" s="12" t="s">
        <v>184</v>
      </c>
      <c r="D6" s="12" t="s">
        <v>184</v>
      </c>
      <c r="E6" s="12" t="s">
        <v>184</v>
      </c>
      <c r="F6" s="12" t="s">
        <v>184</v>
      </c>
      <c r="G6" s="12" t="s">
        <v>184</v>
      </c>
      <c r="H6" s="12" t="s">
        <v>184</v>
      </c>
      <c r="I6" s="12" t="s">
        <v>184</v>
      </c>
      <c r="J6" s="12" t="s">
        <v>184</v>
      </c>
      <c r="K6" s="12" t="s">
        <v>184</v>
      </c>
      <c r="M6" s="12" t="s">
        <v>185</v>
      </c>
      <c r="N6" s="12" t="s">
        <v>185</v>
      </c>
      <c r="O6" s="12" t="s">
        <v>185</v>
      </c>
      <c r="P6" s="12" t="s">
        <v>185</v>
      </c>
      <c r="Q6" s="12" t="s">
        <v>185</v>
      </c>
      <c r="R6" s="12" t="s">
        <v>185</v>
      </c>
      <c r="S6" s="12" t="s">
        <v>185</v>
      </c>
      <c r="T6" s="12" t="s">
        <v>185</v>
      </c>
      <c r="U6" s="12" t="s">
        <v>185</v>
      </c>
    </row>
    <row r="7" spans="1:21" ht="22.5" x14ac:dyDescent="0.5">
      <c r="A7" s="12" t="s">
        <v>3</v>
      </c>
      <c r="C7" s="13" t="s">
        <v>234</v>
      </c>
      <c r="E7" s="13" t="s">
        <v>235</v>
      </c>
      <c r="G7" s="13" t="s">
        <v>236</v>
      </c>
      <c r="I7" s="13" t="s">
        <v>172</v>
      </c>
      <c r="K7" s="13" t="s">
        <v>237</v>
      </c>
      <c r="M7" s="13" t="s">
        <v>234</v>
      </c>
      <c r="O7" s="13" t="s">
        <v>235</v>
      </c>
      <c r="Q7" s="13" t="s">
        <v>236</v>
      </c>
      <c r="S7" s="13" t="s">
        <v>172</v>
      </c>
      <c r="U7" s="13" t="s">
        <v>237</v>
      </c>
    </row>
    <row r="8" spans="1:21" x14ac:dyDescent="0.5">
      <c r="A8" s="1" t="s">
        <v>41</v>
      </c>
      <c r="C8" s="3">
        <v>0</v>
      </c>
      <c r="E8" s="3">
        <v>9768780971</v>
      </c>
      <c r="G8" s="3">
        <v>18820234</v>
      </c>
      <c r="I8" s="3">
        <f>C8+E8+G8</f>
        <v>9787601205</v>
      </c>
      <c r="K8" s="6">
        <f>I8/$I$116</f>
        <v>1.2259311797184371E-2</v>
      </c>
      <c r="M8" s="3">
        <v>0</v>
      </c>
      <c r="O8" s="3">
        <v>12930112774</v>
      </c>
      <c r="Q8" s="3">
        <v>-2561072432</v>
      </c>
      <c r="S8" s="3">
        <f>M8+O8+Q8</f>
        <v>10369040342</v>
      </c>
      <c r="U8" s="6">
        <f>S8/$S$116</f>
        <v>-1.2354412843701359E-2</v>
      </c>
    </row>
    <row r="9" spans="1:21" x14ac:dyDescent="0.5">
      <c r="A9" s="1" t="s">
        <v>43</v>
      </c>
      <c r="C9" s="3">
        <v>0</v>
      </c>
      <c r="E9" s="3">
        <v>9835398127</v>
      </c>
      <c r="G9" s="3">
        <v>0</v>
      </c>
      <c r="I9" s="3">
        <f t="shared" ref="I9:I73" si="0">C9+E9+G9</f>
        <v>9835398127</v>
      </c>
      <c r="K9" s="6">
        <f t="shared" ref="K9:K73" si="1">I9/$I$116</f>
        <v>1.2319179108640048E-2</v>
      </c>
      <c r="M9" s="3">
        <v>0</v>
      </c>
      <c r="O9" s="3">
        <v>0</v>
      </c>
      <c r="Q9" s="3">
        <v>0</v>
      </c>
      <c r="S9" s="3">
        <f t="shared" ref="S9:S73" si="2">M9+O9+Q9</f>
        <v>0</v>
      </c>
      <c r="U9" s="6">
        <f t="shared" ref="U9:U73" si="3">S9/$S$116</f>
        <v>0</v>
      </c>
    </row>
    <row r="10" spans="1:21" x14ac:dyDescent="0.5">
      <c r="A10" s="1" t="s">
        <v>87</v>
      </c>
      <c r="C10" s="3">
        <v>0</v>
      </c>
      <c r="E10" s="3">
        <v>6507097813</v>
      </c>
      <c r="G10" s="3">
        <v>69904673</v>
      </c>
      <c r="I10" s="3">
        <f t="shared" si="0"/>
        <v>6577002486</v>
      </c>
      <c r="K10" s="6">
        <f t="shared" si="1"/>
        <v>8.2379249499398392E-3</v>
      </c>
      <c r="M10" s="3">
        <v>0</v>
      </c>
      <c r="O10" s="3">
        <v>8000170354</v>
      </c>
      <c r="Q10" s="3">
        <v>252850113</v>
      </c>
      <c r="S10" s="3">
        <f t="shared" si="2"/>
        <v>8253020467</v>
      </c>
      <c r="U10" s="6">
        <f t="shared" si="3"/>
        <v>-9.8332361234857064E-3</v>
      </c>
    </row>
    <row r="11" spans="1:21" x14ac:dyDescent="0.5">
      <c r="A11" s="1" t="s">
        <v>77</v>
      </c>
      <c r="C11" s="3">
        <v>0</v>
      </c>
      <c r="E11" s="3">
        <v>1343649020</v>
      </c>
      <c r="G11" s="3">
        <v>-717386172</v>
      </c>
      <c r="I11" s="3">
        <f t="shared" si="0"/>
        <v>626262848</v>
      </c>
      <c r="K11" s="6">
        <f t="shared" si="1"/>
        <v>7.8441605453873639E-4</v>
      </c>
      <c r="M11" s="3">
        <v>0</v>
      </c>
      <c r="O11" s="3">
        <v>-4668558314</v>
      </c>
      <c r="Q11" s="3">
        <v>-11970955520</v>
      </c>
      <c r="S11" s="3">
        <f t="shared" si="2"/>
        <v>-16639513834</v>
      </c>
      <c r="U11" s="6">
        <f t="shared" si="3"/>
        <v>1.9825501362073499E-2</v>
      </c>
    </row>
    <row r="12" spans="1:21" x14ac:dyDescent="0.5">
      <c r="A12" s="1" t="s">
        <v>40</v>
      </c>
      <c r="C12" s="3">
        <v>0</v>
      </c>
      <c r="E12" s="3">
        <v>-3117202073</v>
      </c>
      <c r="G12" s="3">
        <v>7972581760</v>
      </c>
      <c r="I12" s="3">
        <f t="shared" si="0"/>
        <v>4855379687</v>
      </c>
      <c r="K12" s="6">
        <f t="shared" si="1"/>
        <v>6.081532362213613E-3</v>
      </c>
      <c r="M12" s="3">
        <v>0</v>
      </c>
      <c r="O12" s="3">
        <v>0</v>
      </c>
      <c r="Q12" s="3">
        <v>7972581760</v>
      </c>
      <c r="S12" s="3">
        <f t="shared" si="2"/>
        <v>7972581760</v>
      </c>
      <c r="U12" s="6">
        <f t="shared" si="3"/>
        <v>-9.499101483310941E-3</v>
      </c>
    </row>
    <row r="13" spans="1:21" x14ac:dyDescent="0.5">
      <c r="A13" s="1" t="s">
        <v>39</v>
      </c>
      <c r="C13" s="3">
        <v>0</v>
      </c>
      <c r="E13" s="3">
        <v>8002543482</v>
      </c>
      <c r="G13" s="3">
        <v>-5944443794</v>
      </c>
      <c r="I13" s="3">
        <f t="shared" si="0"/>
        <v>2058099688</v>
      </c>
      <c r="K13" s="6">
        <f t="shared" si="1"/>
        <v>2.5778416239507864E-3</v>
      </c>
      <c r="M13" s="3">
        <v>0</v>
      </c>
      <c r="O13" s="3">
        <v>0</v>
      </c>
      <c r="Q13" s="3">
        <v>-5944443794</v>
      </c>
      <c r="S13" s="3">
        <f t="shared" si="2"/>
        <v>-5944443794</v>
      </c>
      <c r="U13" s="6">
        <f t="shared" si="3"/>
        <v>7.0826335258610019E-3</v>
      </c>
    </row>
    <row r="14" spans="1:21" x14ac:dyDescent="0.5">
      <c r="A14" s="1" t="s">
        <v>263</v>
      </c>
      <c r="C14" s="3">
        <v>0</v>
      </c>
      <c r="E14" s="3">
        <v>-798211894</v>
      </c>
      <c r="G14" s="3">
        <v>0</v>
      </c>
      <c r="I14" s="3">
        <f t="shared" si="0"/>
        <v>-798211894</v>
      </c>
      <c r="K14" s="6">
        <f t="shared" si="1"/>
        <v>-9.9978823041626782E-4</v>
      </c>
      <c r="M14" s="3">
        <v>0</v>
      </c>
      <c r="O14" s="3">
        <v>0</v>
      </c>
      <c r="Q14" s="3">
        <v>0</v>
      </c>
      <c r="S14" s="3">
        <f t="shared" si="2"/>
        <v>0</v>
      </c>
      <c r="U14" s="6">
        <f t="shared" si="3"/>
        <v>0</v>
      </c>
    </row>
    <row r="15" spans="1:21" x14ac:dyDescent="0.5">
      <c r="A15" s="1" t="s">
        <v>55</v>
      </c>
      <c r="C15" s="3">
        <v>0</v>
      </c>
      <c r="E15" s="3">
        <v>3675075201</v>
      </c>
      <c r="G15" s="3">
        <v>-988719867</v>
      </c>
      <c r="I15" s="3">
        <f t="shared" si="0"/>
        <v>2686355334</v>
      </c>
      <c r="K15" s="6">
        <f t="shared" si="1"/>
        <v>3.3647537274722221E-3</v>
      </c>
      <c r="M15" s="3">
        <v>0</v>
      </c>
      <c r="O15" s="3">
        <v>-50000480011</v>
      </c>
      <c r="Q15" s="3">
        <v>-988719867</v>
      </c>
      <c r="S15" s="3">
        <f t="shared" si="2"/>
        <v>-50989199878</v>
      </c>
      <c r="U15" s="6">
        <f t="shared" si="3"/>
        <v>6.075216269640963E-2</v>
      </c>
    </row>
    <row r="16" spans="1:21" x14ac:dyDescent="0.5">
      <c r="A16" s="1" t="s">
        <v>89</v>
      </c>
      <c r="C16" s="3">
        <v>0</v>
      </c>
      <c r="E16" s="3">
        <v>15327557612</v>
      </c>
      <c r="G16" s="3">
        <v>-443481604</v>
      </c>
      <c r="I16" s="3">
        <f t="shared" si="0"/>
        <v>14884076008</v>
      </c>
      <c r="K16" s="6">
        <f t="shared" si="1"/>
        <v>1.8642824199033479E-2</v>
      </c>
      <c r="M16" s="3">
        <v>0</v>
      </c>
      <c r="O16" s="3">
        <v>-9123392675</v>
      </c>
      <c r="Q16" s="3">
        <v>-443481604</v>
      </c>
      <c r="S16" s="3">
        <f t="shared" si="2"/>
        <v>-9566874279</v>
      </c>
      <c r="U16" s="6">
        <f t="shared" si="3"/>
        <v>1.1398655089402078E-2</v>
      </c>
    </row>
    <row r="17" spans="1:21" x14ac:dyDescent="0.5">
      <c r="A17" s="1" t="s">
        <v>83</v>
      </c>
      <c r="C17" s="3">
        <v>0</v>
      </c>
      <c r="E17" s="3">
        <v>38045372844</v>
      </c>
      <c r="G17" s="3">
        <v>-1342101220</v>
      </c>
      <c r="I17" s="3">
        <f t="shared" si="0"/>
        <v>36703271624</v>
      </c>
      <c r="K17" s="6">
        <f t="shared" si="1"/>
        <v>4.5972127530646112E-2</v>
      </c>
      <c r="M17" s="3">
        <v>0</v>
      </c>
      <c r="O17" s="3">
        <v>-26031024371</v>
      </c>
      <c r="Q17" s="3">
        <v>-6052862587</v>
      </c>
      <c r="S17" s="3">
        <f t="shared" si="2"/>
        <v>-32083886958</v>
      </c>
      <c r="U17" s="6">
        <f t="shared" si="3"/>
        <v>3.8227026999233728E-2</v>
      </c>
    </row>
    <row r="18" spans="1:21" x14ac:dyDescent="0.5">
      <c r="A18" s="1" t="s">
        <v>80</v>
      </c>
      <c r="C18" s="3">
        <v>0</v>
      </c>
      <c r="E18" s="3">
        <v>569663001</v>
      </c>
      <c r="G18" s="3">
        <v>843337978</v>
      </c>
      <c r="I18" s="3">
        <f t="shared" si="0"/>
        <v>1413000979</v>
      </c>
      <c r="K18" s="6">
        <f t="shared" si="1"/>
        <v>1.769832996714108E-3</v>
      </c>
      <c r="M18" s="3">
        <v>0</v>
      </c>
      <c r="O18" s="3">
        <v>24262773640</v>
      </c>
      <c r="Q18" s="3">
        <v>14652226722</v>
      </c>
      <c r="S18" s="3">
        <f t="shared" si="2"/>
        <v>38915000362</v>
      </c>
      <c r="U18" s="6">
        <f t="shared" si="3"/>
        <v>-4.6366101821164643E-2</v>
      </c>
    </row>
    <row r="19" spans="1:21" x14ac:dyDescent="0.5">
      <c r="A19" s="1" t="s">
        <v>36</v>
      </c>
      <c r="C19" s="3">
        <v>0</v>
      </c>
      <c r="E19" s="3">
        <v>-1191060982</v>
      </c>
      <c r="G19" s="3">
        <v>649873039</v>
      </c>
      <c r="I19" s="3">
        <f t="shared" si="0"/>
        <v>-541187943</v>
      </c>
      <c r="K19" s="6">
        <f t="shared" si="1"/>
        <v>-6.7785676951412355E-4</v>
      </c>
      <c r="M19" s="3">
        <v>0</v>
      </c>
      <c r="O19" s="3">
        <v>8292794340</v>
      </c>
      <c r="Q19" s="3">
        <v>999726605</v>
      </c>
      <c r="S19" s="3">
        <f t="shared" si="2"/>
        <v>9292520945</v>
      </c>
      <c r="U19" s="6">
        <f t="shared" si="3"/>
        <v>-1.1071770995842065E-2</v>
      </c>
    </row>
    <row r="20" spans="1:21" x14ac:dyDescent="0.5">
      <c r="A20" s="1" t="s">
        <v>37</v>
      </c>
      <c r="C20" s="3">
        <v>0</v>
      </c>
      <c r="E20" s="3">
        <v>-6119665808</v>
      </c>
      <c r="G20" s="3">
        <v>-843067192</v>
      </c>
      <c r="I20" s="3">
        <f t="shared" si="0"/>
        <v>-6962733000</v>
      </c>
      <c r="K20" s="6">
        <f t="shared" si="1"/>
        <v>-8.721065868921957E-3</v>
      </c>
      <c r="M20" s="3">
        <v>0</v>
      </c>
      <c r="O20" s="3">
        <v>-3166585734</v>
      </c>
      <c r="Q20" s="3">
        <v>-841588542</v>
      </c>
      <c r="S20" s="3">
        <f t="shared" si="2"/>
        <v>-4008174276</v>
      </c>
      <c r="U20" s="6">
        <f t="shared" si="3"/>
        <v>4.775624177546265E-3</v>
      </c>
    </row>
    <row r="21" spans="1:21" x14ac:dyDescent="0.5">
      <c r="A21" s="1" t="s">
        <v>31</v>
      </c>
      <c r="C21" s="3">
        <v>0</v>
      </c>
      <c r="E21" s="3">
        <v>4333496803</v>
      </c>
      <c r="G21" s="3">
        <v>-439009104</v>
      </c>
      <c r="I21" s="3">
        <f t="shared" si="0"/>
        <v>3894487699</v>
      </c>
      <c r="K21" s="6">
        <f t="shared" si="1"/>
        <v>4.8779816415027415E-3</v>
      </c>
      <c r="M21" s="3">
        <v>0</v>
      </c>
      <c r="O21" s="3">
        <v>-489886575</v>
      </c>
      <c r="Q21" s="3">
        <v>-3052189969</v>
      </c>
      <c r="S21" s="3">
        <f t="shared" si="2"/>
        <v>-3542076544</v>
      </c>
      <c r="U21" s="6">
        <f t="shared" si="3"/>
        <v>4.220282157772602E-3</v>
      </c>
    </row>
    <row r="22" spans="1:21" x14ac:dyDescent="0.5">
      <c r="A22" s="1" t="s">
        <v>213</v>
      </c>
      <c r="C22" s="3">
        <v>0</v>
      </c>
      <c r="E22" s="3">
        <v>0</v>
      </c>
      <c r="G22" s="3">
        <v>0</v>
      </c>
      <c r="I22" s="3">
        <f t="shared" si="0"/>
        <v>0</v>
      </c>
      <c r="K22" s="6">
        <f t="shared" si="1"/>
        <v>0</v>
      </c>
      <c r="M22" s="3">
        <v>0</v>
      </c>
      <c r="O22" s="3">
        <v>0</v>
      </c>
      <c r="Q22" s="3">
        <v>265281694</v>
      </c>
      <c r="S22" s="3">
        <f t="shared" si="2"/>
        <v>265281694</v>
      </c>
      <c r="U22" s="6">
        <f t="shared" si="3"/>
        <v>-3.160754958467355E-4</v>
      </c>
    </row>
    <row r="23" spans="1:21" x14ac:dyDescent="0.5">
      <c r="A23" s="1" t="s">
        <v>86</v>
      </c>
      <c r="C23" s="3">
        <v>0</v>
      </c>
      <c r="E23" s="3">
        <v>19658509313</v>
      </c>
      <c r="G23" s="3">
        <v>0</v>
      </c>
      <c r="I23" s="3">
        <f t="shared" si="0"/>
        <v>19658509313</v>
      </c>
      <c r="K23" s="6">
        <f t="shared" si="1"/>
        <v>2.4622968395239159E-2</v>
      </c>
      <c r="M23" s="3">
        <v>0</v>
      </c>
      <c r="O23" s="3">
        <v>25457232244</v>
      </c>
      <c r="Q23" s="3">
        <v>-108004138</v>
      </c>
      <c r="S23" s="3">
        <f t="shared" si="2"/>
        <v>25349228106</v>
      </c>
      <c r="U23" s="6">
        <f t="shared" si="3"/>
        <v>-3.0202874997232013E-2</v>
      </c>
    </row>
    <row r="24" spans="1:21" x14ac:dyDescent="0.5">
      <c r="A24" s="1" t="s">
        <v>78</v>
      </c>
      <c r="C24" s="3">
        <v>0</v>
      </c>
      <c r="E24" s="3">
        <v>23256149994</v>
      </c>
      <c r="G24" s="3">
        <v>0</v>
      </c>
      <c r="I24" s="3">
        <f t="shared" si="0"/>
        <v>23256149994</v>
      </c>
      <c r="K24" s="6">
        <f t="shared" si="1"/>
        <v>2.9129138795815235E-2</v>
      </c>
      <c r="M24" s="3">
        <v>0</v>
      </c>
      <c r="O24" s="3">
        <v>23997343916</v>
      </c>
      <c r="Q24" s="3">
        <v>-135724052</v>
      </c>
      <c r="S24" s="3">
        <f t="shared" si="2"/>
        <v>23861619864</v>
      </c>
      <c r="U24" s="6">
        <f t="shared" si="3"/>
        <v>-2.8430432633697343E-2</v>
      </c>
    </row>
    <row r="25" spans="1:21" x14ac:dyDescent="0.5">
      <c r="A25" s="1" t="s">
        <v>74</v>
      </c>
      <c r="C25" s="3">
        <v>0</v>
      </c>
      <c r="E25" s="3">
        <v>1911267048</v>
      </c>
      <c r="G25" s="3">
        <v>0</v>
      </c>
      <c r="I25" s="3">
        <f t="shared" si="0"/>
        <v>1911267048</v>
      </c>
      <c r="K25" s="6">
        <f t="shared" si="1"/>
        <v>2.3939286223826225E-3</v>
      </c>
      <c r="M25" s="3">
        <v>0</v>
      </c>
      <c r="O25" s="3">
        <v>-9836391887</v>
      </c>
      <c r="Q25" s="3">
        <v>-35150417</v>
      </c>
      <c r="S25" s="3">
        <f t="shared" si="2"/>
        <v>-9871542304</v>
      </c>
      <c r="U25" s="6">
        <f t="shared" si="3"/>
        <v>1.1761658263946496E-2</v>
      </c>
    </row>
    <row r="26" spans="1:21" x14ac:dyDescent="0.5">
      <c r="A26" s="1" t="s">
        <v>70</v>
      </c>
      <c r="C26" s="3">
        <v>0</v>
      </c>
      <c r="E26" s="3">
        <v>-3534762129</v>
      </c>
      <c r="G26" s="3">
        <v>0</v>
      </c>
      <c r="I26" s="3">
        <f t="shared" si="0"/>
        <v>-3534762129</v>
      </c>
      <c r="K26" s="6">
        <f t="shared" si="1"/>
        <v>-4.4274128216577908E-3</v>
      </c>
      <c r="M26" s="3">
        <v>0</v>
      </c>
      <c r="O26" s="3">
        <v>-8534068281</v>
      </c>
      <c r="Q26" s="3">
        <v>-918838430</v>
      </c>
      <c r="S26" s="3">
        <f t="shared" si="2"/>
        <v>-9452906711</v>
      </c>
      <c r="U26" s="6">
        <f t="shared" si="3"/>
        <v>1.1262866015444919E-2</v>
      </c>
    </row>
    <row r="27" spans="1:21" x14ac:dyDescent="0.5">
      <c r="A27" s="1" t="s">
        <v>214</v>
      </c>
      <c r="C27" s="3">
        <v>0</v>
      </c>
      <c r="E27" s="3">
        <v>0</v>
      </c>
      <c r="G27" s="3">
        <v>0</v>
      </c>
      <c r="I27" s="3">
        <f t="shared" si="0"/>
        <v>0</v>
      </c>
      <c r="K27" s="6">
        <f t="shared" si="1"/>
        <v>0</v>
      </c>
      <c r="M27" s="3">
        <v>0</v>
      </c>
      <c r="O27" s="3">
        <v>0</v>
      </c>
      <c r="Q27" s="3">
        <v>9253926787</v>
      </c>
      <c r="S27" s="3">
        <f t="shared" si="2"/>
        <v>9253926787</v>
      </c>
      <c r="U27" s="6">
        <f t="shared" si="3"/>
        <v>-1.1025787168452011E-2</v>
      </c>
    </row>
    <row r="28" spans="1:21" x14ac:dyDescent="0.5">
      <c r="A28" s="1" t="s">
        <v>66</v>
      </c>
      <c r="C28" s="3">
        <v>0</v>
      </c>
      <c r="E28" s="3">
        <v>-74553750</v>
      </c>
      <c r="G28" s="3">
        <v>0</v>
      </c>
      <c r="I28" s="3">
        <f t="shared" si="0"/>
        <v>-74553750</v>
      </c>
      <c r="K28" s="6">
        <f t="shared" si="1"/>
        <v>-9.3381171520599799E-5</v>
      </c>
      <c r="M28" s="3">
        <v>0</v>
      </c>
      <c r="O28" s="3">
        <v>5095035735</v>
      </c>
      <c r="Q28" s="3">
        <v>-45527479</v>
      </c>
      <c r="S28" s="3">
        <f t="shared" si="2"/>
        <v>5049508256</v>
      </c>
      <c r="U28" s="6">
        <f t="shared" si="3"/>
        <v>-6.0163436147138922E-3</v>
      </c>
    </row>
    <row r="29" spans="1:21" x14ac:dyDescent="0.5">
      <c r="A29" s="1" t="s">
        <v>215</v>
      </c>
      <c r="C29" s="3">
        <v>0</v>
      </c>
      <c r="E29" s="3">
        <v>0</v>
      </c>
      <c r="G29" s="3">
        <v>0</v>
      </c>
      <c r="I29" s="3">
        <f t="shared" si="0"/>
        <v>0</v>
      </c>
      <c r="K29" s="6">
        <f t="shared" si="1"/>
        <v>0</v>
      </c>
      <c r="M29" s="3">
        <v>0</v>
      </c>
      <c r="O29" s="3">
        <v>0</v>
      </c>
      <c r="Q29" s="3">
        <v>-7287531</v>
      </c>
      <c r="S29" s="3">
        <f t="shared" si="2"/>
        <v>-7287531</v>
      </c>
      <c r="U29" s="6">
        <f t="shared" si="3"/>
        <v>8.6828832385375829E-6</v>
      </c>
    </row>
    <row r="30" spans="1:21" x14ac:dyDescent="0.5">
      <c r="A30" s="1" t="s">
        <v>216</v>
      </c>
      <c r="C30" s="3">
        <v>0</v>
      </c>
      <c r="E30" s="3">
        <v>0</v>
      </c>
      <c r="G30" s="3">
        <v>0</v>
      </c>
      <c r="I30" s="3">
        <f t="shared" si="0"/>
        <v>0</v>
      </c>
      <c r="K30" s="6">
        <f t="shared" si="1"/>
        <v>0</v>
      </c>
      <c r="M30" s="3">
        <v>0</v>
      </c>
      <c r="O30" s="3">
        <v>0</v>
      </c>
      <c r="Q30" s="3">
        <v>-141587278</v>
      </c>
      <c r="S30" s="3">
        <f t="shared" si="2"/>
        <v>-141587278</v>
      </c>
      <c r="U30" s="6">
        <f t="shared" si="3"/>
        <v>1.6869716272031789E-4</v>
      </c>
    </row>
    <row r="31" spans="1:21" x14ac:dyDescent="0.5">
      <c r="A31" s="1" t="s">
        <v>217</v>
      </c>
      <c r="C31" s="3">
        <v>0</v>
      </c>
      <c r="E31" s="3">
        <v>0</v>
      </c>
      <c r="G31" s="3">
        <v>0</v>
      </c>
      <c r="I31" s="3">
        <f t="shared" si="0"/>
        <v>0</v>
      </c>
      <c r="K31" s="6">
        <f t="shared" si="1"/>
        <v>0</v>
      </c>
      <c r="M31" s="3">
        <v>0</v>
      </c>
      <c r="O31" s="3">
        <v>0</v>
      </c>
      <c r="Q31" s="3">
        <v>20665040</v>
      </c>
      <c r="S31" s="3">
        <f t="shared" si="2"/>
        <v>20665040</v>
      </c>
      <c r="U31" s="6">
        <f t="shared" si="3"/>
        <v>-2.4621799816660635E-5</v>
      </c>
    </row>
    <row r="32" spans="1:21" x14ac:dyDescent="0.5">
      <c r="A32" s="1" t="s">
        <v>23</v>
      </c>
      <c r="C32" s="3">
        <v>0</v>
      </c>
      <c r="E32" s="3">
        <v>16194850732</v>
      </c>
      <c r="G32" s="3">
        <v>0</v>
      </c>
      <c r="I32" s="3">
        <f t="shared" si="0"/>
        <v>16194850732</v>
      </c>
      <c r="K32" s="6">
        <f t="shared" si="1"/>
        <v>2.0284615246790445E-2</v>
      </c>
      <c r="M32" s="3">
        <v>0</v>
      </c>
      <c r="O32" s="3">
        <v>-4078997850</v>
      </c>
      <c r="Q32" s="3">
        <v>-885624109</v>
      </c>
      <c r="S32" s="3">
        <f t="shared" si="2"/>
        <v>-4964621959</v>
      </c>
      <c r="U32" s="6">
        <f t="shared" si="3"/>
        <v>5.9152040373449824E-3</v>
      </c>
    </row>
    <row r="33" spans="1:21" x14ac:dyDescent="0.5">
      <c r="A33" s="1" t="s">
        <v>71</v>
      </c>
      <c r="C33" s="3">
        <v>0</v>
      </c>
      <c r="E33" s="3">
        <v>15642291465</v>
      </c>
      <c r="G33" s="3">
        <v>0</v>
      </c>
      <c r="I33" s="3">
        <f t="shared" si="0"/>
        <v>15642291465</v>
      </c>
      <c r="K33" s="6">
        <f t="shared" si="1"/>
        <v>1.9592515497454915E-2</v>
      </c>
      <c r="M33" s="3">
        <v>0</v>
      </c>
      <c r="O33" s="3">
        <v>33660911347</v>
      </c>
      <c r="Q33" s="3">
        <v>-31671475723</v>
      </c>
      <c r="S33" s="3">
        <f t="shared" si="2"/>
        <v>1989435624</v>
      </c>
      <c r="U33" s="6">
        <f t="shared" si="3"/>
        <v>-2.3703552319405785E-3</v>
      </c>
    </row>
    <row r="34" spans="1:21" x14ac:dyDescent="0.5">
      <c r="A34" s="1" t="s">
        <v>218</v>
      </c>
      <c r="C34" s="3">
        <v>0</v>
      </c>
      <c r="E34" s="3">
        <v>0</v>
      </c>
      <c r="G34" s="3">
        <v>0</v>
      </c>
      <c r="I34" s="3">
        <f t="shared" si="0"/>
        <v>0</v>
      </c>
      <c r="K34" s="6">
        <f t="shared" si="1"/>
        <v>0</v>
      </c>
      <c r="M34" s="3">
        <v>0</v>
      </c>
      <c r="O34" s="3">
        <v>0</v>
      </c>
      <c r="Q34" s="3">
        <v>0</v>
      </c>
      <c r="S34" s="3">
        <f t="shared" si="2"/>
        <v>0</v>
      </c>
      <c r="U34" s="6">
        <f t="shared" si="3"/>
        <v>0</v>
      </c>
    </row>
    <row r="35" spans="1:21" x14ac:dyDescent="0.5">
      <c r="A35" s="1" t="s">
        <v>219</v>
      </c>
      <c r="C35" s="3">
        <v>0</v>
      </c>
      <c r="E35" s="3">
        <v>0</v>
      </c>
      <c r="G35" s="3">
        <v>0</v>
      </c>
      <c r="I35" s="3">
        <f t="shared" si="0"/>
        <v>0</v>
      </c>
      <c r="K35" s="6">
        <f t="shared" si="1"/>
        <v>0</v>
      </c>
      <c r="M35" s="3">
        <v>0</v>
      </c>
      <c r="O35" s="3">
        <v>0</v>
      </c>
      <c r="Q35" s="3">
        <v>-2824625617</v>
      </c>
      <c r="S35" s="3">
        <f t="shared" si="2"/>
        <v>-2824625617</v>
      </c>
      <c r="U35" s="6">
        <f t="shared" si="3"/>
        <v>3.3654600474417439E-3</v>
      </c>
    </row>
    <row r="36" spans="1:21" x14ac:dyDescent="0.5">
      <c r="A36" s="1" t="s">
        <v>220</v>
      </c>
      <c r="C36" s="3">
        <v>0</v>
      </c>
      <c r="E36" s="3">
        <v>0</v>
      </c>
      <c r="G36" s="3">
        <v>0</v>
      </c>
      <c r="I36" s="3">
        <f t="shared" si="0"/>
        <v>0</v>
      </c>
      <c r="K36" s="6">
        <f t="shared" si="1"/>
        <v>0</v>
      </c>
      <c r="M36" s="3">
        <v>0</v>
      </c>
      <c r="O36" s="3">
        <v>0</v>
      </c>
      <c r="Q36" s="3">
        <v>3873072530</v>
      </c>
      <c r="S36" s="3">
        <f t="shared" si="2"/>
        <v>3873072530</v>
      </c>
      <c r="U36" s="6">
        <f t="shared" si="3"/>
        <v>-4.6146543393609371E-3</v>
      </c>
    </row>
    <row r="37" spans="1:21" x14ac:dyDescent="0.5">
      <c r="A37" s="1" t="s">
        <v>18</v>
      </c>
      <c r="C37" s="3">
        <v>0</v>
      </c>
      <c r="E37" s="3">
        <v>-1166351946</v>
      </c>
      <c r="G37" s="3">
        <v>0</v>
      </c>
      <c r="I37" s="3">
        <f t="shared" si="0"/>
        <v>-1166351946</v>
      </c>
      <c r="K37" s="6">
        <f t="shared" si="1"/>
        <v>-1.4608964823742783E-3</v>
      </c>
      <c r="M37" s="3">
        <v>8800000000</v>
      </c>
      <c r="O37" s="3">
        <v>4732336304</v>
      </c>
      <c r="Q37" s="3">
        <v>567231858</v>
      </c>
      <c r="S37" s="3">
        <f t="shared" si="2"/>
        <v>14099568162</v>
      </c>
      <c r="U37" s="6">
        <f t="shared" si="3"/>
        <v>-1.6799229267696832E-2</v>
      </c>
    </row>
    <row r="38" spans="1:21" x14ac:dyDescent="0.5">
      <c r="A38" s="1" t="s">
        <v>46</v>
      </c>
      <c r="C38" s="3">
        <v>0</v>
      </c>
      <c r="E38" s="3">
        <v>21471168479</v>
      </c>
      <c r="G38" s="3">
        <v>0</v>
      </c>
      <c r="I38" s="3">
        <f t="shared" si="0"/>
        <v>21471168479</v>
      </c>
      <c r="K38" s="6">
        <f t="shared" si="1"/>
        <v>2.6893387207017689E-2</v>
      </c>
      <c r="M38" s="3">
        <v>7614888750</v>
      </c>
      <c r="O38" s="3">
        <v>-18904130856</v>
      </c>
      <c r="Q38" s="3">
        <v>-675912771</v>
      </c>
      <c r="S38" s="3">
        <f t="shared" si="2"/>
        <v>-11965154877</v>
      </c>
      <c r="U38" s="6">
        <f t="shared" si="3"/>
        <v>1.4256137329365667E-2</v>
      </c>
    </row>
    <row r="39" spans="1:21" x14ac:dyDescent="0.5">
      <c r="A39" s="1" t="s">
        <v>57</v>
      </c>
      <c r="C39" s="3">
        <v>0</v>
      </c>
      <c r="E39" s="3">
        <v>16911398092</v>
      </c>
      <c r="G39" s="3">
        <v>0</v>
      </c>
      <c r="I39" s="3">
        <f t="shared" si="0"/>
        <v>16911398092</v>
      </c>
      <c r="K39" s="6">
        <f t="shared" si="1"/>
        <v>2.1182115800777241E-2</v>
      </c>
      <c r="M39" s="3">
        <v>0</v>
      </c>
      <c r="O39" s="3">
        <v>44342029346</v>
      </c>
      <c r="Q39" s="3">
        <v>-61072880639</v>
      </c>
      <c r="S39" s="3">
        <f t="shared" si="2"/>
        <v>-16730851293</v>
      </c>
      <c r="U39" s="6">
        <f t="shared" si="3"/>
        <v>1.9934327313112569E-2</v>
      </c>
    </row>
    <row r="40" spans="1:21" x14ac:dyDescent="0.5">
      <c r="A40" s="1" t="s">
        <v>221</v>
      </c>
      <c r="C40" s="3">
        <v>0</v>
      </c>
      <c r="E40" s="3">
        <v>0</v>
      </c>
      <c r="G40" s="3">
        <v>0</v>
      </c>
      <c r="I40" s="3">
        <f t="shared" si="0"/>
        <v>0</v>
      </c>
      <c r="K40" s="6">
        <f t="shared" si="1"/>
        <v>0</v>
      </c>
      <c r="M40" s="3">
        <v>0</v>
      </c>
      <c r="O40" s="3">
        <v>0</v>
      </c>
      <c r="Q40" s="3">
        <v>0</v>
      </c>
      <c r="S40" s="3">
        <f t="shared" si="2"/>
        <v>0</v>
      </c>
      <c r="U40" s="6">
        <f t="shared" si="3"/>
        <v>0</v>
      </c>
    </row>
    <row r="41" spans="1:21" x14ac:dyDescent="0.5">
      <c r="A41" s="1" t="s">
        <v>222</v>
      </c>
      <c r="C41" s="3">
        <v>0</v>
      </c>
      <c r="E41" s="3">
        <v>0</v>
      </c>
      <c r="G41" s="3">
        <v>0</v>
      </c>
      <c r="I41" s="3">
        <f t="shared" si="0"/>
        <v>0</v>
      </c>
      <c r="K41" s="6">
        <f t="shared" si="1"/>
        <v>0</v>
      </c>
      <c r="M41" s="3">
        <v>0</v>
      </c>
      <c r="O41" s="3">
        <v>0</v>
      </c>
      <c r="Q41" s="3">
        <v>0</v>
      </c>
      <c r="S41" s="3">
        <f t="shared" si="2"/>
        <v>0</v>
      </c>
      <c r="U41" s="6">
        <f t="shared" si="3"/>
        <v>0</v>
      </c>
    </row>
    <row r="42" spans="1:21" x14ac:dyDescent="0.5">
      <c r="A42" s="1" t="s">
        <v>58</v>
      </c>
      <c r="C42" s="3">
        <v>34431746375</v>
      </c>
      <c r="E42" s="3">
        <v>-3301949880</v>
      </c>
      <c r="G42" s="3">
        <v>0</v>
      </c>
      <c r="I42" s="3">
        <f t="shared" si="0"/>
        <v>31129796495</v>
      </c>
      <c r="K42" s="6">
        <f t="shared" si="1"/>
        <v>3.8991155587759993E-2</v>
      </c>
      <c r="M42" s="3">
        <v>34431746375</v>
      </c>
      <c r="O42" s="3">
        <v>-68887797852</v>
      </c>
      <c r="Q42" s="3">
        <v>-561051678</v>
      </c>
      <c r="S42" s="3">
        <f t="shared" si="2"/>
        <v>-35017103155</v>
      </c>
      <c r="U42" s="6">
        <f t="shared" si="3"/>
        <v>4.1721869594337373E-2</v>
      </c>
    </row>
    <row r="43" spans="1:21" x14ac:dyDescent="0.5">
      <c r="A43" s="1" t="s">
        <v>72</v>
      </c>
      <c r="C43" s="3">
        <v>0</v>
      </c>
      <c r="E43" s="3">
        <v>6037056537</v>
      </c>
      <c r="G43" s="3">
        <v>0</v>
      </c>
      <c r="I43" s="3">
        <f t="shared" si="0"/>
        <v>6037056537</v>
      </c>
      <c r="K43" s="6">
        <f t="shared" si="1"/>
        <v>7.561623821218319E-3</v>
      </c>
      <c r="M43" s="3">
        <v>0</v>
      </c>
      <c r="O43" s="3">
        <v>-828835709</v>
      </c>
      <c r="Q43" s="3">
        <v>114813281</v>
      </c>
      <c r="S43" s="3">
        <f t="shared" si="2"/>
        <v>-714022428</v>
      </c>
      <c r="U43" s="6">
        <f t="shared" si="3"/>
        <v>8.5073715254468322E-4</v>
      </c>
    </row>
    <row r="44" spans="1:21" x14ac:dyDescent="0.5">
      <c r="A44" s="1" t="s">
        <v>223</v>
      </c>
      <c r="C44" s="3">
        <v>0</v>
      </c>
      <c r="E44" s="3">
        <v>0</v>
      </c>
      <c r="G44" s="3">
        <v>0</v>
      </c>
      <c r="I44" s="3">
        <f t="shared" si="0"/>
        <v>0</v>
      </c>
      <c r="K44" s="6">
        <f t="shared" si="1"/>
        <v>0</v>
      </c>
      <c r="M44" s="3">
        <v>0</v>
      </c>
      <c r="O44" s="3">
        <v>0</v>
      </c>
      <c r="Q44" s="3">
        <v>551747</v>
      </c>
      <c r="S44" s="3">
        <f t="shared" si="2"/>
        <v>551747</v>
      </c>
      <c r="U44" s="6">
        <f t="shared" si="3"/>
        <v>-6.5739065510848537E-7</v>
      </c>
    </row>
    <row r="45" spans="1:21" x14ac:dyDescent="0.5">
      <c r="A45" s="1" t="s">
        <v>224</v>
      </c>
      <c r="C45" s="3">
        <v>0</v>
      </c>
      <c r="E45" s="3">
        <v>0</v>
      </c>
      <c r="G45" s="3">
        <v>0</v>
      </c>
      <c r="I45" s="3">
        <f t="shared" si="0"/>
        <v>0</v>
      </c>
      <c r="K45" s="6">
        <f t="shared" si="1"/>
        <v>0</v>
      </c>
      <c r="M45" s="3">
        <v>0</v>
      </c>
      <c r="O45" s="3">
        <v>0</v>
      </c>
      <c r="Q45" s="3">
        <v>-8146049005</v>
      </c>
      <c r="S45" s="3">
        <f t="shared" si="2"/>
        <v>-8146049005</v>
      </c>
      <c r="U45" s="6">
        <f t="shared" si="3"/>
        <v>9.7057827082753061E-3</v>
      </c>
    </row>
    <row r="46" spans="1:21" x14ac:dyDescent="0.5">
      <c r="A46" s="1" t="s">
        <v>225</v>
      </c>
      <c r="C46" s="3">
        <v>0</v>
      </c>
      <c r="E46" s="3">
        <v>0</v>
      </c>
      <c r="G46" s="3">
        <v>0</v>
      </c>
      <c r="I46" s="3">
        <f t="shared" si="0"/>
        <v>0</v>
      </c>
      <c r="K46" s="6">
        <f t="shared" si="1"/>
        <v>0</v>
      </c>
      <c r="M46" s="3">
        <v>0</v>
      </c>
      <c r="O46" s="3">
        <v>0</v>
      </c>
      <c r="Q46" s="3">
        <v>-1363206658</v>
      </c>
      <c r="S46" s="3">
        <f t="shared" si="2"/>
        <v>-1363206658</v>
      </c>
      <c r="U46" s="6">
        <f t="shared" si="3"/>
        <v>1.6242214601091967E-3</v>
      </c>
    </row>
    <row r="47" spans="1:21" x14ac:dyDescent="0.5">
      <c r="A47" s="1" t="s">
        <v>73</v>
      </c>
      <c r="C47" s="3">
        <v>0</v>
      </c>
      <c r="E47" s="3">
        <v>4624223373</v>
      </c>
      <c r="G47" s="3">
        <v>0</v>
      </c>
      <c r="I47" s="3">
        <f t="shared" si="0"/>
        <v>4624223373</v>
      </c>
      <c r="K47" s="6">
        <f t="shared" si="1"/>
        <v>5.7920010186433219E-3</v>
      </c>
      <c r="M47" s="3">
        <v>0</v>
      </c>
      <c r="O47" s="3">
        <v>-4099746045</v>
      </c>
      <c r="Q47" s="3">
        <v>-651277282</v>
      </c>
      <c r="S47" s="3">
        <f t="shared" si="2"/>
        <v>-4751023327</v>
      </c>
      <c r="U47" s="6">
        <f t="shared" si="3"/>
        <v>5.6607074209234047E-3</v>
      </c>
    </row>
    <row r="48" spans="1:21" x14ac:dyDescent="0.5">
      <c r="A48" s="1" t="s">
        <v>98</v>
      </c>
      <c r="C48" s="3">
        <v>0</v>
      </c>
      <c r="E48" s="3">
        <v>2010887724</v>
      </c>
      <c r="G48" s="3">
        <v>0</v>
      </c>
      <c r="I48" s="3">
        <f t="shared" si="0"/>
        <v>2010887724</v>
      </c>
      <c r="K48" s="6">
        <f t="shared" si="1"/>
        <v>2.5187069927872516E-3</v>
      </c>
      <c r="M48" s="3">
        <v>0</v>
      </c>
      <c r="O48" s="3">
        <v>2010887724</v>
      </c>
      <c r="Q48" s="3">
        <v>-101112773663</v>
      </c>
      <c r="S48" s="3">
        <f t="shared" si="2"/>
        <v>-99101885939</v>
      </c>
      <c r="U48" s="6">
        <f t="shared" si="3"/>
        <v>0.11807704204993522</v>
      </c>
    </row>
    <row r="49" spans="1:21" x14ac:dyDescent="0.5">
      <c r="A49" s="1" t="s">
        <v>30</v>
      </c>
      <c r="C49" s="3">
        <v>0</v>
      </c>
      <c r="E49" s="3">
        <v>31126836778</v>
      </c>
      <c r="G49" s="3">
        <v>0</v>
      </c>
      <c r="I49" s="3">
        <f t="shared" si="0"/>
        <v>31126836778</v>
      </c>
      <c r="K49" s="6">
        <f t="shared" si="1"/>
        <v>3.8987448439013896E-2</v>
      </c>
      <c r="M49" s="3">
        <v>0</v>
      </c>
      <c r="O49" s="3">
        <v>-29778606827</v>
      </c>
      <c r="Q49" s="3">
        <v>-4570652205</v>
      </c>
      <c r="S49" s="3">
        <f t="shared" si="2"/>
        <v>-34349259032</v>
      </c>
      <c r="U49" s="6">
        <f t="shared" si="3"/>
        <v>4.0926152561840005E-2</v>
      </c>
    </row>
    <row r="50" spans="1:21" x14ac:dyDescent="0.5">
      <c r="A50" s="1" t="s">
        <v>226</v>
      </c>
      <c r="C50" s="3">
        <v>0</v>
      </c>
      <c r="E50" s="3">
        <v>0</v>
      </c>
      <c r="G50" s="3">
        <v>0</v>
      </c>
      <c r="I50" s="3">
        <f t="shared" si="0"/>
        <v>0</v>
      </c>
      <c r="K50" s="6">
        <f t="shared" si="1"/>
        <v>0</v>
      </c>
      <c r="M50" s="3">
        <v>0</v>
      </c>
      <c r="O50" s="3">
        <v>0</v>
      </c>
      <c r="Q50" s="3">
        <v>0</v>
      </c>
      <c r="S50" s="3">
        <f t="shared" si="2"/>
        <v>0</v>
      </c>
      <c r="U50" s="6">
        <f t="shared" si="3"/>
        <v>0</v>
      </c>
    </row>
    <row r="51" spans="1:21" x14ac:dyDescent="0.5">
      <c r="A51" s="1" t="s">
        <v>227</v>
      </c>
      <c r="C51" s="3">
        <v>0</v>
      </c>
      <c r="E51" s="3">
        <v>0</v>
      </c>
      <c r="G51" s="3">
        <v>0</v>
      </c>
      <c r="I51" s="3">
        <f t="shared" si="0"/>
        <v>0</v>
      </c>
      <c r="K51" s="6">
        <f t="shared" si="1"/>
        <v>0</v>
      </c>
      <c r="M51" s="3">
        <v>0</v>
      </c>
      <c r="O51" s="3">
        <v>0</v>
      </c>
      <c r="Q51" s="3">
        <v>-12287552368</v>
      </c>
      <c r="S51" s="3">
        <f t="shared" si="2"/>
        <v>-12287552368</v>
      </c>
      <c r="U51" s="6">
        <f t="shared" si="3"/>
        <v>1.4640264651877294E-2</v>
      </c>
    </row>
    <row r="52" spans="1:21" x14ac:dyDescent="0.5">
      <c r="A52" s="1" t="s">
        <v>26</v>
      </c>
      <c r="C52" s="3">
        <v>0</v>
      </c>
      <c r="E52" s="3">
        <v>9019199340</v>
      </c>
      <c r="G52" s="3">
        <v>0</v>
      </c>
      <c r="I52" s="3">
        <f t="shared" si="0"/>
        <v>9019199340</v>
      </c>
      <c r="K52" s="6">
        <f t="shared" si="1"/>
        <v>1.1296861667548857E-2</v>
      </c>
      <c r="M52" s="3">
        <v>0</v>
      </c>
      <c r="O52" s="3">
        <v>-14778250114</v>
      </c>
      <c r="Q52" s="3">
        <v>-392534096</v>
      </c>
      <c r="S52" s="3">
        <f t="shared" si="2"/>
        <v>-15170784210</v>
      </c>
      <c r="U52" s="6">
        <f t="shared" si="3"/>
        <v>1.8075552328007883E-2</v>
      </c>
    </row>
    <row r="53" spans="1:21" x14ac:dyDescent="0.5">
      <c r="A53" s="1" t="s">
        <v>48</v>
      </c>
      <c r="C53" s="3">
        <v>0</v>
      </c>
      <c r="E53" s="3">
        <v>683079509</v>
      </c>
      <c r="G53" s="3">
        <v>0</v>
      </c>
      <c r="I53" s="3">
        <f t="shared" si="0"/>
        <v>683079509</v>
      </c>
      <c r="K53" s="6">
        <f t="shared" si="1"/>
        <v>8.5558090360493056E-4</v>
      </c>
      <c r="M53" s="3">
        <v>0</v>
      </c>
      <c r="O53" s="3">
        <v>11954752079</v>
      </c>
      <c r="Q53" s="3">
        <v>226555861</v>
      </c>
      <c r="S53" s="3">
        <f t="shared" si="2"/>
        <v>12181307940</v>
      </c>
      <c r="U53" s="6">
        <f t="shared" si="3"/>
        <v>-1.4513677476732623E-2</v>
      </c>
    </row>
    <row r="54" spans="1:21" x14ac:dyDescent="0.5">
      <c r="A54" s="1" t="s">
        <v>228</v>
      </c>
      <c r="C54" s="3">
        <v>0</v>
      </c>
      <c r="E54" s="3">
        <v>0</v>
      </c>
      <c r="G54" s="3">
        <v>0</v>
      </c>
      <c r="I54" s="3">
        <f t="shared" si="0"/>
        <v>0</v>
      </c>
      <c r="K54" s="6">
        <f t="shared" si="1"/>
        <v>0</v>
      </c>
      <c r="M54" s="3">
        <v>0</v>
      </c>
      <c r="O54" s="3">
        <v>0</v>
      </c>
      <c r="Q54" s="3">
        <v>-1374343487</v>
      </c>
      <c r="S54" s="3">
        <f t="shared" si="2"/>
        <v>-1374343487</v>
      </c>
      <c r="U54" s="6">
        <f t="shared" si="3"/>
        <v>1.6374906710195257E-3</v>
      </c>
    </row>
    <row r="55" spans="1:21" x14ac:dyDescent="0.5">
      <c r="A55" s="1" t="s">
        <v>27</v>
      </c>
      <c r="C55" s="3">
        <v>0</v>
      </c>
      <c r="E55" s="3">
        <v>72273589038</v>
      </c>
      <c r="G55" s="3">
        <v>0</v>
      </c>
      <c r="I55" s="3">
        <f t="shared" si="0"/>
        <v>72273589038</v>
      </c>
      <c r="K55" s="6">
        <f t="shared" si="1"/>
        <v>9.0525190407817438E-2</v>
      </c>
      <c r="M55" s="3">
        <v>34046919000</v>
      </c>
      <c r="O55" s="3">
        <v>-75457639432</v>
      </c>
      <c r="Q55" s="3">
        <v>-566851666</v>
      </c>
      <c r="S55" s="3">
        <f t="shared" si="2"/>
        <v>-41977572098</v>
      </c>
      <c r="U55" s="6">
        <f t="shared" si="3"/>
        <v>5.0015067814356759E-2</v>
      </c>
    </row>
    <row r="56" spans="1:21" x14ac:dyDescent="0.5">
      <c r="A56" s="1" t="s">
        <v>35</v>
      </c>
      <c r="C56" s="3">
        <v>0</v>
      </c>
      <c r="E56" s="3">
        <v>16623450521</v>
      </c>
      <c r="G56" s="3">
        <v>0</v>
      </c>
      <c r="I56" s="3">
        <f t="shared" si="0"/>
        <v>16623450521</v>
      </c>
      <c r="K56" s="6">
        <f t="shared" si="1"/>
        <v>2.0821451427536577E-2</v>
      </c>
      <c r="M56" s="3">
        <v>0</v>
      </c>
      <c r="O56" s="3">
        <v>10468789892</v>
      </c>
      <c r="Q56" s="3">
        <v>-277847944</v>
      </c>
      <c r="S56" s="3">
        <f t="shared" si="2"/>
        <v>10190941948</v>
      </c>
      <c r="U56" s="6">
        <f t="shared" si="3"/>
        <v>-1.2142213738123206E-2</v>
      </c>
    </row>
    <row r="57" spans="1:21" x14ac:dyDescent="0.5">
      <c r="A57" s="1" t="s">
        <v>25</v>
      </c>
      <c r="C57" s="3">
        <v>0</v>
      </c>
      <c r="E57" s="3">
        <v>2360385675</v>
      </c>
      <c r="G57" s="3">
        <v>0</v>
      </c>
      <c r="I57" s="3">
        <f t="shared" si="0"/>
        <v>2360385675</v>
      </c>
      <c r="K57" s="6">
        <f t="shared" si="1"/>
        <v>2.9564653632036179E-3</v>
      </c>
      <c r="M57" s="3">
        <v>0</v>
      </c>
      <c r="O57" s="3">
        <v>-3272827807</v>
      </c>
      <c r="Q57" s="3">
        <v>-3157864318</v>
      </c>
      <c r="S57" s="3">
        <f t="shared" si="2"/>
        <v>-6430692125</v>
      </c>
      <c r="U57" s="6">
        <f t="shared" si="3"/>
        <v>7.6619844038204616E-3</v>
      </c>
    </row>
    <row r="58" spans="1:21" x14ac:dyDescent="0.5">
      <c r="A58" s="1" t="s">
        <v>68</v>
      </c>
      <c r="C58" s="3">
        <v>0</v>
      </c>
      <c r="E58" s="3">
        <v>4637712535</v>
      </c>
      <c r="G58" s="3">
        <v>0</v>
      </c>
      <c r="I58" s="3">
        <f t="shared" si="0"/>
        <v>4637712535</v>
      </c>
      <c r="K58" s="6">
        <f t="shared" si="1"/>
        <v>5.8088966644075004E-3</v>
      </c>
      <c r="M58" s="3">
        <v>0</v>
      </c>
      <c r="O58" s="3">
        <v>-15648380659</v>
      </c>
      <c r="Q58" s="3">
        <v>-2050470163</v>
      </c>
      <c r="S58" s="3">
        <f t="shared" si="2"/>
        <v>-17698850822</v>
      </c>
      <c r="U58" s="6">
        <f t="shared" si="3"/>
        <v>2.1087670864620805E-2</v>
      </c>
    </row>
    <row r="59" spans="1:21" x14ac:dyDescent="0.5">
      <c r="A59" s="1" t="s">
        <v>54</v>
      </c>
      <c r="C59" s="3">
        <v>0</v>
      </c>
      <c r="E59" s="3">
        <v>14332306495</v>
      </c>
      <c r="G59" s="3">
        <v>0</v>
      </c>
      <c r="I59" s="3">
        <f t="shared" si="0"/>
        <v>14332306495</v>
      </c>
      <c r="K59" s="6">
        <f t="shared" si="1"/>
        <v>1.7951713644121209E-2</v>
      </c>
      <c r="M59" s="3">
        <v>32525708395</v>
      </c>
      <c r="O59" s="3">
        <v>-36455192918</v>
      </c>
      <c r="Q59" s="3">
        <v>0</v>
      </c>
      <c r="S59" s="3">
        <f t="shared" si="2"/>
        <v>-3929484523</v>
      </c>
      <c r="U59" s="6">
        <f t="shared" si="3"/>
        <v>4.6818676038358599E-3</v>
      </c>
    </row>
    <row r="60" spans="1:21" x14ac:dyDescent="0.5">
      <c r="A60" s="1" t="s">
        <v>95</v>
      </c>
      <c r="C60" s="3">
        <v>730898329</v>
      </c>
      <c r="E60" s="3">
        <v>-862990684</v>
      </c>
      <c r="G60" s="3">
        <v>0</v>
      </c>
      <c r="I60" s="3">
        <f t="shared" si="0"/>
        <v>-132092355</v>
      </c>
      <c r="K60" s="6">
        <f t="shared" si="1"/>
        <v>-1.6545028062055843E-4</v>
      </c>
      <c r="M60" s="3">
        <v>730898329</v>
      </c>
      <c r="O60" s="3">
        <v>-862990684</v>
      </c>
      <c r="Q60" s="3">
        <v>0</v>
      </c>
      <c r="S60" s="3">
        <f t="shared" si="2"/>
        <v>-132092355</v>
      </c>
      <c r="U60" s="6">
        <f t="shared" si="3"/>
        <v>1.573842355069853E-4</v>
      </c>
    </row>
    <row r="61" spans="1:21" x14ac:dyDescent="0.5">
      <c r="A61" s="1" t="s">
        <v>99</v>
      </c>
      <c r="C61" s="3">
        <v>19985524</v>
      </c>
      <c r="E61" s="3">
        <v>-6763911</v>
      </c>
      <c r="G61" s="3">
        <v>0</v>
      </c>
      <c r="I61" s="3">
        <f t="shared" si="0"/>
        <v>13221613</v>
      </c>
      <c r="K61" s="6">
        <f t="shared" si="1"/>
        <v>1.6560531312402021E-5</v>
      </c>
      <c r="M61" s="3">
        <v>19985524</v>
      </c>
      <c r="O61" s="3">
        <v>-6763911</v>
      </c>
      <c r="Q61" s="3">
        <v>0</v>
      </c>
      <c r="S61" s="3">
        <f t="shared" si="2"/>
        <v>13221613</v>
      </c>
      <c r="U61" s="6">
        <f t="shared" si="3"/>
        <v>-1.5753170985362614E-5</v>
      </c>
    </row>
    <row r="62" spans="1:21" x14ac:dyDescent="0.5">
      <c r="A62" s="1" t="s">
        <v>81</v>
      </c>
      <c r="C62" s="3">
        <v>0</v>
      </c>
      <c r="E62" s="3">
        <v>18505579026</v>
      </c>
      <c r="G62" s="3">
        <v>0</v>
      </c>
      <c r="I62" s="3">
        <f t="shared" si="0"/>
        <v>18505579026</v>
      </c>
      <c r="K62" s="6">
        <f t="shared" si="1"/>
        <v>2.3178883008767772E-2</v>
      </c>
      <c r="M62" s="3">
        <v>15684114425</v>
      </c>
      <c r="O62" s="3">
        <v>-33954963960</v>
      </c>
      <c r="Q62" s="3">
        <v>0</v>
      </c>
      <c r="S62" s="3">
        <f t="shared" si="2"/>
        <v>-18270849535</v>
      </c>
      <c r="U62" s="6">
        <f t="shared" si="3"/>
        <v>2.1769190852333073E-2</v>
      </c>
    </row>
    <row r="63" spans="1:21" x14ac:dyDescent="0.5">
      <c r="A63" s="1" t="s">
        <v>50</v>
      </c>
      <c r="C63" s="3">
        <v>15286228</v>
      </c>
      <c r="E63" s="3">
        <v>-2582894844</v>
      </c>
      <c r="G63" s="3">
        <v>0</v>
      </c>
      <c r="I63" s="3">
        <f t="shared" si="0"/>
        <v>-2567608616</v>
      </c>
      <c r="K63" s="6">
        <f t="shared" si="1"/>
        <v>-3.2160193225487096E-3</v>
      </c>
      <c r="M63" s="3">
        <v>15286228</v>
      </c>
      <c r="O63" s="3">
        <v>-46624337328</v>
      </c>
      <c r="Q63" s="3">
        <v>0</v>
      </c>
      <c r="S63" s="3">
        <f t="shared" si="2"/>
        <v>-46609051100</v>
      </c>
      <c r="U63" s="6">
        <f t="shared" si="3"/>
        <v>5.553334161601943E-2</v>
      </c>
    </row>
    <row r="64" spans="1:21" x14ac:dyDescent="0.5">
      <c r="A64" s="1" t="s">
        <v>45</v>
      </c>
      <c r="C64" s="3">
        <v>0</v>
      </c>
      <c r="E64" s="3">
        <v>239942974</v>
      </c>
      <c r="G64" s="3">
        <v>0</v>
      </c>
      <c r="I64" s="3">
        <f t="shared" si="0"/>
        <v>239942974</v>
      </c>
      <c r="K64" s="6">
        <f t="shared" si="1"/>
        <v>3.0053694160597983E-4</v>
      </c>
      <c r="M64" s="3">
        <v>0</v>
      </c>
      <c r="O64" s="3">
        <v>-19909899593</v>
      </c>
      <c r="Q64" s="3">
        <v>0</v>
      </c>
      <c r="S64" s="3">
        <f t="shared" si="2"/>
        <v>-19909899593</v>
      </c>
      <c r="U64" s="6">
        <f t="shared" si="3"/>
        <v>2.372207177671367E-2</v>
      </c>
    </row>
    <row r="65" spans="1:21" x14ac:dyDescent="0.5">
      <c r="A65" s="1" t="s">
        <v>44</v>
      </c>
      <c r="C65" s="3">
        <v>0</v>
      </c>
      <c r="E65" s="3">
        <v>2748079920</v>
      </c>
      <c r="G65" s="3">
        <v>0</v>
      </c>
      <c r="I65" s="3">
        <f t="shared" si="0"/>
        <v>2748079920</v>
      </c>
      <c r="K65" s="6">
        <f t="shared" si="1"/>
        <v>3.4420659237373863E-3</v>
      </c>
      <c r="M65" s="3">
        <v>0</v>
      </c>
      <c r="O65" s="3">
        <v>-15030052059</v>
      </c>
      <c r="Q65" s="3">
        <v>0</v>
      </c>
      <c r="S65" s="3">
        <f t="shared" si="2"/>
        <v>-15030052059</v>
      </c>
      <c r="U65" s="6">
        <f t="shared" si="3"/>
        <v>1.7907874024472539E-2</v>
      </c>
    </row>
    <row r="66" spans="1:21" x14ac:dyDescent="0.5">
      <c r="A66" s="1" t="s">
        <v>103</v>
      </c>
      <c r="C66" s="3">
        <v>0</v>
      </c>
      <c r="E66" s="3">
        <v>2291626820</v>
      </c>
      <c r="G66" s="3">
        <v>0</v>
      </c>
      <c r="I66" s="3">
        <f t="shared" si="0"/>
        <v>2291626820</v>
      </c>
      <c r="K66" s="6">
        <f t="shared" si="1"/>
        <v>2.8703424997351132E-3</v>
      </c>
      <c r="M66" s="3">
        <v>0</v>
      </c>
      <c r="O66" s="3">
        <v>2291626820</v>
      </c>
      <c r="Q66" s="3">
        <v>0</v>
      </c>
      <c r="S66" s="3">
        <f t="shared" si="2"/>
        <v>2291626820</v>
      </c>
      <c r="U66" s="6">
        <f t="shared" si="3"/>
        <v>-2.7304073360869658E-3</v>
      </c>
    </row>
    <row r="67" spans="1:21" x14ac:dyDescent="0.5">
      <c r="A67" s="1" t="s">
        <v>20</v>
      </c>
      <c r="C67" s="3">
        <v>0</v>
      </c>
      <c r="E67" s="3">
        <v>2164252688</v>
      </c>
      <c r="G67" s="3">
        <v>0</v>
      </c>
      <c r="I67" s="3">
        <f t="shared" si="0"/>
        <v>2164252688</v>
      </c>
      <c r="K67" s="6">
        <f t="shared" si="1"/>
        <v>2.7108019579437275E-3</v>
      </c>
      <c r="M67" s="3">
        <v>0</v>
      </c>
      <c r="O67" s="3">
        <v>3245056307</v>
      </c>
      <c r="Q67" s="3">
        <v>0</v>
      </c>
      <c r="S67" s="3">
        <f t="shared" si="2"/>
        <v>3245056307</v>
      </c>
      <c r="U67" s="6">
        <f t="shared" si="3"/>
        <v>-3.8663911023035058E-3</v>
      </c>
    </row>
    <row r="68" spans="1:21" x14ac:dyDescent="0.5">
      <c r="A68" s="1" t="s">
        <v>102</v>
      </c>
      <c r="C68" s="3">
        <v>0</v>
      </c>
      <c r="E68" s="3">
        <v>1073649278</v>
      </c>
      <c r="G68" s="3">
        <v>0</v>
      </c>
      <c r="I68" s="3">
        <f t="shared" si="0"/>
        <v>1073649278</v>
      </c>
      <c r="K68" s="6">
        <f t="shared" si="1"/>
        <v>1.3447831582165369E-3</v>
      </c>
      <c r="M68" s="3">
        <v>0</v>
      </c>
      <c r="O68" s="3">
        <v>1073649278</v>
      </c>
      <c r="Q68" s="3">
        <v>0</v>
      </c>
      <c r="S68" s="3">
        <f t="shared" si="2"/>
        <v>1073649278</v>
      </c>
      <c r="U68" s="6">
        <f t="shared" si="3"/>
        <v>-1.2792221837566356E-3</v>
      </c>
    </row>
    <row r="69" spans="1:21" x14ac:dyDescent="0.5">
      <c r="A69" s="1" t="s">
        <v>96</v>
      </c>
      <c r="C69" s="3">
        <v>0</v>
      </c>
      <c r="E69" s="3">
        <v>145045345</v>
      </c>
      <c r="G69" s="3">
        <v>0</v>
      </c>
      <c r="I69" s="3">
        <f t="shared" si="0"/>
        <v>145045345</v>
      </c>
      <c r="K69" s="6">
        <f t="shared" si="1"/>
        <v>1.8167435225873376E-4</v>
      </c>
      <c r="M69" s="3">
        <v>0</v>
      </c>
      <c r="O69" s="3">
        <v>145045345</v>
      </c>
      <c r="Q69" s="3">
        <v>0</v>
      </c>
      <c r="S69" s="3">
        <f t="shared" si="2"/>
        <v>145045345</v>
      </c>
      <c r="U69" s="6">
        <f t="shared" si="3"/>
        <v>-1.7281734992666254E-4</v>
      </c>
    </row>
    <row r="70" spans="1:21" x14ac:dyDescent="0.5">
      <c r="A70" s="1" t="s">
        <v>62</v>
      </c>
      <c r="C70" s="3">
        <v>0</v>
      </c>
      <c r="E70" s="3">
        <v>12760810408</v>
      </c>
      <c r="G70" s="3">
        <v>0</v>
      </c>
      <c r="I70" s="3">
        <f t="shared" si="0"/>
        <v>12760810408</v>
      </c>
      <c r="K70" s="6">
        <f t="shared" si="1"/>
        <v>1.5983359998005507E-2</v>
      </c>
      <c r="M70" s="3">
        <v>0</v>
      </c>
      <c r="O70" s="3">
        <v>-21803172304</v>
      </c>
      <c r="Q70" s="3">
        <v>0</v>
      </c>
      <c r="S70" s="3">
        <f t="shared" si="2"/>
        <v>-21803172304</v>
      </c>
      <c r="U70" s="6">
        <f t="shared" si="3"/>
        <v>2.5977851668191661E-2</v>
      </c>
    </row>
    <row r="71" spans="1:21" x14ac:dyDescent="0.5">
      <c r="A71" s="1" t="s">
        <v>64</v>
      </c>
      <c r="C71" s="3">
        <v>0</v>
      </c>
      <c r="E71" s="3">
        <v>8044371991</v>
      </c>
      <c r="G71" s="3">
        <v>0</v>
      </c>
      <c r="I71" s="3">
        <f t="shared" si="0"/>
        <v>8044371991</v>
      </c>
      <c r="K71" s="6">
        <f t="shared" si="1"/>
        <v>1.0075856421267607E-2</v>
      </c>
      <c r="M71" s="3">
        <v>0</v>
      </c>
      <c r="O71" s="3">
        <v>5965984211</v>
      </c>
      <c r="Q71" s="3">
        <v>0</v>
      </c>
      <c r="S71" s="3">
        <f t="shared" si="2"/>
        <v>5965984211</v>
      </c>
      <c r="U71" s="6">
        <f t="shared" si="3"/>
        <v>-7.1082983121542494E-3</v>
      </c>
    </row>
    <row r="72" spans="1:21" x14ac:dyDescent="0.5">
      <c r="A72" s="1" t="s">
        <v>82</v>
      </c>
      <c r="C72" s="3">
        <v>0</v>
      </c>
      <c r="E72" s="3">
        <v>17463133387</v>
      </c>
      <c r="G72" s="3">
        <v>0</v>
      </c>
      <c r="I72" s="3">
        <f t="shared" si="0"/>
        <v>17463133387</v>
      </c>
      <c r="K72" s="6">
        <f t="shared" si="1"/>
        <v>2.187318349645135E-2</v>
      </c>
      <c r="M72" s="3">
        <v>0</v>
      </c>
      <c r="O72" s="3">
        <v>-7046532335</v>
      </c>
      <c r="Q72" s="3">
        <v>0</v>
      </c>
      <c r="S72" s="3">
        <f t="shared" si="2"/>
        <v>-7046532335</v>
      </c>
      <c r="U72" s="6">
        <f t="shared" si="3"/>
        <v>8.3957402721696276E-3</v>
      </c>
    </row>
    <row r="73" spans="1:21" x14ac:dyDescent="0.5">
      <c r="A73" s="1" t="s">
        <v>24</v>
      </c>
      <c r="C73" s="3">
        <v>0</v>
      </c>
      <c r="E73" s="3">
        <v>3530115318</v>
      </c>
      <c r="G73" s="3">
        <v>0</v>
      </c>
      <c r="I73" s="3">
        <f t="shared" si="0"/>
        <v>3530115318</v>
      </c>
      <c r="K73" s="6">
        <f t="shared" si="1"/>
        <v>4.4215925288487124E-3</v>
      </c>
      <c r="M73" s="3">
        <v>0</v>
      </c>
      <c r="O73" s="3">
        <v>-21450530468</v>
      </c>
      <c r="Q73" s="3">
        <v>0</v>
      </c>
      <c r="S73" s="3">
        <f t="shared" si="2"/>
        <v>-21450530468</v>
      </c>
      <c r="U73" s="6">
        <f t="shared" si="3"/>
        <v>2.5557689079928021E-2</v>
      </c>
    </row>
    <row r="74" spans="1:21" x14ac:dyDescent="0.5">
      <c r="A74" s="1" t="s">
        <v>79</v>
      </c>
      <c r="C74" s="3">
        <v>6253</v>
      </c>
      <c r="E74" s="3">
        <v>8567491891</v>
      </c>
      <c r="G74" s="3">
        <v>0</v>
      </c>
      <c r="I74" s="3">
        <f t="shared" ref="I74:I115" si="4">C74+E74+G74</f>
        <v>8567498144</v>
      </c>
      <c r="K74" s="6">
        <f t="shared" ref="K74:K115" si="5">I74/$I$116</f>
        <v>1.0731090169002692E-2</v>
      </c>
      <c r="M74" s="3">
        <v>6253</v>
      </c>
      <c r="O74" s="3">
        <v>-23995388901</v>
      </c>
      <c r="Q74" s="3">
        <v>0</v>
      </c>
      <c r="S74" s="3">
        <f t="shared" ref="S74:S115" si="6">M74+O74+Q74</f>
        <v>-23995382648</v>
      </c>
      <c r="U74" s="6">
        <f t="shared" ref="U74:U112" si="7">S74/$S$116</f>
        <v>2.8589807137234101E-2</v>
      </c>
    </row>
    <row r="75" spans="1:21" x14ac:dyDescent="0.5">
      <c r="A75" s="1" t="s">
        <v>22</v>
      </c>
      <c r="C75" s="3">
        <v>0</v>
      </c>
      <c r="E75" s="3">
        <v>20495507366</v>
      </c>
      <c r="G75" s="3">
        <v>0</v>
      </c>
      <c r="I75" s="3">
        <f t="shared" si="4"/>
        <v>20495507366</v>
      </c>
      <c r="K75" s="6">
        <f t="shared" si="5"/>
        <v>2.5671337642253576E-2</v>
      </c>
      <c r="M75" s="3">
        <v>0</v>
      </c>
      <c r="O75" s="3">
        <v>22879596223</v>
      </c>
      <c r="Q75" s="3">
        <v>0</v>
      </c>
      <c r="S75" s="3">
        <f t="shared" si="6"/>
        <v>22879596223</v>
      </c>
      <c r="U75" s="6">
        <f t="shared" si="7"/>
        <v>-2.72603797567646E-2</v>
      </c>
    </row>
    <row r="76" spans="1:21" x14ac:dyDescent="0.5">
      <c r="A76" s="1" t="s">
        <v>34</v>
      </c>
      <c r="C76" s="3">
        <v>0</v>
      </c>
      <c r="E76" s="3">
        <v>6775751484</v>
      </c>
      <c r="G76" s="3">
        <v>0</v>
      </c>
      <c r="I76" s="3">
        <f t="shared" si="4"/>
        <v>6775751484</v>
      </c>
      <c r="K76" s="6">
        <f t="shared" si="5"/>
        <v>8.4868650001960009E-3</v>
      </c>
      <c r="M76" s="3">
        <v>0</v>
      </c>
      <c r="O76" s="3">
        <v>7494156866</v>
      </c>
      <c r="Q76" s="3">
        <v>0</v>
      </c>
      <c r="S76" s="3">
        <f t="shared" si="6"/>
        <v>7494156866</v>
      </c>
      <c r="U76" s="6">
        <f t="shared" si="7"/>
        <v>-8.9290720051499947E-3</v>
      </c>
    </row>
    <row r="77" spans="1:21" x14ac:dyDescent="0.5">
      <c r="A77" s="1" t="s">
        <v>33</v>
      </c>
      <c r="C77" s="3">
        <v>0</v>
      </c>
      <c r="E77" s="3">
        <v>2088659688</v>
      </c>
      <c r="G77" s="3">
        <v>0</v>
      </c>
      <c r="I77" s="3">
        <f t="shared" si="4"/>
        <v>2088659688</v>
      </c>
      <c r="K77" s="6">
        <f t="shared" si="5"/>
        <v>2.6161190895600886E-3</v>
      </c>
      <c r="M77" s="3">
        <v>0</v>
      </c>
      <c r="O77" s="3">
        <v>-10547731426</v>
      </c>
      <c r="Q77" s="3">
        <v>0</v>
      </c>
      <c r="S77" s="3">
        <f t="shared" si="6"/>
        <v>-10547731426</v>
      </c>
      <c r="U77" s="6">
        <f t="shared" si="7"/>
        <v>1.2567318122339586E-2</v>
      </c>
    </row>
    <row r="78" spans="1:21" x14ac:dyDescent="0.5">
      <c r="A78" s="1" t="s">
        <v>69</v>
      </c>
      <c r="C78" s="3">
        <v>0</v>
      </c>
      <c r="E78" s="3">
        <v>783630292</v>
      </c>
      <c r="G78" s="3">
        <v>0</v>
      </c>
      <c r="I78" s="3">
        <f t="shared" si="4"/>
        <v>783630292</v>
      </c>
      <c r="K78" s="6">
        <f t="shared" si="5"/>
        <v>9.8152426545934581E-4</v>
      </c>
      <c r="M78" s="3">
        <v>0</v>
      </c>
      <c r="O78" s="3">
        <v>80322105</v>
      </c>
      <c r="Q78" s="3">
        <v>0</v>
      </c>
      <c r="S78" s="3">
        <f t="shared" si="6"/>
        <v>80322105</v>
      </c>
      <c r="U78" s="6">
        <f t="shared" si="7"/>
        <v>-9.5701474091644453E-5</v>
      </c>
    </row>
    <row r="79" spans="1:21" x14ac:dyDescent="0.5">
      <c r="A79" s="1" t="s">
        <v>94</v>
      </c>
      <c r="C79" s="3">
        <v>0</v>
      </c>
      <c r="E79" s="3">
        <v>6276939550</v>
      </c>
      <c r="G79" s="3">
        <v>0</v>
      </c>
      <c r="I79" s="3">
        <f t="shared" si="4"/>
        <v>6276939550</v>
      </c>
      <c r="K79" s="6">
        <f t="shared" si="5"/>
        <v>7.8620856595809935E-3</v>
      </c>
      <c r="M79" s="3">
        <v>0</v>
      </c>
      <c r="O79" s="3">
        <v>6276939550</v>
      </c>
      <c r="Q79" s="3">
        <v>0</v>
      </c>
      <c r="S79" s="3">
        <f t="shared" si="6"/>
        <v>6276939550</v>
      </c>
      <c r="U79" s="6">
        <f t="shared" si="7"/>
        <v>-7.478792640197158E-3</v>
      </c>
    </row>
    <row r="80" spans="1:21" x14ac:dyDescent="0.5">
      <c r="A80" s="1" t="s">
        <v>67</v>
      </c>
      <c r="C80" s="3">
        <v>0</v>
      </c>
      <c r="E80" s="3">
        <v>108126845</v>
      </c>
      <c r="G80" s="3">
        <v>0</v>
      </c>
      <c r="I80" s="3">
        <f t="shared" si="4"/>
        <v>108126845</v>
      </c>
      <c r="K80" s="6">
        <f t="shared" si="5"/>
        <v>1.3543264368226024E-4</v>
      </c>
      <c r="M80" s="3">
        <v>0</v>
      </c>
      <c r="O80" s="3">
        <v>-644045759</v>
      </c>
      <c r="Q80" s="3">
        <v>0</v>
      </c>
      <c r="S80" s="3">
        <f t="shared" si="6"/>
        <v>-644045759</v>
      </c>
      <c r="U80" s="6">
        <f t="shared" si="7"/>
        <v>7.673619674032694E-4</v>
      </c>
    </row>
    <row r="81" spans="1:21" x14ac:dyDescent="0.5">
      <c r="A81" s="1" t="s">
        <v>28</v>
      </c>
      <c r="C81" s="3">
        <v>0</v>
      </c>
      <c r="E81" s="3">
        <v>17722891421</v>
      </c>
      <c r="G81" s="3">
        <v>0</v>
      </c>
      <c r="I81" s="3">
        <f t="shared" si="4"/>
        <v>17722891421</v>
      </c>
      <c r="K81" s="6">
        <f t="shared" si="5"/>
        <v>2.2198539491646869E-2</v>
      </c>
      <c r="M81" s="3">
        <v>0</v>
      </c>
      <c r="O81" s="3">
        <v>-4183628717</v>
      </c>
      <c r="Q81" s="3">
        <v>0</v>
      </c>
      <c r="S81" s="3">
        <f t="shared" si="6"/>
        <v>-4183628717</v>
      </c>
      <c r="U81" s="6">
        <f t="shared" si="7"/>
        <v>4.9846730892950976E-3</v>
      </c>
    </row>
    <row r="82" spans="1:21" x14ac:dyDescent="0.5">
      <c r="A82" s="1" t="s">
        <v>52</v>
      </c>
      <c r="C82" s="3">
        <v>0</v>
      </c>
      <c r="E82" s="3">
        <v>974586501</v>
      </c>
      <c r="G82" s="3">
        <v>0</v>
      </c>
      <c r="I82" s="3">
        <f t="shared" si="4"/>
        <v>974586501</v>
      </c>
      <c r="K82" s="6">
        <f t="shared" si="5"/>
        <v>1.2207035757630194E-3</v>
      </c>
      <c r="M82" s="3">
        <v>0</v>
      </c>
      <c r="O82" s="3">
        <v>-7796692008</v>
      </c>
      <c r="Q82" s="3">
        <v>0</v>
      </c>
      <c r="S82" s="3">
        <f t="shared" si="6"/>
        <v>-7796692008</v>
      </c>
      <c r="U82" s="6">
        <f t="shared" si="7"/>
        <v>9.2895339110465706E-3</v>
      </c>
    </row>
    <row r="83" spans="1:21" x14ac:dyDescent="0.5">
      <c r="A83" s="1" t="s">
        <v>65</v>
      </c>
      <c r="C83" s="3">
        <v>0</v>
      </c>
      <c r="E83" s="3">
        <v>-337403627</v>
      </c>
      <c r="G83" s="3">
        <v>0</v>
      </c>
      <c r="I83" s="3">
        <f t="shared" si="4"/>
        <v>-337403627</v>
      </c>
      <c r="K83" s="6">
        <f t="shared" si="5"/>
        <v>-4.2260980788437171E-4</v>
      </c>
      <c r="M83" s="3">
        <v>0</v>
      </c>
      <c r="O83" s="3">
        <v>-268553844</v>
      </c>
      <c r="Q83" s="3">
        <v>0</v>
      </c>
      <c r="S83" s="3">
        <f t="shared" si="6"/>
        <v>-268553844</v>
      </c>
      <c r="U83" s="6">
        <f t="shared" si="7"/>
        <v>3.1997416830370078E-4</v>
      </c>
    </row>
    <row r="84" spans="1:21" x14ac:dyDescent="0.5">
      <c r="A84" s="1" t="s">
        <v>29</v>
      </c>
      <c r="C84" s="3">
        <v>0</v>
      </c>
      <c r="E84" s="3">
        <v>4413582000</v>
      </c>
      <c r="G84" s="3">
        <v>0</v>
      </c>
      <c r="I84" s="3">
        <f t="shared" si="4"/>
        <v>4413582000</v>
      </c>
      <c r="K84" s="6">
        <f t="shared" si="5"/>
        <v>5.528165354019508E-3</v>
      </c>
      <c r="M84" s="3">
        <v>0</v>
      </c>
      <c r="O84" s="3">
        <v>-16521111000</v>
      </c>
      <c r="Q84" s="3">
        <v>0</v>
      </c>
      <c r="S84" s="3">
        <f t="shared" si="6"/>
        <v>-16521111000</v>
      </c>
      <c r="U84" s="6">
        <f t="shared" si="7"/>
        <v>1.9684427796453817E-2</v>
      </c>
    </row>
    <row r="85" spans="1:21" x14ac:dyDescent="0.5">
      <c r="A85" s="1" t="s">
        <v>100</v>
      </c>
      <c r="C85" s="3">
        <v>0</v>
      </c>
      <c r="E85" s="3">
        <v>341230538</v>
      </c>
      <c r="G85" s="3">
        <v>0</v>
      </c>
      <c r="I85" s="3">
        <f t="shared" si="4"/>
        <v>341230538</v>
      </c>
      <c r="K85" s="6">
        <f t="shared" si="5"/>
        <v>4.2740314735401704E-4</v>
      </c>
      <c r="M85" s="3">
        <v>0</v>
      </c>
      <c r="O85" s="3">
        <v>341230538</v>
      </c>
      <c r="Q85" s="3">
        <v>0</v>
      </c>
      <c r="S85" s="3">
        <f t="shared" si="6"/>
        <v>341230538</v>
      </c>
      <c r="U85" s="6">
        <f t="shared" si="7"/>
        <v>-4.0656635544704536E-4</v>
      </c>
    </row>
    <row r="86" spans="1:21" x14ac:dyDescent="0.5">
      <c r="A86" s="1" t="s">
        <v>101</v>
      </c>
      <c r="C86" s="3">
        <v>0</v>
      </c>
      <c r="E86" s="3">
        <v>658750000</v>
      </c>
      <c r="G86" s="3">
        <v>0</v>
      </c>
      <c r="I86" s="3">
        <f t="shared" si="4"/>
        <v>658750000</v>
      </c>
      <c r="K86" s="6">
        <f t="shared" si="5"/>
        <v>8.2510734522670047E-4</v>
      </c>
      <c r="M86" s="3">
        <v>0</v>
      </c>
      <c r="O86" s="3">
        <v>658750000</v>
      </c>
      <c r="Q86" s="3">
        <v>0</v>
      </c>
      <c r="S86" s="3">
        <f t="shared" si="6"/>
        <v>658750000</v>
      </c>
      <c r="U86" s="6">
        <f t="shared" si="7"/>
        <v>-7.8488164693730057E-4</v>
      </c>
    </row>
    <row r="87" spans="1:21" x14ac:dyDescent="0.5">
      <c r="A87" s="1" t="s">
        <v>90</v>
      </c>
      <c r="C87" s="3">
        <v>0</v>
      </c>
      <c r="E87" s="3">
        <v>8366276028</v>
      </c>
      <c r="G87" s="3">
        <v>0</v>
      </c>
      <c r="I87" s="3">
        <f t="shared" si="4"/>
        <v>8366276028</v>
      </c>
      <c r="K87" s="6">
        <f t="shared" si="5"/>
        <v>1.0479052452215353E-2</v>
      </c>
      <c r="M87" s="3">
        <v>0</v>
      </c>
      <c r="O87" s="3">
        <v>-9390625074</v>
      </c>
      <c r="Q87" s="3">
        <v>0</v>
      </c>
      <c r="S87" s="3">
        <f t="shared" si="6"/>
        <v>-9390625074</v>
      </c>
      <c r="U87" s="6">
        <f t="shared" si="7"/>
        <v>1.1188659239243764E-2</v>
      </c>
    </row>
    <row r="88" spans="1:21" x14ac:dyDescent="0.5">
      <c r="A88" s="1" t="s">
        <v>76</v>
      </c>
      <c r="C88" s="3">
        <v>0</v>
      </c>
      <c r="E88" s="3">
        <v>5906633070</v>
      </c>
      <c r="G88" s="3">
        <v>0</v>
      </c>
      <c r="I88" s="3">
        <f t="shared" si="4"/>
        <v>5906633070</v>
      </c>
      <c r="K88" s="6">
        <f t="shared" si="5"/>
        <v>7.3982638810109079E-3</v>
      </c>
      <c r="M88" s="3">
        <v>0</v>
      </c>
      <c r="O88" s="3">
        <v>-73538676461</v>
      </c>
      <c r="Q88" s="3">
        <v>0</v>
      </c>
      <c r="S88" s="3">
        <f t="shared" si="6"/>
        <v>-73538676461</v>
      </c>
      <c r="U88" s="6">
        <f t="shared" si="7"/>
        <v>8.7619214412598068E-2</v>
      </c>
    </row>
    <row r="89" spans="1:21" x14ac:dyDescent="0.5">
      <c r="A89" s="1" t="s">
        <v>56</v>
      </c>
      <c r="C89" s="3">
        <v>0</v>
      </c>
      <c r="E89" s="3">
        <v>15405287142</v>
      </c>
      <c r="G89" s="3">
        <v>0</v>
      </c>
      <c r="I89" s="3">
        <f t="shared" si="4"/>
        <v>15405287142</v>
      </c>
      <c r="K89" s="6">
        <f t="shared" si="5"/>
        <v>1.9295659318695473E-2</v>
      </c>
      <c r="M89" s="3">
        <v>0</v>
      </c>
      <c r="O89" s="3">
        <v>-15647995648</v>
      </c>
      <c r="Q89" s="3">
        <v>0</v>
      </c>
      <c r="S89" s="3">
        <f t="shared" si="6"/>
        <v>-15647995648</v>
      </c>
      <c r="U89" s="6">
        <f t="shared" si="7"/>
        <v>1.864413600830353E-2</v>
      </c>
    </row>
    <row r="90" spans="1:21" x14ac:dyDescent="0.5">
      <c r="A90" s="1" t="s">
        <v>84</v>
      </c>
      <c r="C90" s="3">
        <v>0</v>
      </c>
      <c r="E90" s="3">
        <v>2165658063</v>
      </c>
      <c r="G90" s="3">
        <v>0</v>
      </c>
      <c r="I90" s="3">
        <f t="shared" si="4"/>
        <v>2165658063</v>
      </c>
      <c r="K90" s="6">
        <f t="shared" si="5"/>
        <v>2.7125622391358305E-3</v>
      </c>
      <c r="M90" s="3">
        <v>0</v>
      </c>
      <c r="O90" s="3">
        <v>-11056838099</v>
      </c>
      <c r="Q90" s="3">
        <v>0</v>
      </c>
      <c r="S90" s="3">
        <f t="shared" si="6"/>
        <v>-11056838099</v>
      </c>
      <c r="U90" s="6">
        <f t="shared" si="7"/>
        <v>1.3173904056261421E-2</v>
      </c>
    </row>
    <row r="91" spans="1:21" x14ac:dyDescent="0.5">
      <c r="A91" s="1" t="s">
        <v>53</v>
      </c>
      <c r="C91" s="3">
        <v>0</v>
      </c>
      <c r="E91" s="3">
        <v>12789104452</v>
      </c>
      <c r="G91" s="3">
        <v>0</v>
      </c>
      <c r="I91" s="3">
        <f t="shared" si="4"/>
        <v>12789104452</v>
      </c>
      <c r="K91" s="6">
        <f t="shared" si="5"/>
        <v>1.601879927471225E-2</v>
      </c>
      <c r="M91" s="3">
        <v>0</v>
      </c>
      <c r="O91" s="3">
        <v>-55709101991</v>
      </c>
      <c r="Q91" s="3">
        <v>0</v>
      </c>
      <c r="S91" s="3">
        <f t="shared" si="6"/>
        <v>-55709101991</v>
      </c>
      <c r="U91" s="6">
        <f t="shared" si="7"/>
        <v>6.6375790087429415E-2</v>
      </c>
    </row>
    <row r="92" spans="1:21" x14ac:dyDescent="0.5">
      <c r="A92" s="1" t="s">
        <v>38</v>
      </c>
      <c r="C92" s="3">
        <v>0</v>
      </c>
      <c r="E92" s="3">
        <v>2799744211</v>
      </c>
      <c r="G92" s="3">
        <v>0</v>
      </c>
      <c r="I92" s="3">
        <f t="shared" si="4"/>
        <v>2799744211</v>
      </c>
      <c r="K92" s="6">
        <f t="shared" si="5"/>
        <v>3.5067772497184564E-3</v>
      </c>
      <c r="M92" s="3">
        <v>0</v>
      </c>
      <c r="O92" s="3">
        <v>-42827337223</v>
      </c>
      <c r="Q92" s="3">
        <v>0</v>
      </c>
      <c r="S92" s="3">
        <f t="shared" si="6"/>
        <v>-42827337223</v>
      </c>
      <c r="U92" s="6">
        <f t="shared" si="7"/>
        <v>5.1027538479737983E-2</v>
      </c>
    </row>
    <row r="93" spans="1:21" x14ac:dyDescent="0.5">
      <c r="A93" s="1" t="s">
        <v>51</v>
      </c>
      <c r="C93" s="3">
        <v>0</v>
      </c>
      <c r="E93" s="3">
        <v>379329480</v>
      </c>
      <c r="G93" s="3">
        <v>0</v>
      </c>
      <c r="I93" s="3">
        <f t="shared" si="4"/>
        <v>379329480</v>
      </c>
      <c r="K93" s="6">
        <f t="shared" si="5"/>
        <v>4.7512340069681176E-4</v>
      </c>
      <c r="M93" s="3">
        <v>0</v>
      </c>
      <c r="O93" s="3">
        <v>-573036233</v>
      </c>
      <c r="Q93" s="3">
        <v>0</v>
      </c>
      <c r="S93" s="3">
        <f t="shared" si="6"/>
        <v>-573036233</v>
      </c>
      <c r="U93" s="6">
        <f t="shared" si="7"/>
        <v>6.8275616290214302E-4</v>
      </c>
    </row>
    <row r="94" spans="1:21" x14ac:dyDescent="0.5">
      <c r="A94" s="1" t="s">
        <v>91</v>
      </c>
      <c r="C94" s="3">
        <v>0</v>
      </c>
      <c r="E94" s="3">
        <v>3395512607</v>
      </c>
      <c r="G94" s="3">
        <v>0</v>
      </c>
      <c r="I94" s="3">
        <f t="shared" si="4"/>
        <v>3395512607</v>
      </c>
      <c r="K94" s="6">
        <f t="shared" si="5"/>
        <v>4.2529979398035107E-3</v>
      </c>
      <c r="M94" s="3">
        <v>0</v>
      </c>
      <c r="O94" s="3">
        <v>385974260</v>
      </c>
      <c r="Q94" s="3">
        <v>0</v>
      </c>
      <c r="S94" s="3">
        <f t="shared" si="6"/>
        <v>385974260</v>
      </c>
      <c r="U94" s="6">
        <f t="shared" si="7"/>
        <v>-4.5987721117906011E-4</v>
      </c>
    </row>
    <row r="95" spans="1:21" x14ac:dyDescent="0.5">
      <c r="A95" s="1" t="s">
        <v>32</v>
      </c>
      <c r="C95" s="3">
        <v>0</v>
      </c>
      <c r="E95" s="3">
        <v>14419690126</v>
      </c>
      <c r="G95" s="3">
        <v>0</v>
      </c>
      <c r="I95" s="3">
        <f t="shared" si="4"/>
        <v>14419690126</v>
      </c>
      <c r="K95" s="6">
        <f t="shared" si="5"/>
        <v>1.8061164688964744E-2</v>
      </c>
      <c r="M95" s="3">
        <v>0</v>
      </c>
      <c r="O95" s="3">
        <v>-37763501730</v>
      </c>
      <c r="Q95" s="3">
        <v>0</v>
      </c>
      <c r="S95" s="3">
        <f t="shared" si="6"/>
        <v>-37763501730</v>
      </c>
      <c r="U95" s="6">
        <f t="shared" si="7"/>
        <v>4.4994124374894875E-2</v>
      </c>
    </row>
    <row r="96" spans="1:21" x14ac:dyDescent="0.5">
      <c r="A96" s="1" t="s">
        <v>92</v>
      </c>
      <c r="C96" s="3">
        <v>0</v>
      </c>
      <c r="E96" s="3">
        <v>-105794752</v>
      </c>
      <c r="G96" s="3">
        <v>0</v>
      </c>
      <c r="I96" s="3">
        <f t="shared" si="4"/>
        <v>-105794752</v>
      </c>
      <c r="K96" s="6">
        <f t="shared" si="5"/>
        <v>-1.3251161588104311E-4</v>
      </c>
      <c r="M96" s="3">
        <v>0</v>
      </c>
      <c r="O96" s="3">
        <v>-3649918991</v>
      </c>
      <c r="Q96" s="3">
        <v>0</v>
      </c>
      <c r="S96" s="3">
        <f t="shared" si="6"/>
        <v>-3649918991</v>
      </c>
      <c r="U96" s="6">
        <f t="shared" si="7"/>
        <v>4.3487733265181183E-3</v>
      </c>
    </row>
    <row r="97" spans="1:21" x14ac:dyDescent="0.5">
      <c r="A97" s="1" t="s">
        <v>61</v>
      </c>
      <c r="C97" s="3">
        <v>0</v>
      </c>
      <c r="E97" s="3">
        <v>4152437687</v>
      </c>
      <c r="G97" s="3">
        <v>0</v>
      </c>
      <c r="I97" s="3">
        <f t="shared" si="4"/>
        <v>4152437687</v>
      </c>
      <c r="K97" s="6">
        <f t="shared" si="5"/>
        <v>5.2010729960377542E-3</v>
      </c>
      <c r="M97" s="3">
        <v>0</v>
      </c>
      <c r="O97" s="3">
        <v>-1108302466</v>
      </c>
      <c r="Q97" s="3">
        <v>0</v>
      </c>
      <c r="S97" s="3">
        <f t="shared" si="6"/>
        <v>-1108302466</v>
      </c>
      <c r="U97" s="6">
        <f t="shared" si="7"/>
        <v>1.3205104589278961E-3</v>
      </c>
    </row>
    <row r="98" spans="1:21" x14ac:dyDescent="0.5">
      <c r="A98" s="1" t="s">
        <v>60</v>
      </c>
      <c r="C98" s="3">
        <v>0</v>
      </c>
      <c r="E98" s="3">
        <v>49519896300</v>
      </c>
      <c r="G98" s="3">
        <v>0</v>
      </c>
      <c r="I98" s="3">
        <f t="shared" si="4"/>
        <v>49519896300</v>
      </c>
      <c r="K98" s="6">
        <f t="shared" si="5"/>
        <v>6.202539684553246E-2</v>
      </c>
      <c r="M98" s="3">
        <v>0</v>
      </c>
      <c r="O98" s="3">
        <v>15182496872</v>
      </c>
      <c r="Q98" s="3">
        <v>0</v>
      </c>
      <c r="S98" s="3">
        <f t="shared" si="6"/>
        <v>15182496872</v>
      </c>
      <c r="U98" s="6">
        <f t="shared" si="7"/>
        <v>-1.8089507627348424E-2</v>
      </c>
    </row>
    <row r="99" spans="1:21" x14ac:dyDescent="0.5">
      <c r="A99" s="1" t="s">
        <v>59</v>
      </c>
      <c r="C99" s="3">
        <v>0</v>
      </c>
      <c r="E99" s="3">
        <v>21300151307</v>
      </c>
      <c r="G99" s="3">
        <v>0</v>
      </c>
      <c r="I99" s="3">
        <f t="shared" si="4"/>
        <v>21300151307</v>
      </c>
      <c r="K99" s="6">
        <f t="shared" si="5"/>
        <v>2.6679182235819058E-2</v>
      </c>
      <c r="M99" s="3">
        <v>0</v>
      </c>
      <c r="O99" s="3">
        <v>-19339944671</v>
      </c>
      <c r="Q99" s="3">
        <v>0</v>
      </c>
      <c r="S99" s="3">
        <f t="shared" si="6"/>
        <v>-19339944671</v>
      </c>
      <c r="U99" s="6">
        <f t="shared" si="7"/>
        <v>2.3042986907097912E-2</v>
      </c>
    </row>
    <row r="100" spans="1:21" x14ac:dyDescent="0.5">
      <c r="A100" s="1" t="s">
        <v>49</v>
      </c>
      <c r="C100" s="3">
        <v>0</v>
      </c>
      <c r="E100" s="3">
        <v>15771670363</v>
      </c>
      <c r="G100" s="3">
        <v>0</v>
      </c>
      <c r="I100" s="3">
        <f t="shared" si="4"/>
        <v>15771670363</v>
      </c>
      <c r="K100" s="6">
        <f t="shared" si="5"/>
        <v>1.9754567078566317E-2</v>
      </c>
      <c r="M100" s="3">
        <v>0</v>
      </c>
      <c r="O100" s="3">
        <v>-5766460488</v>
      </c>
      <c r="Q100" s="3">
        <v>0</v>
      </c>
      <c r="S100" s="3">
        <f t="shared" si="6"/>
        <v>-5766460488</v>
      </c>
      <c r="U100" s="6">
        <f t="shared" si="7"/>
        <v>6.8705715443192561E-3</v>
      </c>
    </row>
    <row r="101" spans="1:21" x14ac:dyDescent="0.5">
      <c r="A101" s="1" t="s">
        <v>21</v>
      </c>
      <c r="C101" s="3">
        <v>0</v>
      </c>
      <c r="E101" s="3">
        <v>5426098614</v>
      </c>
      <c r="G101" s="3">
        <v>0</v>
      </c>
      <c r="I101" s="3">
        <f t="shared" si="4"/>
        <v>5426098614</v>
      </c>
      <c r="K101" s="6">
        <f t="shared" si="5"/>
        <v>6.7963777189158541E-3</v>
      </c>
      <c r="M101" s="3">
        <v>0</v>
      </c>
      <c r="O101" s="3">
        <v>604497477</v>
      </c>
      <c r="Q101" s="3">
        <v>0</v>
      </c>
      <c r="S101" s="3">
        <f t="shared" si="6"/>
        <v>604497477</v>
      </c>
      <c r="U101" s="6">
        <f t="shared" si="7"/>
        <v>-7.2024132875476727E-4</v>
      </c>
    </row>
    <row r="102" spans="1:21" x14ac:dyDescent="0.5">
      <c r="A102" s="1" t="s">
        <v>19</v>
      </c>
      <c r="C102" s="3">
        <v>0</v>
      </c>
      <c r="E102" s="3">
        <v>27930780991</v>
      </c>
      <c r="G102" s="3">
        <v>0</v>
      </c>
      <c r="I102" s="3">
        <f t="shared" si="4"/>
        <v>27930780991</v>
      </c>
      <c r="K102" s="6">
        <f t="shared" si="5"/>
        <v>3.4984277121202882E-2</v>
      </c>
      <c r="M102" s="3">
        <v>0</v>
      </c>
      <c r="O102" s="3">
        <v>10756809414</v>
      </c>
      <c r="Q102" s="3">
        <v>0</v>
      </c>
      <c r="S102" s="3">
        <f t="shared" si="6"/>
        <v>10756809414</v>
      </c>
      <c r="U102" s="6">
        <f t="shared" si="7"/>
        <v>-1.2816428521671315E-2</v>
      </c>
    </row>
    <row r="103" spans="1:21" x14ac:dyDescent="0.5">
      <c r="A103" s="1" t="s">
        <v>85</v>
      </c>
      <c r="C103" s="3">
        <v>0</v>
      </c>
      <c r="E103" s="3">
        <v>-529231458</v>
      </c>
      <c r="G103" s="3">
        <v>0</v>
      </c>
      <c r="I103" s="3">
        <f t="shared" si="4"/>
        <v>-529231458</v>
      </c>
      <c r="K103" s="6">
        <f t="shared" si="5"/>
        <v>-6.6288085513599394E-4</v>
      </c>
      <c r="M103" s="3">
        <v>0</v>
      </c>
      <c r="O103" s="3">
        <v>-925979229</v>
      </c>
      <c r="Q103" s="3">
        <v>0</v>
      </c>
      <c r="S103" s="3">
        <f t="shared" si="6"/>
        <v>-925979229</v>
      </c>
      <c r="U103" s="6">
        <f t="shared" si="7"/>
        <v>1.1032775746296043E-3</v>
      </c>
    </row>
    <row r="104" spans="1:21" x14ac:dyDescent="0.5">
      <c r="A104" s="1" t="s">
        <v>75</v>
      </c>
      <c r="C104" s="3">
        <v>0</v>
      </c>
      <c r="E104" s="3">
        <v>49861705119</v>
      </c>
      <c r="G104" s="3">
        <v>0</v>
      </c>
      <c r="I104" s="3">
        <f t="shared" si="4"/>
        <v>49861705119</v>
      </c>
      <c r="K104" s="6">
        <f t="shared" si="5"/>
        <v>6.245352431000329E-2</v>
      </c>
      <c r="M104" s="3">
        <v>0</v>
      </c>
      <c r="O104" s="3">
        <v>-119695451680</v>
      </c>
      <c r="Q104" s="3">
        <v>0</v>
      </c>
      <c r="S104" s="3">
        <f t="shared" si="6"/>
        <v>-119695451680</v>
      </c>
      <c r="U104" s="6">
        <f t="shared" si="7"/>
        <v>0.14261368234611382</v>
      </c>
    </row>
    <row r="105" spans="1:21" x14ac:dyDescent="0.5">
      <c r="A105" s="1" t="s">
        <v>93</v>
      </c>
      <c r="C105" s="3">
        <v>0</v>
      </c>
      <c r="E105" s="3">
        <v>17916980162</v>
      </c>
      <c r="G105" s="3">
        <v>0</v>
      </c>
      <c r="I105" s="3">
        <f t="shared" si="4"/>
        <v>17916980162</v>
      </c>
      <c r="K105" s="6">
        <f t="shared" si="5"/>
        <v>2.24416424075101E-2</v>
      </c>
      <c r="M105" s="3">
        <v>0</v>
      </c>
      <c r="O105" s="3">
        <v>14641905834</v>
      </c>
      <c r="Q105" s="3">
        <v>0</v>
      </c>
      <c r="S105" s="3">
        <f t="shared" si="6"/>
        <v>14641905834</v>
      </c>
      <c r="U105" s="6">
        <f t="shared" si="7"/>
        <v>-1.7445408979568561E-2</v>
      </c>
    </row>
    <row r="106" spans="1:21" x14ac:dyDescent="0.5">
      <c r="A106" s="1" t="s">
        <v>42</v>
      </c>
      <c r="C106" s="3">
        <v>0</v>
      </c>
      <c r="E106" s="3">
        <v>2832935285</v>
      </c>
      <c r="G106" s="3">
        <v>0</v>
      </c>
      <c r="I106" s="3">
        <f t="shared" si="4"/>
        <v>2832935285</v>
      </c>
      <c r="K106" s="6">
        <f t="shared" si="5"/>
        <v>3.5483502272567681E-3</v>
      </c>
      <c r="M106" s="3">
        <v>0</v>
      </c>
      <c r="O106" s="3">
        <v>1677446696</v>
      </c>
      <c r="Q106" s="3">
        <v>0</v>
      </c>
      <c r="S106" s="3">
        <f t="shared" si="6"/>
        <v>1677446696</v>
      </c>
      <c r="U106" s="6">
        <f t="shared" si="7"/>
        <v>-1.9986294123810447E-3</v>
      </c>
    </row>
    <row r="107" spans="1:21" x14ac:dyDescent="0.5">
      <c r="A107" s="1" t="s">
        <v>47</v>
      </c>
      <c r="C107" s="3">
        <v>0</v>
      </c>
      <c r="E107" s="3">
        <v>1746059094</v>
      </c>
      <c r="G107" s="3">
        <v>0</v>
      </c>
      <c r="I107" s="3">
        <f t="shared" si="4"/>
        <v>1746059094</v>
      </c>
      <c r="K107" s="6">
        <f t="shared" si="5"/>
        <v>2.1869998992930214E-3</v>
      </c>
      <c r="M107" s="3">
        <v>0</v>
      </c>
      <c r="O107" s="3">
        <v>-5905538314</v>
      </c>
      <c r="Q107" s="3">
        <v>0</v>
      </c>
      <c r="S107" s="3">
        <f t="shared" si="6"/>
        <v>-5905538314</v>
      </c>
      <c r="U107" s="6">
        <f t="shared" si="7"/>
        <v>7.036278767276887E-3</v>
      </c>
    </row>
    <row r="108" spans="1:21" x14ac:dyDescent="0.5">
      <c r="A108" s="1" t="s">
        <v>15</v>
      </c>
      <c r="C108" s="3">
        <v>0</v>
      </c>
      <c r="E108" s="3">
        <v>1380867165</v>
      </c>
      <c r="G108" s="3">
        <v>0</v>
      </c>
      <c r="I108" s="3">
        <f t="shared" si="4"/>
        <v>1380867165</v>
      </c>
      <c r="K108" s="6">
        <f t="shared" si="5"/>
        <v>1.7295842741918332E-3</v>
      </c>
      <c r="M108" s="3">
        <v>0</v>
      </c>
      <c r="O108" s="3">
        <v>-4040315039</v>
      </c>
      <c r="Q108" s="3">
        <v>0</v>
      </c>
      <c r="S108" s="3">
        <f t="shared" si="6"/>
        <v>-4040315039</v>
      </c>
      <c r="U108" s="6">
        <f t="shared" si="7"/>
        <v>4.8139189707109885E-3</v>
      </c>
    </row>
    <row r="109" spans="1:21" x14ac:dyDescent="0.5">
      <c r="A109" s="1" t="s">
        <v>17</v>
      </c>
      <c r="C109" s="3">
        <v>0</v>
      </c>
      <c r="E109" s="3">
        <v>-1005220622</v>
      </c>
      <c r="G109" s="3">
        <v>0</v>
      </c>
      <c r="I109" s="3">
        <f t="shared" si="4"/>
        <v>-1005220622</v>
      </c>
      <c r="K109" s="6">
        <f t="shared" si="5"/>
        <v>-1.2590738805093777E-3</v>
      </c>
      <c r="M109" s="3">
        <v>0</v>
      </c>
      <c r="O109" s="3">
        <v>-1388161812</v>
      </c>
      <c r="Q109" s="3">
        <v>0</v>
      </c>
      <c r="S109" s="3">
        <f t="shared" si="6"/>
        <v>-1388161812</v>
      </c>
      <c r="U109" s="6">
        <f t="shared" si="7"/>
        <v>1.6539548071620909E-3</v>
      </c>
    </row>
    <row r="110" spans="1:21" x14ac:dyDescent="0.5">
      <c r="A110" s="1" t="s">
        <v>88</v>
      </c>
      <c r="C110" s="3">
        <v>0</v>
      </c>
      <c r="E110" s="3">
        <v>7100106699</v>
      </c>
      <c r="G110" s="3">
        <v>0</v>
      </c>
      <c r="I110" s="3">
        <f t="shared" si="4"/>
        <v>7100106699</v>
      </c>
      <c r="K110" s="6">
        <f t="shared" si="5"/>
        <v>8.8931312170598877E-3</v>
      </c>
      <c r="M110" s="3">
        <v>0</v>
      </c>
      <c r="O110" s="3">
        <v>-23670966833</v>
      </c>
      <c r="Q110" s="3">
        <v>0</v>
      </c>
      <c r="S110" s="3">
        <f t="shared" si="6"/>
        <v>-23670966833</v>
      </c>
      <c r="U110" s="6">
        <f t="shared" si="7"/>
        <v>2.820327503982278E-2</v>
      </c>
    </row>
    <row r="111" spans="1:21" x14ac:dyDescent="0.5">
      <c r="A111" s="1" t="s">
        <v>63</v>
      </c>
      <c r="C111" s="3">
        <v>0</v>
      </c>
      <c r="E111" s="3">
        <v>4157117507</v>
      </c>
      <c r="G111" s="3">
        <v>0</v>
      </c>
      <c r="I111" s="3">
        <f t="shared" si="4"/>
        <v>4157117507</v>
      </c>
      <c r="K111" s="6">
        <f t="shared" si="5"/>
        <v>5.2069346337703364E-3</v>
      </c>
      <c r="M111" s="3">
        <v>0</v>
      </c>
      <c r="O111" s="3">
        <v>-8139030262</v>
      </c>
      <c r="Q111" s="3">
        <v>0</v>
      </c>
      <c r="S111" s="3">
        <f t="shared" si="6"/>
        <v>-8139030262</v>
      </c>
      <c r="U111" s="6">
        <f t="shared" si="7"/>
        <v>9.6974200781952003E-3</v>
      </c>
    </row>
    <row r="112" spans="1:21" x14ac:dyDescent="0.5">
      <c r="A112" s="1" t="s">
        <v>16</v>
      </c>
      <c r="C112" s="3">
        <v>0</v>
      </c>
      <c r="E112" s="3">
        <v>0</v>
      </c>
      <c r="G112" s="3">
        <v>0</v>
      </c>
      <c r="I112" s="3">
        <f t="shared" si="4"/>
        <v>0</v>
      </c>
      <c r="K112" s="6">
        <f t="shared" si="5"/>
        <v>0</v>
      </c>
      <c r="M112" s="3">
        <v>0</v>
      </c>
      <c r="O112" s="3">
        <v>1440484316</v>
      </c>
      <c r="Q112" s="3">
        <v>0</v>
      </c>
      <c r="S112" s="3">
        <f t="shared" si="6"/>
        <v>1440484316</v>
      </c>
      <c r="U112" s="6">
        <f t="shared" si="7"/>
        <v>-1.716295563308434E-3</v>
      </c>
    </row>
    <row r="113" spans="1:21" x14ac:dyDescent="0.5">
      <c r="A113" s="1" t="s">
        <v>252</v>
      </c>
      <c r="C113" s="1">
        <v>0</v>
      </c>
      <c r="E113" s="1">
        <v>0</v>
      </c>
      <c r="G113" s="1">
        <v>0</v>
      </c>
      <c r="I113" s="3">
        <f t="shared" si="4"/>
        <v>0</v>
      </c>
      <c r="K113" s="6">
        <f t="shared" si="5"/>
        <v>0</v>
      </c>
      <c r="M113" s="1">
        <v>3089</v>
      </c>
      <c r="O113" s="1">
        <v>0</v>
      </c>
      <c r="Q113" s="1">
        <v>0</v>
      </c>
      <c r="S113" s="3">
        <f t="shared" si="6"/>
        <v>3089</v>
      </c>
      <c r="U113" s="6">
        <f>S113/$S$116</f>
        <v>-3.6804545083708865E-9</v>
      </c>
    </row>
    <row r="114" spans="1:21" x14ac:dyDescent="0.5">
      <c r="A114" s="1" t="s">
        <v>254</v>
      </c>
      <c r="C114" s="1">
        <v>0</v>
      </c>
      <c r="E114" s="1">
        <v>0</v>
      </c>
      <c r="G114" s="1">
        <v>0</v>
      </c>
      <c r="I114" s="3">
        <f t="shared" si="4"/>
        <v>0</v>
      </c>
      <c r="K114" s="6">
        <f t="shared" si="5"/>
        <v>0</v>
      </c>
      <c r="M114" s="1">
        <v>94165</v>
      </c>
      <c r="O114" s="1">
        <v>0</v>
      </c>
      <c r="Q114" s="1">
        <v>0</v>
      </c>
      <c r="S114" s="3">
        <f t="shared" si="6"/>
        <v>94165</v>
      </c>
      <c r="U114" s="6">
        <f t="shared" ref="U114:U115" si="8">S114/$S$116</f>
        <v>-1.1219488468136759E-7</v>
      </c>
    </row>
    <row r="115" spans="1:21" x14ac:dyDescent="0.5">
      <c r="A115" s="1" t="s">
        <v>256</v>
      </c>
      <c r="C115" s="1">
        <v>0</v>
      </c>
      <c r="E115" s="1">
        <v>0</v>
      </c>
      <c r="G115" s="1">
        <v>0</v>
      </c>
      <c r="I115" s="3">
        <f t="shared" si="4"/>
        <v>0</v>
      </c>
      <c r="K115" s="6">
        <f t="shared" si="5"/>
        <v>0</v>
      </c>
      <c r="M115" s="1">
        <v>7076</v>
      </c>
      <c r="O115" s="1">
        <v>0</v>
      </c>
      <c r="Q115" s="1">
        <v>0</v>
      </c>
      <c r="S115" s="3">
        <f t="shared" si="6"/>
        <v>7076</v>
      </c>
      <c r="U115" s="6">
        <f t="shared" si="8"/>
        <v>-8.4308501460771743E-9</v>
      </c>
    </row>
    <row r="116" spans="1:21" ht="22.5" thickBot="1" x14ac:dyDescent="0.55000000000000004">
      <c r="C116" s="5">
        <f>SUM(C8:C115)</f>
        <v>35197922709</v>
      </c>
      <c r="E116" s="5">
        <f>SUM(E8:E115)</f>
        <v>764346735365</v>
      </c>
      <c r="G116" s="5">
        <f>SUM(G8:G115)</f>
        <v>-1163691269</v>
      </c>
      <c r="I116" s="5">
        <f>SUM(I8:I115)</f>
        <v>798380966805</v>
      </c>
      <c r="K116" s="7">
        <f>SUM(K8:K115)</f>
        <v>1.0000000000000002</v>
      </c>
      <c r="M116" s="5">
        <f>SUM(M8:M115)</f>
        <v>133869657609</v>
      </c>
      <c r="O116" s="5">
        <f>SUM(O8:O115)</f>
        <v>-744477228651</v>
      </c>
      <c r="Q116" s="5">
        <f>SUM(Q8:Q115)</f>
        <v>-228690943034</v>
      </c>
      <c r="S116" s="5">
        <f>SUM(S8:S115)</f>
        <v>-839298514076</v>
      </c>
      <c r="U116" s="9">
        <f>SUM(U8:U115)</f>
        <v>0.99999999999999989</v>
      </c>
    </row>
    <row r="117" spans="1:21" ht="22.5" thickTop="1" x14ac:dyDescent="0.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workbookViewId="0">
      <selection activeCell="K32" sqref="K32"/>
    </sheetView>
  </sheetViews>
  <sheetFormatPr defaultRowHeight="21.75" x14ac:dyDescent="0.5"/>
  <cols>
    <col min="1" max="1" width="30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 x14ac:dyDescent="0.5">
      <c r="A3" s="10" t="s">
        <v>182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2.5" x14ac:dyDescent="0.5">
      <c r="A6" s="14" t="s">
        <v>186</v>
      </c>
      <c r="C6" s="12" t="s">
        <v>184</v>
      </c>
      <c r="D6" s="12" t="s">
        <v>184</v>
      </c>
      <c r="E6" s="12" t="s">
        <v>184</v>
      </c>
      <c r="F6" s="12" t="s">
        <v>184</v>
      </c>
      <c r="G6" s="12" t="s">
        <v>184</v>
      </c>
      <c r="H6" s="12" t="s">
        <v>184</v>
      </c>
      <c r="I6" s="12" t="s">
        <v>184</v>
      </c>
      <c r="K6" s="12" t="s">
        <v>185</v>
      </c>
      <c r="L6" s="12" t="s">
        <v>185</v>
      </c>
      <c r="M6" s="12" t="s">
        <v>185</v>
      </c>
      <c r="N6" s="12" t="s">
        <v>185</v>
      </c>
      <c r="O6" s="12" t="s">
        <v>185</v>
      </c>
      <c r="P6" s="12" t="s">
        <v>185</v>
      </c>
      <c r="Q6" s="12" t="s">
        <v>185</v>
      </c>
    </row>
    <row r="7" spans="1:17" ht="22.5" x14ac:dyDescent="0.5">
      <c r="A7" s="12" t="s">
        <v>186</v>
      </c>
      <c r="C7" s="13" t="s">
        <v>238</v>
      </c>
      <c r="E7" s="13" t="s">
        <v>235</v>
      </c>
      <c r="G7" s="13" t="s">
        <v>236</v>
      </c>
      <c r="I7" s="13" t="s">
        <v>239</v>
      </c>
      <c r="K7" s="13" t="s">
        <v>238</v>
      </c>
      <c r="M7" s="13" t="s">
        <v>235</v>
      </c>
      <c r="O7" s="13" t="s">
        <v>236</v>
      </c>
      <c r="Q7" s="13" t="s">
        <v>239</v>
      </c>
    </row>
    <row r="8" spans="1:17" x14ac:dyDescent="0.5">
      <c r="A8" s="1" t="s">
        <v>163</v>
      </c>
      <c r="C8" s="3">
        <v>5013558813</v>
      </c>
      <c r="E8" s="3">
        <v>-1674264596</v>
      </c>
      <c r="G8" s="3">
        <v>1751720112</v>
      </c>
      <c r="I8" s="3">
        <v>5091014329</v>
      </c>
      <c r="K8" s="3">
        <v>19422886271</v>
      </c>
      <c r="M8" s="3">
        <v>0</v>
      </c>
      <c r="O8" s="3">
        <v>1751720112</v>
      </c>
      <c r="Q8" s="3">
        <v>21174606383</v>
      </c>
    </row>
    <row r="9" spans="1:17" x14ac:dyDescent="0.5">
      <c r="A9" s="1" t="s">
        <v>143</v>
      </c>
      <c r="C9" s="3">
        <v>0</v>
      </c>
      <c r="E9" s="3">
        <v>4995518608</v>
      </c>
      <c r="G9" s="3">
        <v>8583600</v>
      </c>
      <c r="I9" s="3">
        <v>5004102208</v>
      </c>
      <c r="K9" s="3">
        <v>0</v>
      </c>
      <c r="M9" s="3">
        <v>18845668943</v>
      </c>
      <c r="O9" s="3">
        <v>8583600</v>
      </c>
      <c r="Q9" s="3">
        <v>18854252543</v>
      </c>
    </row>
    <row r="10" spans="1:17" x14ac:dyDescent="0.5">
      <c r="A10" s="1" t="s">
        <v>157</v>
      </c>
      <c r="C10" s="3">
        <v>2941545204</v>
      </c>
      <c r="E10" s="3">
        <v>38625000</v>
      </c>
      <c r="G10" s="3">
        <v>-28625000</v>
      </c>
      <c r="I10" s="3">
        <v>2951545204</v>
      </c>
      <c r="K10" s="3">
        <v>8674545204</v>
      </c>
      <c r="M10" s="3">
        <v>-25750000</v>
      </c>
      <c r="O10" s="3">
        <v>-28625000</v>
      </c>
      <c r="Q10" s="3">
        <v>8620170204</v>
      </c>
    </row>
    <row r="11" spans="1:17" x14ac:dyDescent="0.5">
      <c r="A11" s="1" t="s">
        <v>229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3">
        <v>1168725219</v>
      </c>
      <c r="Q11" s="3">
        <v>1168725219</v>
      </c>
    </row>
    <row r="12" spans="1:17" x14ac:dyDescent="0.5">
      <c r="A12" s="1" t="s">
        <v>230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27485498784</v>
      </c>
      <c r="Q12" s="3">
        <v>27485498784</v>
      </c>
    </row>
    <row r="13" spans="1:17" x14ac:dyDescent="0.5">
      <c r="A13" s="1" t="s">
        <v>231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73798036</v>
      </c>
      <c r="Q13" s="3">
        <v>73798036</v>
      </c>
    </row>
    <row r="14" spans="1:17" x14ac:dyDescent="0.5">
      <c r="A14" s="1" t="s">
        <v>232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1889829185</v>
      </c>
      <c r="Q14" s="3">
        <v>1889829185</v>
      </c>
    </row>
    <row r="15" spans="1:17" x14ac:dyDescent="0.5">
      <c r="A15" s="1" t="s">
        <v>233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3772487305</v>
      </c>
      <c r="Q15" s="3">
        <v>3772487305</v>
      </c>
    </row>
    <row r="16" spans="1:17" x14ac:dyDescent="0.5">
      <c r="A16" s="1" t="s">
        <v>192</v>
      </c>
      <c r="C16" s="3">
        <v>0</v>
      </c>
      <c r="E16" s="3">
        <v>0</v>
      </c>
      <c r="G16" s="3">
        <v>0</v>
      </c>
      <c r="I16" s="3">
        <v>0</v>
      </c>
      <c r="K16" s="3">
        <v>17172098</v>
      </c>
      <c r="M16" s="3">
        <v>0</v>
      </c>
      <c r="O16" s="3">
        <v>20177625</v>
      </c>
      <c r="Q16" s="3">
        <v>37349723</v>
      </c>
    </row>
    <row r="17" spans="1:17" x14ac:dyDescent="0.5">
      <c r="A17" s="1" t="s">
        <v>155</v>
      </c>
      <c r="C17" s="3">
        <v>1641529933</v>
      </c>
      <c r="E17" s="3">
        <v>-2098219628</v>
      </c>
      <c r="G17" s="3">
        <v>0</v>
      </c>
      <c r="I17" s="3">
        <v>-456689695</v>
      </c>
      <c r="K17" s="3">
        <v>2031753576</v>
      </c>
      <c r="M17" s="3">
        <v>98200625</v>
      </c>
      <c r="O17" s="3">
        <v>0</v>
      </c>
      <c r="Q17" s="3">
        <v>2129954201</v>
      </c>
    </row>
    <row r="18" spans="1:17" x14ac:dyDescent="0.5">
      <c r="A18" s="1" t="s">
        <v>152</v>
      </c>
      <c r="C18" s="3">
        <v>1187808220</v>
      </c>
      <c r="E18" s="3">
        <v>-495910100</v>
      </c>
      <c r="G18" s="3">
        <v>0</v>
      </c>
      <c r="I18" s="3">
        <v>691898120</v>
      </c>
      <c r="K18" s="3">
        <v>4792298283</v>
      </c>
      <c r="M18" s="3">
        <v>2066421875</v>
      </c>
      <c r="O18" s="3">
        <v>0</v>
      </c>
      <c r="Q18" s="3">
        <v>6858720158</v>
      </c>
    </row>
    <row r="19" spans="1:17" x14ac:dyDescent="0.5">
      <c r="A19" s="1" t="s">
        <v>160</v>
      </c>
      <c r="C19" s="3">
        <v>145987986</v>
      </c>
      <c r="E19" s="3">
        <v>0</v>
      </c>
      <c r="G19" s="3">
        <v>0</v>
      </c>
      <c r="I19" s="3">
        <v>145987986</v>
      </c>
      <c r="K19" s="3">
        <v>669226133</v>
      </c>
      <c r="M19" s="3">
        <v>-3624993</v>
      </c>
      <c r="O19" s="3">
        <v>0</v>
      </c>
      <c r="Q19" s="3">
        <v>665601140</v>
      </c>
    </row>
    <row r="20" spans="1:17" x14ac:dyDescent="0.5">
      <c r="A20" s="1" t="s">
        <v>149</v>
      </c>
      <c r="C20" s="3">
        <v>5199118526</v>
      </c>
      <c r="E20" s="3">
        <v>1656513043</v>
      </c>
      <c r="G20" s="3">
        <v>0</v>
      </c>
      <c r="I20" s="3">
        <v>6855631569</v>
      </c>
      <c r="K20" s="3">
        <v>15629047572</v>
      </c>
      <c r="M20" s="3">
        <v>1307895012</v>
      </c>
      <c r="O20" s="3">
        <v>0</v>
      </c>
      <c r="Q20" s="3">
        <v>16936942584</v>
      </c>
    </row>
    <row r="21" spans="1:17" x14ac:dyDescent="0.5">
      <c r="A21" s="1" t="s">
        <v>125</v>
      </c>
      <c r="C21" s="3">
        <v>0</v>
      </c>
      <c r="E21" s="3">
        <v>552157103</v>
      </c>
      <c r="G21" s="3">
        <v>0</v>
      </c>
      <c r="I21" s="3">
        <v>552157103</v>
      </c>
      <c r="K21" s="3">
        <v>0</v>
      </c>
      <c r="M21" s="3">
        <v>2572978026</v>
      </c>
      <c r="O21" s="3">
        <v>0</v>
      </c>
      <c r="Q21" s="3">
        <v>2572978026</v>
      </c>
    </row>
    <row r="22" spans="1:17" x14ac:dyDescent="0.5">
      <c r="A22" s="1" t="s">
        <v>122</v>
      </c>
      <c r="C22" s="3">
        <v>0</v>
      </c>
      <c r="E22" s="3">
        <v>1694487319</v>
      </c>
      <c r="G22" s="3">
        <v>0</v>
      </c>
      <c r="I22" s="3">
        <v>1694487319</v>
      </c>
      <c r="K22" s="3">
        <v>0</v>
      </c>
      <c r="M22" s="3">
        <v>7498011611</v>
      </c>
      <c r="O22" s="3">
        <v>0</v>
      </c>
      <c r="Q22" s="3">
        <v>7498011611</v>
      </c>
    </row>
    <row r="23" spans="1:17" x14ac:dyDescent="0.5">
      <c r="A23" s="1" t="s">
        <v>118</v>
      </c>
      <c r="C23" s="3">
        <v>0</v>
      </c>
      <c r="E23" s="3">
        <v>39439250</v>
      </c>
      <c r="G23" s="3">
        <v>0</v>
      </c>
      <c r="I23" s="3">
        <v>39439250</v>
      </c>
      <c r="K23" s="3">
        <v>0</v>
      </c>
      <c r="M23" s="3">
        <v>190249779</v>
      </c>
      <c r="O23" s="3">
        <v>0</v>
      </c>
      <c r="Q23" s="3">
        <v>190249779</v>
      </c>
    </row>
    <row r="24" spans="1:17" x14ac:dyDescent="0.5">
      <c r="A24" s="1" t="s">
        <v>131</v>
      </c>
      <c r="C24" s="3">
        <v>0</v>
      </c>
      <c r="E24" s="3">
        <v>2410363042</v>
      </c>
      <c r="G24" s="3">
        <v>0</v>
      </c>
      <c r="I24" s="3">
        <v>2410363042</v>
      </c>
      <c r="K24" s="3">
        <v>0</v>
      </c>
      <c r="M24" s="3">
        <v>8899442310</v>
      </c>
      <c r="O24" s="3">
        <v>0</v>
      </c>
      <c r="Q24" s="3">
        <v>8899442310</v>
      </c>
    </row>
    <row r="25" spans="1:17" x14ac:dyDescent="0.5">
      <c r="A25" s="1" t="s">
        <v>137</v>
      </c>
      <c r="C25" s="3">
        <v>0</v>
      </c>
      <c r="E25" s="3">
        <v>2300282733</v>
      </c>
      <c r="G25" s="3">
        <v>0</v>
      </c>
      <c r="I25" s="3">
        <v>2300282733</v>
      </c>
      <c r="K25" s="3">
        <v>0</v>
      </c>
      <c r="M25" s="3">
        <v>4850843488</v>
      </c>
      <c r="O25" s="3">
        <v>0</v>
      </c>
      <c r="Q25" s="3">
        <v>4850843488</v>
      </c>
    </row>
    <row r="26" spans="1:17" x14ac:dyDescent="0.5">
      <c r="A26" s="1" t="s">
        <v>140</v>
      </c>
      <c r="C26" s="3">
        <v>0</v>
      </c>
      <c r="E26" s="3">
        <v>238916988</v>
      </c>
      <c r="G26" s="3">
        <v>0</v>
      </c>
      <c r="I26" s="3">
        <v>238916988</v>
      </c>
      <c r="K26" s="3">
        <v>0</v>
      </c>
      <c r="M26" s="3">
        <v>536907195</v>
      </c>
      <c r="O26" s="3">
        <v>0</v>
      </c>
      <c r="Q26" s="3">
        <v>536907195</v>
      </c>
    </row>
    <row r="27" spans="1:17" x14ac:dyDescent="0.5">
      <c r="A27" s="1" t="s">
        <v>134</v>
      </c>
      <c r="C27" s="3">
        <v>0</v>
      </c>
      <c r="E27" s="3">
        <v>3398016995</v>
      </c>
      <c r="G27" s="3">
        <v>0</v>
      </c>
      <c r="I27" s="3">
        <v>3398016995</v>
      </c>
      <c r="K27" s="3">
        <v>0</v>
      </c>
      <c r="M27" s="3">
        <v>8907496683</v>
      </c>
      <c r="O27" s="3">
        <v>0</v>
      </c>
      <c r="Q27" s="3">
        <v>8907496683</v>
      </c>
    </row>
    <row r="28" spans="1:17" x14ac:dyDescent="0.5">
      <c r="A28" s="1" t="s">
        <v>146</v>
      </c>
      <c r="C28" s="3">
        <v>0</v>
      </c>
      <c r="E28" s="3">
        <v>533439926</v>
      </c>
      <c r="G28" s="3">
        <v>0</v>
      </c>
      <c r="I28" s="3">
        <v>533439926</v>
      </c>
      <c r="K28" s="3">
        <v>0</v>
      </c>
      <c r="M28" s="3">
        <v>2392031179</v>
      </c>
      <c r="O28" s="3">
        <v>0</v>
      </c>
      <c r="Q28" s="3">
        <v>2392031179</v>
      </c>
    </row>
    <row r="29" spans="1:17" x14ac:dyDescent="0.5">
      <c r="A29" s="1" t="s">
        <v>128</v>
      </c>
      <c r="C29" s="3">
        <v>0</v>
      </c>
      <c r="E29" s="3">
        <v>644680660</v>
      </c>
      <c r="G29" s="3">
        <v>0</v>
      </c>
      <c r="I29" s="3">
        <v>644680660</v>
      </c>
      <c r="K29" s="3">
        <v>0</v>
      </c>
      <c r="M29" s="3">
        <v>663934196</v>
      </c>
      <c r="O29" s="3">
        <v>0</v>
      </c>
      <c r="Q29" s="3">
        <v>663934196</v>
      </c>
    </row>
    <row r="30" spans="1:17" ht="22.5" thickBot="1" x14ac:dyDescent="0.55000000000000004">
      <c r="C30" s="5">
        <f>SUM(C8:C29)</f>
        <v>16129548682</v>
      </c>
      <c r="E30" s="5">
        <f>SUM(E8:E29)</f>
        <v>14234046343</v>
      </c>
      <c r="G30" s="5">
        <f>SUM(G8:G29)</f>
        <v>1731678712</v>
      </c>
      <c r="I30" s="5">
        <f>SUM(I8:I29)</f>
        <v>32095273737</v>
      </c>
      <c r="K30" s="5">
        <f>SUM(K8:K29)</f>
        <v>51236929137</v>
      </c>
      <c r="M30" s="5">
        <f>SUM(M8:M29)</f>
        <v>58800705929</v>
      </c>
      <c r="O30" s="5">
        <f>SUM(O8:O29)</f>
        <v>36142194866</v>
      </c>
      <c r="Q30" s="5">
        <f>SUM(Q8:Q29)</f>
        <v>146179829932</v>
      </c>
    </row>
    <row r="31" spans="1: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K11" sqref="K11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2.5" x14ac:dyDescent="0.5">
      <c r="A3" s="10" t="s">
        <v>182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6" spans="1:11" ht="22.5" x14ac:dyDescent="0.5">
      <c r="A6" s="12" t="s">
        <v>240</v>
      </c>
      <c r="B6" s="12" t="s">
        <v>240</v>
      </c>
      <c r="C6" s="12" t="s">
        <v>240</v>
      </c>
      <c r="E6" s="12" t="s">
        <v>184</v>
      </c>
      <c r="F6" s="12" t="s">
        <v>184</v>
      </c>
      <c r="G6" s="12" t="s">
        <v>184</v>
      </c>
      <c r="I6" s="12" t="s">
        <v>185</v>
      </c>
      <c r="J6" s="12" t="s">
        <v>185</v>
      </c>
      <c r="K6" s="12" t="s">
        <v>185</v>
      </c>
    </row>
    <row r="7" spans="1:11" ht="22.5" x14ac:dyDescent="0.5">
      <c r="A7" s="13" t="s">
        <v>241</v>
      </c>
      <c r="C7" s="13" t="s">
        <v>169</v>
      </c>
      <c r="E7" s="13" t="s">
        <v>242</v>
      </c>
      <c r="G7" s="13" t="s">
        <v>243</v>
      </c>
      <c r="I7" s="13" t="s">
        <v>242</v>
      </c>
      <c r="K7" s="13" t="s">
        <v>243</v>
      </c>
    </row>
    <row r="8" spans="1:11" x14ac:dyDescent="0.5">
      <c r="A8" s="1" t="s">
        <v>175</v>
      </c>
      <c r="C8" s="1" t="s">
        <v>176</v>
      </c>
      <c r="E8" s="3">
        <v>2176970756</v>
      </c>
      <c r="G8" s="6">
        <f>E8/$E$10</f>
        <v>0.94381436948699704</v>
      </c>
      <c r="I8" s="3">
        <v>19810517696</v>
      </c>
      <c r="K8" s="6">
        <f>I8/$I$10</f>
        <v>0.87334824955410861</v>
      </c>
    </row>
    <row r="9" spans="1:11" x14ac:dyDescent="0.5">
      <c r="A9" s="1" t="s">
        <v>179</v>
      </c>
      <c r="C9" s="1" t="s">
        <v>180</v>
      </c>
      <c r="E9" s="3">
        <v>129595902</v>
      </c>
      <c r="G9" s="6">
        <f>E9/$E$10</f>
        <v>5.6185630513002932E-2</v>
      </c>
      <c r="I9" s="3">
        <v>2872893768</v>
      </c>
      <c r="K9" s="6">
        <f>I9/$I$10</f>
        <v>0.12665175044589139</v>
      </c>
    </row>
    <row r="10" spans="1:11" ht="22.5" thickBot="1" x14ac:dyDescent="0.55000000000000004">
      <c r="E10" s="5">
        <f>SUM(E8:E9)</f>
        <v>2306566658</v>
      </c>
      <c r="G10" s="9">
        <f>SUM(G8:G9)</f>
        <v>1</v>
      </c>
      <c r="I10" s="5">
        <f>SUM(I8:I9)</f>
        <v>22683411464</v>
      </c>
      <c r="K10" s="9">
        <f>SUM(K8:K9)</f>
        <v>1</v>
      </c>
    </row>
    <row r="11" spans="1:11" ht="22.5" thickTop="1" x14ac:dyDescent="0.5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N20" sqref="N20"/>
    </sheetView>
  </sheetViews>
  <sheetFormatPr defaultRowHeight="21.75" x14ac:dyDescent="0.5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10" t="s">
        <v>0</v>
      </c>
      <c r="B2" s="10"/>
      <c r="C2" s="10"/>
      <c r="D2" s="10"/>
      <c r="E2" s="10"/>
    </row>
    <row r="3" spans="1:5" ht="22.5" x14ac:dyDescent="0.5">
      <c r="A3" s="10" t="s">
        <v>182</v>
      </c>
      <c r="B3" s="10"/>
      <c r="C3" s="10"/>
      <c r="D3" s="10"/>
      <c r="E3" s="10"/>
    </row>
    <row r="4" spans="1:5" ht="22.5" x14ac:dyDescent="0.5">
      <c r="A4" s="10" t="s">
        <v>2</v>
      </c>
      <c r="B4" s="10"/>
      <c r="C4" s="10"/>
      <c r="D4" s="10"/>
      <c r="E4" s="10"/>
    </row>
    <row r="5" spans="1:5" ht="22.5" x14ac:dyDescent="0.5">
      <c r="E5" s="4" t="s">
        <v>258</v>
      </c>
    </row>
    <row r="6" spans="1:5" ht="22.5" x14ac:dyDescent="0.5">
      <c r="A6" s="14" t="s">
        <v>244</v>
      </c>
      <c r="C6" s="10" t="s">
        <v>184</v>
      </c>
      <c r="E6" s="10" t="s">
        <v>259</v>
      </c>
    </row>
    <row r="7" spans="1:5" ht="22.5" x14ac:dyDescent="0.5">
      <c r="A7" s="12" t="s">
        <v>244</v>
      </c>
      <c r="C7" s="12" t="s">
        <v>172</v>
      </c>
      <c r="E7" s="12" t="s">
        <v>172</v>
      </c>
    </row>
    <row r="8" spans="1:5" ht="22.5" x14ac:dyDescent="0.55000000000000004">
      <c r="A8" s="2" t="s">
        <v>261</v>
      </c>
      <c r="C8" s="3">
        <v>632995581</v>
      </c>
      <c r="E8" s="3">
        <v>11777553656</v>
      </c>
    </row>
    <row r="9" spans="1:5" ht="22.5" x14ac:dyDescent="0.55000000000000004">
      <c r="A9" s="2" t="s">
        <v>260</v>
      </c>
      <c r="C9" s="3">
        <v>2947980</v>
      </c>
      <c r="E9" s="3">
        <v>2947980</v>
      </c>
    </row>
    <row r="10" spans="1:5" ht="22.5" x14ac:dyDescent="0.55000000000000004">
      <c r="A10" s="2" t="s">
        <v>245</v>
      </c>
      <c r="C10" s="3">
        <v>612868909</v>
      </c>
      <c r="E10" s="3">
        <v>1932793138</v>
      </c>
    </row>
    <row r="11" spans="1:5" ht="23.25" thickBot="1" x14ac:dyDescent="0.6">
      <c r="A11" s="2" t="s">
        <v>191</v>
      </c>
      <c r="C11" s="5">
        <v>1248812470</v>
      </c>
      <c r="E11" s="5">
        <v>13713294774</v>
      </c>
    </row>
    <row r="12" spans="1:5" ht="22.5" thickTop="1" x14ac:dyDescent="0.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0"/>
  <sheetViews>
    <sheetView rightToLeft="1" topLeftCell="A79" workbookViewId="0">
      <selection activeCell="W100" sqref="W100"/>
    </sheetView>
  </sheetViews>
  <sheetFormatPr defaultRowHeight="21.75" x14ac:dyDescent="0.5"/>
  <cols>
    <col min="1" max="1" width="35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29.71093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22.5" x14ac:dyDescent="0.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6" spans="1:25" ht="22.5" x14ac:dyDescent="0.5">
      <c r="A6" s="14" t="s">
        <v>3</v>
      </c>
      <c r="C6" s="12" t="s">
        <v>249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22.5" x14ac:dyDescent="0.5">
      <c r="A7" s="14" t="s">
        <v>3</v>
      </c>
      <c r="C7" s="11" t="s">
        <v>7</v>
      </c>
      <c r="E7" s="11" t="s">
        <v>8</v>
      </c>
      <c r="G7" s="11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25" ht="22.5" x14ac:dyDescent="0.5">
      <c r="A8" s="12" t="s">
        <v>3</v>
      </c>
      <c r="C8" s="12" t="s">
        <v>7</v>
      </c>
      <c r="E8" s="12" t="s">
        <v>8</v>
      </c>
      <c r="G8" s="12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5" ht="22.5" x14ac:dyDescent="0.55000000000000004">
      <c r="A9" s="2" t="s">
        <v>15</v>
      </c>
      <c r="C9" s="3">
        <v>51449352</v>
      </c>
      <c r="E9" s="3">
        <v>58278327873</v>
      </c>
      <c r="G9" s="3">
        <v>97120990647.284393</v>
      </c>
      <c r="I9" s="3">
        <v>0</v>
      </c>
      <c r="K9" s="3">
        <v>0</v>
      </c>
      <c r="M9" s="3">
        <v>0</v>
      </c>
      <c r="O9" s="3">
        <v>0</v>
      </c>
      <c r="Q9" s="3">
        <v>51449352</v>
      </c>
      <c r="S9" s="3">
        <v>1926</v>
      </c>
      <c r="U9" s="3">
        <v>58278327873</v>
      </c>
      <c r="W9" s="3">
        <v>98501857812.885605</v>
      </c>
      <c r="Y9" s="6">
        <v>8.2681221654925495E-3</v>
      </c>
    </row>
    <row r="10" spans="1:25" ht="22.5" x14ac:dyDescent="0.55000000000000004">
      <c r="A10" s="2" t="s">
        <v>16</v>
      </c>
      <c r="C10" s="3">
        <v>40523191</v>
      </c>
      <c r="E10" s="3">
        <v>113262742003</v>
      </c>
      <c r="G10" s="3">
        <v>96435294764.438705</v>
      </c>
      <c r="I10" s="3">
        <v>0</v>
      </c>
      <c r="K10" s="3">
        <v>0</v>
      </c>
      <c r="M10" s="3">
        <v>0</v>
      </c>
      <c r="O10" s="3">
        <v>0</v>
      </c>
      <c r="Q10" s="3">
        <v>40523191</v>
      </c>
      <c r="S10" s="3">
        <v>2394</v>
      </c>
      <c r="U10" s="3">
        <v>113262742003</v>
      </c>
      <c r="W10" s="3">
        <v>96435294764.438705</v>
      </c>
      <c r="Y10" s="6">
        <v>8.0946574600886233E-3</v>
      </c>
    </row>
    <row r="11" spans="1:25" ht="22.5" x14ac:dyDescent="0.55000000000000004">
      <c r="A11" s="2" t="s">
        <v>17</v>
      </c>
      <c r="C11" s="3">
        <v>24077083</v>
      </c>
      <c r="E11" s="3">
        <v>29215932274</v>
      </c>
      <c r="G11" s="3">
        <v>47771913414.875397</v>
      </c>
      <c r="I11" s="3">
        <v>0</v>
      </c>
      <c r="K11" s="3">
        <v>0</v>
      </c>
      <c r="M11" s="3">
        <v>0</v>
      </c>
      <c r="O11" s="3">
        <v>0</v>
      </c>
      <c r="Q11" s="3">
        <v>24077083</v>
      </c>
      <c r="S11" s="3">
        <v>1954</v>
      </c>
      <c r="U11" s="3">
        <v>29215932274</v>
      </c>
      <c r="W11" s="3">
        <v>46766692791.917099</v>
      </c>
      <c r="Y11" s="6">
        <v>3.9255374250316676E-3</v>
      </c>
    </row>
    <row r="12" spans="1:25" ht="22.5" x14ac:dyDescent="0.55000000000000004">
      <c r="A12" s="2" t="s">
        <v>18</v>
      </c>
      <c r="C12" s="3">
        <v>14666666</v>
      </c>
      <c r="E12" s="3">
        <v>60289158792</v>
      </c>
      <c r="G12" s="3">
        <v>60212919263.049004</v>
      </c>
      <c r="I12" s="3">
        <v>0</v>
      </c>
      <c r="K12" s="3">
        <v>0</v>
      </c>
      <c r="M12" s="3">
        <v>0</v>
      </c>
      <c r="O12" s="3">
        <v>0</v>
      </c>
      <c r="Q12" s="3">
        <v>14666666</v>
      </c>
      <c r="S12" s="3">
        <v>4050</v>
      </c>
      <c r="U12" s="3">
        <v>60289158792</v>
      </c>
      <c r="W12" s="3">
        <v>59046567316.065002</v>
      </c>
      <c r="Y12" s="6">
        <v>4.9562946614631273E-3</v>
      </c>
    </row>
    <row r="13" spans="1:25" ht="22.5" x14ac:dyDescent="0.55000000000000004">
      <c r="A13" s="2" t="s">
        <v>19</v>
      </c>
      <c r="C13" s="3">
        <v>21485041</v>
      </c>
      <c r="E13" s="3">
        <v>146901069069</v>
      </c>
      <c r="G13" s="3">
        <v>117251055483.214</v>
      </c>
      <c r="I13" s="3">
        <v>5230000</v>
      </c>
      <c r="K13" s="3">
        <v>33009503981</v>
      </c>
      <c r="M13" s="3">
        <v>0</v>
      </c>
      <c r="O13" s="3">
        <v>0</v>
      </c>
      <c r="Q13" s="3">
        <v>26715041</v>
      </c>
      <c r="S13" s="3">
        <v>6710</v>
      </c>
      <c r="U13" s="3">
        <v>179910573050</v>
      </c>
      <c r="W13" s="3">
        <v>178191340455.595</v>
      </c>
      <c r="Y13" s="6">
        <v>1.4957157199191448E-2</v>
      </c>
    </row>
    <row r="14" spans="1:25" ht="22.5" x14ac:dyDescent="0.55000000000000004">
      <c r="A14" s="2" t="s">
        <v>20</v>
      </c>
      <c r="C14" s="3">
        <v>1972737</v>
      </c>
      <c r="E14" s="3">
        <v>11665691277</v>
      </c>
      <c r="G14" s="3">
        <v>12746494896.525</v>
      </c>
      <c r="I14" s="3">
        <v>800000</v>
      </c>
      <c r="K14" s="3">
        <v>5981545664</v>
      </c>
      <c r="M14" s="3">
        <v>0</v>
      </c>
      <c r="O14" s="3">
        <v>0</v>
      </c>
      <c r="Q14" s="3">
        <v>2772737</v>
      </c>
      <c r="S14" s="3">
        <v>7580</v>
      </c>
      <c r="U14" s="3">
        <v>17647236941</v>
      </c>
      <c r="W14" s="3">
        <v>20892293248.563</v>
      </c>
      <c r="Y14" s="6">
        <v>1.7536728416285459E-3</v>
      </c>
    </row>
    <row r="15" spans="1:25" ht="22.5" x14ac:dyDescent="0.55000000000000004">
      <c r="A15" s="2" t="s">
        <v>21</v>
      </c>
      <c r="C15" s="3">
        <v>1115372</v>
      </c>
      <c r="E15" s="3">
        <v>35478560447</v>
      </c>
      <c r="G15" s="3">
        <v>37164815186.832001</v>
      </c>
      <c r="I15" s="3">
        <v>150000</v>
      </c>
      <c r="K15" s="3">
        <v>5710258805</v>
      </c>
      <c r="M15" s="3">
        <v>0</v>
      </c>
      <c r="O15" s="3">
        <v>0</v>
      </c>
      <c r="Q15" s="3">
        <v>1265372</v>
      </c>
      <c r="S15" s="3">
        <v>38400</v>
      </c>
      <c r="U15" s="3">
        <v>41188819252</v>
      </c>
      <c r="W15" s="3">
        <v>48301172605.440002</v>
      </c>
      <c r="Y15" s="6">
        <v>4.0543397323220577E-3</v>
      </c>
    </row>
    <row r="16" spans="1:25" ht="22.5" x14ac:dyDescent="0.55000000000000004">
      <c r="A16" s="2" t="s">
        <v>22</v>
      </c>
      <c r="C16" s="3">
        <v>18026749</v>
      </c>
      <c r="E16" s="3">
        <v>72985285424</v>
      </c>
      <c r="G16" s="3">
        <v>75369374281.550705</v>
      </c>
      <c r="I16" s="3">
        <v>7746771</v>
      </c>
      <c r="K16" s="3">
        <v>36335182941</v>
      </c>
      <c r="M16" s="3">
        <v>0</v>
      </c>
      <c r="O16" s="3">
        <v>0</v>
      </c>
      <c r="Q16" s="3">
        <v>25773520</v>
      </c>
      <c r="S16" s="3">
        <v>5160</v>
      </c>
      <c r="U16" s="3">
        <v>109320468365</v>
      </c>
      <c r="W16" s="3">
        <v>132200064588.96001</v>
      </c>
      <c r="Y16" s="6">
        <v>1.1096707296464201E-2</v>
      </c>
    </row>
    <row r="17" spans="1:25" ht="22.5" x14ac:dyDescent="0.55000000000000004">
      <c r="A17" s="2" t="s">
        <v>23</v>
      </c>
      <c r="C17" s="3">
        <v>1200000</v>
      </c>
      <c r="E17" s="3">
        <v>82225865299</v>
      </c>
      <c r="G17" s="3">
        <v>135747468000</v>
      </c>
      <c r="I17" s="3">
        <v>170000</v>
      </c>
      <c r="K17" s="3">
        <v>22101919568</v>
      </c>
      <c r="M17" s="3">
        <v>0</v>
      </c>
      <c r="O17" s="3">
        <v>0</v>
      </c>
      <c r="Q17" s="3">
        <v>1370000</v>
      </c>
      <c r="S17" s="3">
        <v>127800</v>
      </c>
      <c r="U17" s="3">
        <v>104327784867</v>
      </c>
      <c r="W17" s="3">
        <v>174044238300</v>
      </c>
      <c r="Y17" s="6">
        <v>1.4609054655578799E-2</v>
      </c>
    </row>
    <row r="18" spans="1:25" ht="22.5" x14ac:dyDescent="0.55000000000000004">
      <c r="A18" s="2" t="s">
        <v>24</v>
      </c>
      <c r="C18" s="3">
        <v>1452611</v>
      </c>
      <c r="E18" s="3">
        <v>123048704241</v>
      </c>
      <c r="G18" s="3">
        <v>119416150668.285</v>
      </c>
      <c r="I18" s="3">
        <v>500000</v>
      </c>
      <c r="K18" s="3">
        <v>42038136000</v>
      </c>
      <c r="M18" s="3">
        <v>0</v>
      </c>
      <c r="O18" s="3">
        <v>0</v>
      </c>
      <c r="Q18" s="3">
        <v>1952611</v>
      </c>
      <c r="S18" s="3">
        <v>85000</v>
      </c>
      <c r="U18" s="3">
        <v>165086840241</v>
      </c>
      <c r="W18" s="3">
        <v>164984401986.75</v>
      </c>
      <c r="Y18" s="6">
        <v>1.3848583380208423E-2</v>
      </c>
    </row>
    <row r="19" spans="1:25" ht="22.5" x14ac:dyDescent="0.55000000000000004">
      <c r="A19" s="2" t="s">
        <v>25</v>
      </c>
      <c r="C19" s="3">
        <v>1470000</v>
      </c>
      <c r="E19" s="3">
        <v>60958617145</v>
      </c>
      <c r="G19" s="3">
        <v>102726121050</v>
      </c>
      <c r="I19" s="3">
        <v>10000</v>
      </c>
      <c r="K19" s="3">
        <v>692341875</v>
      </c>
      <c r="M19" s="3">
        <v>0</v>
      </c>
      <c r="O19" s="3">
        <v>0</v>
      </c>
      <c r="Q19" s="3">
        <v>1480000</v>
      </c>
      <c r="S19" s="3">
        <v>71900</v>
      </c>
      <c r="U19" s="3">
        <v>61650959020</v>
      </c>
      <c r="W19" s="3">
        <v>105778848600</v>
      </c>
      <c r="Y19" s="6">
        <v>8.878943627756937E-3</v>
      </c>
    </row>
    <row r="20" spans="1:25" ht="22.5" x14ac:dyDescent="0.55000000000000004">
      <c r="A20" s="2" t="s">
        <v>26</v>
      </c>
      <c r="C20" s="3">
        <v>706817</v>
      </c>
      <c r="E20" s="3">
        <v>64104026820</v>
      </c>
      <c r="G20" s="3">
        <v>119106691113.85201</v>
      </c>
      <c r="I20" s="3">
        <v>86316304</v>
      </c>
      <c r="K20" s="3">
        <v>68154711099</v>
      </c>
      <c r="M20" s="3">
        <v>0</v>
      </c>
      <c r="O20" s="3">
        <v>0</v>
      </c>
      <c r="Q20" s="3">
        <v>87023121</v>
      </c>
      <c r="S20" s="3">
        <v>2269</v>
      </c>
      <c r="U20" s="3">
        <v>132258737919</v>
      </c>
      <c r="W20" s="3">
        <v>196280601552.78299</v>
      </c>
      <c r="Y20" s="6">
        <v>1.647554704437746E-2</v>
      </c>
    </row>
    <row r="21" spans="1:25" ht="22.5" x14ac:dyDescent="0.55000000000000004">
      <c r="A21" s="2" t="s">
        <v>27</v>
      </c>
      <c r="C21" s="3">
        <v>2550000</v>
      </c>
      <c r="E21" s="3">
        <v>113233954524</v>
      </c>
      <c r="G21" s="3">
        <v>328513644000</v>
      </c>
      <c r="I21" s="3">
        <v>127973</v>
      </c>
      <c r="K21" s="3">
        <v>20613550262</v>
      </c>
      <c r="M21" s="3">
        <v>0</v>
      </c>
      <c r="O21" s="3">
        <v>0</v>
      </c>
      <c r="Q21" s="3">
        <v>2677973</v>
      </c>
      <c r="S21" s="3">
        <v>158300</v>
      </c>
      <c r="U21" s="3">
        <v>133847504786</v>
      </c>
      <c r="W21" s="3">
        <v>421400783300.89502</v>
      </c>
      <c r="Y21" s="6">
        <v>3.5371852209982027E-2</v>
      </c>
    </row>
    <row r="22" spans="1:25" ht="22.5" x14ac:dyDescent="0.55000000000000004">
      <c r="A22" s="2" t="s">
        <v>28</v>
      </c>
      <c r="C22" s="3">
        <v>16425561</v>
      </c>
      <c r="E22" s="3">
        <v>160771826736</v>
      </c>
      <c r="G22" s="3">
        <v>158869775314.246</v>
      </c>
      <c r="I22" s="3">
        <v>3841572</v>
      </c>
      <c r="K22" s="3">
        <v>39781211084</v>
      </c>
      <c r="M22" s="3">
        <v>0</v>
      </c>
      <c r="O22" s="3">
        <v>0</v>
      </c>
      <c r="Q22" s="3">
        <v>20267133</v>
      </c>
      <c r="S22" s="3">
        <v>10740</v>
      </c>
      <c r="U22" s="3">
        <v>200553037820</v>
      </c>
      <c r="W22" s="3">
        <v>216373877819.901</v>
      </c>
      <c r="Y22" s="6">
        <v>1.8162151404643556E-2</v>
      </c>
    </row>
    <row r="23" spans="1:25" ht="22.5" x14ac:dyDescent="0.55000000000000004">
      <c r="A23" s="2" t="s">
        <v>29</v>
      </c>
      <c r="C23" s="3">
        <v>600000</v>
      </c>
      <c r="E23" s="3">
        <v>41350200000</v>
      </c>
      <c r="G23" s="3">
        <v>43539390000</v>
      </c>
      <c r="I23" s="3">
        <v>0</v>
      </c>
      <c r="K23" s="3">
        <v>0</v>
      </c>
      <c r="M23" s="3">
        <v>0</v>
      </c>
      <c r="O23" s="3">
        <v>0</v>
      </c>
      <c r="Q23" s="3">
        <v>600000</v>
      </c>
      <c r="S23" s="3">
        <v>80400</v>
      </c>
      <c r="U23" s="3">
        <v>41350200000</v>
      </c>
      <c r="W23" s="3">
        <v>47952972000</v>
      </c>
      <c r="Y23" s="6">
        <v>4.0251122110569739E-3</v>
      </c>
    </row>
    <row r="24" spans="1:25" ht="22.5" x14ac:dyDescent="0.55000000000000004">
      <c r="A24" s="2" t="s">
        <v>30</v>
      </c>
      <c r="C24" s="3">
        <v>2750000</v>
      </c>
      <c r="E24" s="3">
        <v>69575075627</v>
      </c>
      <c r="G24" s="3">
        <v>239275290375</v>
      </c>
      <c r="I24" s="3">
        <v>50000</v>
      </c>
      <c r="K24" s="3">
        <v>4564031447</v>
      </c>
      <c r="M24" s="3">
        <v>0</v>
      </c>
      <c r="O24" s="3">
        <v>0</v>
      </c>
      <c r="Q24" s="3">
        <v>2800000</v>
      </c>
      <c r="S24" s="3">
        <v>98790</v>
      </c>
      <c r="U24" s="3">
        <v>74139107074</v>
      </c>
      <c r="W24" s="3">
        <v>274966158600</v>
      </c>
      <c r="Y24" s="6">
        <v>2.3080313825142862E-2</v>
      </c>
    </row>
    <row r="25" spans="1:25" ht="22.5" x14ac:dyDescent="0.55000000000000004">
      <c r="A25" s="2" t="s">
        <v>31</v>
      </c>
      <c r="C25" s="3">
        <v>513130</v>
      </c>
      <c r="E25" s="3">
        <v>26391311376</v>
      </c>
      <c r="G25" s="3">
        <v>22234251046.634998</v>
      </c>
      <c r="I25" s="3">
        <v>1115496</v>
      </c>
      <c r="K25" s="3">
        <v>51777555378</v>
      </c>
      <c r="M25" s="3">
        <v>-41973</v>
      </c>
      <c r="O25" s="3">
        <v>1774250868</v>
      </c>
      <c r="Q25" s="3">
        <v>1586653</v>
      </c>
      <c r="S25" s="3">
        <v>48270</v>
      </c>
      <c r="U25" s="3">
        <v>76010110665</v>
      </c>
      <c r="W25" s="3">
        <v>76132043255.155502</v>
      </c>
      <c r="Y25" s="6">
        <v>6.3904280418540923E-3</v>
      </c>
    </row>
    <row r="26" spans="1:25" ht="22.5" x14ac:dyDescent="0.55000000000000004">
      <c r="A26" s="2" t="s">
        <v>32</v>
      </c>
      <c r="C26" s="3">
        <v>1688195</v>
      </c>
      <c r="E26" s="3">
        <v>29217831957</v>
      </c>
      <c r="G26" s="3">
        <v>92533204219.815002</v>
      </c>
      <c r="I26" s="3">
        <v>100000</v>
      </c>
      <c r="K26" s="3">
        <v>6170721112</v>
      </c>
      <c r="M26" s="3">
        <v>0</v>
      </c>
      <c r="O26" s="3">
        <v>0</v>
      </c>
      <c r="Q26" s="3">
        <v>1788195</v>
      </c>
      <c r="S26" s="3">
        <v>63640</v>
      </c>
      <c r="U26" s="3">
        <v>35388553069</v>
      </c>
      <c r="W26" s="3">
        <v>113123615457.69</v>
      </c>
      <c r="Y26" s="6">
        <v>9.4954541282167345E-3</v>
      </c>
    </row>
    <row r="27" spans="1:25" ht="22.5" x14ac:dyDescent="0.55000000000000004">
      <c r="A27" s="2" t="s">
        <v>33</v>
      </c>
      <c r="C27" s="3">
        <v>1750968</v>
      </c>
      <c r="E27" s="3">
        <v>38546182659</v>
      </c>
      <c r="G27" s="3">
        <v>45254293250.400002</v>
      </c>
      <c r="I27" s="3">
        <v>0</v>
      </c>
      <c r="K27" s="3">
        <v>0</v>
      </c>
      <c r="M27" s="3">
        <v>0</v>
      </c>
      <c r="O27" s="3">
        <v>0</v>
      </c>
      <c r="Q27" s="3">
        <v>1750968</v>
      </c>
      <c r="S27" s="3">
        <v>27200</v>
      </c>
      <c r="U27" s="3">
        <v>38546182659</v>
      </c>
      <c r="W27" s="3">
        <v>47342952938.879997</v>
      </c>
      <c r="Y27" s="6">
        <v>3.9739079776281959E-3</v>
      </c>
    </row>
    <row r="28" spans="1:25" ht="22.5" x14ac:dyDescent="0.55000000000000004">
      <c r="A28" s="2" t="s">
        <v>34</v>
      </c>
      <c r="C28" s="3">
        <v>519932</v>
      </c>
      <c r="E28" s="3">
        <v>37860130296</v>
      </c>
      <c r="G28" s="3">
        <v>61415907618.617996</v>
      </c>
      <c r="I28" s="3">
        <v>0</v>
      </c>
      <c r="K28" s="3">
        <v>0</v>
      </c>
      <c r="M28" s="3">
        <v>0</v>
      </c>
      <c r="O28" s="3">
        <v>0</v>
      </c>
      <c r="Q28" s="3">
        <v>519932</v>
      </c>
      <c r="S28" s="3">
        <v>131940</v>
      </c>
      <c r="U28" s="3">
        <v>37860130296</v>
      </c>
      <c r="W28" s="3">
        <v>68191659102.924004</v>
      </c>
      <c r="Y28" s="6">
        <v>5.7239221741545825E-3</v>
      </c>
    </row>
    <row r="29" spans="1:25" ht="22.5" x14ac:dyDescent="0.55000000000000004">
      <c r="A29" s="2" t="s">
        <v>35</v>
      </c>
      <c r="C29" s="3">
        <v>2625000</v>
      </c>
      <c r="E29" s="3">
        <v>65997446889</v>
      </c>
      <c r="G29" s="3">
        <v>185135599687.5</v>
      </c>
      <c r="I29" s="3">
        <v>36735</v>
      </c>
      <c r="K29" s="3">
        <v>2768840204</v>
      </c>
      <c r="M29" s="3">
        <v>0</v>
      </c>
      <c r="O29" s="3">
        <v>0</v>
      </c>
      <c r="Q29" s="3">
        <v>2661735</v>
      </c>
      <c r="S29" s="3">
        <v>77300</v>
      </c>
      <c r="U29" s="3">
        <v>68766287093</v>
      </c>
      <c r="W29" s="3">
        <v>204527890412.77499</v>
      </c>
      <c r="Y29" s="6">
        <v>1.7167814107584053E-2</v>
      </c>
    </row>
    <row r="30" spans="1:25" ht="22.5" x14ac:dyDescent="0.55000000000000004">
      <c r="A30" s="2" t="s">
        <v>36</v>
      </c>
      <c r="C30" s="3">
        <v>5784273</v>
      </c>
      <c r="E30" s="3">
        <v>10132890168</v>
      </c>
      <c r="G30" s="3">
        <v>33061675309.987499</v>
      </c>
      <c r="I30" s="3">
        <v>0</v>
      </c>
      <c r="K30" s="3">
        <v>0</v>
      </c>
      <c r="M30" s="3">
        <v>-400000</v>
      </c>
      <c r="O30" s="3">
        <v>2280350713</v>
      </c>
      <c r="Q30" s="3">
        <v>5384273</v>
      </c>
      <c r="S30" s="3">
        <v>5650</v>
      </c>
      <c r="U30" s="3">
        <v>9432170118</v>
      </c>
      <c r="W30" s="3">
        <v>30240136652.422501</v>
      </c>
      <c r="Y30" s="6">
        <v>2.538319070269458E-3</v>
      </c>
    </row>
    <row r="31" spans="1:25" ht="22.5" x14ac:dyDescent="0.55000000000000004">
      <c r="A31" s="2" t="s">
        <v>37</v>
      </c>
      <c r="C31" s="3">
        <v>14046128</v>
      </c>
      <c r="E31" s="3">
        <v>50794599589</v>
      </c>
      <c r="G31" s="3">
        <v>62747715601.569603</v>
      </c>
      <c r="I31" s="3">
        <v>0</v>
      </c>
      <c r="K31" s="3">
        <v>0</v>
      </c>
      <c r="M31" s="3">
        <v>-2002500</v>
      </c>
      <c r="O31" s="3">
        <v>7681613515</v>
      </c>
      <c r="Q31" s="3">
        <v>12043628</v>
      </c>
      <c r="S31" s="3">
        <v>4018</v>
      </c>
      <c r="U31" s="3">
        <v>43553017729</v>
      </c>
      <c r="W31" s="3">
        <v>48103369085.041199</v>
      </c>
      <c r="Y31" s="6">
        <v>4.0377363533834745E-3</v>
      </c>
    </row>
    <row r="32" spans="1:25" ht="22.5" x14ac:dyDescent="0.55000000000000004">
      <c r="A32" s="2" t="s">
        <v>38</v>
      </c>
      <c r="C32" s="3">
        <v>4400785</v>
      </c>
      <c r="E32" s="3">
        <v>38787988633</v>
      </c>
      <c r="G32" s="3">
        <v>60719452569.989998</v>
      </c>
      <c r="I32" s="3">
        <v>0</v>
      </c>
      <c r="K32" s="3">
        <v>0</v>
      </c>
      <c r="M32" s="3">
        <v>0</v>
      </c>
      <c r="O32" s="3">
        <v>0</v>
      </c>
      <c r="Q32" s="3">
        <v>4400785</v>
      </c>
      <c r="S32" s="3">
        <v>14520</v>
      </c>
      <c r="U32" s="3">
        <v>38787988633</v>
      </c>
      <c r="W32" s="3">
        <v>63519196780.709999</v>
      </c>
      <c r="Y32" s="6">
        <v>5.3317215583335818E-3</v>
      </c>
    </row>
    <row r="33" spans="1:25" ht="22.5" x14ac:dyDescent="0.55000000000000004">
      <c r="A33" s="2" t="s">
        <v>39</v>
      </c>
      <c r="C33" s="3">
        <v>77500</v>
      </c>
      <c r="E33" s="3">
        <v>94741186019</v>
      </c>
      <c r="G33" s="3">
        <v>90166900312.5</v>
      </c>
      <c r="I33" s="3">
        <v>0</v>
      </c>
      <c r="K33" s="3">
        <v>0</v>
      </c>
      <c r="M33" s="3">
        <v>-77500</v>
      </c>
      <c r="O33" s="3">
        <v>92225000000</v>
      </c>
      <c r="Q33" s="3">
        <v>0</v>
      </c>
      <c r="S33" s="3">
        <v>0</v>
      </c>
      <c r="U33" s="3">
        <v>0</v>
      </c>
      <c r="W33" s="3">
        <v>0</v>
      </c>
      <c r="Y33" s="6">
        <v>0</v>
      </c>
    </row>
    <row r="34" spans="1:25" ht="22.5" x14ac:dyDescent="0.55000000000000004">
      <c r="A34" s="2" t="s">
        <v>40</v>
      </c>
      <c r="C34" s="3">
        <v>102200</v>
      </c>
      <c r="E34" s="3">
        <v>115799015551</v>
      </c>
      <c r="G34" s="3">
        <v>118429430134.75</v>
      </c>
      <c r="I34" s="3">
        <v>0</v>
      </c>
      <c r="K34" s="3">
        <v>0</v>
      </c>
      <c r="M34" s="3">
        <v>-102200</v>
      </c>
      <c r="O34" s="3">
        <v>125603800000</v>
      </c>
      <c r="Q34" s="3">
        <v>0</v>
      </c>
      <c r="S34" s="3">
        <v>0</v>
      </c>
      <c r="U34" s="3">
        <v>0</v>
      </c>
      <c r="W34" s="3">
        <v>0</v>
      </c>
      <c r="Y34" s="6">
        <v>0</v>
      </c>
    </row>
    <row r="35" spans="1:25" ht="22.5" x14ac:dyDescent="0.55000000000000004">
      <c r="A35" s="2" t="s">
        <v>41</v>
      </c>
      <c r="C35" s="3">
        <v>9959186</v>
      </c>
      <c r="E35" s="3">
        <v>82387235072</v>
      </c>
      <c r="G35" s="3">
        <v>108404220834.13499</v>
      </c>
      <c r="I35" s="3">
        <v>0</v>
      </c>
      <c r="K35" s="3">
        <v>0</v>
      </c>
      <c r="M35" s="3">
        <v>-100000</v>
      </c>
      <c r="O35" s="3">
        <v>1075562112</v>
      </c>
      <c r="Q35" s="3">
        <v>9859186</v>
      </c>
      <c r="S35" s="3">
        <v>11950</v>
      </c>
      <c r="U35" s="3">
        <v>81559986388</v>
      </c>
      <c r="W35" s="3">
        <v>117116259927.435</v>
      </c>
      <c r="Y35" s="6">
        <v>9.8305916877736189E-3</v>
      </c>
    </row>
    <row r="36" spans="1:25" ht="22.5" x14ac:dyDescent="0.55000000000000004">
      <c r="A36" s="2" t="s">
        <v>42</v>
      </c>
      <c r="C36" s="3">
        <v>2890242</v>
      </c>
      <c r="E36" s="3">
        <v>24369692674</v>
      </c>
      <c r="G36" s="3">
        <v>23214204085.608002</v>
      </c>
      <c r="I36" s="3">
        <v>325000</v>
      </c>
      <c r="K36" s="3">
        <v>2877667986</v>
      </c>
      <c r="M36" s="3">
        <v>0</v>
      </c>
      <c r="O36" s="3">
        <v>0</v>
      </c>
      <c r="Q36" s="3">
        <v>3215242</v>
      </c>
      <c r="S36" s="3">
        <v>9050</v>
      </c>
      <c r="U36" s="3">
        <v>27247360660</v>
      </c>
      <c r="W36" s="3">
        <v>28924807356.404999</v>
      </c>
      <c r="Y36" s="6">
        <v>2.4279119820297341E-3</v>
      </c>
    </row>
    <row r="37" spans="1:25" ht="22.5" x14ac:dyDescent="0.55000000000000004">
      <c r="A37" s="2" t="s">
        <v>43</v>
      </c>
      <c r="C37" s="3">
        <v>2531823</v>
      </c>
      <c r="E37" s="3">
        <v>14365563702</v>
      </c>
      <c r="G37" s="3">
        <v>4530165575.6700001</v>
      </c>
      <c r="I37" s="3">
        <v>0</v>
      </c>
      <c r="K37" s="3">
        <v>0</v>
      </c>
      <c r="M37" s="3">
        <v>-2531823</v>
      </c>
      <c r="O37" s="3">
        <v>0</v>
      </c>
      <c r="Q37" s="3">
        <v>0</v>
      </c>
      <c r="S37" s="3">
        <v>0</v>
      </c>
      <c r="U37" s="3">
        <v>0</v>
      </c>
      <c r="W37" s="3">
        <v>0</v>
      </c>
      <c r="Y37" s="6">
        <v>0</v>
      </c>
    </row>
    <row r="38" spans="1:25" ht="22.5" x14ac:dyDescent="0.55000000000000004">
      <c r="A38" s="2" t="s">
        <v>44</v>
      </c>
      <c r="C38" s="3">
        <v>11423673</v>
      </c>
      <c r="E38" s="3">
        <v>31404974554</v>
      </c>
      <c r="G38" s="3">
        <v>13626842574.780001</v>
      </c>
      <c r="I38" s="3">
        <v>0</v>
      </c>
      <c r="K38" s="3">
        <v>0</v>
      </c>
      <c r="M38" s="3">
        <v>0</v>
      </c>
      <c r="O38" s="3">
        <v>0</v>
      </c>
      <c r="Q38" s="3">
        <v>11423673</v>
      </c>
      <c r="S38" s="3">
        <v>1442</v>
      </c>
      <c r="U38" s="3">
        <v>31404974554</v>
      </c>
      <c r="W38" s="3">
        <v>16374922494.0273</v>
      </c>
      <c r="Y38" s="6">
        <v>1.3744904171074277E-3</v>
      </c>
    </row>
    <row r="39" spans="1:25" ht="22.5" x14ac:dyDescent="0.55000000000000004">
      <c r="A39" s="2" t="s">
        <v>45</v>
      </c>
      <c r="C39" s="3">
        <v>1724137</v>
      </c>
      <c r="E39" s="3">
        <v>29918949361</v>
      </c>
      <c r="G39" s="3">
        <v>9769106793.6450005</v>
      </c>
      <c r="I39" s="3">
        <v>0</v>
      </c>
      <c r="K39" s="3">
        <v>0</v>
      </c>
      <c r="M39" s="3">
        <v>0</v>
      </c>
      <c r="O39" s="3">
        <v>0</v>
      </c>
      <c r="Q39" s="3">
        <v>1724137</v>
      </c>
      <c r="S39" s="3">
        <v>5840</v>
      </c>
      <c r="U39" s="3">
        <v>29918949361</v>
      </c>
      <c r="W39" s="3">
        <v>10009049767.524</v>
      </c>
      <c r="Y39" s="6">
        <v>8.4014705992233008E-4</v>
      </c>
    </row>
    <row r="40" spans="1:25" ht="22.5" x14ac:dyDescent="0.55000000000000004">
      <c r="A40" s="2" t="s">
        <v>46</v>
      </c>
      <c r="C40" s="3">
        <v>23246519</v>
      </c>
      <c r="E40" s="3">
        <v>147420741327</v>
      </c>
      <c r="G40" s="3">
        <v>81086681561.732498</v>
      </c>
      <c r="I40" s="3">
        <v>400000</v>
      </c>
      <c r="K40" s="3">
        <v>1549436536</v>
      </c>
      <c r="M40" s="3">
        <v>0</v>
      </c>
      <c r="O40" s="3">
        <v>0</v>
      </c>
      <c r="Q40" s="3">
        <v>23646519</v>
      </c>
      <c r="S40" s="3">
        <v>4429</v>
      </c>
      <c r="U40" s="3">
        <v>148970177863</v>
      </c>
      <c r="W40" s="3">
        <v>104107286576.72701</v>
      </c>
      <c r="Y40" s="6">
        <v>8.7386348120402548E-3</v>
      </c>
    </row>
    <row r="41" spans="1:25" ht="22.5" x14ac:dyDescent="0.55000000000000004">
      <c r="A41" s="2" t="s">
        <v>47</v>
      </c>
      <c r="C41" s="3">
        <v>1577122</v>
      </c>
      <c r="E41" s="3">
        <v>42683845537</v>
      </c>
      <c r="G41" s="3">
        <v>32922500606.099998</v>
      </c>
      <c r="I41" s="3">
        <v>640000</v>
      </c>
      <c r="K41" s="3">
        <v>13707706523</v>
      </c>
      <c r="M41" s="3">
        <v>0</v>
      </c>
      <c r="O41" s="3">
        <v>0</v>
      </c>
      <c r="Q41" s="3">
        <v>2217122</v>
      </c>
      <c r="S41" s="3">
        <v>21950</v>
      </c>
      <c r="U41" s="3">
        <v>56391552060</v>
      </c>
      <c r="W41" s="3">
        <v>48376266223.995003</v>
      </c>
      <c r="Y41" s="6">
        <v>4.0606429962994853E-3</v>
      </c>
    </row>
    <row r="42" spans="1:25" ht="22.5" x14ac:dyDescent="0.55000000000000004">
      <c r="A42" s="2" t="s">
        <v>48</v>
      </c>
      <c r="C42" s="3">
        <v>4294801</v>
      </c>
      <c r="E42" s="3">
        <v>36629278030</v>
      </c>
      <c r="G42" s="3">
        <v>47900950600.041</v>
      </c>
      <c r="I42" s="3">
        <v>0</v>
      </c>
      <c r="K42" s="3">
        <v>0</v>
      </c>
      <c r="M42" s="3">
        <v>0</v>
      </c>
      <c r="O42" s="3">
        <v>0</v>
      </c>
      <c r="Q42" s="3">
        <v>4294801</v>
      </c>
      <c r="S42" s="3">
        <v>11380</v>
      </c>
      <c r="U42" s="3">
        <v>36629278030</v>
      </c>
      <c r="W42" s="3">
        <v>48584030109.488998</v>
      </c>
      <c r="Y42" s="6">
        <v>4.0780824357677737E-3</v>
      </c>
    </row>
    <row r="43" spans="1:25" ht="22.5" x14ac:dyDescent="0.55000000000000004">
      <c r="A43" s="2" t="s">
        <v>49</v>
      </c>
      <c r="C43" s="3">
        <v>537833</v>
      </c>
      <c r="E43" s="3">
        <v>199260423061</v>
      </c>
      <c r="G43" s="3">
        <v>222407283758.39999</v>
      </c>
      <c r="I43" s="3">
        <v>0</v>
      </c>
      <c r="K43" s="3">
        <v>0</v>
      </c>
      <c r="M43" s="3">
        <v>0</v>
      </c>
      <c r="O43" s="3">
        <v>0</v>
      </c>
      <c r="Q43" s="3">
        <v>537833</v>
      </c>
      <c r="S43" s="3">
        <v>445500</v>
      </c>
      <c r="U43" s="3">
        <v>199260423061</v>
      </c>
      <c r="W43" s="3">
        <v>238178954121.07501</v>
      </c>
      <c r="Y43" s="6">
        <v>1.9992442108687607E-2</v>
      </c>
    </row>
    <row r="44" spans="1:25" ht="22.5" x14ac:dyDescent="0.55000000000000004">
      <c r="A44" s="2" t="s">
        <v>50</v>
      </c>
      <c r="C44" s="3">
        <v>8868106</v>
      </c>
      <c r="E44" s="3">
        <v>65854388596</v>
      </c>
      <c r="G44" s="3">
        <v>33859723894.881302</v>
      </c>
      <c r="I44" s="3">
        <v>0</v>
      </c>
      <c r="K44" s="3">
        <v>0</v>
      </c>
      <c r="M44" s="3">
        <v>0</v>
      </c>
      <c r="O44" s="3">
        <v>0</v>
      </c>
      <c r="Q44" s="3">
        <v>8868106</v>
      </c>
      <c r="S44" s="3">
        <v>3548</v>
      </c>
      <c r="U44" s="3">
        <v>65854388596</v>
      </c>
      <c r="W44" s="3">
        <v>31276829049.476398</v>
      </c>
      <c r="Y44" s="6">
        <v>2.6253377273506412E-3</v>
      </c>
    </row>
    <row r="45" spans="1:25" ht="22.5" x14ac:dyDescent="0.55000000000000004">
      <c r="A45" s="2" t="s">
        <v>51</v>
      </c>
      <c r="C45" s="3">
        <v>1590000</v>
      </c>
      <c r="E45" s="3">
        <v>37525099719</v>
      </c>
      <c r="G45" s="3">
        <v>27754273620</v>
      </c>
      <c r="I45" s="3">
        <v>0</v>
      </c>
      <c r="K45" s="3">
        <v>0</v>
      </c>
      <c r="M45" s="3">
        <v>0</v>
      </c>
      <c r="O45" s="3">
        <v>0</v>
      </c>
      <c r="Q45" s="3">
        <v>1590000</v>
      </c>
      <c r="S45" s="3">
        <v>17800</v>
      </c>
      <c r="U45" s="3">
        <v>37525099719</v>
      </c>
      <c r="W45" s="3">
        <v>28133603100</v>
      </c>
      <c r="Y45" s="6">
        <v>2.3614992909895207E-3</v>
      </c>
    </row>
    <row r="46" spans="1:25" ht="22.5" x14ac:dyDescent="0.55000000000000004">
      <c r="A46" s="2" t="s">
        <v>52</v>
      </c>
      <c r="C46" s="3">
        <v>14006000</v>
      </c>
      <c r="E46" s="3">
        <v>65534129773</v>
      </c>
      <c r="G46" s="3">
        <v>78802279938</v>
      </c>
      <c r="I46" s="3">
        <v>0</v>
      </c>
      <c r="K46" s="3">
        <v>0</v>
      </c>
      <c r="M46" s="3">
        <v>0</v>
      </c>
      <c r="O46" s="3">
        <v>0</v>
      </c>
      <c r="Q46" s="3">
        <v>14006000</v>
      </c>
      <c r="S46" s="3">
        <v>5730</v>
      </c>
      <c r="U46" s="3">
        <v>65534129773</v>
      </c>
      <c r="W46" s="3">
        <v>79776866439</v>
      </c>
      <c r="Y46" s="6">
        <v>6.6963699197513799E-3</v>
      </c>
    </row>
    <row r="47" spans="1:25" ht="22.5" x14ac:dyDescent="0.55000000000000004">
      <c r="A47" s="2" t="s">
        <v>53</v>
      </c>
      <c r="C47" s="3">
        <v>42885517</v>
      </c>
      <c r="E47" s="3">
        <v>236603900187</v>
      </c>
      <c r="G47" s="3">
        <v>200362636417.095</v>
      </c>
      <c r="I47" s="3">
        <v>0</v>
      </c>
      <c r="K47" s="3">
        <v>0</v>
      </c>
      <c r="M47" s="3">
        <v>0</v>
      </c>
      <c r="O47" s="3">
        <v>0</v>
      </c>
      <c r="Q47" s="3">
        <v>42885517</v>
      </c>
      <c r="S47" s="3">
        <v>5000</v>
      </c>
      <c r="U47" s="3">
        <v>236603900187</v>
      </c>
      <c r="W47" s="3">
        <v>213151740869.25</v>
      </c>
      <c r="Y47" s="6">
        <v>1.7891689278004917E-2</v>
      </c>
    </row>
    <row r="48" spans="1:25" ht="22.5" x14ac:dyDescent="0.55000000000000004">
      <c r="A48" s="2" t="s">
        <v>54</v>
      </c>
      <c r="C48" s="3">
        <v>29854480</v>
      </c>
      <c r="E48" s="3">
        <v>188790511730</v>
      </c>
      <c r="G48" s="3">
        <v>199428404071.67999</v>
      </c>
      <c r="I48" s="3">
        <v>4760783</v>
      </c>
      <c r="K48" s="3">
        <v>31921707035</v>
      </c>
      <c r="M48" s="3">
        <v>0</v>
      </c>
      <c r="O48" s="3">
        <v>0</v>
      </c>
      <c r="Q48" s="3">
        <v>34615263</v>
      </c>
      <c r="S48" s="3">
        <v>7140</v>
      </c>
      <c r="U48" s="3">
        <v>220712218765</v>
      </c>
      <c r="W48" s="3">
        <v>245682417601.97101</v>
      </c>
      <c r="Y48" s="6">
        <v>2.0622273404278097E-2</v>
      </c>
    </row>
    <row r="49" spans="1:25" ht="22.5" x14ac:dyDescent="0.55000000000000004">
      <c r="A49" s="2" t="s">
        <v>55</v>
      </c>
      <c r="C49" s="3">
        <v>45049921</v>
      </c>
      <c r="E49" s="3">
        <v>293620021210</v>
      </c>
      <c r="G49" s="3">
        <v>174201489743.495</v>
      </c>
      <c r="I49" s="3">
        <v>0</v>
      </c>
      <c r="K49" s="3">
        <v>0</v>
      </c>
      <c r="M49" s="3">
        <v>-873070</v>
      </c>
      <c r="O49" s="3">
        <v>3427550068</v>
      </c>
      <c r="Q49" s="3">
        <v>44176851</v>
      </c>
      <c r="S49" s="3">
        <v>3950</v>
      </c>
      <c r="U49" s="3">
        <v>287929648700</v>
      </c>
      <c r="W49" s="3">
        <v>173460295009.37299</v>
      </c>
      <c r="Y49" s="6">
        <v>1.4560039189557891E-2</v>
      </c>
    </row>
    <row r="50" spans="1:25" ht="22.5" x14ac:dyDescent="0.55000000000000004">
      <c r="A50" s="2" t="s">
        <v>56</v>
      </c>
      <c r="C50" s="3">
        <v>13743649</v>
      </c>
      <c r="E50" s="3">
        <v>127698491377</v>
      </c>
      <c r="G50" s="3">
        <v>82654339445.122498</v>
      </c>
      <c r="I50" s="3">
        <v>302033</v>
      </c>
      <c r="K50" s="3">
        <v>2048703490</v>
      </c>
      <c r="M50" s="3">
        <v>0</v>
      </c>
      <c r="O50" s="3">
        <v>0</v>
      </c>
      <c r="Q50" s="3">
        <v>14045682</v>
      </c>
      <c r="S50" s="3">
        <v>7170</v>
      </c>
      <c r="U50" s="3">
        <v>129747194867</v>
      </c>
      <c r="W50" s="3">
        <v>100108330077.35699</v>
      </c>
      <c r="Y50" s="6">
        <v>8.402967428648463E-3</v>
      </c>
    </row>
    <row r="51" spans="1:25" ht="22.5" x14ac:dyDescent="0.55000000000000004">
      <c r="A51" s="2" t="s">
        <v>57</v>
      </c>
      <c r="C51" s="3">
        <v>13188080</v>
      </c>
      <c r="E51" s="3">
        <v>110351379557</v>
      </c>
      <c r="G51" s="3">
        <v>137782010811.23999</v>
      </c>
      <c r="I51" s="3">
        <v>0</v>
      </c>
      <c r="K51" s="3">
        <v>0</v>
      </c>
      <c r="M51" s="3">
        <v>0</v>
      </c>
      <c r="O51" s="3">
        <v>0</v>
      </c>
      <c r="Q51" s="3">
        <v>13188080</v>
      </c>
      <c r="S51" s="3">
        <v>11800</v>
      </c>
      <c r="U51" s="3">
        <v>110351379557</v>
      </c>
      <c r="W51" s="3">
        <v>154693408903.20001</v>
      </c>
      <c r="Y51" s="6">
        <v>1.2984770352634243E-2</v>
      </c>
    </row>
    <row r="52" spans="1:25" ht="22.5" x14ac:dyDescent="0.55000000000000004">
      <c r="A52" s="2" t="s">
        <v>58</v>
      </c>
      <c r="C52" s="3">
        <v>20760713</v>
      </c>
      <c r="E52" s="3">
        <v>229960273764</v>
      </c>
      <c r="G52" s="3">
        <v>264362362365.496</v>
      </c>
      <c r="I52" s="3">
        <v>0</v>
      </c>
      <c r="K52" s="3">
        <v>0</v>
      </c>
      <c r="M52" s="3">
        <v>0</v>
      </c>
      <c r="O52" s="3">
        <v>0</v>
      </c>
      <c r="Q52" s="3">
        <v>20760713</v>
      </c>
      <c r="S52" s="3">
        <v>12650</v>
      </c>
      <c r="U52" s="3">
        <v>229960273764</v>
      </c>
      <c r="W52" s="3">
        <v>261060412484.272</v>
      </c>
      <c r="Y52" s="6">
        <v>2.1913082970415547E-2</v>
      </c>
    </row>
    <row r="53" spans="1:25" ht="22.5" x14ac:dyDescent="0.55000000000000004">
      <c r="A53" s="2" t="s">
        <v>59</v>
      </c>
      <c r="C53" s="3">
        <v>6493226</v>
      </c>
      <c r="E53" s="3">
        <v>228228245579</v>
      </c>
      <c r="G53" s="3">
        <v>213324242640.16501</v>
      </c>
      <c r="I53" s="3">
        <v>0</v>
      </c>
      <c r="K53" s="3">
        <v>0</v>
      </c>
      <c r="M53" s="3">
        <v>0</v>
      </c>
      <c r="O53" s="3">
        <v>0</v>
      </c>
      <c r="Q53" s="3">
        <v>6493226</v>
      </c>
      <c r="S53" s="3">
        <v>36350</v>
      </c>
      <c r="U53" s="3">
        <v>228228245579</v>
      </c>
      <c r="W53" s="3">
        <v>234624393947.655</v>
      </c>
      <c r="Y53" s="6">
        <v>1.9694076794459121E-2</v>
      </c>
    </row>
    <row r="54" spans="1:25" ht="22.5" x14ac:dyDescent="0.55000000000000004">
      <c r="A54" s="2" t="s">
        <v>60</v>
      </c>
      <c r="C54" s="3">
        <v>6411291</v>
      </c>
      <c r="E54" s="3">
        <v>142896476790</v>
      </c>
      <c r="G54" s="3">
        <v>73801005418.809006</v>
      </c>
      <c r="I54" s="3">
        <v>300000</v>
      </c>
      <c r="K54" s="3">
        <v>4168765304</v>
      </c>
      <c r="M54" s="3">
        <v>0</v>
      </c>
      <c r="O54" s="3">
        <v>0</v>
      </c>
      <c r="Q54" s="3">
        <v>6711291</v>
      </c>
      <c r="S54" s="3">
        <v>19110</v>
      </c>
      <c r="U54" s="3">
        <v>147065242094</v>
      </c>
      <c r="W54" s="3">
        <v>127489667022.49001</v>
      </c>
      <c r="Y54" s="6">
        <v>1.0701322443910507E-2</v>
      </c>
    </row>
    <row r="55" spans="1:25" ht="22.5" x14ac:dyDescent="0.55000000000000004">
      <c r="A55" s="2" t="s">
        <v>61</v>
      </c>
      <c r="C55" s="3">
        <v>3662144</v>
      </c>
      <c r="E55" s="3">
        <v>90485591071</v>
      </c>
      <c r="G55" s="3">
        <v>75355332834.240005</v>
      </c>
      <c r="I55" s="3">
        <v>8387</v>
      </c>
      <c r="K55" s="3">
        <v>179648356</v>
      </c>
      <c r="M55" s="3">
        <v>0</v>
      </c>
      <c r="O55" s="3">
        <v>0</v>
      </c>
      <c r="Q55" s="3">
        <v>3670531</v>
      </c>
      <c r="S55" s="3">
        <v>21840</v>
      </c>
      <c r="U55" s="3">
        <v>90665239427</v>
      </c>
      <c r="W55" s="3">
        <v>79687418877.612</v>
      </c>
      <c r="Y55" s="6">
        <v>6.68886180384999E-3</v>
      </c>
    </row>
    <row r="56" spans="1:25" ht="22.5" x14ac:dyDescent="0.55000000000000004">
      <c r="A56" s="2" t="s">
        <v>62</v>
      </c>
      <c r="C56" s="3">
        <v>10011220</v>
      </c>
      <c r="E56" s="3">
        <v>68909129491</v>
      </c>
      <c r="G56" s="3">
        <v>116633375984.52</v>
      </c>
      <c r="I56" s="3">
        <v>53866</v>
      </c>
      <c r="K56" s="3">
        <v>673397205</v>
      </c>
      <c r="M56" s="3">
        <v>0</v>
      </c>
      <c r="O56" s="3">
        <v>0</v>
      </c>
      <c r="Q56" s="3">
        <v>10065086</v>
      </c>
      <c r="S56" s="3">
        <v>13000</v>
      </c>
      <c r="U56" s="3">
        <v>69582526696</v>
      </c>
      <c r="W56" s="3">
        <v>130067583597.89999</v>
      </c>
      <c r="Y56" s="6">
        <v>1.0917709521791078E-2</v>
      </c>
    </row>
    <row r="57" spans="1:25" ht="22.5" x14ac:dyDescent="0.55000000000000004">
      <c r="A57" s="2" t="s">
        <v>63</v>
      </c>
      <c r="C57" s="3">
        <v>10200001</v>
      </c>
      <c r="E57" s="3">
        <v>95270513977</v>
      </c>
      <c r="G57" s="3">
        <v>75943439345.434494</v>
      </c>
      <c r="I57" s="3">
        <v>0</v>
      </c>
      <c r="K57" s="3">
        <v>0</v>
      </c>
      <c r="M57" s="3">
        <v>0</v>
      </c>
      <c r="O57" s="3">
        <v>0</v>
      </c>
      <c r="Q57" s="3">
        <v>10200001</v>
      </c>
      <c r="S57" s="3">
        <v>7900</v>
      </c>
      <c r="U57" s="3">
        <v>95270513977</v>
      </c>
      <c r="W57" s="3">
        <v>80100556852.994995</v>
      </c>
      <c r="Y57" s="6">
        <v>6.7235400863465463E-3</v>
      </c>
    </row>
    <row r="58" spans="1:25" ht="22.5" x14ac:dyDescent="0.55000000000000004">
      <c r="A58" s="2" t="s">
        <v>64</v>
      </c>
      <c r="C58" s="3">
        <v>8410000</v>
      </c>
      <c r="E58" s="3">
        <v>63543387692</v>
      </c>
      <c r="G58" s="3">
        <v>52166153520</v>
      </c>
      <c r="I58" s="3">
        <v>10512500</v>
      </c>
      <c r="K58" s="3">
        <v>0</v>
      </c>
      <c r="M58" s="3">
        <v>0</v>
      </c>
      <c r="O58" s="3">
        <v>0</v>
      </c>
      <c r="Q58" s="3">
        <v>18922500</v>
      </c>
      <c r="S58" s="3">
        <v>3201</v>
      </c>
      <c r="U58" s="3">
        <v>63543387692</v>
      </c>
      <c r="W58" s="3">
        <v>60210525511.125</v>
      </c>
      <c r="Y58" s="6">
        <v>5.0539958497043029E-3</v>
      </c>
    </row>
    <row r="59" spans="1:25" ht="22.5" x14ac:dyDescent="0.55000000000000004">
      <c r="A59" s="2" t="s">
        <v>65</v>
      </c>
      <c r="C59" s="3">
        <v>84855799</v>
      </c>
      <c r="E59" s="3">
        <v>36876847481</v>
      </c>
      <c r="G59" s="3">
        <v>36945697264.226097</v>
      </c>
      <c r="I59" s="3">
        <v>0</v>
      </c>
      <c r="K59" s="3">
        <v>0</v>
      </c>
      <c r="M59" s="3">
        <v>0</v>
      </c>
      <c r="O59" s="3">
        <v>0</v>
      </c>
      <c r="Q59" s="3">
        <v>84855799</v>
      </c>
      <c r="S59" s="3">
        <v>434</v>
      </c>
      <c r="U59" s="3">
        <v>36876847481</v>
      </c>
      <c r="W59" s="3">
        <v>36608293636.242302</v>
      </c>
      <c r="Y59" s="6">
        <v>3.0728541651432613E-3</v>
      </c>
    </row>
    <row r="60" spans="1:25" ht="22.5" x14ac:dyDescent="0.55000000000000004">
      <c r="A60" s="2" t="s">
        <v>66</v>
      </c>
      <c r="C60" s="3">
        <v>2500000</v>
      </c>
      <c r="E60" s="3">
        <v>45885230476</v>
      </c>
      <c r="G60" s="3">
        <v>22366125000</v>
      </c>
      <c r="I60" s="3">
        <v>0</v>
      </c>
      <c r="K60" s="3">
        <v>0</v>
      </c>
      <c r="M60" s="3">
        <v>0</v>
      </c>
      <c r="O60" s="3">
        <v>0</v>
      </c>
      <c r="Q60" s="3">
        <v>2500000</v>
      </c>
      <c r="S60" s="3">
        <v>8970</v>
      </c>
      <c r="U60" s="3">
        <v>45885230476</v>
      </c>
      <c r="W60" s="3">
        <v>22291571250</v>
      </c>
      <c r="Y60" s="6">
        <v>1.8711264787096317E-3</v>
      </c>
    </row>
    <row r="61" spans="1:25" ht="22.5" x14ac:dyDescent="0.55000000000000004">
      <c r="A61" s="2" t="s">
        <v>67</v>
      </c>
      <c r="C61" s="3">
        <v>81785</v>
      </c>
      <c r="E61" s="3">
        <v>609083570</v>
      </c>
      <c r="G61" s="3">
        <v>1003221999.9450001</v>
      </c>
      <c r="I61" s="3">
        <v>0</v>
      </c>
      <c r="K61" s="3">
        <v>0</v>
      </c>
      <c r="M61" s="3">
        <v>0</v>
      </c>
      <c r="O61" s="3">
        <v>0</v>
      </c>
      <c r="Q61" s="3">
        <v>81785</v>
      </c>
      <c r="S61" s="3">
        <v>13670</v>
      </c>
      <c r="U61" s="3">
        <v>609083570</v>
      </c>
      <c r="W61" s="3">
        <v>1111348844.3475001</v>
      </c>
      <c r="Y61" s="6">
        <v>9.3285225452286423E-5</v>
      </c>
    </row>
    <row r="62" spans="1:25" ht="22.5" x14ac:dyDescent="0.55000000000000004">
      <c r="A62" s="2" t="s">
        <v>68</v>
      </c>
      <c r="C62" s="3">
        <v>13419947</v>
      </c>
      <c r="E62" s="3">
        <v>157515435247</v>
      </c>
      <c r="G62" s="3">
        <v>147141284418.31</v>
      </c>
      <c r="I62" s="3">
        <v>13711431</v>
      </c>
      <c r="K62" s="3">
        <v>27705995679</v>
      </c>
      <c r="M62" s="3">
        <v>0</v>
      </c>
      <c r="O62" s="3">
        <v>0</v>
      </c>
      <c r="Q62" s="3">
        <v>27131378</v>
      </c>
      <c r="S62" s="3">
        <v>6655</v>
      </c>
      <c r="U62" s="3">
        <v>185221430926</v>
      </c>
      <c r="W62" s="3">
        <v>179484992632.48999</v>
      </c>
      <c r="Y62" s="6">
        <v>1.5065744737291912E-2</v>
      </c>
    </row>
    <row r="63" spans="1:25" ht="22.5" x14ac:dyDescent="0.55000000000000004">
      <c r="A63" s="2" t="s">
        <v>69</v>
      </c>
      <c r="C63" s="3">
        <v>328467</v>
      </c>
      <c r="E63" s="3">
        <v>2110669503</v>
      </c>
      <c r="G63" s="3">
        <v>9648447960.8924999</v>
      </c>
      <c r="I63" s="3">
        <v>0</v>
      </c>
      <c r="K63" s="3">
        <v>0</v>
      </c>
      <c r="M63" s="3">
        <v>0</v>
      </c>
      <c r="O63" s="3">
        <v>0</v>
      </c>
      <c r="Q63" s="3">
        <v>328467</v>
      </c>
      <c r="S63" s="3">
        <v>31950</v>
      </c>
      <c r="U63" s="3">
        <v>2110669503</v>
      </c>
      <c r="W63" s="3">
        <v>10432078252.1325</v>
      </c>
      <c r="Y63" s="6">
        <v>8.7565553933467179E-4</v>
      </c>
    </row>
    <row r="64" spans="1:25" ht="22.5" x14ac:dyDescent="0.55000000000000004">
      <c r="A64" s="2" t="s">
        <v>70</v>
      </c>
      <c r="C64" s="3">
        <v>2471348</v>
      </c>
      <c r="E64" s="3">
        <v>15599345051</v>
      </c>
      <c r="G64" s="3">
        <v>8868482960.6340008</v>
      </c>
      <c r="I64" s="3">
        <v>2531823</v>
      </c>
      <c r="K64" s="3">
        <v>0</v>
      </c>
      <c r="M64" s="3">
        <v>0</v>
      </c>
      <c r="O64" s="3">
        <v>0</v>
      </c>
      <c r="Q64" s="3">
        <v>5003171</v>
      </c>
      <c r="S64" s="3">
        <v>4470</v>
      </c>
      <c r="U64" s="3">
        <v>32496731753</v>
      </c>
      <c r="W64" s="3">
        <v>22231107532.498501</v>
      </c>
      <c r="Y64" s="6">
        <v>1.8660512302424213E-3</v>
      </c>
    </row>
    <row r="65" spans="1:25" ht="22.5" x14ac:dyDescent="0.55000000000000004">
      <c r="A65" s="2" t="s">
        <v>71</v>
      </c>
      <c r="C65" s="3">
        <v>15580119</v>
      </c>
      <c r="E65" s="3">
        <v>145367728119</v>
      </c>
      <c r="G65" s="3">
        <v>163547126602.992</v>
      </c>
      <c r="I65" s="3">
        <v>0</v>
      </c>
      <c r="K65" s="3">
        <v>0</v>
      </c>
      <c r="M65" s="3">
        <v>0</v>
      </c>
      <c r="O65" s="3">
        <v>0</v>
      </c>
      <c r="Q65" s="3">
        <v>15580119</v>
      </c>
      <c r="S65" s="3">
        <v>11570</v>
      </c>
      <c r="U65" s="3">
        <v>145367728119</v>
      </c>
      <c r="W65" s="3">
        <v>179189418067.862</v>
      </c>
      <c r="Y65" s="6">
        <v>1.5040934579761698E-2</v>
      </c>
    </row>
    <row r="66" spans="1:25" ht="22.5" x14ac:dyDescent="0.55000000000000004">
      <c r="A66" s="2" t="s">
        <v>72</v>
      </c>
      <c r="C66" s="3">
        <v>3900045</v>
      </c>
      <c r="E66" s="3">
        <v>53205645758</v>
      </c>
      <c r="G66" s="3">
        <v>44195972947.650002</v>
      </c>
      <c r="I66" s="3">
        <v>1506670</v>
      </c>
      <c r="K66" s="3">
        <v>18131183497</v>
      </c>
      <c r="M66" s="3">
        <v>0</v>
      </c>
      <c r="O66" s="3">
        <v>0</v>
      </c>
      <c r="Q66" s="3">
        <v>5406715</v>
      </c>
      <c r="S66" s="3">
        <v>12720</v>
      </c>
      <c r="U66" s="3">
        <v>71336829255</v>
      </c>
      <c r="W66" s="3">
        <v>68364212981.940002</v>
      </c>
      <c r="Y66" s="6">
        <v>5.7384061299246766E-3</v>
      </c>
    </row>
    <row r="67" spans="1:25" ht="22.5" x14ac:dyDescent="0.55000000000000004">
      <c r="A67" s="2" t="s">
        <v>73</v>
      </c>
      <c r="C67" s="3">
        <v>1639087</v>
      </c>
      <c r="E67" s="3">
        <v>51192634881</v>
      </c>
      <c r="G67" s="3">
        <v>40000160314.192497</v>
      </c>
      <c r="I67" s="3">
        <v>158010</v>
      </c>
      <c r="K67" s="3">
        <v>4144452961</v>
      </c>
      <c r="M67" s="3">
        <v>0</v>
      </c>
      <c r="O67" s="3">
        <v>0</v>
      </c>
      <c r="Q67" s="3">
        <v>1797097</v>
      </c>
      <c r="S67" s="3">
        <v>27300</v>
      </c>
      <c r="U67" s="3">
        <v>55337087842</v>
      </c>
      <c r="W67" s="3">
        <v>48768836648.805</v>
      </c>
      <c r="Y67" s="6">
        <v>4.0935948644465221E-3</v>
      </c>
    </row>
    <row r="68" spans="1:25" ht="22.5" x14ac:dyDescent="0.55000000000000004">
      <c r="A68" s="2" t="s">
        <v>74</v>
      </c>
      <c r="C68" s="3">
        <v>9174088</v>
      </c>
      <c r="E68" s="3">
        <v>61080715204</v>
      </c>
      <c r="G68" s="3">
        <v>55264183188.984001</v>
      </c>
      <c r="I68" s="3">
        <v>4322124</v>
      </c>
      <c r="K68" s="3">
        <v>28418052620</v>
      </c>
      <c r="M68" s="3">
        <v>0</v>
      </c>
      <c r="O68" s="3">
        <v>0</v>
      </c>
      <c r="Q68" s="3">
        <v>13496212</v>
      </c>
      <c r="S68" s="3">
        <v>6380</v>
      </c>
      <c r="U68" s="3">
        <v>89498767824</v>
      </c>
      <c r="W68" s="3">
        <v>85593502856.268005</v>
      </c>
      <c r="Y68" s="6">
        <v>7.1846110713201317E-3</v>
      </c>
    </row>
    <row r="69" spans="1:25" ht="22.5" x14ac:dyDescent="0.55000000000000004">
      <c r="A69" s="2" t="s">
        <v>75</v>
      </c>
      <c r="C69" s="3">
        <v>89149162</v>
      </c>
      <c r="E69" s="3">
        <v>340070103375</v>
      </c>
      <c r="G69" s="3">
        <v>436004124471.612</v>
      </c>
      <c r="I69" s="3">
        <v>1110000</v>
      </c>
      <c r="K69" s="3">
        <v>5811387933</v>
      </c>
      <c r="M69" s="3">
        <v>0</v>
      </c>
      <c r="O69" s="3">
        <v>0</v>
      </c>
      <c r="Q69" s="3">
        <v>90259162</v>
      </c>
      <c r="S69" s="3">
        <v>5480</v>
      </c>
      <c r="U69" s="3">
        <v>345881491308</v>
      </c>
      <c r="W69" s="3">
        <v>491677217523.828</v>
      </c>
      <c r="Y69" s="6">
        <v>4.1270767787941816E-2</v>
      </c>
    </row>
    <row r="70" spans="1:25" ht="22.5" x14ac:dyDescent="0.55000000000000004">
      <c r="A70" s="2" t="s">
        <v>76</v>
      </c>
      <c r="C70" s="3">
        <v>10851193</v>
      </c>
      <c r="E70" s="3">
        <v>145454275554</v>
      </c>
      <c r="G70" s="3">
        <v>198797561442.409</v>
      </c>
      <c r="I70" s="3">
        <v>1039341</v>
      </c>
      <c r="K70" s="3">
        <v>19517133059</v>
      </c>
      <c r="M70" s="3">
        <v>0</v>
      </c>
      <c r="O70" s="3">
        <v>0</v>
      </c>
      <c r="Q70" s="3">
        <v>11890534</v>
      </c>
      <c r="S70" s="3">
        <v>18970</v>
      </c>
      <c r="U70" s="3">
        <v>164971408613</v>
      </c>
      <c r="W70" s="3">
        <v>224221327571.61899</v>
      </c>
      <c r="Y70" s="6">
        <v>1.8820856475547109E-2</v>
      </c>
    </row>
    <row r="71" spans="1:25" ht="22.5" x14ac:dyDescent="0.55000000000000004">
      <c r="A71" s="2" t="s">
        <v>77</v>
      </c>
      <c r="C71" s="3">
        <v>1016578</v>
      </c>
      <c r="E71" s="3">
        <v>21978461899</v>
      </c>
      <c r="G71" s="3">
        <v>19907428409.73</v>
      </c>
      <c r="I71" s="3">
        <v>0</v>
      </c>
      <c r="K71" s="3">
        <v>0</v>
      </c>
      <c r="M71" s="3">
        <v>-118510</v>
      </c>
      <c r="O71" s="3">
        <v>2304257061</v>
      </c>
      <c r="Q71" s="3">
        <v>898068</v>
      </c>
      <c r="S71" s="3">
        <v>20420</v>
      </c>
      <c r="U71" s="3">
        <v>19416270388</v>
      </c>
      <c r="W71" s="3">
        <v>18229434196.068001</v>
      </c>
      <c r="Y71" s="6">
        <v>1.5301557989618011E-3</v>
      </c>
    </row>
    <row r="72" spans="1:25" ht="22.5" x14ac:dyDescent="0.55000000000000004">
      <c r="A72" s="2" t="s">
        <v>78</v>
      </c>
      <c r="C72" s="3">
        <v>38285131</v>
      </c>
      <c r="E72" s="3">
        <v>224636727843</v>
      </c>
      <c r="G72" s="3">
        <v>399221438596.07001</v>
      </c>
      <c r="I72" s="3">
        <v>7760549</v>
      </c>
      <c r="K72" s="3">
        <v>81926635818</v>
      </c>
      <c r="M72" s="3">
        <v>0</v>
      </c>
      <c r="O72" s="3">
        <v>0</v>
      </c>
      <c r="Q72" s="3">
        <v>46045680</v>
      </c>
      <c r="S72" s="3">
        <v>11020</v>
      </c>
      <c r="U72" s="3">
        <v>306563363661</v>
      </c>
      <c r="W72" s="3">
        <v>504404224408.08002</v>
      </c>
      <c r="Y72" s="6">
        <v>4.2339056752805332E-2</v>
      </c>
    </row>
    <row r="73" spans="1:25" ht="22.5" x14ac:dyDescent="0.55000000000000004">
      <c r="A73" s="2" t="s">
        <v>79</v>
      </c>
      <c r="C73" s="3">
        <v>22621453</v>
      </c>
      <c r="E73" s="3">
        <v>38369319683</v>
      </c>
      <c r="G73" s="3">
        <v>41016024166.881599</v>
      </c>
      <c r="I73" s="3">
        <v>0</v>
      </c>
      <c r="K73" s="3">
        <v>0</v>
      </c>
      <c r="M73" s="3">
        <v>0</v>
      </c>
      <c r="O73" s="3">
        <v>0</v>
      </c>
      <c r="Q73" s="3">
        <v>22621453</v>
      </c>
      <c r="S73" s="3">
        <v>2205</v>
      </c>
      <c r="U73" s="3">
        <v>38369319683</v>
      </c>
      <c r="W73" s="3">
        <v>49583516057.003304</v>
      </c>
      <c r="Y73" s="6">
        <v>4.1619780302289402E-3</v>
      </c>
    </row>
    <row r="74" spans="1:25" ht="22.5" x14ac:dyDescent="0.55000000000000004">
      <c r="A74" s="2" t="s">
        <v>80</v>
      </c>
      <c r="C74" s="3">
        <v>20606552</v>
      </c>
      <c r="E74" s="3">
        <v>258597547582</v>
      </c>
      <c r="G74" s="3">
        <v>285136486777.15198</v>
      </c>
      <c r="I74" s="3">
        <v>0</v>
      </c>
      <c r="K74" s="3">
        <v>0</v>
      </c>
      <c r="M74" s="3">
        <v>-708738</v>
      </c>
      <c r="O74" s="3">
        <v>9835373883</v>
      </c>
      <c r="Q74" s="3">
        <v>19897814</v>
      </c>
      <c r="S74" s="3">
        <v>13990</v>
      </c>
      <c r="U74" s="3">
        <v>249703390587</v>
      </c>
      <c r="W74" s="3">
        <v>276714113873.73297</v>
      </c>
      <c r="Y74" s="6">
        <v>2.322703499430593E-2</v>
      </c>
    </row>
    <row r="75" spans="1:25" ht="22.5" x14ac:dyDescent="0.55000000000000004">
      <c r="A75" s="2" t="s">
        <v>81</v>
      </c>
      <c r="C75" s="3">
        <v>5190000</v>
      </c>
      <c r="E75" s="3">
        <v>95778900387</v>
      </c>
      <c r="G75" s="3">
        <v>124850691900</v>
      </c>
      <c r="I75" s="3">
        <v>373395</v>
      </c>
      <c r="K75" s="3">
        <v>9224507419</v>
      </c>
      <c r="M75" s="3">
        <v>0</v>
      </c>
      <c r="O75" s="3">
        <v>0</v>
      </c>
      <c r="Q75" s="3">
        <v>5563395</v>
      </c>
      <c r="S75" s="3">
        <v>27590</v>
      </c>
      <c r="U75" s="3">
        <v>105003407806</v>
      </c>
      <c r="W75" s="3">
        <v>152580778345.103</v>
      </c>
      <c r="Y75" s="6">
        <v>1.28074387983596E-2</v>
      </c>
    </row>
    <row r="76" spans="1:25" ht="22.5" x14ac:dyDescent="0.55000000000000004">
      <c r="A76" s="2" t="s">
        <v>82</v>
      </c>
      <c r="C76" s="3">
        <v>6350000</v>
      </c>
      <c r="E76" s="3">
        <v>138388986261</v>
      </c>
      <c r="G76" s="3">
        <v>93988918575</v>
      </c>
      <c r="I76" s="3">
        <v>749310</v>
      </c>
      <c r="K76" s="3">
        <v>10776384945</v>
      </c>
      <c r="M76" s="3">
        <v>0</v>
      </c>
      <c r="O76" s="3">
        <v>0</v>
      </c>
      <c r="Q76" s="3">
        <v>7099310</v>
      </c>
      <c r="S76" s="3">
        <v>17320</v>
      </c>
      <c r="U76" s="3">
        <v>149165371206</v>
      </c>
      <c r="W76" s="3">
        <v>122228436907.25999</v>
      </c>
      <c r="Y76" s="6">
        <v>1.0259701399400627E-2</v>
      </c>
    </row>
    <row r="77" spans="1:25" ht="22.5" x14ac:dyDescent="0.55000000000000004">
      <c r="A77" s="2" t="s">
        <v>83</v>
      </c>
      <c r="C77" s="3">
        <v>14413648</v>
      </c>
      <c r="E77" s="3">
        <v>223187681547</v>
      </c>
      <c r="G77" s="3">
        <v>279966907962.57599</v>
      </c>
      <c r="I77" s="3">
        <v>0</v>
      </c>
      <c r="K77" s="3">
        <v>0</v>
      </c>
      <c r="M77" s="3">
        <v>-275000</v>
      </c>
      <c r="O77" s="3">
        <v>5221948923</v>
      </c>
      <c r="Q77" s="3">
        <v>14138648</v>
      </c>
      <c r="S77" s="3">
        <v>22160</v>
      </c>
      <c r="U77" s="3">
        <v>218929452642</v>
      </c>
      <c r="W77" s="3">
        <v>311448230663.90399</v>
      </c>
      <c r="Y77" s="6">
        <v>2.6142573110116488E-2</v>
      </c>
    </row>
    <row r="78" spans="1:25" ht="22.5" x14ac:dyDescent="0.55000000000000004">
      <c r="A78" s="2" t="s">
        <v>84</v>
      </c>
      <c r="C78" s="3">
        <v>10234140</v>
      </c>
      <c r="E78" s="3">
        <v>121667229738</v>
      </c>
      <c r="G78" s="3">
        <v>67957289071.559998</v>
      </c>
      <c r="I78" s="3">
        <v>3667639</v>
      </c>
      <c r="K78" s="3">
        <v>24261255990</v>
      </c>
      <c r="M78" s="3">
        <v>0</v>
      </c>
      <c r="O78" s="3">
        <v>0</v>
      </c>
      <c r="Q78" s="3">
        <v>13901779</v>
      </c>
      <c r="S78" s="3">
        <v>6830</v>
      </c>
      <c r="U78" s="3">
        <v>145928485728</v>
      </c>
      <c r="W78" s="3">
        <v>94384203124.108505</v>
      </c>
      <c r="Y78" s="6">
        <v>7.922491405240345E-3</v>
      </c>
    </row>
    <row r="79" spans="1:25" ht="22.5" x14ac:dyDescent="0.55000000000000004">
      <c r="A79" s="2" t="s">
        <v>85</v>
      </c>
      <c r="C79" s="3">
        <v>700215</v>
      </c>
      <c r="E79" s="3">
        <v>3263001900</v>
      </c>
      <c r="G79" s="3">
        <v>15424439615.82</v>
      </c>
      <c r="I79" s="3">
        <v>420129</v>
      </c>
      <c r="K79" s="3">
        <v>0</v>
      </c>
      <c r="M79" s="3">
        <v>0</v>
      </c>
      <c r="O79" s="3">
        <v>0</v>
      </c>
      <c r="Q79" s="3">
        <v>1120344</v>
      </c>
      <c r="S79" s="3">
        <v>12990</v>
      </c>
      <c r="U79" s="3">
        <v>2834470320</v>
      </c>
      <c r="W79" s="3">
        <v>14466676612.068001</v>
      </c>
      <c r="Y79" s="6">
        <v>1.2143146557140867E-3</v>
      </c>
    </row>
    <row r="80" spans="1:25" ht="22.5" x14ac:dyDescent="0.55000000000000004">
      <c r="A80" s="2" t="s">
        <v>86</v>
      </c>
      <c r="C80" s="3">
        <v>3968321</v>
      </c>
      <c r="E80" s="3">
        <v>100652855964</v>
      </c>
      <c r="G80" s="3">
        <v>116092800292.17101</v>
      </c>
      <c r="I80" s="3">
        <v>4540331</v>
      </c>
      <c r="K80" s="3">
        <v>0</v>
      </c>
      <c r="M80" s="3">
        <v>0</v>
      </c>
      <c r="O80" s="3">
        <v>0</v>
      </c>
      <c r="Q80" s="3">
        <v>8508652</v>
      </c>
      <c r="S80" s="3">
        <v>16050</v>
      </c>
      <c r="U80" s="3">
        <v>100652855964</v>
      </c>
      <c r="W80" s="3">
        <v>135751309605.63</v>
      </c>
      <c r="Y80" s="6">
        <v>1.1394794340600978E-2</v>
      </c>
    </row>
    <row r="81" spans="1:25" ht="22.5" x14ac:dyDescent="0.55000000000000004">
      <c r="A81" s="2" t="s">
        <v>87</v>
      </c>
      <c r="C81" s="3">
        <v>17587146</v>
      </c>
      <c r="E81" s="3">
        <v>120736392880</v>
      </c>
      <c r="G81" s="3">
        <v>122727167418.726</v>
      </c>
      <c r="I81" s="3">
        <v>600000</v>
      </c>
      <c r="K81" s="3">
        <v>4179727393</v>
      </c>
      <c r="M81" s="3">
        <v>-800000</v>
      </c>
      <c r="O81" s="3">
        <v>5584572936</v>
      </c>
      <c r="Q81" s="3">
        <v>17387146</v>
      </c>
      <c r="S81" s="3">
        <v>7400</v>
      </c>
      <c r="U81" s="3">
        <v>119424091361</v>
      </c>
      <c r="W81" s="3">
        <v>127899324361.62</v>
      </c>
      <c r="Y81" s="6">
        <v>1.073570856617382E-2</v>
      </c>
    </row>
    <row r="82" spans="1:25" ht="22.5" x14ac:dyDescent="0.55000000000000004">
      <c r="A82" s="2" t="s">
        <v>88</v>
      </c>
      <c r="C82" s="3">
        <v>3968114</v>
      </c>
      <c r="E82" s="3">
        <v>140240993124</v>
      </c>
      <c r="G82" s="3">
        <v>157582923681.91501</v>
      </c>
      <c r="I82" s="3">
        <v>0</v>
      </c>
      <c r="K82" s="3">
        <v>0</v>
      </c>
      <c r="M82" s="3">
        <v>0</v>
      </c>
      <c r="O82" s="3">
        <v>0</v>
      </c>
      <c r="Q82" s="3">
        <v>3968114</v>
      </c>
      <c r="S82" s="3">
        <v>41750</v>
      </c>
      <c r="U82" s="3">
        <v>140240993124</v>
      </c>
      <c r="W82" s="3">
        <v>164683030380.97501</v>
      </c>
      <c r="Y82" s="6">
        <v>1.3823286626329001E-2</v>
      </c>
    </row>
    <row r="83" spans="1:25" ht="22.5" x14ac:dyDescent="0.55000000000000004">
      <c r="A83" s="2" t="s">
        <v>89</v>
      </c>
      <c r="C83" s="3">
        <v>4520432</v>
      </c>
      <c r="E83" s="3">
        <v>78839662543</v>
      </c>
      <c r="G83" s="3">
        <v>62909496014.400002</v>
      </c>
      <c r="I83" s="3">
        <v>60000</v>
      </c>
      <c r="K83" s="3">
        <v>1057559378</v>
      </c>
      <c r="M83" s="3">
        <v>-100000</v>
      </c>
      <c r="O83" s="3">
        <v>1489086928</v>
      </c>
      <c r="Q83" s="3">
        <v>4480432</v>
      </c>
      <c r="S83" s="3">
        <v>17370</v>
      </c>
      <c r="U83" s="3">
        <v>78153148289</v>
      </c>
      <c r="W83" s="3">
        <v>77362044472.151993</v>
      </c>
      <c r="Y83" s="6">
        <v>6.4936727983656911E-3</v>
      </c>
    </row>
    <row r="84" spans="1:25" ht="22.5" x14ac:dyDescent="0.55000000000000004">
      <c r="A84" s="2" t="s">
        <v>90</v>
      </c>
      <c r="C84" s="3">
        <v>13359291</v>
      </c>
      <c r="E84" s="3">
        <v>151484519513</v>
      </c>
      <c r="G84" s="3">
        <v>133727618410.798</v>
      </c>
      <c r="I84" s="3">
        <v>0</v>
      </c>
      <c r="K84" s="3">
        <v>0</v>
      </c>
      <c r="M84" s="3">
        <v>0</v>
      </c>
      <c r="O84" s="3">
        <v>0</v>
      </c>
      <c r="Q84" s="3">
        <v>13359291</v>
      </c>
      <c r="S84" s="3">
        <v>10700</v>
      </c>
      <c r="U84" s="3">
        <v>151484519513</v>
      </c>
      <c r="W84" s="3">
        <v>142093894438.48499</v>
      </c>
      <c r="Y84" s="6">
        <v>1.1927182941257249E-2</v>
      </c>
    </row>
    <row r="85" spans="1:25" ht="22.5" x14ac:dyDescent="0.55000000000000004">
      <c r="A85" s="2" t="s">
        <v>91</v>
      </c>
      <c r="C85" s="3">
        <v>21713852</v>
      </c>
      <c r="E85" s="3">
        <v>43847015716</v>
      </c>
      <c r="G85" s="3">
        <v>37190359842.373802</v>
      </c>
      <c r="I85" s="3">
        <v>1600000</v>
      </c>
      <c r="K85" s="3">
        <v>2890680024</v>
      </c>
      <c r="M85" s="3">
        <v>0</v>
      </c>
      <c r="O85" s="3">
        <v>0</v>
      </c>
      <c r="Q85" s="3">
        <v>23313852</v>
      </c>
      <c r="S85" s="3">
        <v>1876</v>
      </c>
      <c r="U85" s="3">
        <v>46737695740</v>
      </c>
      <c r="W85" s="3">
        <v>43476552473.205597</v>
      </c>
      <c r="Y85" s="6">
        <v>3.6493671811323627E-3</v>
      </c>
    </row>
    <row r="86" spans="1:25" ht="22.5" x14ac:dyDescent="0.55000000000000004">
      <c r="A86" s="2" t="s">
        <v>92</v>
      </c>
      <c r="C86" s="3">
        <v>886900</v>
      </c>
      <c r="E86" s="3">
        <v>11337242700</v>
      </c>
      <c r="G86" s="3">
        <v>23248397059.650002</v>
      </c>
      <c r="I86" s="3">
        <v>0</v>
      </c>
      <c r="K86" s="3">
        <v>0</v>
      </c>
      <c r="M86" s="3">
        <v>0</v>
      </c>
      <c r="O86" s="3">
        <v>0</v>
      </c>
      <c r="Q86" s="3">
        <v>886900</v>
      </c>
      <c r="S86" s="3">
        <v>26250</v>
      </c>
      <c r="U86" s="3">
        <v>11337242700</v>
      </c>
      <c r="W86" s="3">
        <v>23142602306.25</v>
      </c>
      <c r="Y86" s="6">
        <v>1.9425609561493321E-3</v>
      </c>
    </row>
    <row r="87" spans="1:25" ht="22.5" x14ac:dyDescent="0.55000000000000004">
      <c r="A87" s="2" t="s">
        <v>93</v>
      </c>
      <c r="C87" s="3">
        <v>5892479</v>
      </c>
      <c r="E87" s="3">
        <v>95236548702</v>
      </c>
      <c r="G87" s="3">
        <v>91961474374.214996</v>
      </c>
      <c r="I87" s="3">
        <v>260000</v>
      </c>
      <c r="K87" s="3">
        <v>4916458210</v>
      </c>
      <c r="M87" s="3">
        <v>0</v>
      </c>
      <c r="O87" s="3">
        <v>0</v>
      </c>
      <c r="Q87" s="3">
        <v>6152479</v>
      </c>
      <c r="S87" s="3">
        <v>18770</v>
      </c>
      <c r="U87" s="3">
        <v>100153006912</v>
      </c>
      <c r="W87" s="3">
        <v>114794912746.561</v>
      </c>
      <c r="Y87" s="6">
        <v>9.6357407224603835E-3</v>
      </c>
    </row>
    <row r="88" spans="1:25" ht="22.5" x14ac:dyDescent="0.55000000000000004">
      <c r="A88" s="2" t="s">
        <v>94</v>
      </c>
      <c r="C88" s="3">
        <v>0</v>
      </c>
      <c r="E88" s="3">
        <v>0</v>
      </c>
      <c r="G88" s="3">
        <v>0</v>
      </c>
      <c r="I88" s="3">
        <v>3006834</v>
      </c>
      <c r="K88" s="3">
        <v>148400878175</v>
      </c>
      <c r="M88" s="3">
        <v>0</v>
      </c>
      <c r="O88" s="3">
        <v>0</v>
      </c>
      <c r="Q88" s="3">
        <v>3006834</v>
      </c>
      <c r="S88" s="3">
        <v>51750</v>
      </c>
      <c r="U88" s="3">
        <v>148400878175</v>
      </c>
      <c r="W88" s="3">
        <v>154677817725.97501</v>
      </c>
      <c r="Y88" s="6">
        <v>1.2983461648810146E-2</v>
      </c>
    </row>
    <row r="89" spans="1:25" ht="22.5" x14ac:dyDescent="0.55000000000000004">
      <c r="A89" s="2" t="s">
        <v>95</v>
      </c>
      <c r="C89" s="3">
        <v>0</v>
      </c>
      <c r="E89" s="3">
        <v>0</v>
      </c>
      <c r="G89" s="3">
        <v>0</v>
      </c>
      <c r="I89" s="3">
        <v>638285</v>
      </c>
      <c r="K89" s="3">
        <v>6518175136</v>
      </c>
      <c r="M89" s="3">
        <v>0</v>
      </c>
      <c r="O89" s="3">
        <v>0</v>
      </c>
      <c r="Q89" s="3">
        <v>638285</v>
      </c>
      <c r="S89" s="3">
        <v>8913</v>
      </c>
      <c r="U89" s="3">
        <v>6518175136</v>
      </c>
      <c r="W89" s="3">
        <v>5655184411.4802504</v>
      </c>
      <c r="Y89" s="6">
        <v>4.746890730866108E-4</v>
      </c>
    </row>
    <row r="90" spans="1:25" ht="22.5" x14ac:dyDescent="0.55000000000000004">
      <c r="A90" s="2" t="s">
        <v>96</v>
      </c>
      <c r="C90" s="3">
        <v>0</v>
      </c>
      <c r="E90" s="3">
        <v>0</v>
      </c>
      <c r="G90" s="3">
        <v>0</v>
      </c>
      <c r="I90" s="3">
        <v>2195868</v>
      </c>
      <c r="K90" s="3">
        <v>9328317875</v>
      </c>
      <c r="M90" s="3">
        <v>0</v>
      </c>
      <c r="O90" s="3">
        <v>0</v>
      </c>
      <c r="Q90" s="3">
        <v>2195868</v>
      </c>
      <c r="S90" s="3">
        <v>4340</v>
      </c>
      <c r="U90" s="3">
        <v>9328317875</v>
      </c>
      <c r="W90" s="3">
        <v>9473363220.6359997</v>
      </c>
      <c r="Y90" s="6">
        <v>7.9518220433052577E-4</v>
      </c>
    </row>
    <row r="91" spans="1:25" ht="22.5" x14ac:dyDescent="0.55000000000000004">
      <c r="A91" s="2" t="s">
        <v>97</v>
      </c>
      <c r="C91" s="3">
        <v>0</v>
      </c>
      <c r="E91" s="3">
        <v>0</v>
      </c>
      <c r="G91" s="3">
        <v>0</v>
      </c>
      <c r="I91" s="3">
        <v>102200</v>
      </c>
      <c r="K91" s="3">
        <v>125603800000</v>
      </c>
      <c r="M91" s="3">
        <v>0</v>
      </c>
      <c r="O91" s="3">
        <v>0</v>
      </c>
      <c r="Q91" s="3">
        <v>102200</v>
      </c>
      <c r="S91" s="3">
        <v>1199999</v>
      </c>
      <c r="U91" s="3">
        <v>125603800000</v>
      </c>
      <c r="W91" s="3">
        <v>122486597927.75</v>
      </c>
      <c r="Y91" s="6">
        <v>1.0281371111050475E-2</v>
      </c>
    </row>
    <row r="92" spans="1:25" ht="22.5" x14ac:dyDescent="0.55000000000000004">
      <c r="A92" s="2" t="s">
        <v>98</v>
      </c>
      <c r="C92" s="3">
        <v>0</v>
      </c>
      <c r="E92" s="3">
        <v>0</v>
      </c>
      <c r="G92" s="3">
        <v>0</v>
      </c>
      <c r="I92" s="3">
        <v>390437</v>
      </c>
      <c r="K92" s="3">
        <v>69052767338</v>
      </c>
      <c r="M92" s="3">
        <v>0</v>
      </c>
      <c r="O92" s="3">
        <v>0</v>
      </c>
      <c r="Q92" s="3">
        <v>390437</v>
      </c>
      <c r="S92" s="3">
        <v>183100</v>
      </c>
      <c r="U92" s="3">
        <v>69052767338</v>
      </c>
      <c r="W92" s="3">
        <v>71063655062.535004</v>
      </c>
      <c r="Y92" s="6">
        <v>5.9649939059992019E-3</v>
      </c>
    </row>
    <row r="93" spans="1:25" ht="22.5" x14ac:dyDescent="0.55000000000000004">
      <c r="A93" s="2" t="s">
        <v>99</v>
      </c>
      <c r="C93" s="3">
        <v>0</v>
      </c>
      <c r="E93" s="3">
        <v>0</v>
      </c>
      <c r="G93" s="3">
        <v>0</v>
      </c>
      <c r="I93" s="3">
        <v>16605</v>
      </c>
      <c r="K93" s="3">
        <v>164777766</v>
      </c>
      <c r="M93" s="3">
        <v>0</v>
      </c>
      <c r="O93" s="3">
        <v>0</v>
      </c>
      <c r="Q93" s="3">
        <v>16605</v>
      </c>
      <c r="S93" s="3">
        <v>9573</v>
      </c>
      <c r="U93" s="3">
        <v>164777766</v>
      </c>
      <c r="W93" s="3">
        <v>158013854.99325001</v>
      </c>
      <c r="Y93" s="6">
        <v>1.3263484424896887E-5</v>
      </c>
    </row>
    <row r="94" spans="1:25" ht="22.5" x14ac:dyDescent="0.55000000000000004">
      <c r="A94" s="2" t="s">
        <v>100</v>
      </c>
      <c r="C94" s="3">
        <v>0</v>
      </c>
      <c r="E94" s="3">
        <v>0</v>
      </c>
      <c r="G94" s="3">
        <v>0</v>
      </c>
      <c r="I94" s="3">
        <v>8200000</v>
      </c>
      <c r="K94" s="3">
        <v>20379145282</v>
      </c>
      <c r="M94" s="3">
        <v>0</v>
      </c>
      <c r="O94" s="3">
        <v>0</v>
      </c>
      <c r="Q94" s="3">
        <v>8200000</v>
      </c>
      <c r="S94" s="3">
        <v>2542</v>
      </c>
      <c r="U94" s="3">
        <v>20379145282</v>
      </c>
      <c r="W94" s="3">
        <v>20720375820</v>
      </c>
      <c r="Y94" s="6">
        <v>1.739242308709701E-3</v>
      </c>
    </row>
    <row r="95" spans="1:25" ht="22.5" x14ac:dyDescent="0.55000000000000004">
      <c r="A95" s="2" t="s">
        <v>101</v>
      </c>
      <c r="C95" s="3">
        <v>0</v>
      </c>
      <c r="E95" s="3">
        <v>0</v>
      </c>
      <c r="G95" s="3">
        <v>0</v>
      </c>
      <c r="I95" s="3">
        <v>77500</v>
      </c>
      <c r="K95" s="3">
        <v>92225000000</v>
      </c>
      <c r="M95" s="3">
        <v>0</v>
      </c>
      <c r="O95" s="3">
        <v>0</v>
      </c>
      <c r="Q95" s="3">
        <v>77500</v>
      </c>
      <c r="S95" s="3">
        <v>1200000</v>
      </c>
      <c r="U95" s="3">
        <v>92225000000</v>
      </c>
      <c r="W95" s="3">
        <v>92883750000</v>
      </c>
      <c r="Y95" s="6">
        <v>7.79654525550081E-3</v>
      </c>
    </row>
    <row r="96" spans="1:25" ht="22.5" x14ac:dyDescent="0.55000000000000004">
      <c r="A96" s="2" t="s">
        <v>102</v>
      </c>
      <c r="C96" s="3">
        <v>0</v>
      </c>
      <c r="E96" s="3">
        <v>0</v>
      </c>
      <c r="G96" s="3">
        <v>0</v>
      </c>
      <c r="I96" s="3">
        <v>183321</v>
      </c>
      <c r="K96" s="3">
        <v>8440591555</v>
      </c>
      <c r="M96" s="3">
        <v>0</v>
      </c>
      <c r="O96" s="3">
        <v>0</v>
      </c>
      <c r="Q96" s="3">
        <v>183321</v>
      </c>
      <c r="S96" s="3">
        <v>52210</v>
      </c>
      <c r="U96" s="3">
        <v>8440591555</v>
      </c>
      <c r="W96" s="3">
        <v>9514240833.0105</v>
      </c>
      <c r="Y96" s="6">
        <v>7.9861341974565066E-4</v>
      </c>
    </row>
    <row r="97" spans="1:25" ht="22.5" x14ac:dyDescent="0.55000000000000004">
      <c r="A97" s="2" t="s">
        <v>103</v>
      </c>
      <c r="C97" s="3">
        <v>0</v>
      </c>
      <c r="E97" s="3">
        <v>0</v>
      </c>
      <c r="G97" s="3">
        <v>0</v>
      </c>
      <c r="I97" s="3">
        <v>280086</v>
      </c>
      <c r="K97" s="3">
        <v>0</v>
      </c>
      <c r="M97" s="3">
        <v>0</v>
      </c>
      <c r="O97" s="3">
        <v>0</v>
      </c>
      <c r="Q97" s="3">
        <v>280086</v>
      </c>
      <c r="S97" s="3">
        <v>9770</v>
      </c>
      <c r="U97" s="3">
        <v>428531580</v>
      </c>
      <c r="W97" s="3">
        <v>2720158400.691</v>
      </c>
      <c r="Y97" s="6">
        <v>2.2832667795085886E-4</v>
      </c>
    </row>
    <row r="98" spans="1:25" ht="22.5" thickBot="1" x14ac:dyDescent="0.55000000000000004">
      <c r="E98" s="5">
        <f>SUM(E9:E97)</f>
        <v>7328536666720</v>
      </c>
      <c r="G98" s="5">
        <f>SUM(G9:G97)</f>
        <v>8149951095392.0957</v>
      </c>
      <c r="K98" s="5">
        <f>SUM(K9:K97)</f>
        <v>1119901409908</v>
      </c>
      <c r="O98" s="5">
        <f>SUM(O9:O97)</f>
        <v>258503367007</v>
      </c>
      <c r="U98" s="5">
        <f>SUM(U9:U97)</f>
        <v>8200860338910</v>
      </c>
      <c r="W98" s="5">
        <f>SUM(W9:W97)</f>
        <v>9777064005377.457</v>
      </c>
      <c r="Y98" s="8">
        <f>SUM(Y9:Y97)</f>
        <v>0.82067446656550047</v>
      </c>
    </row>
    <row r="99" spans="1:25" ht="22.5" thickTop="1" x14ac:dyDescent="0.5"/>
    <row r="100" spans="1:25" x14ac:dyDescent="0.5">
      <c r="W100" s="3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Q9" sqref="Q9"/>
    </sheetView>
  </sheetViews>
  <sheetFormatPr defaultRowHeight="21.75" x14ac:dyDescent="0.5"/>
  <cols>
    <col min="1" max="1" width="33.5703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 x14ac:dyDescent="0.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2.5" x14ac:dyDescent="0.5">
      <c r="A6" s="14" t="s">
        <v>3</v>
      </c>
      <c r="C6" s="12" t="s">
        <v>249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22.5" x14ac:dyDescent="0.5">
      <c r="A7" s="12" t="s">
        <v>3</v>
      </c>
      <c r="C7" s="13" t="s">
        <v>104</v>
      </c>
      <c r="E7" s="13" t="s">
        <v>105</v>
      </c>
      <c r="G7" s="13" t="s">
        <v>106</v>
      </c>
      <c r="I7" s="13" t="s">
        <v>107</v>
      </c>
      <c r="K7" s="13" t="s">
        <v>104</v>
      </c>
      <c r="M7" s="13" t="s">
        <v>105</v>
      </c>
      <c r="O7" s="13" t="s">
        <v>106</v>
      </c>
      <c r="Q7" s="13" t="s">
        <v>107</v>
      </c>
    </row>
    <row r="8" spans="1:17" x14ac:dyDescent="0.5">
      <c r="A8" s="1" t="s">
        <v>108</v>
      </c>
      <c r="C8" s="3">
        <v>9500000</v>
      </c>
      <c r="E8" s="3">
        <v>11832</v>
      </c>
      <c r="G8" s="1" t="s">
        <v>109</v>
      </c>
      <c r="I8" s="3">
        <v>1</v>
      </c>
      <c r="K8" s="3">
        <v>16203546</v>
      </c>
      <c r="M8" s="3">
        <v>6937</v>
      </c>
      <c r="O8" s="1" t="s">
        <v>109</v>
      </c>
      <c r="Q8" s="3">
        <v>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7"/>
  <sheetViews>
    <sheetView rightToLeft="1" topLeftCell="J4" workbookViewId="0">
      <selection activeCell="AG26" sqref="AG26"/>
    </sheetView>
  </sheetViews>
  <sheetFormatPr defaultRowHeight="21.75" x14ac:dyDescent="0.5"/>
  <cols>
    <col min="1" max="1" width="30.8554687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2.57031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22.5" x14ac:dyDescent="0.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6" spans="1:37" ht="22.5" x14ac:dyDescent="0.5">
      <c r="A6" s="12" t="s">
        <v>110</v>
      </c>
      <c r="B6" s="12" t="s">
        <v>110</v>
      </c>
      <c r="C6" s="12" t="s">
        <v>110</v>
      </c>
      <c r="D6" s="12" t="s">
        <v>110</v>
      </c>
      <c r="E6" s="12" t="s">
        <v>110</v>
      </c>
      <c r="F6" s="12" t="s">
        <v>110</v>
      </c>
      <c r="G6" s="12" t="s">
        <v>110</v>
      </c>
      <c r="H6" s="12" t="s">
        <v>110</v>
      </c>
      <c r="I6" s="12" t="s">
        <v>110</v>
      </c>
      <c r="J6" s="12" t="s">
        <v>110</v>
      </c>
      <c r="K6" s="12" t="s">
        <v>110</v>
      </c>
      <c r="L6" s="12" t="s">
        <v>110</v>
      </c>
      <c r="M6" s="12" t="s">
        <v>110</v>
      </c>
      <c r="O6" s="12" t="s">
        <v>249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22.5" x14ac:dyDescent="0.5">
      <c r="A7" s="11" t="s">
        <v>111</v>
      </c>
      <c r="C7" s="11" t="s">
        <v>112</v>
      </c>
      <c r="E7" s="11" t="s">
        <v>113</v>
      </c>
      <c r="G7" s="11" t="s">
        <v>114</v>
      </c>
      <c r="I7" s="11" t="s">
        <v>115</v>
      </c>
      <c r="K7" s="11" t="s">
        <v>116</v>
      </c>
      <c r="M7" s="11" t="s">
        <v>107</v>
      </c>
      <c r="O7" s="11" t="s">
        <v>7</v>
      </c>
      <c r="Q7" s="11" t="s">
        <v>8</v>
      </c>
      <c r="S7" s="11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1" t="s">
        <v>7</v>
      </c>
      <c r="AE7" s="11" t="s">
        <v>117</v>
      </c>
      <c r="AG7" s="11" t="s">
        <v>8</v>
      </c>
      <c r="AI7" s="11" t="s">
        <v>9</v>
      </c>
      <c r="AK7" s="11" t="s">
        <v>13</v>
      </c>
    </row>
    <row r="8" spans="1:37" ht="22.5" x14ac:dyDescent="0.5">
      <c r="A8" s="12" t="s">
        <v>111</v>
      </c>
      <c r="C8" s="12" t="s">
        <v>112</v>
      </c>
      <c r="E8" s="12" t="s">
        <v>113</v>
      </c>
      <c r="G8" s="12" t="s">
        <v>114</v>
      </c>
      <c r="I8" s="12" t="s">
        <v>115</v>
      </c>
      <c r="K8" s="12" t="s">
        <v>116</v>
      </c>
      <c r="M8" s="12" t="s">
        <v>107</v>
      </c>
      <c r="O8" s="12" t="s">
        <v>7</v>
      </c>
      <c r="Q8" s="12" t="s">
        <v>8</v>
      </c>
      <c r="S8" s="12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2" t="s">
        <v>7</v>
      </c>
      <c r="AE8" s="12" t="s">
        <v>117</v>
      </c>
      <c r="AG8" s="12" t="s">
        <v>8</v>
      </c>
      <c r="AI8" s="12" t="s">
        <v>9</v>
      </c>
      <c r="AK8" s="12" t="s">
        <v>13</v>
      </c>
    </row>
    <row r="9" spans="1:37" x14ac:dyDescent="0.5">
      <c r="A9" s="1" t="s">
        <v>118</v>
      </c>
      <c r="C9" s="1" t="s">
        <v>119</v>
      </c>
      <c r="E9" s="1" t="s">
        <v>119</v>
      </c>
      <c r="G9" s="1" t="s">
        <v>120</v>
      </c>
      <c r="I9" s="1" t="s">
        <v>121</v>
      </c>
      <c r="K9" s="3">
        <v>0</v>
      </c>
      <c r="M9" s="3">
        <v>0</v>
      </c>
      <c r="O9" s="3">
        <v>2348</v>
      </c>
      <c r="Q9" s="3">
        <v>1874064383</v>
      </c>
      <c r="S9" s="3">
        <v>2245454937</v>
      </c>
      <c r="U9" s="3">
        <v>0</v>
      </c>
      <c r="W9" s="3">
        <v>0</v>
      </c>
      <c r="Y9" s="3">
        <v>0</v>
      </c>
      <c r="AA9" s="3">
        <v>0</v>
      </c>
      <c r="AC9" s="3">
        <v>2348</v>
      </c>
      <c r="AE9" s="3">
        <v>973300</v>
      </c>
      <c r="AG9" s="3">
        <v>1874064383</v>
      </c>
      <c r="AI9" s="3">
        <v>2284894187</v>
      </c>
      <c r="AK9" s="6">
        <v>1.9179114681498356E-4</v>
      </c>
    </row>
    <row r="10" spans="1:37" x14ac:dyDescent="0.5">
      <c r="A10" s="1" t="s">
        <v>122</v>
      </c>
      <c r="C10" s="1" t="s">
        <v>119</v>
      </c>
      <c r="E10" s="1" t="s">
        <v>119</v>
      </c>
      <c r="G10" s="1" t="s">
        <v>123</v>
      </c>
      <c r="I10" s="1" t="s">
        <v>124</v>
      </c>
      <c r="K10" s="3">
        <v>0</v>
      </c>
      <c r="M10" s="3">
        <v>0</v>
      </c>
      <c r="O10" s="3">
        <v>97965</v>
      </c>
      <c r="Q10" s="3">
        <v>76993199150</v>
      </c>
      <c r="S10" s="3">
        <v>92138972283</v>
      </c>
      <c r="U10" s="3">
        <v>0</v>
      </c>
      <c r="W10" s="3">
        <v>0</v>
      </c>
      <c r="Y10" s="3">
        <v>0</v>
      </c>
      <c r="AA10" s="3">
        <v>0</v>
      </c>
      <c r="AC10" s="3">
        <v>97965</v>
      </c>
      <c r="AE10" s="3">
        <v>958000</v>
      </c>
      <c r="AG10" s="3">
        <v>76993199150</v>
      </c>
      <c r="AI10" s="3">
        <v>93833459602</v>
      </c>
      <c r="AK10" s="6">
        <v>7.876262686069415E-3</v>
      </c>
    </row>
    <row r="11" spans="1:37" x14ac:dyDescent="0.5">
      <c r="A11" s="1" t="s">
        <v>125</v>
      </c>
      <c r="C11" s="1" t="s">
        <v>119</v>
      </c>
      <c r="E11" s="1" t="s">
        <v>119</v>
      </c>
      <c r="G11" s="1" t="s">
        <v>126</v>
      </c>
      <c r="I11" s="1" t="s">
        <v>127</v>
      </c>
      <c r="K11" s="3">
        <v>0</v>
      </c>
      <c r="M11" s="3">
        <v>0</v>
      </c>
      <c r="O11" s="3">
        <v>34430</v>
      </c>
      <c r="Q11" s="3">
        <v>28011834943</v>
      </c>
      <c r="S11" s="3">
        <v>32014784868</v>
      </c>
      <c r="U11" s="3">
        <v>0</v>
      </c>
      <c r="W11" s="3">
        <v>0</v>
      </c>
      <c r="Y11" s="3">
        <v>0</v>
      </c>
      <c r="AA11" s="3">
        <v>0</v>
      </c>
      <c r="AC11" s="3">
        <v>34430</v>
      </c>
      <c r="AE11" s="3">
        <v>946060</v>
      </c>
      <c r="AG11" s="3">
        <v>28011834943</v>
      </c>
      <c r="AI11" s="3">
        <v>32566941971</v>
      </c>
      <c r="AK11" s="6">
        <v>2.7336281848027262E-3</v>
      </c>
    </row>
    <row r="12" spans="1:37" x14ac:dyDescent="0.5">
      <c r="A12" s="1" t="s">
        <v>128</v>
      </c>
      <c r="C12" s="1" t="s">
        <v>119</v>
      </c>
      <c r="E12" s="1" t="s">
        <v>119</v>
      </c>
      <c r="G12" s="1" t="s">
        <v>129</v>
      </c>
      <c r="I12" s="1" t="s">
        <v>130</v>
      </c>
      <c r="K12" s="3">
        <v>0</v>
      </c>
      <c r="M12" s="3">
        <v>0</v>
      </c>
      <c r="O12" s="3">
        <v>29349</v>
      </c>
      <c r="Q12" s="3">
        <v>27945273974</v>
      </c>
      <c r="S12" s="3">
        <v>27964527510</v>
      </c>
      <c r="U12" s="3">
        <v>0</v>
      </c>
      <c r="W12" s="3">
        <v>0</v>
      </c>
      <c r="Y12" s="3">
        <v>0</v>
      </c>
      <c r="AA12" s="3">
        <v>0</v>
      </c>
      <c r="AC12" s="3">
        <v>29349</v>
      </c>
      <c r="AE12" s="3">
        <v>974970</v>
      </c>
      <c r="AG12" s="3">
        <v>27945273974</v>
      </c>
      <c r="AI12" s="3">
        <v>28609208170</v>
      </c>
      <c r="AK12" s="6">
        <v>2.4014209829108808E-3</v>
      </c>
    </row>
    <row r="13" spans="1:37" x14ac:dyDescent="0.5">
      <c r="A13" s="1" t="s">
        <v>131</v>
      </c>
      <c r="C13" s="1" t="s">
        <v>119</v>
      </c>
      <c r="E13" s="1" t="s">
        <v>119</v>
      </c>
      <c r="G13" s="1" t="s">
        <v>132</v>
      </c>
      <c r="I13" s="1" t="s">
        <v>133</v>
      </c>
      <c r="K13" s="3">
        <v>0</v>
      </c>
      <c r="M13" s="3">
        <v>0</v>
      </c>
      <c r="O13" s="3">
        <v>120000</v>
      </c>
      <c r="Q13" s="3">
        <v>100819467532</v>
      </c>
      <c r="S13" s="3">
        <v>107308546800</v>
      </c>
      <c r="U13" s="3">
        <v>0</v>
      </c>
      <c r="W13" s="3">
        <v>0</v>
      </c>
      <c r="Y13" s="3">
        <v>0</v>
      </c>
      <c r="AA13" s="3">
        <v>0</v>
      </c>
      <c r="AC13" s="3">
        <v>120000</v>
      </c>
      <c r="AE13" s="3">
        <v>914490</v>
      </c>
      <c r="AG13" s="3">
        <v>100819467532</v>
      </c>
      <c r="AI13" s="3">
        <v>109718909842</v>
      </c>
      <c r="AK13" s="6">
        <v>9.209667417254E-3</v>
      </c>
    </row>
    <row r="14" spans="1:37" x14ac:dyDescent="0.5">
      <c r="A14" s="1" t="s">
        <v>134</v>
      </c>
      <c r="C14" s="1" t="s">
        <v>119</v>
      </c>
      <c r="E14" s="1" t="s">
        <v>119</v>
      </c>
      <c r="G14" s="1" t="s">
        <v>135</v>
      </c>
      <c r="I14" s="1" t="s">
        <v>136</v>
      </c>
      <c r="K14" s="3">
        <v>0</v>
      </c>
      <c r="M14" s="3">
        <v>0</v>
      </c>
      <c r="O14" s="3">
        <v>137841</v>
      </c>
      <c r="Q14" s="3">
        <v>117313532215</v>
      </c>
      <c r="S14" s="3">
        <v>122823011903</v>
      </c>
      <c r="U14" s="3">
        <v>42048</v>
      </c>
      <c r="W14" s="3">
        <v>37808003450</v>
      </c>
      <c r="Y14" s="3">
        <v>0</v>
      </c>
      <c r="AA14" s="3">
        <v>0</v>
      </c>
      <c r="AC14" s="3">
        <v>179889</v>
      </c>
      <c r="AE14" s="3">
        <v>912000</v>
      </c>
      <c r="AG14" s="3">
        <v>155121535665</v>
      </c>
      <c r="AI14" s="3">
        <v>164029032348</v>
      </c>
      <c r="AK14" s="6">
        <v>1.3768390853267533E-2</v>
      </c>
    </row>
    <row r="15" spans="1:37" x14ac:dyDescent="0.5">
      <c r="A15" s="1" t="s">
        <v>137</v>
      </c>
      <c r="C15" s="1" t="s">
        <v>119</v>
      </c>
      <c r="E15" s="1" t="s">
        <v>119</v>
      </c>
      <c r="G15" s="1" t="s">
        <v>138</v>
      </c>
      <c r="I15" s="1" t="s">
        <v>139</v>
      </c>
      <c r="K15" s="3">
        <v>0</v>
      </c>
      <c r="M15" s="3">
        <v>0</v>
      </c>
      <c r="O15" s="3">
        <v>120000</v>
      </c>
      <c r="Q15" s="3">
        <v>97415317145</v>
      </c>
      <c r="S15" s="3">
        <v>99965877900</v>
      </c>
      <c r="U15" s="3">
        <v>50000</v>
      </c>
      <c r="W15" s="3">
        <v>42207648742</v>
      </c>
      <c r="Y15" s="3">
        <v>0</v>
      </c>
      <c r="AA15" s="3">
        <v>0</v>
      </c>
      <c r="AC15" s="3">
        <v>170000</v>
      </c>
      <c r="AE15" s="3">
        <v>850000</v>
      </c>
      <c r="AG15" s="3">
        <v>139622965887</v>
      </c>
      <c r="AI15" s="3">
        <v>144473809375</v>
      </c>
      <c r="AK15" s="6">
        <v>1.2126950010381629E-2</v>
      </c>
    </row>
    <row r="16" spans="1:37" x14ac:dyDescent="0.5">
      <c r="A16" s="1" t="s">
        <v>140</v>
      </c>
      <c r="C16" s="1" t="s">
        <v>119</v>
      </c>
      <c r="E16" s="1" t="s">
        <v>119</v>
      </c>
      <c r="G16" s="1" t="s">
        <v>141</v>
      </c>
      <c r="I16" s="1" t="s">
        <v>142</v>
      </c>
      <c r="K16" s="3">
        <v>0</v>
      </c>
      <c r="M16" s="3">
        <v>0</v>
      </c>
      <c r="O16" s="3">
        <v>11380</v>
      </c>
      <c r="Q16" s="3">
        <v>9099617167</v>
      </c>
      <c r="S16" s="3">
        <v>9397607374</v>
      </c>
      <c r="U16" s="3">
        <v>2477</v>
      </c>
      <c r="W16" s="3">
        <v>2063591107</v>
      </c>
      <c r="Y16" s="3">
        <v>0</v>
      </c>
      <c r="AA16" s="3">
        <v>0</v>
      </c>
      <c r="AC16" s="3">
        <v>13857</v>
      </c>
      <c r="AE16" s="3">
        <v>844500</v>
      </c>
      <c r="AG16" s="3">
        <v>11163208274</v>
      </c>
      <c r="AI16" s="3">
        <v>11700115469</v>
      </c>
      <c r="AK16" s="6">
        <v>9.8209298987867724E-4</v>
      </c>
    </row>
    <row r="17" spans="1:37" x14ac:dyDescent="0.5">
      <c r="A17" s="1" t="s">
        <v>143</v>
      </c>
      <c r="C17" s="1" t="s">
        <v>119</v>
      </c>
      <c r="E17" s="1" t="s">
        <v>119</v>
      </c>
      <c r="G17" s="1" t="s">
        <v>144</v>
      </c>
      <c r="I17" s="1" t="s">
        <v>145</v>
      </c>
      <c r="K17" s="3">
        <v>0</v>
      </c>
      <c r="M17" s="3">
        <v>0</v>
      </c>
      <c r="O17" s="3">
        <v>394120</v>
      </c>
      <c r="Q17" s="3">
        <v>305289783065</v>
      </c>
      <c r="S17" s="3">
        <v>319139933400</v>
      </c>
      <c r="U17" s="3">
        <v>0</v>
      </c>
      <c r="W17" s="3">
        <v>0</v>
      </c>
      <c r="Y17" s="3">
        <v>186</v>
      </c>
      <c r="AA17" s="3">
        <v>152661291</v>
      </c>
      <c r="AC17" s="3">
        <v>393934</v>
      </c>
      <c r="AE17" s="3">
        <v>822600</v>
      </c>
      <c r="AG17" s="3">
        <v>305145705374</v>
      </c>
      <c r="AI17" s="3">
        <v>323991374317</v>
      </c>
      <c r="AK17" s="6">
        <v>2.7195428826402822E-2</v>
      </c>
    </row>
    <row r="18" spans="1:37" x14ac:dyDescent="0.5">
      <c r="A18" s="1" t="s">
        <v>146</v>
      </c>
      <c r="C18" s="1" t="s">
        <v>119</v>
      </c>
      <c r="E18" s="1" t="s">
        <v>119</v>
      </c>
      <c r="G18" s="1" t="s">
        <v>147</v>
      </c>
      <c r="I18" s="1" t="s">
        <v>148</v>
      </c>
      <c r="K18" s="3">
        <v>0</v>
      </c>
      <c r="M18" s="3">
        <v>0</v>
      </c>
      <c r="O18" s="3">
        <v>38137</v>
      </c>
      <c r="Q18" s="3">
        <v>27806998254</v>
      </c>
      <c r="S18" s="3">
        <v>29665589507</v>
      </c>
      <c r="U18" s="3">
        <v>0</v>
      </c>
      <c r="W18" s="3">
        <v>0</v>
      </c>
      <c r="Y18" s="3">
        <v>0</v>
      </c>
      <c r="AA18" s="3">
        <v>0</v>
      </c>
      <c r="AC18" s="3">
        <v>38137</v>
      </c>
      <c r="AE18" s="3">
        <v>792000</v>
      </c>
      <c r="AG18" s="3">
        <v>27806998254</v>
      </c>
      <c r="AI18" s="3">
        <v>30199029433</v>
      </c>
      <c r="AK18" s="6">
        <v>2.5348685819272525E-3</v>
      </c>
    </row>
    <row r="19" spans="1:37" x14ac:dyDescent="0.5">
      <c r="A19" s="1" t="s">
        <v>149</v>
      </c>
      <c r="C19" s="1" t="s">
        <v>119</v>
      </c>
      <c r="E19" s="1" t="s">
        <v>119</v>
      </c>
      <c r="G19" s="1" t="s">
        <v>150</v>
      </c>
      <c r="I19" s="1" t="s">
        <v>151</v>
      </c>
      <c r="K19" s="3">
        <v>16</v>
      </c>
      <c r="M19" s="3">
        <v>16</v>
      </c>
      <c r="O19" s="3">
        <v>420511</v>
      </c>
      <c r="Q19" s="3">
        <v>416494965631</v>
      </c>
      <c r="S19" s="3">
        <v>416146347600</v>
      </c>
      <c r="U19" s="3">
        <v>0</v>
      </c>
      <c r="W19" s="3">
        <v>0</v>
      </c>
      <c r="Y19" s="3">
        <v>0</v>
      </c>
      <c r="AA19" s="3">
        <v>0</v>
      </c>
      <c r="AC19" s="3">
        <v>420511</v>
      </c>
      <c r="AE19" s="3">
        <v>993740</v>
      </c>
      <c r="AG19" s="3">
        <v>416494965631</v>
      </c>
      <c r="AI19" s="3">
        <v>417802860643</v>
      </c>
      <c r="AK19" s="6">
        <v>3.5069847103296838E-2</v>
      </c>
    </row>
    <row r="20" spans="1:37" x14ac:dyDescent="0.5">
      <c r="A20" s="1" t="s">
        <v>152</v>
      </c>
      <c r="C20" s="1" t="s">
        <v>119</v>
      </c>
      <c r="E20" s="1" t="s">
        <v>119</v>
      </c>
      <c r="G20" s="1" t="s">
        <v>153</v>
      </c>
      <c r="I20" s="1" t="s">
        <v>154</v>
      </c>
      <c r="K20" s="3">
        <v>15</v>
      </c>
      <c r="M20" s="3">
        <v>15</v>
      </c>
      <c r="O20" s="3">
        <v>100000</v>
      </c>
      <c r="Q20" s="3">
        <v>97415543750</v>
      </c>
      <c r="S20" s="3">
        <v>99977875725</v>
      </c>
      <c r="U20" s="3">
        <v>0</v>
      </c>
      <c r="W20" s="3">
        <v>0</v>
      </c>
      <c r="Y20" s="3">
        <v>0</v>
      </c>
      <c r="AA20" s="3">
        <v>0</v>
      </c>
      <c r="AC20" s="3">
        <v>100000</v>
      </c>
      <c r="AE20" s="3">
        <v>995000</v>
      </c>
      <c r="AG20" s="3">
        <v>97415543750</v>
      </c>
      <c r="AI20" s="3">
        <v>99481965625</v>
      </c>
      <c r="AK20" s="6">
        <v>8.3503911836191845E-3</v>
      </c>
    </row>
    <row r="21" spans="1:37" x14ac:dyDescent="0.5">
      <c r="A21" s="1" t="s">
        <v>155</v>
      </c>
      <c r="C21" s="1" t="s">
        <v>119</v>
      </c>
      <c r="E21" s="1" t="s">
        <v>119</v>
      </c>
      <c r="G21" s="1" t="s">
        <v>153</v>
      </c>
      <c r="I21" s="1" t="s">
        <v>156</v>
      </c>
      <c r="K21" s="3">
        <v>15</v>
      </c>
      <c r="M21" s="3">
        <v>15</v>
      </c>
      <c r="O21" s="3">
        <v>140000</v>
      </c>
      <c r="Q21" s="3">
        <v>137776805000</v>
      </c>
      <c r="S21" s="3">
        <v>139973225253</v>
      </c>
      <c r="U21" s="3">
        <v>0</v>
      </c>
      <c r="W21" s="3">
        <v>0</v>
      </c>
      <c r="Y21" s="3">
        <v>0</v>
      </c>
      <c r="AA21" s="3">
        <v>0</v>
      </c>
      <c r="AC21" s="3">
        <v>140000</v>
      </c>
      <c r="AE21" s="3">
        <v>985000</v>
      </c>
      <c r="AG21" s="3">
        <v>137776805000</v>
      </c>
      <c r="AI21" s="3">
        <v>137875005625</v>
      </c>
      <c r="AK21" s="6">
        <v>1.1573054715789803E-2</v>
      </c>
    </row>
    <row r="22" spans="1:37" x14ac:dyDescent="0.5">
      <c r="A22" s="1" t="s">
        <v>157</v>
      </c>
      <c r="C22" s="1" t="s">
        <v>119</v>
      </c>
      <c r="E22" s="1" t="s">
        <v>119</v>
      </c>
      <c r="G22" s="1" t="s">
        <v>158</v>
      </c>
      <c r="I22" s="1" t="s">
        <v>159</v>
      </c>
      <c r="K22" s="3">
        <v>18</v>
      </c>
      <c r="M22" s="3">
        <v>18</v>
      </c>
      <c r="O22" s="3">
        <v>250000</v>
      </c>
      <c r="Q22" s="3">
        <v>250019062500</v>
      </c>
      <c r="S22" s="3">
        <v>249954687500</v>
      </c>
      <c r="U22" s="3">
        <v>0</v>
      </c>
      <c r="W22" s="3">
        <v>0</v>
      </c>
      <c r="Y22" s="3">
        <v>150000</v>
      </c>
      <c r="AA22" s="3">
        <v>149982812500</v>
      </c>
      <c r="AC22" s="3">
        <v>100000</v>
      </c>
      <c r="AE22" s="3">
        <v>1000000</v>
      </c>
      <c r="AG22" s="3">
        <v>100007625000</v>
      </c>
      <c r="AI22" s="3">
        <v>99981875000</v>
      </c>
      <c r="AK22" s="6">
        <v>8.3923529483609892E-3</v>
      </c>
    </row>
    <row r="23" spans="1:37" x14ac:dyDescent="0.5">
      <c r="A23" s="1" t="s">
        <v>160</v>
      </c>
      <c r="C23" s="1" t="s">
        <v>119</v>
      </c>
      <c r="E23" s="1" t="s">
        <v>119</v>
      </c>
      <c r="G23" s="1" t="s">
        <v>161</v>
      </c>
      <c r="I23" s="1" t="s">
        <v>162</v>
      </c>
      <c r="K23" s="3">
        <v>18</v>
      </c>
      <c r="M23" s="3">
        <v>18</v>
      </c>
      <c r="O23" s="3">
        <v>10000</v>
      </c>
      <c r="Q23" s="3">
        <v>10001802495</v>
      </c>
      <c r="S23" s="3">
        <v>9998177501</v>
      </c>
      <c r="U23" s="3">
        <v>0</v>
      </c>
      <c r="W23" s="3">
        <v>0</v>
      </c>
      <c r="Y23" s="3">
        <v>0</v>
      </c>
      <c r="AA23" s="3">
        <v>0</v>
      </c>
      <c r="AC23" s="3">
        <v>10000</v>
      </c>
      <c r="AE23" s="3">
        <v>999999</v>
      </c>
      <c r="AG23" s="3">
        <v>10001802495</v>
      </c>
      <c r="AI23" s="3">
        <v>9998177501</v>
      </c>
      <c r="AK23" s="6">
        <v>8.3923445553260383E-4</v>
      </c>
    </row>
    <row r="24" spans="1:37" x14ac:dyDescent="0.5">
      <c r="A24" s="1" t="s">
        <v>163</v>
      </c>
      <c r="C24" s="1" t="s">
        <v>119</v>
      </c>
      <c r="E24" s="1" t="s">
        <v>119</v>
      </c>
      <c r="G24" s="1" t="s">
        <v>164</v>
      </c>
      <c r="I24" s="1" t="s">
        <v>165</v>
      </c>
      <c r="K24" s="3">
        <v>19</v>
      </c>
      <c r="M24" s="3">
        <v>19</v>
      </c>
      <c r="O24" s="3">
        <v>405000</v>
      </c>
      <c r="Q24" s="3">
        <v>403248279888</v>
      </c>
      <c r="S24" s="3">
        <v>404922544484</v>
      </c>
      <c r="U24" s="3">
        <v>0</v>
      </c>
      <c r="W24" s="3">
        <v>0</v>
      </c>
      <c r="Y24" s="3">
        <v>405000</v>
      </c>
      <c r="AA24" s="3">
        <v>405000000000</v>
      </c>
      <c r="AC24" s="3">
        <v>0</v>
      </c>
      <c r="AE24" s="3">
        <v>0</v>
      </c>
      <c r="AG24" s="3">
        <v>0</v>
      </c>
      <c r="AI24" s="3">
        <v>0</v>
      </c>
      <c r="AK24" s="6">
        <v>0</v>
      </c>
    </row>
    <row r="25" spans="1:37" ht="22.5" thickBot="1" x14ac:dyDescent="0.55000000000000004">
      <c r="Q25" s="5">
        <f>SUM(Q9:Q24)</f>
        <v>2107525547092</v>
      </c>
      <c r="S25" s="5">
        <f>SUM(S9:S24)</f>
        <v>2163637164545</v>
      </c>
      <c r="W25" s="5">
        <f>SUM(W9:W24)</f>
        <v>82079243299</v>
      </c>
      <c r="AA25" s="5">
        <f>SUM(AA9:AA24)</f>
        <v>555135473791</v>
      </c>
      <c r="AG25" s="5">
        <f>SUM(AG9:AG24)</f>
        <v>1636200995312</v>
      </c>
      <c r="AI25" s="5">
        <f>SUM(AI9:AI24)</f>
        <v>1706546659108</v>
      </c>
      <c r="AK25" s="8">
        <f>SUM(AK9:AK24)</f>
        <v>0.14324538208630935</v>
      </c>
    </row>
    <row r="26" spans="1:37" ht="22.5" thickTop="1" x14ac:dyDescent="0.5"/>
    <row r="27" spans="1:37" x14ac:dyDescent="0.5">
      <c r="AI27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I10" sqref="I10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2.5" x14ac:dyDescent="0.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22.5" x14ac:dyDescent="0.5">
      <c r="A6" s="14" t="s">
        <v>167</v>
      </c>
      <c r="C6" s="12" t="s">
        <v>168</v>
      </c>
      <c r="D6" s="12" t="s">
        <v>168</v>
      </c>
      <c r="E6" s="12" t="s">
        <v>168</v>
      </c>
      <c r="F6" s="12" t="s">
        <v>168</v>
      </c>
      <c r="G6" s="12" t="s">
        <v>168</v>
      </c>
      <c r="H6" s="12" t="s">
        <v>168</v>
      </c>
      <c r="I6" s="12" t="s">
        <v>168</v>
      </c>
      <c r="K6" s="12" t="s">
        <v>249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22.5" x14ac:dyDescent="0.5">
      <c r="A7" s="12" t="s">
        <v>167</v>
      </c>
      <c r="C7" s="13" t="s">
        <v>169</v>
      </c>
      <c r="E7" s="13" t="s">
        <v>170</v>
      </c>
      <c r="G7" s="13" t="s">
        <v>171</v>
      </c>
      <c r="I7" s="13" t="s">
        <v>116</v>
      </c>
      <c r="K7" s="13" t="s">
        <v>172</v>
      </c>
      <c r="M7" s="13" t="s">
        <v>173</v>
      </c>
      <c r="O7" s="13" t="s">
        <v>174</v>
      </c>
      <c r="Q7" s="13" t="s">
        <v>172</v>
      </c>
      <c r="S7" s="13" t="s">
        <v>166</v>
      </c>
    </row>
    <row r="8" spans="1:19" x14ac:dyDescent="0.5">
      <c r="A8" s="1" t="s">
        <v>175</v>
      </c>
      <c r="C8" s="1" t="s">
        <v>176</v>
      </c>
      <c r="E8" s="1" t="s">
        <v>177</v>
      </c>
      <c r="G8" s="1" t="s">
        <v>178</v>
      </c>
      <c r="I8" s="3">
        <v>8</v>
      </c>
      <c r="K8" s="3">
        <v>339313351980</v>
      </c>
      <c r="M8" s="3">
        <v>764274566596</v>
      </c>
      <c r="O8" s="3">
        <v>900477318052</v>
      </c>
      <c r="Q8" s="3">
        <v>203110600524</v>
      </c>
      <c r="S8" s="6">
        <v>1.7048848575313899E-2</v>
      </c>
    </row>
    <row r="9" spans="1:19" x14ac:dyDescent="0.5">
      <c r="A9" s="1" t="s">
        <v>179</v>
      </c>
      <c r="C9" s="1" t="s">
        <v>180</v>
      </c>
      <c r="E9" s="1" t="s">
        <v>177</v>
      </c>
      <c r="G9" s="1" t="s">
        <v>181</v>
      </c>
      <c r="I9" s="3">
        <v>10</v>
      </c>
      <c r="K9" s="3">
        <v>106709376787</v>
      </c>
      <c r="M9" s="3">
        <v>129595902</v>
      </c>
      <c r="O9" s="3">
        <v>87000000000</v>
      </c>
      <c r="Q9" s="3">
        <v>19838972689</v>
      </c>
      <c r="S9" s="6">
        <v>1.6652584374816164E-3</v>
      </c>
    </row>
    <row r="10" spans="1:19" ht="22.5" thickBot="1" x14ac:dyDescent="0.55000000000000004">
      <c r="K10" s="5">
        <f>SUM(K8:K9)</f>
        <v>446022728767</v>
      </c>
      <c r="M10" s="5">
        <f>SUM(M8:M9)</f>
        <v>764404162498</v>
      </c>
      <c r="O10" s="5">
        <f>SUM(O8:O9)</f>
        <v>987477318052</v>
      </c>
      <c r="Q10" s="5">
        <f>SUM(Q8:Q9)</f>
        <v>222949573213</v>
      </c>
      <c r="S10" s="8">
        <f>SUM(S8:S9)</f>
        <v>1.8714107012795515E-2</v>
      </c>
    </row>
    <row r="11" spans="1:19" ht="22.5" thickTop="1" x14ac:dyDescent="0.5"/>
    <row r="13" spans="1:19" x14ac:dyDescent="0.5">
      <c r="S13" s="3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5"/>
  <sheetViews>
    <sheetView rightToLeft="1" workbookViewId="0">
      <selection activeCell="D13" sqref="D13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2.5" x14ac:dyDescent="0.5">
      <c r="A2" s="10" t="s">
        <v>0</v>
      </c>
      <c r="B2" s="10"/>
      <c r="C2" s="10"/>
      <c r="D2" s="10"/>
      <c r="E2" s="10"/>
      <c r="F2" s="10"/>
      <c r="G2" s="10"/>
    </row>
    <row r="3" spans="1:7" ht="22.5" x14ac:dyDescent="0.5">
      <c r="A3" s="10" t="s">
        <v>182</v>
      </c>
      <c r="B3" s="10"/>
      <c r="C3" s="10"/>
      <c r="D3" s="10"/>
      <c r="E3" s="10"/>
      <c r="F3" s="10"/>
      <c r="G3" s="10"/>
    </row>
    <row r="4" spans="1:7" ht="22.5" x14ac:dyDescent="0.5">
      <c r="A4" s="10" t="s">
        <v>2</v>
      </c>
      <c r="B4" s="10"/>
      <c r="C4" s="10"/>
      <c r="D4" s="10"/>
      <c r="E4" s="10"/>
      <c r="F4" s="10"/>
      <c r="G4" s="10"/>
    </row>
    <row r="6" spans="1:7" ht="22.5" x14ac:dyDescent="0.5">
      <c r="A6" s="12" t="s">
        <v>186</v>
      </c>
      <c r="C6" s="12" t="s">
        <v>172</v>
      </c>
      <c r="E6" s="12" t="s">
        <v>237</v>
      </c>
      <c r="G6" s="12" t="s">
        <v>13</v>
      </c>
    </row>
    <row r="7" spans="1:7" x14ac:dyDescent="0.5">
      <c r="A7" s="1" t="s">
        <v>246</v>
      </c>
      <c r="C7" s="3">
        <f>'سرمایه‌گذاری در سهام'!I116</f>
        <v>798380966805</v>
      </c>
      <c r="E7" s="6">
        <f>C7/$C$11</f>
        <v>0.95725503443250048</v>
      </c>
      <c r="G7" s="6">
        <v>6.7276749117669746E-2</v>
      </c>
    </row>
    <row r="8" spans="1:7" x14ac:dyDescent="0.5">
      <c r="A8" s="1" t="s">
        <v>247</v>
      </c>
      <c r="C8" s="3">
        <f>'سرمایه‌گذاری در اوراق بهادار'!I30</f>
        <v>32095273737</v>
      </c>
      <c r="E8" s="6">
        <f t="shared" ref="E8:E10" si="0">C8/$C$11</f>
        <v>3.8482082669358611E-2</v>
      </c>
      <c r="G8" s="6">
        <v>2.6940369459481027E-3</v>
      </c>
    </row>
    <row r="9" spans="1:7" x14ac:dyDescent="0.5">
      <c r="A9" s="1" t="s">
        <v>248</v>
      </c>
      <c r="C9" s="3">
        <f>'درآمد سپرده بانکی'!E10</f>
        <v>2306566658</v>
      </c>
      <c r="E9" s="6">
        <f t="shared" si="0"/>
        <v>2.7655626041044293E-3</v>
      </c>
      <c r="G9" s="6">
        <v>1.9361030679668144E-4</v>
      </c>
    </row>
    <row r="10" spans="1:7" x14ac:dyDescent="0.5">
      <c r="A10" s="1" t="s">
        <v>244</v>
      </c>
      <c r="C10" s="3">
        <f>'سایر درآمدها'!C11</f>
        <v>1248812470</v>
      </c>
      <c r="E10" s="6">
        <f t="shared" si="0"/>
        <v>1.4973202940364728E-3</v>
      </c>
      <c r="G10" s="6">
        <v>1.0482374945013252E-4</v>
      </c>
    </row>
    <row r="11" spans="1:7" ht="22.5" thickBot="1" x14ac:dyDescent="0.55000000000000004">
      <c r="C11" s="5">
        <f>SUM(C7:C10)</f>
        <v>834031619670</v>
      </c>
      <c r="E11" s="9">
        <f>SUM(E7:E10)</f>
        <v>1</v>
      </c>
      <c r="G11" s="9">
        <f>SUM(G7:G10)</f>
        <v>7.0269220119864667E-2</v>
      </c>
    </row>
    <row r="12" spans="1:7" ht="22.5" thickTop="1" x14ac:dyDescent="0.5"/>
    <row r="15" spans="1:7" x14ac:dyDescent="0.5">
      <c r="G15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rightToLeft="1" workbookViewId="0">
      <selection activeCell="K22" sqref="K22"/>
    </sheetView>
  </sheetViews>
  <sheetFormatPr defaultRowHeight="21.75" x14ac:dyDescent="0.5"/>
  <cols>
    <col min="1" max="1" width="30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2.5" x14ac:dyDescent="0.5">
      <c r="A3" s="10" t="s">
        <v>182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22.5" x14ac:dyDescent="0.5">
      <c r="A6" s="12" t="s">
        <v>183</v>
      </c>
      <c r="B6" s="12" t="s">
        <v>183</v>
      </c>
      <c r="C6" s="12" t="s">
        <v>183</v>
      </c>
      <c r="D6" s="12" t="s">
        <v>183</v>
      </c>
      <c r="E6" s="12" t="s">
        <v>183</v>
      </c>
      <c r="F6" s="12" t="s">
        <v>183</v>
      </c>
      <c r="G6" s="12" t="s">
        <v>183</v>
      </c>
      <c r="I6" s="12" t="s">
        <v>184</v>
      </c>
      <c r="J6" s="12" t="s">
        <v>184</v>
      </c>
      <c r="K6" s="12" t="s">
        <v>184</v>
      </c>
      <c r="L6" s="12" t="s">
        <v>184</v>
      </c>
      <c r="M6" s="12" t="s">
        <v>184</v>
      </c>
      <c r="O6" s="12" t="s">
        <v>185</v>
      </c>
      <c r="P6" s="12" t="s">
        <v>185</v>
      </c>
      <c r="Q6" s="12" t="s">
        <v>185</v>
      </c>
      <c r="R6" s="12" t="s">
        <v>185</v>
      </c>
      <c r="S6" s="12" t="s">
        <v>185</v>
      </c>
    </row>
    <row r="7" spans="1:19" ht="22.5" x14ac:dyDescent="0.5">
      <c r="A7" s="13" t="s">
        <v>186</v>
      </c>
      <c r="C7" s="13" t="s">
        <v>187</v>
      </c>
      <c r="E7" s="13" t="s">
        <v>115</v>
      </c>
      <c r="G7" s="13" t="s">
        <v>116</v>
      </c>
      <c r="I7" s="13" t="s">
        <v>188</v>
      </c>
      <c r="K7" s="13" t="s">
        <v>189</v>
      </c>
      <c r="M7" s="13" t="s">
        <v>190</v>
      </c>
      <c r="O7" s="13" t="s">
        <v>188</v>
      </c>
      <c r="Q7" s="13" t="s">
        <v>189</v>
      </c>
      <c r="S7" s="13" t="s">
        <v>190</v>
      </c>
    </row>
    <row r="8" spans="1:19" x14ac:dyDescent="0.5">
      <c r="A8" s="1" t="s">
        <v>157</v>
      </c>
      <c r="C8" s="1" t="s">
        <v>191</v>
      </c>
      <c r="E8" s="1" t="s">
        <v>159</v>
      </c>
      <c r="G8" s="3">
        <v>18</v>
      </c>
      <c r="I8" s="3">
        <v>2941545204</v>
      </c>
      <c r="K8" s="1" t="s">
        <v>191</v>
      </c>
      <c r="M8" s="3">
        <v>2941545204</v>
      </c>
      <c r="O8" s="3">
        <v>8674545204</v>
      </c>
      <c r="Q8" s="1" t="s">
        <v>191</v>
      </c>
      <c r="S8" s="3">
        <v>8674545204</v>
      </c>
    </row>
    <row r="9" spans="1:19" x14ac:dyDescent="0.5">
      <c r="A9" s="1" t="s">
        <v>192</v>
      </c>
      <c r="C9" s="1" t="s">
        <v>191</v>
      </c>
      <c r="E9" s="1" t="s">
        <v>193</v>
      </c>
      <c r="G9" s="3">
        <v>15</v>
      </c>
      <c r="I9" s="3">
        <v>0</v>
      </c>
      <c r="K9" s="1" t="s">
        <v>191</v>
      </c>
      <c r="M9" s="3">
        <v>0</v>
      </c>
      <c r="O9" s="3">
        <v>17172098</v>
      </c>
      <c r="Q9" s="1" t="s">
        <v>191</v>
      </c>
      <c r="S9" s="3">
        <v>17172098</v>
      </c>
    </row>
    <row r="10" spans="1:19" x14ac:dyDescent="0.5">
      <c r="A10" s="1" t="s">
        <v>155</v>
      </c>
      <c r="C10" s="1" t="s">
        <v>191</v>
      </c>
      <c r="E10" s="1" t="s">
        <v>156</v>
      </c>
      <c r="G10" s="3">
        <v>15</v>
      </c>
      <c r="I10" s="3">
        <v>1641529933</v>
      </c>
      <c r="K10" s="1" t="s">
        <v>191</v>
      </c>
      <c r="M10" s="3">
        <v>1641529933</v>
      </c>
      <c r="O10" s="3">
        <v>2031753576</v>
      </c>
      <c r="Q10" s="1" t="s">
        <v>191</v>
      </c>
      <c r="S10" s="3">
        <v>2031753576</v>
      </c>
    </row>
    <row r="11" spans="1:19" x14ac:dyDescent="0.5">
      <c r="A11" s="1" t="s">
        <v>152</v>
      </c>
      <c r="C11" s="1" t="s">
        <v>191</v>
      </c>
      <c r="E11" s="1" t="s">
        <v>154</v>
      </c>
      <c r="G11" s="3">
        <v>15</v>
      </c>
      <c r="I11" s="3">
        <v>1187808220</v>
      </c>
      <c r="K11" s="1" t="s">
        <v>191</v>
      </c>
      <c r="M11" s="3">
        <v>1187808220</v>
      </c>
      <c r="O11" s="3">
        <v>4792298283</v>
      </c>
      <c r="Q11" s="1" t="s">
        <v>191</v>
      </c>
      <c r="S11" s="3">
        <v>4792298283</v>
      </c>
    </row>
    <row r="12" spans="1:19" x14ac:dyDescent="0.5">
      <c r="A12" s="1" t="s">
        <v>160</v>
      </c>
      <c r="C12" s="1" t="s">
        <v>191</v>
      </c>
      <c r="E12" s="1" t="s">
        <v>162</v>
      </c>
      <c r="G12" s="3">
        <v>18</v>
      </c>
      <c r="I12" s="3">
        <v>145987986</v>
      </c>
      <c r="K12" s="1" t="s">
        <v>191</v>
      </c>
      <c r="M12" s="3">
        <v>145987986</v>
      </c>
      <c r="O12" s="3">
        <v>669226133</v>
      </c>
      <c r="Q12" s="1" t="s">
        <v>191</v>
      </c>
      <c r="S12" s="3">
        <v>669226133</v>
      </c>
    </row>
    <row r="13" spans="1:19" x14ac:dyDescent="0.5">
      <c r="A13" s="1" t="s">
        <v>163</v>
      </c>
      <c r="C13" s="1" t="s">
        <v>191</v>
      </c>
      <c r="E13" s="1" t="s">
        <v>165</v>
      </c>
      <c r="G13" s="3">
        <v>19</v>
      </c>
      <c r="I13" s="3">
        <v>5013558813</v>
      </c>
      <c r="K13" s="1" t="s">
        <v>191</v>
      </c>
      <c r="M13" s="3">
        <v>5013558813</v>
      </c>
      <c r="O13" s="3">
        <v>19422886271</v>
      </c>
      <c r="Q13" s="1" t="s">
        <v>191</v>
      </c>
      <c r="S13" s="3">
        <v>19422886271</v>
      </c>
    </row>
    <row r="14" spans="1:19" x14ac:dyDescent="0.5">
      <c r="A14" s="1" t="s">
        <v>149</v>
      </c>
      <c r="C14" s="1" t="s">
        <v>191</v>
      </c>
      <c r="E14" s="1" t="s">
        <v>151</v>
      </c>
      <c r="G14" s="3">
        <v>16</v>
      </c>
      <c r="I14" s="3">
        <v>5199118526</v>
      </c>
      <c r="K14" s="1" t="s">
        <v>191</v>
      </c>
      <c r="M14" s="3">
        <v>5199118526</v>
      </c>
      <c r="O14" s="3">
        <v>15629047572</v>
      </c>
      <c r="Q14" s="1" t="s">
        <v>191</v>
      </c>
      <c r="S14" s="3">
        <v>15629047572</v>
      </c>
    </row>
    <row r="15" spans="1:19" x14ac:dyDescent="0.5">
      <c r="A15" s="1" t="s">
        <v>175</v>
      </c>
      <c r="C15" s="3">
        <v>1</v>
      </c>
      <c r="E15" s="1" t="s">
        <v>191</v>
      </c>
      <c r="G15" s="3">
        <v>0</v>
      </c>
      <c r="I15" s="3">
        <v>2176970756</v>
      </c>
      <c r="K15" s="3">
        <v>0</v>
      </c>
      <c r="M15" s="3">
        <v>2176970756</v>
      </c>
      <c r="O15" s="3">
        <v>19810517696</v>
      </c>
      <c r="Q15" s="3">
        <v>0</v>
      </c>
      <c r="S15" s="3">
        <v>19810517696</v>
      </c>
    </row>
    <row r="16" spans="1:19" x14ac:dyDescent="0.5">
      <c r="A16" s="1" t="s">
        <v>179</v>
      </c>
      <c r="C16" s="3">
        <v>25</v>
      </c>
      <c r="E16" s="1" t="s">
        <v>191</v>
      </c>
      <c r="G16" s="3">
        <v>0</v>
      </c>
      <c r="I16" s="3">
        <v>129595902</v>
      </c>
      <c r="K16" s="3">
        <v>0</v>
      </c>
      <c r="M16" s="3">
        <v>129595902</v>
      </c>
      <c r="O16" s="3">
        <v>2872893768</v>
      </c>
      <c r="Q16" s="3">
        <v>0</v>
      </c>
      <c r="S16" s="3">
        <v>2872893768</v>
      </c>
    </row>
    <row r="17" spans="9:19" ht="22.5" thickBot="1" x14ac:dyDescent="0.55000000000000004">
      <c r="I17" s="5">
        <f>SUM(I16)</f>
        <v>129595902</v>
      </c>
      <c r="K17" s="5">
        <f>SUM(K16)</f>
        <v>0</v>
      </c>
      <c r="M17" s="5">
        <f>SUM(M16)</f>
        <v>129595902</v>
      </c>
      <c r="O17" s="5">
        <f>SUM(O16)</f>
        <v>2872893768</v>
      </c>
      <c r="Q17" s="5">
        <f>SUM(Q16)</f>
        <v>0</v>
      </c>
      <c r="S17" s="5">
        <f>SUM(S8:S16)</f>
        <v>73920340601</v>
      </c>
    </row>
    <row r="18" spans="9:19" ht="22.5" thickTop="1" x14ac:dyDescent="0.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3"/>
  <sheetViews>
    <sheetView rightToLeft="1" workbookViewId="0">
      <selection activeCell="S16" sqref="S16"/>
    </sheetView>
  </sheetViews>
  <sheetFormatPr defaultRowHeight="21.75" x14ac:dyDescent="0.5"/>
  <cols>
    <col min="1" max="1" width="27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2.5" x14ac:dyDescent="0.5">
      <c r="A3" s="10" t="s">
        <v>182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22.5" x14ac:dyDescent="0.5">
      <c r="A6" s="14" t="s">
        <v>3</v>
      </c>
      <c r="C6" s="12" t="s">
        <v>194</v>
      </c>
      <c r="D6" s="12" t="s">
        <v>194</v>
      </c>
      <c r="E6" s="12" t="s">
        <v>194</v>
      </c>
      <c r="F6" s="12" t="s">
        <v>194</v>
      </c>
      <c r="G6" s="12" t="s">
        <v>194</v>
      </c>
      <c r="I6" s="12" t="s">
        <v>184</v>
      </c>
      <c r="J6" s="12" t="s">
        <v>184</v>
      </c>
      <c r="K6" s="12" t="s">
        <v>184</v>
      </c>
      <c r="L6" s="12" t="s">
        <v>184</v>
      </c>
      <c r="M6" s="12" t="s">
        <v>184</v>
      </c>
      <c r="O6" s="12" t="s">
        <v>185</v>
      </c>
      <c r="P6" s="12" t="s">
        <v>185</v>
      </c>
      <c r="Q6" s="12" t="s">
        <v>185</v>
      </c>
      <c r="R6" s="12" t="s">
        <v>185</v>
      </c>
      <c r="S6" s="12" t="s">
        <v>185</v>
      </c>
    </row>
    <row r="7" spans="1:19" ht="22.5" x14ac:dyDescent="0.5">
      <c r="A7" s="12" t="s">
        <v>3</v>
      </c>
      <c r="C7" s="13" t="s">
        <v>195</v>
      </c>
      <c r="E7" s="13" t="s">
        <v>196</v>
      </c>
      <c r="G7" s="13" t="s">
        <v>197</v>
      </c>
      <c r="I7" s="13" t="s">
        <v>198</v>
      </c>
      <c r="K7" s="13" t="s">
        <v>189</v>
      </c>
      <c r="M7" s="13" t="s">
        <v>199</v>
      </c>
      <c r="O7" s="13" t="s">
        <v>198</v>
      </c>
      <c r="Q7" s="13" t="s">
        <v>189</v>
      </c>
      <c r="S7" s="13" t="s">
        <v>199</v>
      </c>
    </row>
    <row r="8" spans="1:19" x14ac:dyDescent="0.5">
      <c r="A8" s="1" t="s">
        <v>54</v>
      </c>
      <c r="C8" s="1" t="s">
        <v>200</v>
      </c>
      <c r="E8" s="3">
        <v>29854480</v>
      </c>
      <c r="G8" s="3">
        <v>1100</v>
      </c>
      <c r="I8" s="3">
        <v>0</v>
      </c>
      <c r="K8" s="3">
        <v>0</v>
      </c>
      <c r="M8" s="3">
        <v>0</v>
      </c>
      <c r="O8" s="3">
        <v>36586347752</v>
      </c>
      <c r="Q8" s="3">
        <v>4060639357</v>
      </c>
      <c r="S8" s="3">
        <f>O8-Q8</f>
        <v>32525708395</v>
      </c>
    </row>
    <row r="9" spans="1:19" x14ac:dyDescent="0.5">
      <c r="A9" s="1" t="s">
        <v>58</v>
      </c>
      <c r="C9" s="1" t="s">
        <v>201</v>
      </c>
      <c r="E9" s="3">
        <v>20760713</v>
      </c>
      <c r="G9" s="3">
        <v>1930</v>
      </c>
      <c r="I9" s="3">
        <v>40068176090</v>
      </c>
      <c r="K9" s="3">
        <v>5636429715</v>
      </c>
      <c r="M9" s="3">
        <v>34431746375</v>
      </c>
      <c r="O9" s="3">
        <v>40068176090</v>
      </c>
      <c r="Q9" s="3">
        <v>5636429715</v>
      </c>
      <c r="S9" s="3">
        <f t="shared" ref="S9:S20" si="0">O9-Q9</f>
        <v>34431746375</v>
      </c>
    </row>
    <row r="10" spans="1:19" x14ac:dyDescent="0.5">
      <c r="A10" s="1" t="s">
        <v>95</v>
      </c>
      <c r="C10" s="1" t="s">
        <v>202</v>
      </c>
      <c r="E10" s="3">
        <v>425523</v>
      </c>
      <c r="G10" s="3">
        <v>2000</v>
      </c>
      <c r="I10" s="3">
        <v>851046000</v>
      </c>
      <c r="K10" s="3">
        <v>120147671</v>
      </c>
      <c r="M10" s="3">
        <v>730898329</v>
      </c>
      <c r="O10" s="3">
        <v>851046000</v>
      </c>
      <c r="Q10" s="3">
        <v>120147671</v>
      </c>
      <c r="S10" s="3">
        <f t="shared" si="0"/>
        <v>730898329</v>
      </c>
    </row>
    <row r="11" spans="1:19" x14ac:dyDescent="0.5">
      <c r="A11" s="1" t="s">
        <v>99</v>
      </c>
      <c r="C11" s="1" t="s">
        <v>203</v>
      </c>
      <c r="E11" s="3">
        <v>10975</v>
      </c>
      <c r="G11" s="3">
        <v>1937</v>
      </c>
      <c r="I11" s="3">
        <v>21258575</v>
      </c>
      <c r="K11" s="3">
        <v>1273051</v>
      </c>
      <c r="M11" s="3">
        <v>19985524</v>
      </c>
      <c r="O11" s="3">
        <v>21258575</v>
      </c>
      <c r="Q11" s="3">
        <v>1273051</v>
      </c>
      <c r="S11" s="3">
        <f t="shared" si="0"/>
        <v>19985524</v>
      </c>
    </row>
    <row r="12" spans="1:19" x14ac:dyDescent="0.5">
      <c r="A12" s="1" t="s">
        <v>46</v>
      </c>
      <c r="C12" s="1" t="s">
        <v>204</v>
      </c>
      <c r="E12" s="3">
        <v>21756825</v>
      </c>
      <c r="G12" s="3">
        <v>350</v>
      </c>
      <c r="I12" s="3">
        <v>0</v>
      </c>
      <c r="K12" s="3">
        <v>0</v>
      </c>
      <c r="M12" s="3">
        <v>0</v>
      </c>
      <c r="O12" s="3">
        <v>7614888750</v>
      </c>
      <c r="Q12" s="3">
        <v>0</v>
      </c>
      <c r="S12" s="3">
        <f t="shared" si="0"/>
        <v>7614888750</v>
      </c>
    </row>
    <row r="13" spans="1:19" x14ac:dyDescent="0.5">
      <c r="A13" s="1" t="s">
        <v>81</v>
      </c>
      <c r="C13" s="1" t="s">
        <v>205</v>
      </c>
      <c r="E13" s="3">
        <v>5000000</v>
      </c>
      <c r="G13" s="3">
        <v>3530</v>
      </c>
      <c r="I13" s="3">
        <v>0</v>
      </c>
      <c r="K13" s="3">
        <v>0</v>
      </c>
      <c r="M13" s="3">
        <v>0</v>
      </c>
      <c r="O13" s="3">
        <v>17650000000</v>
      </c>
      <c r="Q13" s="3">
        <v>1965885575</v>
      </c>
      <c r="S13" s="3">
        <f t="shared" si="0"/>
        <v>15684114425</v>
      </c>
    </row>
    <row r="14" spans="1:19" x14ac:dyDescent="0.5">
      <c r="A14" s="1" t="s">
        <v>27</v>
      </c>
      <c r="C14" s="1" t="s">
        <v>206</v>
      </c>
      <c r="E14" s="3">
        <v>2521994</v>
      </c>
      <c r="G14" s="3">
        <v>13500</v>
      </c>
      <c r="I14" s="3">
        <v>0</v>
      </c>
      <c r="K14" s="3">
        <v>0</v>
      </c>
      <c r="M14" s="3">
        <v>0</v>
      </c>
      <c r="O14" s="3">
        <v>34046919000</v>
      </c>
      <c r="Q14" s="3">
        <v>0</v>
      </c>
      <c r="S14" s="3">
        <f t="shared" si="0"/>
        <v>34046919000</v>
      </c>
    </row>
    <row r="15" spans="1:19" x14ac:dyDescent="0.5">
      <c r="A15" s="1" t="s">
        <v>50</v>
      </c>
      <c r="C15" s="1" t="s">
        <v>207</v>
      </c>
      <c r="E15" s="3">
        <v>8868106</v>
      </c>
      <c r="G15" s="3">
        <v>2</v>
      </c>
      <c r="I15" s="3">
        <v>17736212</v>
      </c>
      <c r="K15" s="3">
        <v>2449984</v>
      </c>
      <c r="M15" s="3">
        <v>15286228</v>
      </c>
      <c r="O15" s="3">
        <v>17736212</v>
      </c>
      <c r="Q15" s="3">
        <v>2449984</v>
      </c>
      <c r="S15" s="3">
        <f t="shared" si="0"/>
        <v>15286228</v>
      </c>
    </row>
    <row r="16" spans="1:19" x14ac:dyDescent="0.5">
      <c r="A16" s="1" t="s">
        <v>18</v>
      </c>
      <c r="C16" s="1" t="s">
        <v>208</v>
      </c>
      <c r="E16" s="3">
        <v>14666666</v>
      </c>
      <c r="G16" s="3">
        <v>800</v>
      </c>
      <c r="I16" s="3">
        <v>0</v>
      </c>
      <c r="K16" s="3">
        <v>0</v>
      </c>
      <c r="M16" s="3">
        <v>0</v>
      </c>
      <c r="O16" s="3">
        <v>8800000000</v>
      </c>
      <c r="Q16" s="3">
        <v>0</v>
      </c>
      <c r="S16" s="3">
        <f t="shared" si="0"/>
        <v>8800000000</v>
      </c>
    </row>
    <row r="17" spans="1:19" x14ac:dyDescent="0.5">
      <c r="A17" s="1" t="s">
        <v>250</v>
      </c>
      <c r="C17" s="1" t="s">
        <v>251</v>
      </c>
      <c r="E17" s="3"/>
      <c r="G17" s="3">
        <v>400</v>
      </c>
      <c r="I17" s="3">
        <v>6253</v>
      </c>
      <c r="K17" s="3">
        <v>0</v>
      </c>
      <c r="M17" s="3">
        <v>6253</v>
      </c>
      <c r="O17" s="3">
        <v>6253</v>
      </c>
      <c r="Q17" s="3">
        <v>0</v>
      </c>
      <c r="S17" s="3">
        <f t="shared" si="0"/>
        <v>6253</v>
      </c>
    </row>
    <row r="18" spans="1:19" x14ac:dyDescent="0.5">
      <c r="A18" s="1" t="s">
        <v>252</v>
      </c>
      <c r="C18" s="1" t="s">
        <v>253</v>
      </c>
      <c r="G18" s="3">
        <v>84</v>
      </c>
      <c r="I18" s="1">
        <v>0</v>
      </c>
      <c r="K18" s="1">
        <v>0</v>
      </c>
      <c r="M18" s="1">
        <v>0</v>
      </c>
      <c r="O18" s="3">
        <v>3089</v>
      </c>
      <c r="P18" s="3"/>
      <c r="Q18" s="3">
        <v>0</v>
      </c>
      <c r="R18" s="3"/>
      <c r="S18" s="3">
        <f t="shared" si="0"/>
        <v>3089</v>
      </c>
    </row>
    <row r="19" spans="1:19" x14ac:dyDescent="0.5">
      <c r="A19" s="1" t="s">
        <v>254</v>
      </c>
      <c r="C19" s="1" t="s">
        <v>255</v>
      </c>
      <c r="G19" s="3">
        <v>3470</v>
      </c>
      <c r="I19" s="1">
        <v>0</v>
      </c>
      <c r="K19" s="1">
        <v>0</v>
      </c>
      <c r="M19" s="1">
        <v>0</v>
      </c>
      <c r="O19" s="3">
        <v>94165</v>
      </c>
      <c r="P19" s="3"/>
      <c r="Q19" s="3">
        <v>0</v>
      </c>
      <c r="R19" s="3"/>
      <c r="S19" s="3">
        <f t="shared" si="0"/>
        <v>94165</v>
      </c>
    </row>
    <row r="20" spans="1:19" x14ac:dyDescent="0.5">
      <c r="A20" s="1" t="s">
        <v>256</v>
      </c>
      <c r="C20" s="1" t="s">
        <v>257</v>
      </c>
      <c r="G20" s="1">
        <v>280</v>
      </c>
      <c r="I20" s="1">
        <v>0</v>
      </c>
      <c r="K20" s="1">
        <v>0</v>
      </c>
      <c r="M20" s="1">
        <v>0</v>
      </c>
      <c r="O20" s="3">
        <v>7076</v>
      </c>
      <c r="P20" s="3"/>
      <c r="Q20" s="3">
        <v>0</v>
      </c>
      <c r="R20" s="3"/>
      <c r="S20" s="3">
        <f t="shared" si="0"/>
        <v>7076</v>
      </c>
    </row>
    <row r="21" spans="1:19" ht="22.5" thickBot="1" x14ac:dyDescent="0.55000000000000004">
      <c r="I21" s="5">
        <f>SUM(I8:I20)</f>
        <v>40958223130</v>
      </c>
      <c r="K21" s="5">
        <f>SUM(K8:K20)</f>
        <v>5760300421</v>
      </c>
      <c r="M21" s="5">
        <f>SUM(M8:M20)</f>
        <v>35197922709</v>
      </c>
      <c r="O21" s="5">
        <f>SUM(O8:O20)</f>
        <v>145656482962</v>
      </c>
      <c r="Q21" s="5">
        <f>SUM(Q8:Q20)</f>
        <v>11786825353</v>
      </c>
      <c r="S21" s="5">
        <f>SUM(S8:S20)</f>
        <v>133869657609</v>
      </c>
    </row>
    <row r="22" spans="1:19" ht="22.5" thickTop="1" x14ac:dyDescent="0.5"/>
    <row r="23" spans="1:19" x14ac:dyDescent="0.5">
      <c r="M23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15"/>
  <sheetViews>
    <sheetView rightToLeft="1" topLeftCell="A103" workbookViewId="0">
      <selection activeCell="R96" sqref="R96"/>
    </sheetView>
  </sheetViews>
  <sheetFormatPr defaultRowHeight="21.75" x14ac:dyDescent="0.5"/>
  <cols>
    <col min="1" max="1" width="37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20" width="16.5703125" style="1" bestFit="1" customWidth="1"/>
    <col min="21" max="16384" width="9.140625" style="1"/>
  </cols>
  <sheetData>
    <row r="2" spans="1:20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20" ht="22.5" x14ac:dyDescent="0.5">
      <c r="A3" s="10" t="s">
        <v>182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20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20" ht="22.5" x14ac:dyDescent="0.5">
      <c r="A6" s="14" t="s">
        <v>3</v>
      </c>
      <c r="C6" s="12" t="s">
        <v>184</v>
      </c>
      <c r="D6" s="12" t="s">
        <v>184</v>
      </c>
      <c r="E6" s="12" t="s">
        <v>184</v>
      </c>
      <c r="F6" s="12" t="s">
        <v>184</v>
      </c>
      <c r="G6" s="12" t="s">
        <v>184</v>
      </c>
      <c r="H6" s="12" t="s">
        <v>184</v>
      </c>
      <c r="I6" s="12" t="s">
        <v>184</v>
      </c>
      <c r="K6" s="12" t="s">
        <v>185</v>
      </c>
      <c r="L6" s="12" t="s">
        <v>185</v>
      </c>
      <c r="M6" s="12" t="s">
        <v>185</v>
      </c>
      <c r="N6" s="12" t="s">
        <v>185</v>
      </c>
      <c r="O6" s="12" t="s">
        <v>185</v>
      </c>
      <c r="P6" s="12" t="s">
        <v>185</v>
      </c>
      <c r="Q6" s="12" t="s">
        <v>185</v>
      </c>
    </row>
    <row r="7" spans="1:20" ht="22.5" x14ac:dyDescent="0.5">
      <c r="A7" s="12" t="s">
        <v>3</v>
      </c>
      <c r="C7" s="13" t="s">
        <v>7</v>
      </c>
      <c r="E7" s="13" t="s">
        <v>209</v>
      </c>
      <c r="G7" s="13" t="s">
        <v>210</v>
      </c>
      <c r="I7" s="13" t="s">
        <v>211</v>
      </c>
      <c r="K7" s="13" t="s">
        <v>7</v>
      </c>
      <c r="M7" s="13" t="s">
        <v>209</v>
      </c>
      <c r="O7" s="13" t="s">
        <v>210</v>
      </c>
      <c r="Q7" s="13" t="s">
        <v>211</v>
      </c>
    </row>
    <row r="8" spans="1:20" x14ac:dyDescent="0.5">
      <c r="A8" s="1" t="s">
        <v>45</v>
      </c>
      <c r="C8" s="3">
        <v>1724137</v>
      </c>
      <c r="E8" s="3">
        <v>10009049767</v>
      </c>
      <c r="G8" s="3">
        <v>9769106793</v>
      </c>
      <c r="I8" s="3">
        <v>239942974</v>
      </c>
      <c r="K8" s="3">
        <v>1724137</v>
      </c>
      <c r="M8" s="3">
        <v>10009049767</v>
      </c>
      <c r="O8" s="3">
        <v>29918949360</v>
      </c>
      <c r="Q8" s="3">
        <v>-19909899593</v>
      </c>
      <c r="S8" s="3"/>
      <c r="T8" s="3"/>
    </row>
    <row r="9" spans="1:20" x14ac:dyDescent="0.5">
      <c r="A9" s="1" t="s">
        <v>44</v>
      </c>
      <c r="C9" s="3">
        <v>11423673</v>
      </c>
      <c r="E9" s="3">
        <v>16374922494</v>
      </c>
      <c r="G9" s="3">
        <v>13626842574</v>
      </c>
      <c r="I9" s="3">
        <v>2748079920</v>
      </c>
      <c r="K9" s="3">
        <v>11423673</v>
      </c>
      <c r="M9" s="3">
        <v>16374922494</v>
      </c>
      <c r="O9" s="3">
        <v>31404974553</v>
      </c>
      <c r="Q9" s="3">
        <v>-15030052059</v>
      </c>
      <c r="S9" s="3"/>
      <c r="T9" s="3"/>
    </row>
    <row r="10" spans="1:20" x14ac:dyDescent="0.5">
      <c r="A10" s="1" t="s">
        <v>103</v>
      </c>
      <c r="C10" s="3">
        <v>280086</v>
      </c>
      <c r="E10" s="3">
        <v>2720158400</v>
      </c>
      <c r="G10" s="3">
        <v>428531580</v>
      </c>
      <c r="I10" s="3">
        <v>2291626820</v>
      </c>
      <c r="K10" s="3">
        <v>280086</v>
      </c>
      <c r="M10" s="3">
        <v>2720158400</v>
      </c>
      <c r="O10" s="3">
        <v>428531580</v>
      </c>
      <c r="Q10" s="3">
        <v>2291626820</v>
      </c>
      <c r="S10" s="3"/>
      <c r="T10" s="3"/>
    </row>
    <row r="11" spans="1:20" x14ac:dyDescent="0.5">
      <c r="A11" s="1" t="s">
        <v>23</v>
      </c>
      <c r="C11" s="3">
        <v>1370000</v>
      </c>
      <c r="E11" s="3">
        <v>174044238300</v>
      </c>
      <c r="G11" s="3">
        <v>157849387568</v>
      </c>
      <c r="I11" s="3">
        <v>16194850732</v>
      </c>
      <c r="K11" s="3">
        <v>1370000</v>
      </c>
      <c r="M11" s="3">
        <v>174044238300</v>
      </c>
      <c r="O11" s="3">
        <v>178123236150</v>
      </c>
      <c r="Q11" s="3">
        <v>-4078997850</v>
      </c>
      <c r="S11" s="3"/>
      <c r="T11" s="3"/>
    </row>
    <row r="12" spans="1:20" x14ac:dyDescent="0.5">
      <c r="A12" s="1" t="s">
        <v>20</v>
      </c>
      <c r="C12" s="3">
        <v>2772737</v>
      </c>
      <c r="E12" s="3">
        <v>20892293248</v>
      </c>
      <c r="G12" s="3">
        <v>18728040560</v>
      </c>
      <c r="I12" s="3">
        <v>2164252688</v>
      </c>
      <c r="K12" s="3">
        <v>2772737</v>
      </c>
      <c r="M12" s="3">
        <v>20892293248</v>
      </c>
      <c r="O12" s="3">
        <v>17647236941</v>
      </c>
      <c r="Q12" s="3">
        <v>3245056307</v>
      </c>
      <c r="S12" s="3"/>
      <c r="T12" s="3"/>
    </row>
    <row r="13" spans="1:20" x14ac:dyDescent="0.5">
      <c r="A13" s="1" t="s">
        <v>81</v>
      </c>
      <c r="C13" s="3">
        <v>5563395</v>
      </c>
      <c r="E13" s="3">
        <v>152580778345</v>
      </c>
      <c r="G13" s="3">
        <v>134075199319</v>
      </c>
      <c r="I13" s="3">
        <v>18505579026</v>
      </c>
      <c r="K13" s="3">
        <v>5563395</v>
      </c>
      <c r="M13" s="3">
        <v>152580778345</v>
      </c>
      <c r="O13" s="3">
        <v>186535742305</v>
      </c>
      <c r="Q13" s="3">
        <v>-33954963960</v>
      </c>
      <c r="S13" s="3"/>
      <c r="T13" s="3"/>
    </row>
    <row r="14" spans="1:20" x14ac:dyDescent="0.5">
      <c r="A14" s="1" t="s">
        <v>27</v>
      </c>
      <c r="C14" s="3">
        <v>2677973</v>
      </c>
      <c r="E14" s="3">
        <v>421400783300</v>
      </c>
      <c r="G14" s="3">
        <v>349127194262</v>
      </c>
      <c r="I14" s="3">
        <v>72273589038</v>
      </c>
      <c r="K14" s="3">
        <v>2677973</v>
      </c>
      <c r="M14" s="3">
        <v>421400783300</v>
      </c>
      <c r="O14" s="3">
        <v>496858422732</v>
      </c>
      <c r="Q14" s="3">
        <v>-75457639432</v>
      </c>
      <c r="S14" s="3"/>
      <c r="T14" s="3"/>
    </row>
    <row r="15" spans="1:20" x14ac:dyDescent="0.5">
      <c r="A15" s="1" t="s">
        <v>102</v>
      </c>
      <c r="C15" s="3">
        <v>183321</v>
      </c>
      <c r="E15" s="3">
        <v>9514240833</v>
      </c>
      <c r="G15" s="3">
        <v>8440591555</v>
      </c>
      <c r="I15" s="3">
        <v>1073649278</v>
      </c>
      <c r="K15" s="3">
        <v>183321</v>
      </c>
      <c r="M15" s="3">
        <v>9514240833</v>
      </c>
      <c r="O15" s="3">
        <v>8440591555</v>
      </c>
      <c r="Q15" s="3">
        <v>1073649278</v>
      </c>
      <c r="S15" s="3"/>
      <c r="T15" s="3"/>
    </row>
    <row r="16" spans="1:20" x14ac:dyDescent="0.5">
      <c r="A16" s="1" t="s">
        <v>96</v>
      </c>
      <c r="C16" s="3">
        <v>2195868</v>
      </c>
      <c r="E16" s="3">
        <v>9473363220</v>
      </c>
      <c r="G16" s="3">
        <v>9328317875</v>
      </c>
      <c r="I16" s="3">
        <v>145045345</v>
      </c>
      <c r="K16" s="3">
        <v>2195868</v>
      </c>
      <c r="M16" s="3">
        <v>9473363220</v>
      </c>
      <c r="O16" s="3">
        <v>9328317875</v>
      </c>
      <c r="Q16" s="3">
        <v>145045345</v>
      </c>
      <c r="S16" s="3"/>
      <c r="T16" s="3"/>
    </row>
    <row r="17" spans="1:20" x14ac:dyDescent="0.5">
      <c r="A17" s="1" t="s">
        <v>66</v>
      </c>
      <c r="C17" s="3">
        <v>2500000</v>
      </c>
      <c r="E17" s="3">
        <v>22291571250</v>
      </c>
      <c r="G17" s="3">
        <v>22366125000</v>
      </c>
      <c r="I17" s="3">
        <v>-74553750</v>
      </c>
      <c r="K17" s="3">
        <v>2500000</v>
      </c>
      <c r="M17" s="3">
        <v>22291571250</v>
      </c>
      <c r="O17" s="3">
        <v>17196535515</v>
      </c>
      <c r="Q17" s="3">
        <v>5095035735</v>
      </c>
      <c r="S17" s="3"/>
      <c r="T17" s="3"/>
    </row>
    <row r="18" spans="1:20" x14ac:dyDescent="0.5">
      <c r="A18" s="1" t="s">
        <v>62</v>
      </c>
      <c r="C18" s="3">
        <v>10065086</v>
      </c>
      <c r="E18" s="3">
        <v>130067583597</v>
      </c>
      <c r="G18" s="3">
        <v>117306773189</v>
      </c>
      <c r="I18" s="3">
        <v>12760810408</v>
      </c>
      <c r="K18" s="3">
        <v>10065086</v>
      </c>
      <c r="M18" s="3">
        <v>130067583597</v>
      </c>
      <c r="O18" s="3">
        <v>151870755901</v>
      </c>
      <c r="Q18" s="3">
        <v>-21803172304</v>
      </c>
      <c r="S18" s="3"/>
      <c r="T18" s="3"/>
    </row>
    <row r="19" spans="1:20" x14ac:dyDescent="0.5">
      <c r="A19" s="1" t="s">
        <v>64</v>
      </c>
      <c r="C19" s="3">
        <v>18922500</v>
      </c>
      <c r="E19" s="3">
        <v>60210525511</v>
      </c>
      <c r="G19" s="3">
        <v>52166153520</v>
      </c>
      <c r="I19" s="3">
        <v>8044371991</v>
      </c>
      <c r="K19" s="3">
        <v>18922500</v>
      </c>
      <c r="M19" s="3">
        <v>60210525511</v>
      </c>
      <c r="O19" s="3">
        <v>54244541300</v>
      </c>
      <c r="Q19" s="3">
        <v>5965984211</v>
      </c>
      <c r="S19" s="3"/>
      <c r="T19" s="3"/>
    </row>
    <row r="20" spans="1:20" x14ac:dyDescent="0.5">
      <c r="A20" s="1" t="s">
        <v>82</v>
      </c>
      <c r="C20" s="3">
        <v>7099310</v>
      </c>
      <c r="E20" s="3">
        <v>122228436907</v>
      </c>
      <c r="G20" s="3">
        <v>104765303520</v>
      </c>
      <c r="I20" s="3">
        <v>17463133387</v>
      </c>
      <c r="K20" s="3">
        <v>7099310</v>
      </c>
      <c r="M20" s="3">
        <v>122228436907</v>
      </c>
      <c r="O20" s="3">
        <v>129274969242</v>
      </c>
      <c r="Q20" s="3">
        <v>-7046532335</v>
      </c>
      <c r="S20" s="3"/>
      <c r="T20" s="3"/>
    </row>
    <row r="21" spans="1:20" x14ac:dyDescent="0.5">
      <c r="A21" s="1" t="s">
        <v>24</v>
      </c>
      <c r="C21" s="3">
        <v>1952611</v>
      </c>
      <c r="E21" s="3">
        <v>164984401986</v>
      </c>
      <c r="G21" s="3">
        <v>161454286668</v>
      </c>
      <c r="I21" s="3">
        <v>3530115318</v>
      </c>
      <c r="K21" s="3">
        <v>1952611</v>
      </c>
      <c r="M21" s="3">
        <v>164984401986</v>
      </c>
      <c r="O21" s="3">
        <v>186434932454</v>
      </c>
      <c r="Q21" s="3">
        <v>-21450530468</v>
      </c>
      <c r="S21" s="3"/>
      <c r="T21" s="3"/>
    </row>
    <row r="22" spans="1:20" x14ac:dyDescent="0.5">
      <c r="A22" s="1" t="s">
        <v>73</v>
      </c>
      <c r="C22" s="3">
        <v>1797097</v>
      </c>
      <c r="E22" s="3">
        <v>48768836648</v>
      </c>
      <c r="G22" s="3">
        <v>44144613275</v>
      </c>
      <c r="I22" s="3">
        <v>4624223373</v>
      </c>
      <c r="K22" s="3">
        <v>1797097</v>
      </c>
      <c r="M22" s="3">
        <v>48768836648</v>
      </c>
      <c r="O22" s="3">
        <v>52868582693</v>
      </c>
      <c r="Q22" s="3">
        <v>-4099746045</v>
      </c>
      <c r="S22" s="3"/>
      <c r="T22" s="3"/>
    </row>
    <row r="23" spans="1:20" x14ac:dyDescent="0.5">
      <c r="A23" s="1" t="s">
        <v>83</v>
      </c>
      <c r="C23" s="3">
        <v>14138648</v>
      </c>
      <c r="E23" s="3">
        <v>311448230663</v>
      </c>
      <c r="G23" s="3">
        <v>273402857819</v>
      </c>
      <c r="I23" s="3">
        <v>38045372844</v>
      </c>
      <c r="K23" s="3">
        <v>14138648</v>
      </c>
      <c r="M23" s="3">
        <v>311448230663</v>
      </c>
      <c r="O23" s="3">
        <v>337479255034</v>
      </c>
      <c r="Q23" s="3">
        <v>-26031024371</v>
      </c>
      <c r="S23" s="3"/>
      <c r="T23" s="3"/>
    </row>
    <row r="24" spans="1:20" x14ac:dyDescent="0.5">
      <c r="A24" s="1" t="s">
        <v>71</v>
      </c>
      <c r="C24" s="3">
        <v>15580119</v>
      </c>
      <c r="E24" s="3">
        <v>179189418067</v>
      </c>
      <c r="G24" s="3">
        <v>163547126602</v>
      </c>
      <c r="I24" s="3">
        <v>15642291465</v>
      </c>
      <c r="K24" s="3">
        <v>15580119</v>
      </c>
      <c r="M24" s="3">
        <v>179189418067</v>
      </c>
      <c r="O24" s="3">
        <v>145528506720</v>
      </c>
      <c r="Q24" s="3">
        <v>33660911347</v>
      </c>
      <c r="S24" s="3"/>
      <c r="T24" s="3"/>
    </row>
    <row r="25" spans="1:20" x14ac:dyDescent="0.5">
      <c r="A25" s="1" t="s">
        <v>79</v>
      </c>
      <c r="C25" s="3">
        <v>22621453</v>
      </c>
      <c r="E25" s="3">
        <v>49583516057</v>
      </c>
      <c r="G25" s="3">
        <v>41016024166</v>
      </c>
      <c r="I25" s="3">
        <v>8567491891</v>
      </c>
      <c r="K25" s="3">
        <v>22621453</v>
      </c>
      <c r="M25" s="3">
        <v>49583516057</v>
      </c>
      <c r="O25" s="3">
        <v>73578904958</v>
      </c>
      <c r="Q25" s="3">
        <v>-23995388901</v>
      </c>
      <c r="S25" s="3"/>
      <c r="T25" s="3"/>
    </row>
    <row r="26" spans="1:20" x14ac:dyDescent="0.5">
      <c r="A26" s="1" t="s">
        <v>22</v>
      </c>
      <c r="C26" s="3">
        <v>25773520</v>
      </c>
      <c r="E26" s="3">
        <v>132200064588</v>
      </c>
      <c r="G26" s="3">
        <v>111704557222</v>
      </c>
      <c r="I26" s="3">
        <v>20495507366</v>
      </c>
      <c r="K26" s="3">
        <v>25773520</v>
      </c>
      <c r="M26" s="3">
        <v>132200064588</v>
      </c>
      <c r="O26" s="3">
        <v>109320468365</v>
      </c>
      <c r="Q26" s="3">
        <v>22879596223</v>
      </c>
      <c r="S26" s="3"/>
      <c r="T26" s="3"/>
    </row>
    <row r="27" spans="1:20" x14ac:dyDescent="0.5">
      <c r="A27" s="1" t="s">
        <v>26</v>
      </c>
      <c r="C27" s="3">
        <v>87023121</v>
      </c>
      <c r="E27" s="3">
        <v>196280601552</v>
      </c>
      <c r="G27" s="3">
        <v>187261402212</v>
      </c>
      <c r="I27" s="3">
        <v>9019199340</v>
      </c>
      <c r="K27" s="3">
        <v>87023121</v>
      </c>
      <c r="M27" s="3">
        <v>196280601552</v>
      </c>
      <c r="O27" s="3">
        <v>211058851666</v>
      </c>
      <c r="Q27" s="3">
        <v>-14778250114</v>
      </c>
      <c r="S27" s="3"/>
      <c r="T27" s="3"/>
    </row>
    <row r="28" spans="1:20" x14ac:dyDescent="0.5">
      <c r="A28" s="1" t="s">
        <v>36</v>
      </c>
      <c r="C28" s="3">
        <v>5384273</v>
      </c>
      <c r="E28" s="3">
        <v>30240136652</v>
      </c>
      <c r="G28" s="3">
        <v>31431197634</v>
      </c>
      <c r="I28" s="3">
        <v>-1191060982</v>
      </c>
      <c r="K28" s="3">
        <v>5384273</v>
      </c>
      <c r="M28" s="3">
        <v>30240136652</v>
      </c>
      <c r="O28" s="3">
        <v>21947342312</v>
      </c>
      <c r="Q28" s="3">
        <v>8292794340</v>
      </c>
      <c r="S28" s="3"/>
      <c r="T28" s="3"/>
    </row>
    <row r="29" spans="1:20" x14ac:dyDescent="0.5">
      <c r="A29" s="1" t="s">
        <v>37</v>
      </c>
      <c r="C29" s="3">
        <v>12043628</v>
      </c>
      <c r="E29" s="3">
        <v>48103369085</v>
      </c>
      <c r="G29" s="3">
        <v>54223034893</v>
      </c>
      <c r="I29" s="3">
        <v>-6119665808</v>
      </c>
      <c r="K29" s="3">
        <v>12043628</v>
      </c>
      <c r="M29" s="3">
        <v>48103369085</v>
      </c>
      <c r="O29" s="3">
        <v>51269954819</v>
      </c>
      <c r="Q29" s="3">
        <v>-3166585734</v>
      </c>
      <c r="S29" s="3"/>
      <c r="T29" s="3"/>
    </row>
    <row r="30" spans="1:20" x14ac:dyDescent="0.5">
      <c r="A30" s="1" t="s">
        <v>70</v>
      </c>
      <c r="C30" s="3">
        <v>5003171</v>
      </c>
      <c r="E30" s="3">
        <v>22231107532</v>
      </c>
      <c r="G30" s="3">
        <v>25765869661</v>
      </c>
      <c r="I30" s="3">
        <v>-3534762129</v>
      </c>
      <c r="K30" s="3">
        <v>5003171</v>
      </c>
      <c r="M30" s="3">
        <v>22231107532</v>
      </c>
      <c r="O30" s="3">
        <v>30765175813</v>
      </c>
      <c r="Q30" s="3">
        <v>-8534068281</v>
      </c>
      <c r="S30" s="3"/>
      <c r="T30" s="3"/>
    </row>
    <row r="31" spans="1:20" x14ac:dyDescent="0.5">
      <c r="A31" s="1" t="s">
        <v>30</v>
      </c>
      <c r="C31" s="3">
        <v>2800000</v>
      </c>
      <c r="E31" s="3">
        <v>274966158600</v>
      </c>
      <c r="G31" s="3">
        <v>243839321822</v>
      </c>
      <c r="I31" s="3">
        <v>31126836778</v>
      </c>
      <c r="K31" s="3">
        <v>2800000</v>
      </c>
      <c r="M31" s="3">
        <v>274966158600</v>
      </c>
      <c r="O31" s="3">
        <v>304744765427</v>
      </c>
      <c r="Q31" s="3">
        <v>-29778606827</v>
      </c>
      <c r="S31" s="3"/>
      <c r="T31" s="3"/>
    </row>
    <row r="32" spans="1:20" x14ac:dyDescent="0.5">
      <c r="A32" s="1" t="s">
        <v>34</v>
      </c>
      <c r="C32" s="3">
        <v>519932</v>
      </c>
      <c r="E32" s="3">
        <v>68191659102</v>
      </c>
      <c r="G32" s="3">
        <v>61415907618</v>
      </c>
      <c r="I32" s="3">
        <v>6775751484</v>
      </c>
      <c r="K32" s="3">
        <v>519932</v>
      </c>
      <c r="M32" s="3">
        <v>68191659102</v>
      </c>
      <c r="O32" s="3">
        <v>60697502236</v>
      </c>
      <c r="Q32" s="3">
        <v>7494156866</v>
      </c>
      <c r="S32" s="3"/>
      <c r="T32" s="3"/>
    </row>
    <row r="33" spans="1:20" x14ac:dyDescent="0.5">
      <c r="A33" s="1" t="s">
        <v>50</v>
      </c>
      <c r="C33" s="3">
        <v>8868106</v>
      </c>
      <c r="E33" s="3">
        <v>31276829049</v>
      </c>
      <c r="G33" s="3">
        <v>33859723893</v>
      </c>
      <c r="I33" s="3">
        <v>-2582894844</v>
      </c>
      <c r="K33" s="3">
        <v>8868106</v>
      </c>
      <c r="M33" s="3">
        <v>31276829049</v>
      </c>
      <c r="O33" s="3">
        <v>77901166377</v>
      </c>
      <c r="Q33" s="3">
        <v>-46624337328</v>
      </c>
      <c r="S33" s="3"/>
      <c r="T33" s="3"/>
    </row>
    <row r="34" spans="1:20" x14ac:dyDescent="0.5">
      <c r="A34" s="1" t="s">
        <v>33</v>
      </c>
      <c r="C34" s="3">
        <v>1750968</v>
      </c>
      <c r="E34" s="3">
        <v>47342952938</v>
      </c>
      <c r="G34" s="3">
        <v>45254293250</v>
      </c>
      <c r="I34" s="3">
        <v>2088659688</v>
      </c>
      <c r="K34" s="3">
        <v>1750968</v>
      </c>
      <c r="M34" s="3">
        <v>47342952938</v>
      </c>
      <c r="O34" s="3">
        <v>57890684364</v>
      </c>
      <c r="Q34" s="3">
        <v>-10547731426</v>
      </c>
      <c r="S34" s="3"/>
      <c r="T34" s="3"/>
    </row>
    <row r="35" spans="1:20" x14ac:dyDescent="0.5">
      <c r="A35" s="1" t="s">
        <v>69</v>
      </c>
      <c r="C35" s="3">
        <v>328467</v>
      </c>
      <c r="E35" s="3">
        <v>10432078252</v>
      </c>
      <c r="G35" s="3">
        <v>9648447960</v>
      </c>
      <c r="I35" s="3">
        <v>783630292</v>
      </c>
      <c r="K35" s="3">
        <v>328467</v>
      </c>
      <c r="M35" s="3">
        <v>10432078252</v>
      </c>
      <c r="O35" s="3">
        <v>10351756147</v>
      </c>
      <c r="Q35" s="3">
        <v>80322105</v>
      </c>
      <c r="S35" s="3"/>
      <c r="T35" s="3"/>
    </row>
    <row r="36" spans="1:20" x14ac:dyDescent="0.5">
      <c r="A36" s="1" t="s">
        <v>94</v>
      </c>
      <c r="C36" s="3">
        <v>3006834</v>
      </c>
      <c r="E36" s="3">
        <v>154677817725</v>
      </c>
      <c r="G36" s="3">
        <v>148400878175</v>
      </c>
      <c r="I36" s="3">
        <v>6276939550</v>
      </c>
      <c r="K36" s="3">
        <v>3006834</v>
      </c>
      <c r="M36" s="3">
        <v>154677817725</v>
      </c>
      <c r="O36" s="3">
        <v>148400878175</v>
      </c>
      <c r="Q36" s="3">
        <v>6276939550</v>
      </c>
      <c r="S36" s="3"/>
      <c r="T36" s="3"/>
    </row>
    <row r="37" spans="1:20" x14ac:dyDescent="0.5">
      <c r="A37" s="1" t="s">
        <v>67</v>
      </c>
      <c r="C37" s="3">
        <v>81785</v>
      </c>
      <c r="E37" s="3">
        <v>1111348844</v>
      </c>
      <c r="G37" s="3">
        <v>1003221999</v>
      </c>
      <c r="I37" s="3">
        <v>108126845</v>
      </c>
      <c r="K37" s="3">
        <v>81785</v>
      </c>
      <c r="M37" s="3">
        <v>1111348844</v>
      </c>
      <c r="O37" s="3">
        <v>1755394603</v>
      </c>
      <c r="Q37" s="3">
        <v>-644045759</v>
      </c>
      <c r="S37" s="3"/>
      <c r="T37" s="3"/>
    </row>
    <row r="38" spans="1:20" x14ac:dyDescent="0.5">
      <c r="A38" s="1" t="s">
        <v>28</v>
      </c>
      <c r="C38" s="3">
        <v>20267133</v>
      </c>
      <c r="E38" s="3">
        <v>216373877819</v>
      </c>
      <c r="G38" s="3">
        <v>198650986398</v>
      </c>
      <c r="I38" s="3">
        <v>17722891421</v>
      </c>
      <c r="K38" s="3">
        <v>20267133</v>
      </c>
      <c r="M38" s="3">
        <v>216373877819</v>
      </c>
      <c r="O38" s="3">
        <v>220557506536</v>
      </c>
      <c r="Q38" s="3">
        <v>-4183628717</v>
      </c>
      <c r="S38" s="3"/>
      <c r="T38" s="3"/>
    </row>
    <row r="39" spans="1:20" x14ac:dyDescent="0.5">
      <c r="A39" s="1" t="s">
        <v>35</v>
      </c>
      <c r="C39" s="3">
        <v>2661735</v>
      </c>
      <c r="E39" s="3">
        <v>204527890412</v>
      </c>
      <c r="G39" s="3">
        <v>187904439891</v>
      </c>
      <c r="I39" s="3">
        <v>16623450521</v>
      </c>
      <c r="K39" s="3">
        <v>2661735</v>
      </c>
      <c r="M39" s="3">
        <v>204527890412</v>
      </c>
      <c r="O39" s="3">
        <v>194059100520</v>
      </c>
      <c r="Q39" s="3">
        <v>10468789892</v>
      </c>
      <c r="S39" s="3"/>
      <c r="T39" s="3"/>
    </row>
    <row r="40" spans="1:20" x14ac:dyDescent="0.5">
      <c r="A40" s="1" t="s">
        <v>52</v>
      </c>
      <c r="C40" s="3">
        <v>14006000</v>
      </c>
      <c r="E40" s="3">
        <v>79776866439</v>
      </c>
      <c r="G40" s="3">
        <v>78802279938</v>
      </c>
      <c r="I40" s="3">
        <v>974586501</v>
      </c>
      <c r="K40" s="3">
        <v>14006000</v>
      </c>
      <c r="M40" s="3">
        <v>79776866439</v>
      </c>
      <c r="O40" s="3">
        <v>87573558447</v>
      </c>
      <c r="Q40" s="3">
        <v>-7796692008</v>
      </c>
      <c r="S40" s="3"/>
      <c r="T40" s="3"/>
    </row>
    <row r="41" spans="1:20" x14ac:dyDescent="0.5">
      <c r="A41" s="1" t="s">
        <v>65</v>
      </c>
      <c r="C41" s="3">
        <v>84855799</v>
      </c>
      <c r="E41" s="3">
        <v>36608293636</v>
      </c>
      <c r="G41" s="3">
        <v>36945697263</v>
      </c>
      <c r="I41" s="3">
        <v>-337403627</v>
      </c>
      <c r="K41" s="3">
        <v>84855799</v>
      </c>
      <c r="M41" s="3">
        <v>36608293636</v>
      </c>
      <c r="O41" s="3">
        <v>36876847480</v>
      </c>
      <c r="Q41" s="3">
        <v>-268553844</v>
      </c>
      <c r="S41" s="3"/>
      <c r="T41" s="3"/>
    </row>
    <row r="42" spans="1:20" x14ac:dyDescent="0.5">
      <c r="A42" s="1" t="s">
        <v>25</v>
      </c>
      <c r="C42" s="3">
        <v>1480000</v>
      </c>
      <c r="E42" s="3">
        <v>105778848600</v>
      </c>
      <c r="G42" s="3">
        <v>103418462925</v>
      </c>
      <c r="I42" s="3">
        <v>2360385675</v>
      </c>
      <c r="K42" s="3">
        <v>1480000</v>
      </c>
      <c r="M42" s="3">
        <v>105778848600</v>
      </c>
      <c r="O42" s="3">
        <v>109051676407</v>
      </c>
      <c r="Q42" s="3">
        <v>-3272827807</v>
      </c>
      <c r="S42" s="3"/>
      <c r="T42" s="3"/>
    </row>
    <row r="43" spans="1:20" x14ac:dyDescent="0.5">
      <c r="A43" s="1" t="s">
        <v>29</v>
      </c>
      <c r="C43" s="3">
        <v>600000</v>
      </c>
      <c r="E43" s="3">
        <v>47952972000</v>
      </c>
      <c r="G43" s="3">
        <v>43539390000</v>
      </c>
      <c r="I43" s="3">
        <v>4413582000</v>
      </c>
      <c r="K43" s="3">
        <v>600000</v>
      </c>
      <c r="M43" s="3">
        <v>47952972000</v>
      </c>
      <c r="O43" s="3">
        <v>64474083000</v>
      </c>
      <c r="Q43" s="3">
        <v>-16521111000</v>
      </c>
      <c r="S43" s="3"/>
      <c r="T43" s="3"/>
    </row>
    <row r="44" spans="1:20" x14ac:dyDescent="0.5">
      <c r="A44" s="1" t="s">
        <v>18</v>
      </c>
      <c r="C44" s="3">
        <v>14666666</v>
      </c>
      <c r="E44" s="3">
        <v>59046567316</v>
      </c>
      <c r="G44" s="3">
        <v>60212919262</v>
      </c>
      <c r="I44" s="3">
        <v>-1166351946</v>
      </c>
      <c r="K44" s="3">
        <v>14666666</v>
      </c>
      <c r="M44" s="3">
        <v>59046567316</v>
      </c>
      <c r="O44" s="3">
        <v>54314231012</v>
      </c>
      <c r="Q44" s="3">
        <v>4732336304</v>
      </c>
      <c r="S44" s="3"/>
      <c r="T44" s="3"/>
    </row>
    <row r="45" spans="1:20" x14ac:dyDescent="0.5">
      <c r="A45" s="1" t="s">
        <v>100</v>
      </c>
      <c r="C45" s="3">
        <v>8200000</v>
      </c>
      <c r="E45" s="3">
        <v>20720375820</v>
      </c>
      <c r="G45" s="3">
        <v>20379145282</v>
      </c>
      <c r="I45" s="3">
        <v>341230538</v>
      </c>
      <c r="K45" s="3">
        <v>8200000</v>
      </c>
      <c r="M45" s="3">
        <v>20720375820</v>
      </c>
      <c r="O45" s="3">
        <v>20379145282</v>
      </c>
      <c r="Q45" s="3">
        <v>341230538</v>
      </c>
      <c r="S45" s="3"/>
      <c r="T45" s="3"/>
    </row>
    <row r="46" spans="1:20" x14ac:dyDescent="0.5">
      <c r="A46" s="1" t="s">
        <v>101</v>
      </c>
      <c r="C46" s="3">
        <v>77500</v>
      </c>
      <c r="E46" s="3">
        <v>92883750000</v>
      </c>
      <c r="G46" s="3">
        <v>92225000000</v>
      </c>
      <c r="I46" s="3">
        <v>658750000</v>
      </c>
      <c r="K46" s="3">
        <v>77500</v>
      </c>
      <c r="M46" s="3">
        <v>92883750000</v>
      </c>
      <c r="O46" s="3">
        <v>92225000000</v>
      </c>
      <c r="Q46" s="3">
        <v>658750000</v>
      </c>
      <c r="S46" s="3"/>
      <c r="T46" s="3"/>
    </row>
    <row r="47" spans="1:20" x14ac:dyDescent="0.5">
      <c r="A47" s="1" t="s">
        <v>98</v>
      </c>
      <c r="C47" s="3">
        <v>390437</v>
      </c>
      <c r="E47" s="3">
        <v>71063655062</v>
      </c>
      <c r="G47" s="3">
        <v>69052767338</v>
      </c>
      <c r="I47" s="3">
        <v>2010887724</v>
      </c>
      <c r="K47" s="3">
        <v>390437</v>
      </c>
      <c r="M47" s="3">
        <v>71063655062</v>
      </c>
      <c r="O47" s="3">
        <v>69052767338</v>
      </c>
      <c r="Q47" s="3">
        <v>2010887724</v>
      </c>
      <c r="S47" s="3"/>
      <c r="T47" s="3"/>
    </row>
    <row r="48" spans="1:20" x14ac:dyDescent="0.5">
      <c r="A48" s="1" t="s">
        <v>90</v>
      </c>
      <c r="C48" s="3">
        <v>13359291</v>
      </c>
      <c r="E48" s="3">
        <v>142093894438</v>
      </c>
      <c r="G48" s="3">
        <v>133727618410</v>
      </c>
      <c r="I48" s="3">
        <v>8366276028</v>
      </c>
      <c r="K48" s="3">
        <v>13359291</v>
      </c>
      <c r="M48" s="3">
        <v>142093894438</v>
      </c>
      <c r="O48" s="3">
        <v>151484519512</v>
      </c>
      <c r="Q48" s="3">
        <v>-9390625074</v>
      </c>
      <c r="S48" s="3"/>
      <c r="T48" s="3"/>
    </row>
    <row r="49" spans="1:20" x14ac:dyDescent="0.5">
      <c r="A49" s="1" t="s">
        <v>76</v>
      </c>
      <c r="C49" s="3">
        <v>11890534</v>
      </c>
      <c r="E49" s="3">
        <v>224221327571</v>
      </c>
      <c r="G49" s="3">
        <v>218314694501</v>
      </c>
      <c r="I49" s="3">
        <v>5906633070</v>
      </c>
      <c r="K49" s="3">
        <v>11890534</v>
      </c>
      <c r="M49" s="3">
        <v>224221327571</v>
      </c>
      <c r="O49" s="3">
        <v>297760004032</v>
      </c>
      <c r="Q49" s="3">
        <v>-73538676461</v>
      </c>
      <c r="S49" s="3"/>
      <c r="T49" s="3"/>
    </row>
    <row r="50" spans="1:20" x14ac:dyDescent="0.5">
      <c r="A50" s="1" t="s">
        <v>56</v>
      </c>
      <c r="C50" s="3">
        <v>14045682</v>
      </c>
      <c r="E50" s="3">
        <v>100108330077</v>
      </c>
      <c r="G50" s="3">
        <v>84703042935</v>
      </c>
      <c r="I50" s="3">
        <v>15405287142</v>
      </c>
      <c r="K50" s="3">
        <v>14045682</v>
      </c>
      <c r="M50" s="3">
        <v>100108330077</v>
      </c>
      <c r="O50" s="3">
        <v>115756325725</v>
      </c>
      <c r="Q50" s="3">
        <v>-15647995648</v>
      </c>
      <c r="S50" s="3"/>
      <c r="T50" s="3"/>
    </row>
    <row r="51" spans="1:20" x14ac:dyDescent="0.5">
      <c r="A51" s="1" t="s">
        <v>84</v>
      </c>
      <c r="C51" s="3">
        <v>13901779</v>
      </c>
      <c r="E51" s="3">
        <v>94384203124</v>
      </c>
      <c r="G51" s="3">
        <v>92218545061</v>
      </c>
      <c r="I51" s="3">
        <v>2165658063</v>
      </c>
      <c r="K51" s="3">
        <v>13901779</v>
      </c>
      <c r="M51" s="3">
        <v>94384203124</v>
      </c>
      <c r="O51" s="3">
        <v>105441041223</v>
      </c>
      <c r="Q51" s="3">
        <v>-11056838099</v>
      </c>
      <c r="S51" s="3"/>
      <c r="T51" s="3"/>
    </row>
    <row r="52" spans="1:20" x14ac:dyDescent="0.5">
      <c r="A52" s="1" t="s">
        <v>55</v>
      </c>
      <c r="C52" s="3">
        <v>44176851</v>
      </c>
      <c r="E52" s="3">
        <v>173460295009</v>
      </c>
      <c r="G52" s="3">
        <v>169785219808</v>
      </c>
      <c r="I52" s="3">
        <v>3675075201</v>
      </c>
      <c r="K52" s="3">
        <v>44176851</v>
      </c>
      <c r="M52" s="3">
        <v>173460295009</v>
      </c>
      <c r="O52" s="3">
        <v>223460775020</v>
      </c>
      <c r="Q52" s="3">
        <v>-50000480011</v>
      </c>
      <c r="S52" s="3"/>
      <c r="T52" s="3"/>
    </row>
    <row r="53" spans="1:20" x14ac:dyDescent="0.5">
      <c r="A53" s="1" t="s">
        <v>54</v>
      </c>
      <c r="C53" s="3">
        <v>34615263</v>
      </c>
      <c r="E53" s="3">
        <v>245682417601</v>
      </c>
      <c r="G53" s="3">
        <v>231350111106</v>
      </c>
      <c r="I53" s="3">
        <v>14332306495</v>
      </c>
      <c r="K53" s="3">
        <v>34615263</v>
      </c>
      <c r="M53" s="3">
        <v>245682417601</v>
      </c>
      <c r="O53" s="3">
        <v>282137610519</v>
      </c>
      <c r="Q53" s="3">
        <v>-36455192918</v>
      </c>
      <c r="S53" s="3"/>
      <c r="T53" s="3"/>
    </row>
    <row r="54" spans="1:20" x14ac:dyDescent="0.5">
      <c r="A54" s="1" t="s">
        <v>53</v>
      </c>
      <c r="C54" s="3">
        <v>42885517</v>
      </c>
      <c r="E54" s="3">
        <v>213151740869</v>
      </c>
      <c r="G54" s="3">
        <v>200362636417</v>
      </c>
      <c r="I54" s="3">
        <v>12789104452</v>
      </c>
      <c r="K54" s="3">
        <v>42885517</v>
      </c>
      <c r="M54" s="3">
        <v>213151740869</v>
      </c>
      <c r="O54" s="3">
        <v>268860842860</v>
      </c>
      <c r="Q54" s="3">
        <v>-55709101991</v>
      </c>
      <c r="S54" s="3"/>
      <c r="T54" s="3"/>
    </row>
    <row r="55" spans="1:20" x14ac:dyDescent="0.5">
      <c r="A55" s="1" t="s">
        <v>57</v>
      </c>
      <c r="C55" s="3">
        <v>13188080</v>
      </c>
      <c r="E55" s="3">
        <v>154693408903</v>
      </c>
      <c r="G55" s="3">
        <v>137782010811</v>
      </c>
      <c r="I55" s="3">
        <v>16911398092</v>
      </c>
      <c r="K55" s="3">
        <v>13188080</v>
      </c>
      <c r="M55" s="3">
        <v>154693408903</v>
      </c>
      <c r="O55" s="3">
        <v>110351379557</v>
      </c>
      <c r="Q55" s="3">
        <v>44342029346</v>
      </c>
      <c r="S55" s="3"/>
      <c r="T55" s="3"/>
    </row>
    <row r="56" spans="1:20" x14ac:dyDescent="0.5">
      <c r="A56" s="1" t="s">
        <v>58</v>
      </c>
      <c r="C56" s="3">
        <v>20760713</v>
      </c>
      <c r="E56" s="3">
        <v>261060412484</v>
      </c>
      <c r="G56" s="3">
        <v>264362362364</v>
      </c>
      <c r="I56" s="3">
        <v>-3301949880</v>
      </c>
      <c r="K56" s="3">
        <v>20760713</v>
      </c>
      <c r="M56" s="3">
        <v>261060412484</v>
      </c>
      <c r="O56" s="3">
        <v>329948210336</v>
      </c>
      <c r="Q56" s="3">
        <v>-68887797852</v>
      </c>
      <c r="S56" s="3"/>
      <c r="T56" s="3"/>
    </row>
    <row r="57" spans="1:20" x14ac:dyDescent="0.5">
      <c r="A57" s="1" t="s">
        <v>74</v>
      </c>
      <c r="C57" s="3">
        <v>13496212</v>
      </c>
      <c r="E57" s="3">
        <v>85593502856</v>
      </c>
      <c r="G57" s="3">
        <v>83682235808</v>
      </c>
      <c r="I57" s="3">
        <v>1911267048</v>
      </c>
      <c r="K57" s="3">
        <v>13496212</v>
      </c>
      <c r="M57" s="3">
        <v>85593502856</v>
      </c>
      <c r="O57" s="3">
        <v>95429894743</v>
      </c>
      <c r="Q57" s="3">
        <v>-9836391887</v>
      </c>
      <c r="S57" s="3"/>
      <c r="T57" s="3"/>
    </row>
    <row r="58" spans="1:20" x14ac:dyDescent="0.5">
      <c r="A58" s="1" t="s">
        <v>87</v>
      </c>
      <c r="C58" s="3">
        <v>17387146</v>
      </c>
      <c r="E58" s="3">
        <v>127899324361</v>
      </c>
      <c r="G58" s="3">
        <v>121392226548</v>
      </c>
      <c r="I58" s="3">
        <v>6507097813</v>
      </c>
      <c r="K58" s="3">
        <v>17387146</v>
      </c>
      <c r="M58" s="3">
        <v>127899324361</v>
      </c>
      <c r="O58" s="3">
        <v>119899154007</v>
      </c>
      <c r="Q58" s="3">
        <v>8000170354</v>
      </c>
      <c r="S58" s="3"/>
      <c r="T58" s="3"/>
    </row>
    <row r="59" spans="1:20" x14ac:dyDescent="0.5">
      <c r="A59" s="1" t="s">
        <v>38</v>
      </c>
      <c r="C59" s="3">
        <v>4400785</v>
      </c>
      <c r="E59" s="3">
        <v>63519196780</v>
      </c>
      <c r="G59" s="3">
        <v>60719452569</v>
      </c>
      <c r="I59" s="3">
        <v>2799744211</v>
      </c>
      <c r="K59" s="3">
        <v>4400785</v>
      </c>
      <c r="M59" s="3">
        <v>63519196780</v>
      </c>
      <c r="O59" s="3">
        <v>106346534003</v>
      </c>
      <c r="Q59" s="3">
        <v>-42827337223</v>
      </c>
      <c r="S59" s="3"/>
      <c r="T59" s="3"/>
    </row>
    <row r="60" spans="1:20" x14ac:dyDescent="0.5">
      <c r="A60" s="1" t="s">
        <v>51</v>
      </c>
      <c r="C60" s="3">
        <v>1590000</v>
      </c>
      <c r="E60" s="3">
        <v>28133603100</v>
      </c>
      <c r="G60" s="3">
        <v>27754273620</v>
      </c>
      <c r="I60" s="3">
        <v>379329480</v>
      </c>
      <c r="K60" s="3">
        <v>1590000</v>
      </c>
      <c r="M60" s="3">
        <v>28133603100</v>
      </c>
      <c r="O60" s="3">
        <v>28706639333</v>
      </c>
      <c r="Q60" s="3">
        <v>-573036233</v>
      </c>
      <c r="S60" s="3"/>
      <c r="T60" s="3"/>
    </row>
    <row r="61" spans="1:20" x14ac:dyDescent="0.5">
      <c r="A61" s="1" t="s">
        <v>91</v>
      </c>
      <c r="C61" s="3">
        <v>23313852</v>
      </c>
      <c r="E61" s="3">
        <v>43476552473</v>
      </c>
      <c r="G61" s="3">
        <v>40081039866</v>
      </c>
      <c r="I61" s="3">
        <v>3395512607</v>
      </c>
      <c r="K61" s="3">
        <v>23313852</v>
      </c>
      <c r="M61" s="3">
        <v>43476552473</v>
      </c>
      <c r="O61" s="3">
        <v>43090578213</v>
      </c>
      <c r="Q61" s="3">
        <v>385974260</v>
      </c>
      <c r="S61" s="3"/>
      <c r="T61" s="3"/>
    </row>
    <row r="62" spans="1:20" x14ac:dyDescent="0.5">
      <c r="A62" s="1" t="s">
        <v>80</v>
      </c>
      <c r="C62" s="3">
        <v>19897814</v>
      </c>
      <c r="E62" s="3">
        <v>276714113873</v>
      </c>
      <c r="G62" s="3">
        <v>276144450872</v>
      </c>
      <c r="I62" s="3">
        <v>569663001</v>
      </c>
      <c r="K62" s="3">
        <v>19897814</v>
      </c>
      <c r="M62" s="3">
        <v>276714113873</v>
      </c>
      <c r="O62" s="3">
        <v>252451340233</v>
      </c>
      <c r="Q62" s="3">
        <v>24262773640</v>
      </c>
      <c r="S62" s="3"/>
      <c r="T62" s="3"/>
    </row>
    <row r="63" spans="1:20" x14ac:dyDescent="0.5">
      <c r="A63" s="1" t="s">
        <v>41</v>
      </c>
      <c r="C63" s="3">
        <v>9859186</v>
      </c>
      <c r="E63" s="3">
        <v>117116259927</v>
      </c>
      <c r="G63" s="3">
        <v>107347478956</v>
      </c>
      <c r="I63" s="3">
        <v>9768780971</v>
      </c>
      <c r="K63" s="3">
        <v>9859186</v>
      </c>
      <c r="M63" s="3">
        <v>117116259927</v>
      </c>
      <c r="O63" s="3">
        <v>104186147153</v>
      </c>
      <c r="Q63" s="3">
        <v>12930112774</v>
      </c>
      <c r="S63" s="3"/>
      <c r="T63" s="3"/>
    </row>
    <row r="64" spans="1:20" x14ac:dyDescent="0.5">
      <c r="A64" s="1" t="s">
        <v>32</v>
      </c>
      <c r="C64" s="3">
        <v>1788195</v>
      </c>
      <c r="E64" s="3">
        <v>113123615457</v>
      </c>
      <c r="G64" s="3">
        <v>98703925331</v>
      </c>
      <c r="I64" s="3">
        <v>14419690126</v>
      </c>
      <c r="K64" s="3">
        <v>1788195</v>
      </c>
      <c r="M64" s="3">
        <v>113123615457</v>
      </c>
      <c r="O64" s="3">
        <v>150887117187</v>
      </c>
      <c r="Q64" s="3">
        <v>-37763501730</v>
      </c>
      <c r="S64" s="3"/>
      <c r="T64" s="3"/>
    </row>
    <row r="65" spans="1:20" x14ac:dyDescent="0.5">
      <c r="A65" s="1" t="s">
        <v>92</v>
      </c>
      <c r="C65" s="3">
        <v>886900</v>
      </c>
      <c r="E65" s="3">
        <v>23142602306</v>
      </c>
      <c r="G65" s="3">
        <v>23248397058</v>
      </c>
      <c r="I65" s="3">
        <v>-105794752</v>
      </c>
      <c r="K65" s="3">
        <v>886900</v>
      </c>
      <c r="M65" s="3">
        <v>23142602306</v>
      </c>
      <c r="O65" s="3">
        <v>26792521297</v>
      </c>
      <c r="Q65" s="3">
        <v>-3649918991</v>
      </c>
      <c r="S65" s="3"/>
      <c r="T65" s="3"/>
    </row>
    <row r="66" spans="1:20" x14ac:dyDescent="0.5">
      <c r="A66" s="1" t="s">
        <v>61</v>
      </c>
      <c r="C66" s="3">
        <v>3670531</v>
      </c>
      <c r="E66" s="3">
        <v>79687418877</v>
      </c>
      <c r="G66" s="3">
        <v>75534981190</v>
      </c>
      <c r="I66" s="3">
        <v>4152437687</v>
      </c>
      <c r="K66" s="3">
        <v>3670531</v>
      </c>
      <c r="M66" s="3">
        <v>79687418877</v>
      </c>
      <c r="O66" s="3">
        <v>80795721343</v>
      </c>
      <c r="Q66" s="3">
        <v>-1108302466</v>
      </c>
      <c r="S66" s="3"/>
      <c r="T66" s="3"/>
    </row>
    <row r="67" spans="1:20" x14ac:dyDescent="0.5">
      <c r="A67" s="1" t="s">
        <v>60</v>
      </c>
      <c r="C67" s="3">
        <v>6711291</v>
      </c>
      <c r="E67" s="3">
        <v>127489667022</v>
      </c>
      <c r="G67" s="3">
        <v>77969770722</v>
      </c>
      <c r="I67" s="3">
        <v>49519896300</v>
      </c>
      <c r="K67" s="3">
        <v>6711291</v>
      </c>
      <c r="M67" s="3">
        <v>127489667022</v>
      </c>
      <c r="O67" s="3">
        <v>112307170150</v>
      </c>
      <c r="Q67" s="3">
        <v>15182496872</v>
      </c>
      <c r="S67" s="3"/>
      <c r="T67" s="3"/>
    </row>
    <row r="68" spans="1:20" x14ac:dyDescent="0.5">
      <c r="A68" s="1" t="s">
        <v>72</v>
      </c>
      <c r="C68" s="3">
        <v>5406715</v>
      </c>
      <c r="E68" s="3">
        <v>68364212981</v>
      </c>
      <c r="G68" s="3">
        <v>62327156444</v>
      </c>
      <c r="I68" s="3">
        <v>6037056537</v>
      </c>
      <c r="K68" s="3">
        <v>5406715</v>
      </c>
      <c r="M68" s="3">
        <v>68364212981</v>
      </c>
      <c r="O68" s="3">
        <v>69193048690</v>
      </c>
      <c r="Q68" s="3">
        <v>-828835709</v>
      </c>
      <c r="S68" s="3"/>
      <c r="T68" s="3"/>
    </row>
    <row r="69" spans="1:20" x14ac:dyDescent="0.5">
      <c r="A69" s="1" t="s">
        <v>95</v>
      </c>
      <c r="C69" s="3">
        <v>638285</v>
      </c>
      <c r="E69" s="3">
        <v>5655184451</v>
      </c>
      <c r="G69" s="3">
        <v>6518175135</v>
      </c>
      <c r="I69" s="3">
        <v>-862990684</v>
      </c>
      <c r="K69" s="3">
        <v>638285</v>
      </c>
      <c r="M69" s="3">
        <v>5655184451</v>
      </c>
      <c r="O69" s="3">
        <v>6518175135</v>
      </c>
      <c r="Q69" s="3">
        <v>-862990684</v>
      </c>
      <c r="S69" s="3"/>
      <c r="T69" s="3"/>
    </row>
    <row r="70" spans="1:20" x14ac:dyDescent="0.5">
      <c r="A70" s="1" t="s">
        <v>59</v>
      </c>
      <c r="C70" s="3">
        <v>6493226</v>
      </c>
      <c r="E70" s="3">
        <v>234624393947</v>
      </c>
      <c r="G70" s="3">
        <v>213324242640</v>
      </c>
      <c r="I70" s="3">
        <v>21300151307</v>
      </c>
      <c r="K70" s="3">
        <v>6493226</v>
      </c>
      <c r="M70" s="3">
        <v>234624393947</v>
      </c>
      <c r="O70" s="3">
        <v>253964338618</v>
      </c>
      <c r="Q70" s="3">
        <v>-19339944671</v>
      </c>
      <c r="S70" s="3"/>
      <c r="T70" s="3"/>
    </row>
    <row r="71" spans="1:20" x14ac:dyDescent="0.5">
      <c r="A71" s="1" t="s">
        <v>48</v>
      </c>
      <c r="C71" s="3">
        <v>4294801</v>
      </c>
      <c r="E71" s="3">
        <v>48584030109</v>
      </c>
      <c r="G71" s="3">
        <v>47900950600</v>
      </c>
      <c r="I71" s="3">
        <v>683079509</v>
      </c>
      <c r="K71" s="3">
        <v>4294801</v>
      </c>
      <c r="M71" s="3">
        <v>48584030109</v>
      </c>
      <c r="O71" s="3">
        <v>36629278030</v>
      </c>
      <c r="Q71" s="3">
        <v>11954752079</v>
      </c>
      <c r="S71" s="3"/>
      <c r="T71" s="3"/>
    </row>
    <row r="72" spans="1:20" x14ac:dyDescent="0.5">
      <c r="A72" s="1" t="s">
        <v>49</v>
      </c>
      <c r="C72" s="3">
        <v>537833</v>
      </c>
      <c r="E72" s="3">
        <v>238178954121</v>
      </c>
      <c r="G72" s="3">
        <v>222407283758</v>
      </c>
      <c r="I72" s="3">
        <v>15771670363</v>
      </c>
      <c r="K72" s="3">
        <v>537833</v>
      </c>
      <c r="M72" s="3">
        <v>238178954121</v>
      </c>
      <c r="O72" s="3">
        <v>243945414609</v>
      </c>
      <c r="Q72" s="3">
        <v>-5766460488</v>
      </c>
      <c r="S72" s="3"/>
      <c r="T72" s="3"/>
    </row>
    <row r="73" spans="1:20" x14ac:dyDescent="0.5">
      <c r="A73" s="1" t="s">
        <v>99</v>
      </c>
      <c r="C73" s="3">
        <v>16605</v>
      </c>
      <c r="E73" s="3">
        <v>158013854</v>
      </c>
      <c r="G73" s="3">
        <v>164777765</v>
      </c>
      <c r="I73" s="3">
        <v>-6763911</v>
      </c>
      <c r="K73" s="3">
        <v>16605</v>
      </c>
      <c r="M73" s="3">
        <v>158013854</v>
      </c>
      <c r="O73" s="3">
        <v>164777765</v>
      </c>
      <c r="Q73" s="3">
        <v>-6763911</v>
      </c>
      <c r="S73" s="3"/>
      <c r="T73" s="3"/>
    </row>
    <row r="74" spans="1:20" x14ac:dyDescent="0.5">
      <c r="A74" s="1" t="s">
        <v>21</v>
      </c>
      <c r="C74" s="3">
        <v>1265372</v>
      </c>
      <c r="E74" s="3">
        <v>48301172605</v>
      </c>
      <c r="G74" s="3">
        <v>42875073991</v>
      </c>
      <c r="I74" s="3">
        <v>5426098614</v>
      </c>
      <c r="K74" s="3">
        <v>1265372</v>
      </c>
      <c r="M74" s="3">
        <v>48301172605</v>
      </c>
      <c r="O74" s="3">
        <v>47696675128</v>
      </c>
      <c r="Q74" s="3">
        <v>604497477</v>
      </c>
      <c r="S74" s="3"/>
      <c r="T74" s="3"/>
    </row>
    <row r="75" spans="1:20" x14ac:dyDescent="0.5">
      <c r="A75" s="1" t="s">
        <v>19</v>
      </c>
      <c r="C75" s="3">
        <v>26715041</v>
      </c>
      <c r="E75" s="3">
        <v>178191340455</v>
      </c>
      <c r="G75" s="3">
        <v>150260559464</v>
      </c>
      <c r="I75" s="3">
        <v>27930780991</v>
      </c>
      <c r="K75" s="3">
        <v>26715041</v>
      </c>
      <c r="M75" s="3">
        <v>178191340455</v>
      </c>
      <c r="O75" s="3">
        <v>167434531041</v>
      </c>
      <c r="Q75" s="3">
        <v>10756809414</v>
      </c>
      <c r="S75" s="3"/>
      <c r="T75" s="3"/>
    </row>
    <row r="76" spans="1:20" x14ac:dyDescent="0.5">
      <c r="A76" s="1" t="s">
        <v>86</v>
      </c>
      <c r="C76" s="3">
        <v>8508652</v>
      </c>
      <c r="E76" s="3">
        <v>135751309605</v>
      </c>
      <c r="G76" s="3">
        <v>116092800292</v>
      </c>
      <c r="I76" s="3">
        <v>19658509313</v>
      </c>
      <c r="K76" s="3">
        <v>8508652</v>
      </c>
      <c r="M76" s="3">
        <v>135751309605</v>
      </c>
      <c r="O76" s="3">
        <v>110294077361</v>
      </c>
      <c r="Q76" s="3">
        <v>25457232244</v>
      </c>
      <c r="S76" s="3"/>
      <c r="T76" s="3"/>
    </row>
    <row r="77" spans="1:20" x14ac:dyDescent="0.5">
      <c r="A77" s="1" t="s">
        <v>85</v>
      </c>
      <c r="C77" s="3">
        <v>1120344</v>
      </c>
      <c r="E77" s="3">
        <v>14466676612</v>
      </c>
      <c r="G77" s="3">
        <v>14995908070</v>
      </c>
      <c r="I77" s="3">
        <v>-529231458</v>
      </c>
      <c r="K77" s="3">
        <v>1120344</v>
      </c>
      <c r="M77" s="3">
        <v>14466676612</v>
      </c>
      <c r="O77" s="3">
        <v>15392655841</v>
      </c>
      <c r="Q77" s="3">
        <v>-925979229</v>
      </c>
      <c r="S77" s="3"/>
      <c r="T77" s="3"/>
    </row>
    <row r="78" spans="1:20" x14ac:dyDescent="0.5">
      <c r="A78" s="1" t="s">
        <v>78</v>
      </c>
      <c r="C78" s="3">
        <v>46045680</v>
      </c>
      <c r="E78" s="3">
        <v>504404224408</v>
      </c>
      <c r="G78" s="3">
        <v>481148074414</v>
      </c>
      <c r="I78" s="3">
        <v>23256149994</v>
      </c>
      <c r="K78" s="3">
        <v>46045680</v>
      </c>
      <c r="M78" s="3">
        <v>504404224408</v>
      </c>
      <c r="O78" s="3">
        <v>480406880492</v>
      </c>
      <c r="Q78" s="3">
        <v>23997343916</v>
      </c>
      <c r="S78" s="3"/>
      <c r="T78" s="3"/>
    </row>
    <row r="79" spans="1:20" x14ac:dyDescent="0.5">
      <c r="A79" s="1" t="s">
        <v>75</v>
      </c>
      <c r="C79" s="3">
        <v>90259162</v>
      </c>
      <c r="E79" s="3">
        <v>491677217523</v>
      </c>
      <c r="G79" s="3">
        <v>441815512404</v>
      </c>
      <c r="I79" s="3">
        <v>49861705119</v>
      </c>
      <c r="K79" s="3">
        <v>90259162</v>
      </c>
      <c r="M79" s="3">
        <v>491677217523</v>
      </c>
      <c r="O79" s="3">
        <v>611372669203</v>
      </c>
      <c r="Q79" s="3">
        <v>-119695451680</v>
      </c>
      <c r="S79" s="3"/>
      <c r="T79" s="3"/>
    </row>
    <row r="80" spans="1:20" x14ac:dyDescent="0.5">
      <c r="A80" s="1" t="s">
        <v>93</v>
      </c>
      <c r="C80" s="3">
        <v>6152479</v>
      </c>
      <c r="E80" s="3">
        <v>114794912746</v>
      </c>
      <c r="G80" s="3">
        <v>96877932584</v>
      </c>
      <c r="I80" s="3">
        <v>17916980162</v>
      </c>
      <c r="K80" s="3">
        <v>6152479</v>
      </c>
      <c r="M80" s="3">
        <v>114794912746</v>
      </c>
      <c r="O80" s="3">
        <v>100153006912</v>
      </c>
      <c r="Q80" s="3">
        <v>14641905834</v>
      </c>
      <c r="S80" s="3"/>
      <c r="T80" s="3"/>
    </row>
    <row r="81" spans="1:20" x14ac:dyDescent="0.5">
      <c r="A81" s="1" t="s">
        <v>31</v>
      </c>
      <c r="C81" s="3">
        <v>1586653</v>
      </c>
      <c r="E81" s="3">
        <v>76132043255</v>
      </c>
      <c r="G81" s="3">
        <v>71798546452</v>
      </c>
      <c r="I81" s="3">
        <v>4333496803</v>
      </c>
      <c r="K81" s="3">
        <v>1586653</v>
      </c>
      <c r="M81" s="3">
        <v>76132043255</v>
      </c>
      <c r="O81" s="3">
        <v>76621929830</v>
      </c>
      <c r="Q81" s="3">
        <v>-489886575</v>
      </c>
      <c r="S81" s="3"/>
      <c r="T81" s="3"/>
    </row>
    <row r="82" spans="1:20" x14ac:dyDescent="0.5">
      <c r="A82" s="1" t="s">
        <v>77</v>
      </c>
      <c r="C82" s="3">
        <v>898068</v>
      </c>
      <c r="E82" s="3">
        <v>18229434196</v>
      </c>
      <c r="G82" s="3">
        <v>16885785176</v>
      </c>
      <c r="I82" s="3">
        <v>1343649020</v>
      </c>
      <c r="K82" s="3">
        <v>898068</v>
      </c>
      <c r="M82" s="3">
        <v>18229434196</v>
      </c>
      <c r="O82" s="3">
        <v>22897992510</v>
      </c>
      <c r="Q82" s="3">
        <v>-4668558314</v>
      </c>
      <c r="S82" s="3"/>
      <c r="T82" s="3"/>
    </row>
    <row r="83" spans="1:20" x14ac:dyDescent="0.5">
      <c r="A83" s="1" t="s">
        <v>42</v>
      </c>
      <c r="C83" s="3">
        <v>3215242</v>
      </c>
      <c r="E83" s="3">
        <v>28924807356</v>
      </c>
      <c r="G83" s="3">
        <v>26091872071</v>
      </c>
      <c r="I83" s="3">
        <v>2832935285</v>
      </c>
      <c r="K83" s="3">
        <v>3215242</v>
      </c>
      <c r="M83" s="3">
        <v>28924807356</v>
      </c>
      <c r="O83" s="3">
        <v>27247360660</v>
      </c>
      <c r="Q83" s="3">
        <v>1677446696</v>
      </c>
      <c r="S83" s="3"/>
      <c r="T83" s="3"/>
    </row>
    <row r="84" spans="1:20" x14ac:dyDescent="0.5">
      <c r="A84" s="1" t="s">
        <v>47</v>
      </c>
      <c r="C84" s="3">
        <v>2217122</v>
      </c>
      <c r="E84" s="3">
        <v>48376266223</v>
      </c>
      <c r="G84" s="3">
        <v>46630207129</v>
      </c>
      <c r="I84" s="3">
        <v>1746059094</v>
      </c>
      <c r="K84" s="3">
        <v>2217122</v>
      </c>
      <c r="M84" s="3">
        <v>48376266223</v>
      </c>
      <c r="O84" s="3">
        <v>54281804537</v>
      </c>
      <c r="Q84" s="3">
        <v>-5905538314</v>
      </c>
      <c r="S84" s="3"/>
      <c r="T84" s="3"/>
    </row>
    <row r="85" spans="1:20" x14ac:dyDescent="0.5">
      <c r="A85" s="1" t="s">
        <v>15</v>
      </c>
      <c r="C85" s="3">
        <v>51449352</v>
      </c>
      <c r="E85" s="3">
        <v>98501857812</v>
      </c>
      <c r="G85" s="3">
        <v>97120990647</v>
      </c>
      <c r="I85" s="3">
        <v>1380867165</v>
      </c>
      <c r="K85" s="3">
        <v>51449352</v>
      </c>
      <c r="M85" s="3">
        <v>98501857812</v>
      </c>
      <c r="O85" s="3">
        <v>102542172851</v>
      </c>
      <c r="Q85" s="3">
        <v>-4040315039</v>
      </c>
      <c r="S85" s="3"/>
      <c r="T85" s="3"/>
    </row>
    <row r="86" spans="1:20" x14ac:dyDescent="0.5">
      <c r="A86" s="1" t="s">
        <v>17</v>
      </c>
      <c r="C86" s="3">
        <v>24077083</v>
      </c>
      <c r="E86" s="3">
        <v>46766692791</v>
      </c>
      <c r="G86" s="3">
        <v>47771913413</v>
      </c>
      <c r="I86" s="3">
        <v>-1005220622</v>
      </c>
      <c r="K86" s="3">
        <v>24077083</v>
      </c>
      <c r="M86" s="3">
        <v>46766692791</v>
      </c>
      <c r="O86" s="3">
        <v>48154854603</v>
      </c>
      <c r="Q86" s="3">
        <v>-1388161812</v>
      </c>
      <c r="S86" s="3"/>
      <c r="T86" s="3"/>
    </row>
    <row r="87" spans="1:20" x14ac:dyDescent="0.5">
      <c r="A87" s="1" t="s">
        <v>46</v>
      </c>
      <c r="C87" s="3">
        <v>23646519</v>
      </c>
      <c r="E87" s="3">
        <v>104107286576</v>
      </c>
      <c r="G87" s="3">
        <v>82636118097</v>
      </c>
      <c r="I87" s="3">
        <v>21471168479</v>
      </c>
      <c r="K87" s="3">
        <v>23646519</v>
      </c>
      <c r="M87" s="3">
        <v>104107286576</v>
      </c>
      <c r="O87" s="3">
        <v>123011417432</v>
      </c>
      <c r="Q87" s="3">
        <v>-18904130856</v>
      </c>
      <c r="S87" s="3"/>
      <c r="T87" s="3"/>
    </row>
    <row r="88" spans="1:20" x14ac:dyDescent="0.5">
      <c r="A88" s="1" t="s">
        <v>68</v>
      </c>
      <c r="C88" s="3">
        <v>27131378</v>
      </c>
      <c r="E88" s="3">
        <v>179484992632</v>
      </c>
      <c r="G88" s="3">
        <v>174847280097</v>
      </c>
      <c r="I88" s="3">
        <v>4637712535</v>
      </c>
      <c r="K88" s="3">
        <v>27131378</v>
      </c>
      <c r="M88" s="3">
        <v>179484992632</v>
      </c>
      <c r="O88" s="3">
        <v>195133373291</v>
      </c>
      <c r="Q88" s="3">
        <v>-15648380659</v>
      </c>
      <c r="S88" s="3"/>
      <c r="T88" s="3"/>
    </row>
    <row r="89" spans="1:20" x14ac:dyDescent="0.5">
      <c r="A89" s="1" t="s">
        <v>89</v>
      </c>
      <c r="C89" s="3">
        <v>4480432</v>
      </c>
      <c r="E89" s="3">
        <v>77362044472</v>
      </c>
      <c r="G89" s="3">
        <v>62034486860</v>
      </c>
      <c r="I89" s="3">
        <v>15327557612</v>
      </c>
      <c r="K89" s="3">
        <v>4480432</v>
      </c>
      <c r="M89" s="3">
        <v>77362044472</v>
      </c>
      <c r="O89" s="3">
        <v>86485437147</v>
      </c>
      <c r="Q89" s="3">
        <v>-9123392675</v>
      </c>
      <c r="S89" s="3"/>
      <c r="T89" s="3"/>
    </row>
    <row r="90" spans="1:20" x14ac:dyDescent="0.5">
      <c r="A90" s="1" t="s">
        <v>88</v>
      </c>
      <c r="C90" s="3">
        <v>3968114</v>
      </c>
      <c r="E90" s="3">
        <v>164683030380</v>
      </c>
      <c r="G90" s="3">
        <v>157582923681</v>
      </c>
      <c r="I90" s="3">
        <v>7100106699</v>
      </c>
      <c r="K90" s="3">
        <v>3968114</v>
      </c>
      <c r="M90" s="3">
        <v>164683030380</v>
      </c>
      <c r="O90" s="3">
        <v>188353997213</v>
      </c>
      <c r="Q90" s="3">
        <v>-23670966833</v>
      </c>
      <c r="S90" s="3"/>
      <c r="T90" s="3"/>
    </row>
    <row r="91" spans="1:20" x14ac:dyDescent="0.5">
      <c r="A91" s="1" t="s">
        <v>63</v>
      </c>
      <c r="C91" s="3">
        <v>10200001</v>
      </c>
      <c r="E91" s="3">
        <v>80100556852</v>
      </c>
      <c r="G91" s="3">
        <v>75943439345</v>
      </c>
      <c r="I91" s="3">
        <v>4157117507</v>
      </c>
      <c r="K91" s="3">
        <v>10200001</v>
      </c>
      <c r="M91" s="3">
        <v>80100556852</v>
      </c>
      <c r="O91" s="3">
        <v>88239587114</v>
      </c>
      <c r="Q91" s="3">
        <v>-8139030262</v>
      </c>
      <c r="S91" s="3"/>
      <c r="T91" s="3"/>
    </row>
    <row r="92" spans="1:20" x14ac:dyDescent="0.5">
      <c r="A92" s="1" t="s">
        <v>16</v>
      </c>
      <c r="C92" s="3">
        <v>0</v>
      </c>
      <c r="E92" s="3">
        <v>0</v>
      </c>
      <c r="G92" s="3">
        <v>0</v>
      </c>
      <c r="I92" s="3">
        <v>0</v>
      </c>
      <c r="K92" s="3">
        <v>40523191</v>
      </c>
      <c r="M92" s="3">
        <v>96435294764</v>
      </c>
      <c r="O92" s="3">
        <v>94994810448</v>
      </c>
      <c r="Q92" s="3">
        <v>1440484316</v>
      </c>
      <c r="S92" s="3"/>
      <c r="T92" s="3"/>
    </row>
    <row r="93" spans="1:20" x14ac:dyDescent="0.5">
      <c r="A93" s="1" t="s">
        <v>43</v>
      </c>
      <c r="C93" s="3">
        <v>0</v>
      </c>
      <c r="E93" s="3">
        <v>0</v>
      </c>
      <c r="G93" s="3">
        <v>-9835398127</v>
      </c>
      <c r="I93" s="3">
        <v>9835398127</v>
      </c>
      <c r="K93" s="3">
        <v>0</v>
      </c>
      <c r="M93" s="3">
        <v>0</v>
      </c>
      <c r="O93" s="3">
        <v>0</v>
      </c>
      <c r="Q93" s="3">
        <v>0</v>
      </c>
      <c r="S93" s="3"/>
      <c r="T93" s="3"/>
    </row>
    <row r="94" spans="1:20" x14ac:dyDescent="0.5">
      <c r="A94" s="1" t="s">
        <v>39</v>
      </c>
      <c r="C94" s="3">
        <v>0</v>
      </c>
      <c r="E94" s="3">
        <v>0</v>
      </c>
      <c r="G94" s="3">
        <v>-8002543482</v>
      </c>
      <c r="I94" s="3">
        <v>8002543482</v>
      </c>
      <c r="K94" s="3">
        <v>0</v>
      </c>
      <c r="M94" s="3">
        <v>0</v>
      </c>
      <c r="O94" s="3">
        <v>0</v>
      </c>
      <c r="Q94" s="3">
        <v>0</v>
      </c>
      <c r="S94" s="3"/>
      <c r="T94" s="3"/>
    </row>
    <row r="95" spans="1:20" x14ac:dyDescent="0.5">
      <c r="A95" s="1" t="s">
        <v>262</v>
      </c>
      <c r="C95" s="3">
        <v>0</v>
      </c>
      <c r="E95" s="3">
        <v>0</v>
      </c>
      <c r="G95" s="3">
        <v>3117202073</v>
      </c>
      <c r="I95" s="3">
        <v>-3117202073</v>
      </c>
      <c r="K95" s="3">
        <v>0</v>
      </c>
      <c r="M95" s="3">
        <v>0</v>
      </c>
      <c r="O95" s="3">
        <v>0</v>
      </c>
      <c r="Q95" s="3">
        <v>0</v>
      </c>
      <c r="S95" s="3"/>
      <c r="T95" s="3"/>
    </row>
    <row r="96" spans="1:20" x14ac:dyDescent="0.5">
      <c r="A96" s="1" t="s">
        <v>263</v>
      </c>
      <c r="C96" s="3"/>
      <c r="E96" s="3"/>
      <c r="G96" s="3">
        <v>798211894</v>
      </c>
      <c r="I96" s="3">
        <v>-798211894</v>
      </c>
      <c r="K96" s="3">
        <v>0</v>
      </c>
      <c r="M96" s="3">
        <v>0</v>
      </c>
      <c r="O96" s="3">
        <v>0</v>
      </c>
      <c r="Q96" s="3">
        <v>0</v>
      </c>
      <c r="S96" s="3"/>
      <c r="T96" s="3"/>
    </row>
    <row r="97" spans="1:20" x14ac:dyDescent="0.5">
      <c r="A97" s="1" t="s">
        <v>149</v>
      </c>
      <c r="C97" s="3">
        <v>420511</v>
      </c>
      <c r="E97" s="3">
        <v>417802860643</v>
      </c>
      <c r="G97" s="3">
        <v>416146347600</v>
      </c>
      <c r="I97" s="3">
        <v>1656513043</v>
      </c>
      <c r="K97" s="3">
        <v>420511</v>
      </c>
      <c r="M97" s="3">
        <v>417802860643</v>
      </c>
      <c r="O97" s="3">
        <v>416494965631</v>
      </c>
      <c r="Q97" s="3">
        <v>1307895012</v>
      </c>
      <c r="S97" s="3"/>
      <c r="T97" s="3"/>
    </row>
    <row r="98" spans="1:20" x14ac:dyDescent="0.5">
      <c r="A98" s="1" t="s">
        <v>125</v>
      </c>
      <c r="C98" s="3">
        <v>34430</v>
      </c>
      <c r="E98" s="3">
        <v>32566941971</v>
      </c>
      <c r="G98" s="3">
        <v>32014784868</v>
      </c>
      <c r="I98" s="3">
        <v>552157103</v>
      </c>
      <c r="K98" s="3">
        <v>34430</v>
      </c>
      <c r="M98" s="3">
        <v>32566941971</v>
      </c>
      <c r="O98" s="3">
        <v>29993963945</v>
      </c>
      <c r="Q98" s="3">
        <v>2572978026</v>
      </c>
      <c r="S98" s="3"/>
      <c r="T98" s="3"/>
    </row>
    <row r="99" spans="1:20" x14ac:dyDescent="0.5">
      <c r="A99" s="1" t="s">
        <v>122</v>
      </c>
      <c r="C99" s="3">
        <v>97965</v>
      </c>
      <c r="E99" s="3">
        <v>93833459602</v>
      </c>
      <c r="G99" s="3">
        <v>92138972283</v>
      </c>
      <c r="I99" s="3">
        <v>1694487319</v>
      </c>
      <c r="K99" s="3">
        <v>97965</v>
      </c>
      <c r="M99" s="3">
        <v>93833459602</v>
      </c>
      <c r="O99" s="3">
        <v>86335447991</v>
      </c>
      <c r="Q99" s="3">
        <v>7498011611</v>
      </c>
      <c r="S99" s="3"/>
      <c r="T99" s="3"/>
    </row>
    <row r="100" spans="1:20" x14ac:dyDescent="0.5">
      <c r="A100" s="1" t="s">
        <v>118</v>
      </c>
      <c r="C100" s="3">
        <v>2348</v>
      </c>
      <c r="E100" s="3">
        <v>2284894187</v>
      </c>
      <c r="G100" s="3">
        <v>2245454937</v>
      </c>
      <c r="I100" s="3">
        <v>39439250</v>
      </c>
      <c r="K100" s="3">
        <v>2348</v>
      </c>
      <c r="M100" s="3">
        <v>2284894187</v>
      </c>
      <c r="O100" s="3">
        <v>2094644408</v>
      </c>
      <c r="Q100" s="3">
        <v>190249779</v>
      </c>
      <c r="S100" s="3"/>
      <c r="T100" s="3"/>
    </row>
    <row r="101" spans="1:20" x14ac:dyDescent="0.5">
      <c r="A101" s="1" t="s">
        <v>131</v>
      </c>
      <c r="C101" s="3">
        <v>120000</v>
      </c>
      <c r="E101" s="3">
        <v>109718909842</v>
      </c>
      <c r="G101" s="3">
        <v>107308546800</v>
      </c>
      <c r="I101" s="3">
        <v>2410363042</v>
      </c>
      <c r="K101" s="3">
        <v>120000</v>
      </c>
      <c r="M101" s="3">
        <v>109718909842</v>
      </c>
      <c r="O101" s="3">
        <v>100819467532</v>
      </c>
      <c r="Q101" s="3">
        <v>8899442310</v>
      </c>
      <c r="S101" s="3"/>
      <c r="T101" s="3"/>
    </row>
    <row r="102" spans="1:20" x14ac:dyDescent="0.5">
      <c r="A102" s="1" t="s">
        <v>152</v>
      </c>
      <c r="C102" s="3">
        <v>100000</v>
      </c>
      <c r="E102" s="3">
        <v>99481965625</v>
      </c>
      <c r="G102" s="3">
        <v>99977875725</v>
      </c>
      <c r="I102" s="3">
        <v>-495910100</v>
      </c>
      <c r="K102" s="3">
        <v>100000</v>
      </c>
      <c r="M102" s="3">
        <v>99481965625</v>
      </c>
      <c r="O102" s="3">
        <v>97415543750</v>
      </c>
      <c r="Q102" s="3">
        <v>2066421875</v>
      </c>
      <c r="S102" s="3"/>
      <c r="T102" s="3"/>
    </row>
    <row r="103" spans="1:20" x14ac:dyDescent="0.5">
      <c r="A103" s="1" t="s">
        <v>155</v>
      </c>
      <c r="C103" s="3">
        <v>140000</v>
      </c>
      <c r="E103" s="3">
        <v>137875005625</v>
      </c>
      <c r="G103" s="3">
        <v>139973225253</v>
      </c>
      <c r="I103" s="3">
        <v>-2098219628</v>
      </c>
      <c r="K103" s="3">
        <v>140000</v>
      </c>
      <c r="M103" s="3">
        <v>137875005625</v>
      </c>
      <c r="O103" s="3">
        <v>137776805000</v>
      </c>
      <c r="Q103" s="3">
        <v>98200625</v>
      </c>
      <c r="S103" s="3"/>
      <c r="T103" s="3"/>
    </row>
    <row r="104" spans="1:20" x14ac:dyDescent="0.5">
      <c r="A104" s="1" t="s">
        <v>137</v>
      </c>
      <c r="C104" s="3">
        <v>170000</v>
      </c>
      <c r="E104" s="3">
        <v>144473809375</v>
      </c>
      <c r="G104" s="3">
        <v>142173526642</v>
      </c>
      <c r="I104" s="3">
        <v>2300282733</v>
      </c>
      <c r="K104" s="3">
        <v>170000</v>
      </c>
      <c r="M104" s="3">
        <v>144473809375</v>
      </c>
      <c r="O104" s="3">
        <v>139622965887</v>
      </c>
      <c r="Q104" s="3">
        <v>4850843488</v>
      </c>
      <c r="S104" s="3"/>
      <c r="T104" s="3"/>
    </row>
    <row r="105" spans="1:20" x14ac:dyDescent="0.5">
      <c r="A105" s="1" t="s">
        <v>140</v>
      </c>
      <c r="C105" s="3">
        <v>13857</v>
      </c>
      <c r="E105" s="3">
        <v>11700115469</v>
      </c>
      <c r="G105" s="3">
        <v>11461198481</v>
      </c>
      <c r="I105" s="3">
        <v>238916988</v>
      </c>
      <c r="K105" s="3">
        <v>13857</v>
      </c>
      <c r="M105" s="3">
        <v>11700115469</v>
      </c>
      <c r="O105" s="3">
        <v>11163208274</v>
      </c>
      <c r="Q105" s="3">
        <v>536907195</v>
      </c>
      <c r="S105" s="3"/>
      <c r="T105" s="3"/>
    </row>
    <row r="106" spans="1:20" x14ac:dyDescent="0.5">
      <c r="A106" s="1" t="s">
        <v>143</v>
      </c>
      <c r="C106" s="3">
        <v>393934</v>
      </c>
      <c r="E106" s="3">
        <v>323991374317</v>
      </c>
      <c r="G106" s="3">
        <v>318995855709</v>
      </c>
      <c r="I106" s="3">
        <v>4995518608</v>
      </c>
      <c r="K106" s="3">
        <v>393934</v>
      </c>
      <c r="M106" s="3">
        <v>323991374317</v>
      </c>
      <c r="O106" s="3">
        <v>305145705374</v>
      </c>
      <c r="Q106" s="3">
        <v>18845668943</v>
      </c>
      <c r="S106" s="3"/>
      <c r="T106" s="3"/>
    </row>
    <row r="107" spans="1:20" x14ac:dyDescent="0.5">
      <c r="A107" s="1" t="s">
        <v>134</v>
      </c>
      <c r="C107" s="3">
        <v>179889</v>
      </c>
      <c r="E107" s="3">
        <v>164029032348</v>
      </c>
      <c r="G107" s="3">
        <v>160631015353</v>
      </c>
      <c r="I107" s="3">
        <v>3398016995</v>
      </c>
      <c r="K107" s="3">
        <v>179889</v>
      </c>
      <c r="M107" s="3">
        <v>164029032348</v>
      </c>
      <c r="O107" s="3">
        <v>155121535665</v>
      </c>
      <c r="Q107" s="3">
        <v>8907496683</v>
      </c>
      <c r="S107" s="3"/>
      <c r="T107" s="3"/>
    </row>
    <row r="108" spans="1:20" x14ac:dyDescent="0.5">
      <c r="A108" s="1" t="s">
        <v>146</v>
      </c>
      <c r="C108" s="3">
        <v>38137</v>
      </c>
      <c r="E108" s="3">
        <v>30199029433</v>
      </c>
      <c r="G108" s="3">
        <v>29665589507</v>
      </c>
      <c r="I108" s="3">
        <v>533439926</v>
      </c>
      <c r="K108" s="3">
        <v>38137</v>
      </c>
      <c r="M108" s="3">
        <v>30199029433</v>
      </c>
      <c r="O108" s="3">
        <v>27806998254</v>
      </c>
      <c r="Q108" s="3">
        <v>2392031179</v>
      </c>
      <c r="S108" s="3"/>
      <c r="T108" s="3"/>
    </row>
    <row r="109" spans="1:20" x14ac:dyDescent="0.5">
      <c r="A109" s="1" t="s">
        <v>157</v>
      </c>
      <c r="C109" s="3">
        <v>100000</v>
      </c>
      <c r="E109" s="3">
        <v>99981875000</v>
      </c>
      <c r="G109" s="3">
        <v>99943250000</v>
      </c>
      <c r="I109" s="3">
        <v>38625000</v>
      </c>
      <c r="K109" s="3">
        <v>100000</v>
      </c>
      <c r="M109" s="3">
        <v>99981875000</v>
      </c>
      <c r="O109" s="3">
        <v>100007625000</v>
      </c>
      <c r="Q109" s="3">
        <v>-25750000</v>
      </c>
      <c r="S109" s="3"/>
      <c r="T109" s="3"/>
    </row>
    <row r="110" spans="1:20" x14ac:dyDescent="0.5">
      <c r="A110" s="1" t="s">
        <v>128</v>
      </c>
      <c r="C110" s="3">
        <v>29349</v>
      </c>
      <c r="E110" s="3">
        <v>28609208170</v>
      </c>
      <c r="G110" s="3">
        <v>27964527510</v>
      </c>
      <c r="I110" s="3">
        <v>644680660</v>
      </c>
      <c r="K110" s="3">
        <v>29349</v>
      </c>
      <c r="M110" s="3">
        <v>28609208170</v>
      </c>
      <c r="O110" s="3">
        <v>27945273974</v>
      </c>
      <c r="Q110" s="3">
        <v>663934196</v>
      </c>
      <c r="S110" s="3"/>
      <c r="T110" s="3"/>
    </row>
    <row r="111" spans="1:20" x14ac:dyDescent="0.5">
      <c r="A111" s="1" t="s">
        <v>160</v>
      </c>
      <c r="C111" s="3">
        <v>0</v>
      </c>
      <c r="E111" s="3">
        <v>0</v>
      </c>
      <c r="G111" s="3">
        <v>0</v>
      </c>
      <c r="I111" s="3">
        <v>0</v>
      </c>
      <c r="K111" s="3">
        <v>10000</v>
      </c>
      <c r="M111" s="3">
        <v>9998177501</v>
      </c>
      <c r="O111" s="3">
        <v>10001802494</v>
      </c>
      <c r="Q111" s="3">
        <v>-3624993</v>
      </c>
      <c r="S111" s="3"/>
      <c r="T111" s="3"/>
    </row>
    <row r="112" spans="1:20" x14ac:dyDescent="0.5">
      <c r="A112" s="1" t="s">
        <v>163</v>
      </c>
      <c r="C112" s="3">
        <v>0</v>
      </c>
      <c r="E112" s="3">
        <v>0</v>
      </c>
      <c r="G112" s="3">
        <v>1674264596</v>
      </c>
      <c r="I112" s="3">
        <v>-1674264596</v>
      </c>
      <c r="K112" s="3">
        <v>0</v>
      </c>
      <c r="M112" s="3">
        <v>0</v>
      </c>
      <c r="O112" s="3">
        <v>0</v>
      </c>
      <c r="Q112" s="3">
        <v>0</v>
      </c>
      <c r="S112" s="3"/>
      <c r="T112" s="3"/>
    </row>
    <row r="113" spans="5:17" ht="22.5" thickBot="1" x14ac:dyDescent="0.55000000000000004">
      <c r="E113" s="5">
        <f>SUM(E8:E112)</f>
        <v>11254690594293</v>
      </c>
      <c r="G113" s="5">
        <f>SUM(G8:G112)</f>
        <v>10476109812585</v>
      </c>
      <c r="I113" s="5">
        <f>SUM(I8:I112)</f>
        <v>778580781708</v>
      </c>
      <c r="M113" s="5">
        <f>SUM(M8:M112)</f>
        <v>11361124066558</v>
      </c>
      <c r="O113" s="5">
        <f>SUM(O8:O112)</f>
        <v>12046800589280</v>
      </c>
      <c r="Q113" s="5">
        <f>SUM(Q8:Q112)</f>
        <v>-685676522722</v>
      </c>
    </row>
    <row r="114" spans="5:17" ht="22.5" thickTop="1" x14ac:dyDescent="0.5"/>
    <row r="115" spans="5:17" x14ac:dyDescent="0.5">
      <c r="I115" s="3"/>
      <c r="Q115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Abbas Akrami</cp:lastModifiedBy>
  <dcterms:created xsi:type="dcterms:W3CDTF">2022-03-26T12:15:04Z</dcterms:created>
  <dcterms:modified xsi:type="dcterms:W3CDTF">2022-03-29T08:22:36Z</dcterms:modified>
</cp:coreProperties>
</file>