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بهمن- اصلاح شده\"/>
    </mc:Choice>
  </mc:AlternateContent>
  <xr:revisionPtr revIDLastSave="0" documentId="13_ncr:1_{AAAF78CE-B65F-436F-AEF9-00E9F9568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5" l="1"/>
  <c r="M54" i="11" l="1"/>
  <c r="S54" i="11" s="1"/>
  <c r="M53" i="11"/>
  <c r="M51" i="11"/>
  <c r="M42" i="11"/>
  <c r="S42" i="11" s="1"/>
  <c r="M19" i="11"/>
  <c r="C53" i="11"/>
  <c r="C42" i="11"/>
  <c r="S9" i="8"/>
  <c r="S10" i="8"/>
  <c r="S11" i="8"/>
  <c r="S12" i="8"/>
  <c r="S13" i="8" s="1"/>
  <c r="S8" i="8"/>
  <c r="M9" i="8"/>
  <c r="M10" i="8"/>
  <c r="M11" i="8"/>
  <c r="M12" i="8"/>
  <c r="M13" i="8" s="1"/>
  <c r="M8" i="8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8" i="11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8" i="12"/>
  <c r="C11" i="14"/>
  <c r="C10" i="15"/>
  <c r="C9" i="15"/>
  <c r="E11" i="14"/>
  <c r="K10" i="13"/>
  <c r="K9" i="13"/>
  <c r="K8" i="13"/>
  <c r="G10" i="13"/>
  <c r="G9" i="13"/>
  <c r="G8" i="13"/>
  <c r="E10" i="13"/>
  <c r="I10" i="13"/>
  <c r="O30" i="12"/>
  <c r="M30" i="12"/>
  <c r="K30" i="12"/>
  <c r="G30" i="12"/>
  <c r="E30" i="12"/>
  <c r="C30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30" i="12" s="1"/>
  <c r="Q27" i="12"/>
  <c r="Q28" i="12"/>
  <c r="Q29" i="12"/>
  <c r="Q8" i="12"/>
  <c r="I30" i="12"/>
  <c r="C8" i="15" s="1"/>
  <c r="O104" i="11"/>
  <c r="Q104" i="11"/>
  <c r="E104" i="11"/>
  <c r="G104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3" i="11"/>
  <c r="S44" i="11"/>
  <c r="S45" i="11"/>
  <c r="S46" i="11"/>
  <c r="S47" i="11"/>
  <c r="S48" i="11"/>
  <c r="S49" i="11"/>
  <c r="S50" i="11"/>
  <c r="S51" i="11"/>
  <c r="S52" i="11"/>
  <c r="S53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8" i="11"/>
  <c r="F64" i="10"/>
  <c r="Q59" i="10"/>
  <c r="O59" i="10"/>
  <c r="M59" i="10"/>
  <c r="I59" i="10"/>
  <c r="G59" i="10"/>
  <c r="E5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8" i="10"/>
  <c r="F119" i="9"/>
  <c r="O112" i="9"/>
  <c r="M112" i="9"/>
  <c r="I112" i="9"/>
  <c r="G112" i="9"/>
  <c r="E112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112" i="9" s="1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8" i="9"/>
  <c r="I13" i="8"/>
  <c r="K13" i="8"/>
  <c r="O13" i="8"/>
  <c r="Q13" i="8"/>
  <c r="T21" i="7"/>
  <c r="T18" i="7"/>
  <c r="I17" i="7"/>
  <c r="K17" i="7"/>
  <c r="M17" i="7"/>
  <c r="O17" i="7"/>
  <c r="S17" i="7"/>
  <c r="Q17" i="7"/>
  <c r="S10" i="6"/>
  <c r="K10" i="6"/>
  <c r="L10" i="6"/>
  <c r="M10" i="6"/>
  <c r="N10" i="6"/>
  <c r="O10" i="6"/>
  <c r="P10" i="6"/>
  <c r="Q10" i="6"/>
  <c r="R10" i="6"/>
  <c r="AK26" i="3"/>
  <c r="AI26" i="3"/>
  <c r="AG26" i="3"/>
  <c r="AA26" i="3"/>
  <c r="W26" i="3"/>
  <c r="S26" i="3"/>
  <c r="Q26" i="3"/>
  <c r="Y97" i="1" l="1"/>
  <c r="M104" i="11"/>
  <c r="C104" i="11"/>
  <c r="I42" i="11"/>
  <c r="I104" i="11"/>
  <c r="K98" i="11" s="1"/>
  <c r="K9" i="11"/>
  <c r="C7" i="15"/>
  <c r="C11" i="15" s="1"/>
  <c r="G11" i="15"/>
  <c r="K100" i="11"/>
  <c r="K96" i="11"/>
  <c r="K92" i="11"/>
  <c r="K84" i="11"/>
  <c r="K80" i="11"/>
  <c r="K76" i="11"/>
  <c r="K68" i="11"/>
  <c r="K64" i="11"/>
  <c r="K60" i="11"/>
  <c r="K52" i="11"/>
  <c r="K48" i="11"/>
  <c r="K44" i="11"/>
  <c r="K40" i="11"/>
  <c r="K36" i="11"/>
  <c r="K32" i="11"/>
  <c r="K28" i="11"/>
  <c r="K24" i="11"/>
  <c r="K20" i="11"/>
  <c r="K16" i="11"/>
  <c r="K12" i="11"/>
  <c r="K103" i="11"/>
  <c r="K99" i="11"/>
  <c r="K95" i="11"/>
  <c r="K91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K11" i="11"/>
  <c r="K102" i="11"/>
  <c r="K94" i="11"/>
  <c r="K90" i="11"/>
  <c r="K86" i="11"/>
  <c r="K82" i="11"/>
  <c r="K78" i="11"/>
  <c r="K74" i="11"/>
  <c r="K70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101" i="11"/>
  <c r="K97" i="11"/>
  <c r="K93" i="11"/>
  <c r="K89" i="11"/>
  <c r="K85" i="11"/>
  <c r="K81" i="11"/>
  <c r="K77" i="11"/>
  <c r="K73" i="11"/>
  <c r="K69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S104" i="11"/>
  <c r="U8" i="11" s="1"/>
  <c r="G97" i="1"/>
  <c r="U97" i="1"/>
  <c r="O97" i="1"/>
  <c r="K97" i="1"/>
  <c r="E97" i="1"/>
  <c r="W97" i="1"/>
  <c r="E7" i="15" l="1"/>
  <c r="K56" i="11"/>
  <c r="K72" i="11"/>
  <c r="K88" i="11"/>
  <c r="K8" i="11"/>
  <c r="E10" i="15"/>
  <c r="E9" i="15"/>
  <c r="E8" i="15"/>
  <c r="U18" i="11"/>
  <c r="U34" i="11"/>
  <c r="U50" i="11"/>
  <c r="U66" i="11"/>
  <c r="U86" i="11"/>
  <c r="U102" i="11"/>
  <c r="U72" i="11"/>
  <c r="U15" i="11"/>
  <c r="U35" i="11"/>
  <c r="U55" i="11"/>
  <c r="U79" i="11"/>
  <c r="U99" i="11"/>
  <c r="U24" i="11"/>
  <c r="U60" i="11"/>
  <c r="U14" i="11"/>
  <c r="U30" i="11"/>
  <c r="U46" i="11"/>
  <c r="U62" i="11"/>
  <c r="U82" i="11"/>
  <c r="U98" i="11"/>
  <c r="U64" i="11"/>
  <c r="U100" i="11"/>
  <c r="U31" i="11"/>
  <c r="U51" i="11"/>
  <c r="U71" i="11"/>
  <c r="U95" i="11"/>
  <c r="U20" i="11"/>
  <c r="U44" i="11"/>
  <c r="U22" i="11"/>
  <c r="U38" i="11"/>
  <c r="U54" i="11"/>
  <c r="U70" i="11"/>
  <c r="U90" i="11"/>
  <c r="U40" i="11"/>
  <c r="U88" i="11"/>
  <c r="U19" i="11"/>
  <c r="U39" i="11"/>
  <c r="U63" i="11"/>
  <c r="U83" i="11"/>
  <c r="U103" i="11"/>
  <c r="U32" i="11"/>
  <c r="U68" i="11"/>
  <c r="U26" i="11"/>
  <c r="U42" i="11"/>
  <c r="U58" i="11"/>
  <c r="U78" i="11"/>
  <c r="U94" i="11"/>
  <c r="U56" i="11"/>
  <c r="U96" i="11"/>
  <c r="U23" i="11"/>
  <c r="U47" i="11"/>
  <c r="U67" i="11"/>
  <c r="U87" i="11"/>
  <c r="U16" i="11"/>
  <c r="U36" i="11"/>
  <c r="U76" i="11"/>
  <c r="U92" i="11"/>
  <c r="U10" i="11"/>
  <c r="U21" i="11"/>
  <c r="U37" i="11"/>
  <c r="U53" i="11"/>
  <c r="U69" i="11"/>
  <c r="U85" i="11"/>
  <c r="U101" i="11"/>
  <c r="U33" i="11"/>
  <c r="U9" i="11"/>
  <c r="U25" i="11"/>
  <c r="U41" i="11"/>
  <c r="U57" i="11"/>
  <c r="U73" i="11"/>
  <c r="U89" i="11"/>
  <c r="U17" i="11"/>
  <c r="U65" i="11"/>
  <c r="U97" i="11"/>
  <c r="U13" i="11"/>
  <c r="U29" i="11"/>
  <c r="U45" i="11"/>
  <c r="U61" i="11"/>
  <c r="U77" i="11"/>
  <c r="U93" i="11"/>
  <c r="U49" i="11"/>
  <c r="U81" i="11"/>
  <c r="U48" i="11"/>
  <c r="U80" i="11"/>
  <c r="U11" i="11"/>
  <c r="U27" i="11"/>
  <c r="U43" i="11"/>
  <c r="U59" i="11"/>
  <c r="U75" i="11"/>
  <c r="U91" i="11"/>
  <c r="U12" i="11"/>
  <c r="U28" i="11"/>
  <c r="U52" i="11"/>
  <c r="U84" i="11"/>
  <c r="U74" i="11"/>
  <c r="K104" i="11" l="1"/>
  <c r="U104" i="11"/>
</calcChain>
</file>

<file path=xl/sharedStrings.xml><?xml version="1.0" encoding="utf-8"?>
<sst xmlns="http://schemas.openxmlformats.org/spreadsheetml/2006/main" count="899" uniqueCount="244">
  <si>
    <t>صندوق سرمایه‌گذاری توسعه اندوخته آینده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</si>
  <si>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</si>
  <si>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</si>
  <si>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</si>
  <si>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</si>
  <si>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</si>
  <si>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</si>
  <si>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</si>
  <si>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</si>
  <si>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</si>
  <si>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</si>
  <si>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</si>
  <si>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</si>
  <si>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</si>
  <si>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</si>
  <si>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</si>
  <si>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بانک تجارت</t>
  </si>
  <si>
    <t>بانک سینا</t>
  </si>
  <si>
    <t>بانک صادرات ایران</t>
  </si>
  <si>
    <t>بیمه اتکایی امین</t>
  </si>
  <si>
    <t>پالایش نفت اصفهان</t>
  </si>
  <si>
    <t>پالایش نفت تبریز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</si>
  <si>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</si>
  <si>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</si>
  <si>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</si>
  <si>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</si>
  <si>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</si>
  <si>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</si>
  <si>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</si>
  <si>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</si>
  <si>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</si>
  <si>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</si>
  <si>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</si>
  <si>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</si>
  <si>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</si>
  <si>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پلیمر آریا ساسول</t>
  </si>
  <si>
    <t>تامین سرمایه لوتوس پارسیان</t>
  </si>
  <si>
    <t>تامین سرمایه نوین</t>
  </si>
  <si>
    <t>تراکتورسازی‌ایران‌</t>
  </si>
  <si>
    <t>تمام سکه طرح جدید0012رفاه</t>
  </si>
  <si>
    <t>تمام سکه طرح جدید0012صادرات</t>
  </si>
  <si>
    <t>تمام سکه طرح جدید0111آینده</t>
  </si>
  <si>
    <t>تمام سکه طرح جدید0112سامان</t>
  </si>
  <si>
    <t>توسعه‌معادن‌وفلزات‌</t>
  </si>
  <si>
    <t>تولیدی‌مهرام‌</t>
  </si>
  <si>
    <t>ح . دوده‌ صنعتی‌ پارس‌</t>
  </si>
  <si>
    <t>ح . غلتک سازان سپاهان</t>
  </si>
  <si>
    <t>ح . فجر انرژی خلیج فارس</t>
  </si>
  <si>
    <t>ح . واسپاری ملت</t>
  </si>
  <si>
    <t>ح. شرکت کی بی سی</t>
  </si>
  <si>
    <t>ح.سرمایه گذاری صندوق بازنشستگی</t>
  </si>
  <si>
    <t>حفاری شمال</t>
  </si>
  <si>
    <t>داروسازی‌ ابوریحان‌</t>
  </si>
  <si>
    <t>سپنتا</t>
  </si>
  <si>
    <t>سخت آژند</t>
  </si>
  <si>
    <t>سرما آفرین‌</t>
  </si>
  <si>
    <t>سرمایه گذاری صبا 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</si>
  <si>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</si>
  <si>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</si>
  <si>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</si>
  <si>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سرمایه‌گذاری‌توکافولاد(هلدینگ</t>
  </si>
  <si>
    <t>سرمایه‌گذاری‌غدیر(هلدینگ‌</t>
  </si>
  <si>
    <t>سیمان‌ارومیه‌</t>
  </si>
  <si>
    <t>سیمان‌غرب‌</t>
  </si>
  <si>
    <t>سیمان‌هگمتان‌</t>
  </si>
  <si>
    <t>شرکت آهن و فولاد ارفع</t>
  </si>
  <si>
    <t>شرکت ارتباطات سیار ایران</t>
  </si>
  <si>
    <t>شرکت بهمن لیزینگ</t>
  </si>
  <si>
    <t>شرکت س استان کردستان</t>
  </si>
  <si>
    <t>شرکت کی بی سی</t>
  </si>
  <si>
    <t>شیرپاستوریزه پگاه گیلان</t>
  </si>
  <si>
    <t>صنایع پتروشیمی خلیج فارس</t>
  </si>
  <si>
    <t>صنعتی دوده فام</t>
  </si>
  <si>
    <t>غلتک سازان سپاهان</t>
  </si>
  <si>
    <t>فجر انرژی خلیج فارس</t>
  </si>
  <si>
    <t>فرآورده‌های‌نسوزآذر</t>
  </si>
  <si>
    <t>فرآوری زغال سنگ پروده طبس</t>
  </si>
  <si>
    <t>فروسیلیس‌ ایران‌</t>
  </si>
  <si>
    <t>فولاد  خوزستان</t>
  </si>
  <si>
    <t>فولاد امیرکبیرکاشان</t>
  </si>
  <si>
    <t>فولاد خراسان</t>
  </si>
  <si>
    <t>فولاد مبارکه اصفهان</t>
  </si>
  <si>
    <t>گ.س.وت.ص.پتروشیمی خلیج فارس</t>
  </si>
  <si>
    <t>گروه مدیریت سرمایه گذاری امید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</si>
  <si>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</si>
  <si>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</si>
  <si>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</si>
  <si>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</si>
  <si>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</si>
  <si>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</si>
  <si>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</si>
  <si>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</si>
  <si>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</si>
  <si>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نفت پاسارگاد</t>
  </si>
  <si>
    <t>نفت‌ بهران‌</t>
  </si>
  <si>
    <t>نیروترانس‌</t>
  </si>
  <si>
    <t>کارخانجات‌داروپخش‌</t>
  </si>
  <si>
    <t>کالسیمین‌</t>
  </si>
  <si>
    <t>پالایش نفت تهران</t>
  </si>
  <si>
    <t>ح.گروه مدیریت سرمایه گذار امید</t>
  </si>
  <si>
    <t>سرمایه‌گذاری‌صندوق‌بازنشستگی‌</t>
  </si>
  <si>
    <t>پالایش نفت بندرعباس</t>
  </si>
  <si>
    <t>دوده‌ صنعتی‌ پارس‌</t>
  </si>
  <si>
    <t>تعداد اوراق تبعی</t>
  </si>
  <si>
    <t>قیمت اعمال</t>
  </si>
  <si>
    <t>تاریخ اعمال</t>
  </si>
  <si>
    <t>نرخ موثر</t>
  </si>
  <si>
    <t>اختیارف ت کیمیا-28750-01/06/16</t>
  </si>
  <si>
    <t>1401/06/16</t>
  </si>
  <si>
    <t/>
  </si>
  <si>
    <t>اختیارف ت فارس11832-1401/04/12</t>
  </si>
  <si>
    <t>1401/04/12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</si>
  <si>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</si>
  <si>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</si>
  <si>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</si>
  <si>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</si>
  <si>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</si>
  <si>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</si>
  <si>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</si>
  <si>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</si>
  <si>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اسنادخزانه-م12بودجه98-001111</t>
  </si>
  <si>
    <t>بله</t>
  </si>
  <si>
    <t>1398/09/13</t>
  </si>
  <si>
    <t>1400/11/11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</si>
  <si>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</si>
  <si>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</si>
  <si>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</si>
  <si>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</si>
  <si>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</si>
  <si>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</si>
  <si>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</si>
  <si>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</si>
  <si>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</si>
  <si>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</si>
  <si>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</si>
  <si>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</si>
  <si>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</si>
  <si>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</si>
  <si>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</si>
  <si>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</si>
  <si>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</si>
  <si>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</si>
  <si>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</si>
  <si>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</si>
  <si>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</si>
  <si>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</si>
  <si>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</si>
  <si>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</si>
  <si>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</si>
  <si>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</si>
  <si>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</si>
  <si>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صکوک اجاره مخابرات-3 ماهه 16%</t>
  </si>
  <si>
    <t>1397/02/30</t>
  </si>
  <si>
    <t>1401/02/30</t>
  </si>
  <si>
    <t>مرابحه عام دولت3-ش.خ 0103</t>
  </si>
  <si>
    <t>1399/04/03</t>
  </si>
  <si>
    <t>1401/03/03</t>
  </si>
  <si>
    <t>مرابحه عام دولت61-ش.خ0309</t>
  </si>
  <si>
    <t>1399/09/26</t>
  </si>
  <si>
    <t>1403/09/26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</si>
  <si>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</si>
  <si>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</si>
  <si>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</si>
  <si>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</si>
  <si>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</si>
  <si>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</si>
  <si>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اسنادخزانه-م17بودجه99-010226</t>
  </si>
  <si>
    <t>1400/01/14</t>
  </si>
  <si>
    <t>1401/02/26</t>
  </si>
  <si>
    <t>مرابحه عام دولت3-ش.خ 0104</t>
  </si>
  <si>
    <t>1401/04/03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</si>
  <si>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</si>
  <si>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</si>
  <si>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</si>
  <si>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</si>
  <si>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</si>
  <si>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</si>
  <si>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</si>
  <si>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</si>
  <si>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</si>
  <si>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</si>
  <si>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</si>
  <si>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</si>
  <si>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</si>
  <si>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بانک پاسارگاد هفت تیر</t>
  </si>
  <si>
    <t>207-8100-15522155-1</t>
  </si>
  <si>
    <t>1399/06/25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</si>
  <si>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</si>
  <si>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</si>
  <si>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</si>
  <si>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</si>
  <si>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</si>
  <si>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</si>
  <si>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</si>
  <si>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</si>
  <si>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</si>
  <si>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دولت4-ش.خ 0009</t>
  </si>
  <si>
    <t>1400/09/12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</si>
  <si>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</si>
  <si>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</si>
  <si>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</si>
  <si>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</si>
  <si>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</si>
  <si>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</si>
  <si>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1400/11/25</t>
  </si>
  <si>
    <t>1400/08/06</t>
  </si>
  <si>
    <t>1400/10/29</t>
  </si>
  <si>
    <t>1400/10/06</t>
  </si>
  <si>
    <t>بهای فروش</t>
  </si>
  <si>
    <t>ارزش دفتری</t>
  </si>
  <si>
    <t>سود و زیان ناشی از تغییر قیمت</t>
  </si>
  <si>
    <t>سود و زیان ناشی از فروش</t>
  </si>
  <si>
    <t>ریل پرداز نو آفرین</t>
  </si>
  <si>
    <t>صنایع چوب خزر کاسپین</t>
  </si>
  <si>
    <t>س. و خدمات مدیریت صند. ب کشوری</t>
  </si>
  <si>
    <t>واسپاری ملت</t>
  </si>
  <si>
    <t>ح . بیمه اتکایی امین</t>
  </si>
  <si>
    <t>ح . صنایع‌خاک‌چینی‌ایران‌</t>
  </si>
  <si>
    <t>ح . تامین سرمایه لوتوس پارسیان</t>
  </si>
  <si>
    <t>سپید ماکیان</t>
  </si>
  <si>
    <t>اسنادخزانه-م10بودجه98-001006</t>
  </si>
  <si>
    <t>اسنادخزانه-م11بودجه98-001013</t>
  </si>
  <si>
    <t>اسنادخزانه-م23بودجه97-000824</t>
  </si>
  <si>
    <t>اسنادخزانه-م9بودجه98-000923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</si>
  <si>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</si>
  <si>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</si>
  <si>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</si>
  <si>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</si>
  <si>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</si>
  <si>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</si>
  <si>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</si>
  <si>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</si>
  <si>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</si>
  <si>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</si>
  <si>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</si>
  <si>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</si>
  <si>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</si>
  <si>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</si>
  <si>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</si>
  <si>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</si>
  <si>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1400/11/01</t>
  </si>
  <si>
    <t>-</t>
  </si>
  <si>
    <t>از ابتدای سال مالی تا</t>
  </si>
  <si>
    <t>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</si>
</sst>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_);\(0\)"/>
  </numFmts>
  <fonts count="5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2" applyNumberFormat="1" applyFont="1" applyBorder="1" applyAlignment="1">
      <alignment horizontal="center"/>
    </xf>
    <xf numFmtId="0" fontId="2" fillId="0" borderId="1" xfId="0" applyFont="1" applyBorder="1"/>
    <xf numFmtId="3" fontId="2" fillId="0" borderId="2" xfId="0" applyNumberFormat="1" applyFont="1" applyBorder="1" applyAlignment="1">
      <alignment horizontal="center"/>
    </xf>
    <xf numFmtId="164" fontId="2" fillId="0" borderId="0" xfId="1" applyNumberFormat="1" applyFont="1"/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37" fontId="2" fillId="0" borderId="0" xfId="0" applyNumberFormat="1" applyFont="1"/>
    <xf numFmtId="37" fontId="2" fillId="0" borderId="0" xfId="0" applyNumberFormat="1" applyFont="1" applyBorder="1" applyAlignment="1">
      <alignment horizontal="center"/>
    </xf>
    <xf numFmtId="37" fontId="2" fillId="0" borderId="2" xfId="0" applyNumberFormat="1" applyFont="1" applyBorder="1"/>
    <xf numFmtId="3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9" fontId="2" fillId="0" borderId="0" xfId="2" applyFont="1"/>
    <xf numFmtId="10" fontId="2" fillId="0" borderId="2" xfId="2" applyNumberFormat="1" applyFont="1" applyFill="1" applyBorder="1" applyAlignment="1">
      <alignment horizontal="center"/>
    </xf>
    <xf numFmtId="165" fontId="2" fillId="0" borderId="0" xfId="2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0"/>
  <sheetViews>
    <sheetView rightToLeft="1" tabSelected="1" topLeftCell="A79" workbookViewId="0">
      <selection activeCell="L86" sqref="L86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.5703125" style="1" customWidth="1"/>
    <col min="17" max="17" width="12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5" ht="24.75">
      <c r="A6" s="24" t="s">
        <v>3</v>
      </c>
      <c r="C6" s="25" t="s">
        <v>240</v>
      </c>
      <c r="D6" s="25" t="s">
        <v>4</v>
      </c>
      <c r="E6" s="25" t="s">
        <v>4</v>
      </c>
      <c r="F6" s="25" t="s">
        <v>4</v>
      </c>
      <c r="G6" s="25" t="s">
        <v>4</v>
      </c>
      <c r="I6" s="25" t="s">
        <v>5</v>
      </c>
      <c r="J6" s="25" t="s">
        <v>5</v>
      </c>
      <c r="K6" s="25" t="s">
        <v>5</v>
      </c>
      <c r="L6" s="25" t="s">
        <v>5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  <c r="T6" s="25" t="s">
        <v>6</v>
      </c>
      <c r="U6" s="25" t="s">
        <v>6</v>
      </c>
      <c r="V6" s="25" t="s">
        <v>6</v>
      </c>
      <c r="W6" s="25" t="s">
        <v>6</v>
      </c>
      <c r="X6" s="25" t="s">
        <v>6</v>
      </c>
      <c r="Y6" s="25" t="s">
        <v>6</v>
      </c>
    </row>
    <row r="7" spans="1:25" ht="24.75">
      <c r="A7" s="24" t="s">
        <v>3</v>
      </c>
      <c r="C7" s="24" t="s">
        <v>7</v>
      </c>
      <c r="E7" s="24" t="s">
        <v>8</v>
      </c>
      <c r="G7" s="24" t="s">
        <v>9</v>
      </c>
      <c r="I7" s="25" t="s">
        <v>10</v>
      </c>
      <c r="J7" s="25" t="s">
        <v>10</v>
      </c>
      <c r="K7" s="25" t="s">
        <v>10</v>
      </c>
      <c r="M7" s="25" t="s">
        <v>11</v>
      </c>
      <c r="N7" s="25" t="s">
        <v>11</v>
      </c>
      <c r="O7" s="25" t="s">
        <v>11</v>
      </c>
      <c r="Q7" s="24" t="s">
        <v>7</v>
      </c>
      <c r="S7" s="24" t="s">
        <v>12</v>
      </c>
      <c r="U7" s="24" t="s">
        <v>8</v>
      </c>
      <c r="W7" s="24" t="s">
        <v>9</v>
      </c>
      <c r="Y7" s="24" t="s">
        <v>13</v>
      </c>
    </row>
    <row r="8" spans="1:25" ht="24.75">
      <c r="A8" s="25" t="s">
        <v>3</v>
      </c>
      <c r="C8" s="25" t="s">
        <v>7</v>
      </c>
      <c r="E8" s="25" t="s">
        <v>8</v>
      </c>
      <c r="G8" s="25" t="s">
        <v>9</v>
      </c>
      <c r="I8" s="25" t="s">
        <v>7</v>
      </c>
      <c r="K8" s="25" t="s">
        <v>8</v>
      </c>
      <c r="M8" s="25" t="s">
        <v>7</v>
      </c>
      <c r="O8" s="25" t="s">
        <v>14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>
      <c r="A9" s="1" t="s">
        <v>15</v>
      </c>
      <c r="C9" s="6">
        <v>2550528</v>
      </c>
      <c r="D9" s="6"/>
      <c r="E9" s="6">
        <v>73242036496</v>
      </c>
      <c r="F9" s="6"/>
      <c r="G9" s="6">
        <v>61178052408.192001</v>
      </c>
      <c r="H9" s="6"/>
      <c r="I9" s="6">
        <v>0</v>
      </c>
      <c r="J9" s="6"/>
      <c r="K9" s="6">
        <v>0</v>
      </c>
      <c r="L9" s="6"/>
      <c r="M9" s="6">
        <v>-2550528</v>
      </c>
      <c r="N9" s="6"/>
      <c r="O9" s="6">
        <v>58399221912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6"/>
      <c r="Y9" s="8">
        <v>0</v>
      </c>
    </row>
    <row r="10" spans="1:25">
      <c r="A10" s="1" t="s">
        <v>16</v>
      </c>
      <c r="C10" s="6">
        <v>51449352</v>
      </c>
      <c r="D10" s="6"/>
      <c r="E10" s="6">
        <v>58278327873</v>
      </c>
      <c r="F10" s="6"/>
      <c r="G10" s="6">
        <v>89347219937.2332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51449352</v>
      </c>
      <c r="R10" s="6"/>
      <c r="S10" s="6">
        <v>1899</v>
      </c>
      <c r="T10" s="6"/>
      <c r="U10" s="6">
        <v>58278327873</v>
      </c>
      <c r="V10" s="6"/>
      <c r="W10" s="6">
        <v>97120990647.284393</v>
      </c>
      <c r="X10" s="6"/>
      <c r="Y10" s="8">
        <v>8.6862594194962155E-3</v>
      </c>
    </row>
    <row r="11" spans="1:25">
      <c r="A11" s="1" t="s">
        <v>17</v>
      </c>
      <c r="C11" s="6">
        <v>40523191</v>
      </c>
      <c r="D11" s="6"/>
      <c r="E11" s="6">
        <v>113262742003</v>
      </c>
      <c r="F11" s="6"/>
      <c r="G11" s="6">
        <v>96435294764.438705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40523191</v>
      </c>
      <c r="R11" s="6"/>
      <c r="S11" s="6">
        <v>2394</v>
      </c>
      <c r="T11" s="6"/>
      <c r="U11" s="6">
        <v>113262742003</v>
      </c>
      <c r="V11" s="6"/>
      <c r="W11" s="6">
        <v>96435294764.438705</v>
      </c>
      <c r="X11" s="6"/>
      <c r="Y11" s="8">
        <v>8.6249324881955552E-3</v>
      </c>
    </row>
    <row r="12" spans="1:25">
      <c r="A12" s="1" t="s">
        <v>18</v>
      </c>
      <c r="C12" s="6">
        <v>24077083</v>
      </c>
      <c r="D12" s="6"/>
      <c r="E12" s="6">
        <v>29215932274</v>
      </c>
      <c r="F12" s="6"/>
      <c r="G12" s="6">
        <v>43870700044.822998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24077083</v>
      </c>
      <c r="R12" s="6"/>
      <c r="S12" s="6">
        <v>1996</v>
      </c>
      <c r="T12" s="6"/>
      <c r="U12" s="6">
        <v>29215932274</v>
      </c>
      <c r="V12" s="6"/>
      <c r="W12" s="6">
        <v>47771913414.875397</v>
      </c>
      <c r="X12" s="6"/>
      <c r="Y12" s="8">
        <v>4.2726009086370637E-3</v>
      </c>
    </row>
    <row r="13" spans="1:25">
      <c r="A13" s="1" t="s">
        <v>19</v>
      </c>
      <c r="C13" s="6">
        <v>14666666</v>
      </c>
      <c r="D13" s="6"/>
      <c r="E13" s="6">
        <v>60289158792</v>
      </c>
      <c r="F13" s="6"/>
      <c r="G13" s="6">
        <v>71511953749.456497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14666666</v>
      </c>
      <c r="R13" s="6"/>
      <c r="S13" s="6">
        <v>4130</v>
      </c>
      <c r="T13" s="6"/>
      <c r="U13" s="6">
        <v>60289158792</v>
      </c>
      <c r="V13" s="6"/>
      <c r="W13" s="6">
        <v>60212919263.049004</v>
      </c>
      <c r="X13" s="6"/>
      <c r="Y13" s="8">
        <v>5.3852934740287149E-3</v>
      </c>
    </row>
    <row r="14" spans="1:25">
      <c r="A14" s="1" t="s">
        <v>20</v>
      </c>
      <c r="C14" s="6">
        <v>14865041</v>
      </c>
      <c r="D14" s="6"/>
      <c r="E14" s="6">
        <v>108614593709</v>
      </c>
      <c r="F14" s="6"/>
      <c r="G14" s="6">
        <v>80236905452.851501</v>
      </c>
      <c r="H14" s="6"/>
      <c r="I14" s="6">
        <v>6620000</v>
      </c>
      <c r="J14" s="6"/>
      <c r="K14" s="6">
        <v>38286475360</v>
      </c>
      <c r="L14" s="6"/>
      <c r="M14" s="6">
        <v>0</v>
      </c>
      <c r="N14" s="6"/>
      <c r="O14" s="6">
        <v>0</v>
      </c>
      <c r="P14" s="6"/>
      <c r="Q14" s="6">
        <v>21485041</v>
      </c>
      <c r="R14" s="6"/>
      <c r="S14" s="6">
        <v>5490</v>
      </c>
      <c r="T14" s="6"/>
      <c r="U14" s="6">
        <v>146901069069</v>
      </c>
      <c r="V14" s="6"/>
      <c r="W14" s="6">
        <v>117251055483.214</v>
      </c>
      <c r="X14" s="6"/>
      <c r="Y14" s="8">
        <v>1.0486642262904251E-2</v>
      </c>
    </row>
    <row r="15" spans="1:25">
      <c r="A15" s="1" t="s">
        <v>21</v>
      </c>
      <c r="C15" s="6">
        <v>1115372</v>
      </c>
      <c r="D15" s="6"/>
      <c r="E15" s="6">
        <v>35478560447</v>
      </c>
      <c r="F15" s="6"/>
      <c r="G15" s="6">
        <v>38096153037.575996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1115372</v>
      </c>
      <c r="R15" s="6"/>
      <c r="S15" s="6">
        <v>33520</v>
      </c>
      <c r="T15" s="6"/>
      <c r="U15" s="6">
        <v>35478560447</v>
      </c>
      <c r="V15" s="6"/>
      <c r="W15" s="6">
        <v>37164815186.832001</v>
      </c>
      <c r="X15" s="6"/>
      <c r="Y15" s="8">
        <v>3.3239284714759233E-3</v>
      </c>
    </row>
    <row r="16" spans="1:25">
      <c r="A16" s="1" t="s">
        <v>22</v>
      </c>
      <c r="C16" s="6">
        <v>1230933</v>
      </c>
      <c r="D16" s="6"/>
      <c r="E16" s="6">
        <v>84345442542</v>
      </c>
      <c r="F16" s="6"/>
      <c r="G16" s="6">
        <v>138267811197.45001</v>
      </c>
      <c r="H16" s="6"/>
      <c r="I16" s="6">
        <v>0</v>
      </c>
      <c r="J16" s="6"/>
      <c r="K16" s="6">
        <v>0</v>
      </c>
      <c r="L16" s="6"/>
      <c r="M16" s="6">
        <v>-30933</v>
      </c>
      <c r="N16" s="6"/>
      <c r="O16" s="6">
        <v>3136215356</v>
      </c>
      <c r="P16" s="6"/>
      <c r="Q16" s="6">
        <v>1200000</v>
      </c>
      <c r="R16" s="6"/>
      <c r="S16" s="6">
        <v>113800</v>
      </c>
      <c r="T16" s="6"/>
      <c r="U16" s="6">
        <v>82225865299</v>
      </c>
      <c r="V16" s="6"/>
      <c r="W16" s="6">
        <v>135747468000</v>
      </c>
      <c r="X16" s="6"/>
      <c r="Y16" s="8">
        <v>1.2140915313251399E-2</v>
      </c>
    </row>
    <row r="17" spans="1:25">
      <c r="A17" s="1" t="s">
        <v>23</v>
      </c>
      <c r="C17" s="6">
        <v>1452611</v>
      </c>
      <c r="D17" s="6"/>
      <c r="E17" s="6">
        <v>123048704241</v>
      </c>
      <c r="F17" s="6"/>
      <c r="G17" s="6">
        <v>128079958455.58501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1452611</v>
      </c>
      <c r="R17" s="6"/>
      <c r="S17" s="6">
        <v>82700</v>
      </c>
      <c r="T17" s="6"/>
      <c r="U17" s="6">
        <v>123048704241</v>
      </c>
      <c r="V17" s="6"/>
      <c r="W17" s="6">
        <v>119416150668.285</v>
      </c>
      <c r="X17" s="6"/>
      <c r="Y17" s="8">
        <v>1.0680282981765212E-2</v>
      </c>
    </row>
    <row r="18" spans="1:25">
      <c r="A18" s="1" t="s">
        <v>24</v>
      </c>
      <c r="C18" s="6">
        <v>1830000</v>
      </c>
      <c r="D18" s="6"/>
      <c r="E18" s="6">
        <v>75887258080</v>
      </c>
      <c r="F18" s="6"/>
      <c r="G18" s="6">
        <v>132158450475</v>
      </c>
      <c r="H18" s="6"/>
      <c r="I18" s="6">
        <v>0</v>
      </c>
      <c r="J18" s="6"/>
      <c r="K18" s="6">
        <v>0</v>
      </c>
      <c r="L18" s="6"/>
      <c r="M18" s="6">
        <v>-360000</v>
      </c>
      <c r="N18" s="6"/>
      <c r="O18" s="6">
        <v>23449168139</v>
      </c>
      <c r="P18" s="6"/>
      <c r="Q18" s="6">
        <v>1470000</v>
      </c>
      <c r="R18" s="6"/>
      <c r="S18" s="6">
        <v>70300</v>
      </c>
      <c r="T18" s="6"/>
      <c r="U18" s="6">
        <v>60958617145</v>
      </c>
      <c r="V18" s="6"/>
      <c r="W18" s="6">
        <v>102726121050</v>
      </c>
      <c r="X18" s="6"/>
      <c r="Y18" s="8">
        <v>9.1875683171259003E-3</v>
      </c>
    </row>
    <row r="19" spans="1:25">
      <c r="A19" s="1" t="s">
        <v>25</v>
      </c>
      <c r="C19" s="6">
        <v>716817</v>
      </c>
      <c r="D19" s="6"/>
      <c r="E19" s="6">
        <v>65010966337</v>
      </c>
      <c r="F19" s="6"/>
      <c r="G19" s="6">
        <v>117984350034.783</v>
      </c>
      <c r="H19" s="6"/>
      <c r="I19" s="6">
        <v>0</v>
      </c>
      <c r="J19" s="6"/>
      <c r="K19" s="6">
        <v>0</v>
      </c>
      <c r="L19" s="6"/>
      <c r="M19" s="6">
        <v>-10000</v>
      </c>
      <c r="N19" s="6"/>
      <c r="O19" s="6">
        <v>1629264178</v>
      </c>
      <c r="P19" s="6"/>
      <c r="Q19" s="6">
        <v>706817</v>
      </c>
      <c r="R19" s="6"/>
      <c r="S19" s="6">
        <v>169520</v>
      </c>
      <c r="T19" s="6"/>
      <c r="U19" s="6">
        <v>64104026820</v>
      </c>
      <c r="V19" s="6"/>
      <c r="W19" s="6">
        <v>119106691113.85201</v>
      </c>
      <c r="X19" s="6"/>
      <c r="Y19" s="8">
        <v>1.0652605690257664E-2</v>
      </c>
    </row>
    <row r="20" spans="1:25">
      <c r="A20" s="1" t="s">
        <v>26</v>
      </c>
      <c r="C20" s="6">
        <v>2500000</v>
      </c>
      <c r="D20" s="6"/>
      <c r="E20" s="6">
        <v>106503748333</v>
      </c>
      <c r="F20" s="6"/>
      <c r="G20" s="6">
        <v>359100562500</v>
      </c>
      <c r="H20" s="6"/>
      <c r="I20" s="6">
        <v>50000</v>
      </c>
      <c r="J20" s="6"/>
      <c r="K20" s="6">
        <v>6730206191</v>
      </c>
      <c r="L20" s="6"/>
      <c r="M20" s="6">
        <v>0</v>
      </c>
      <c r="N20" s="6"/>
      <c r="O20" s="6">
        <v>0</v>
      </c>
      <c r="P20" s="6"/>
      <c r="Q20" s="6">
        <v>2550000</v>
      </c>
      <c r="R20" s="6"/>
      <c r="S20" s="6">
        <v>129600</v>
      </c>
      <c r="T20" s="6"/>
      <c r="U20" s="6">
        <v>113233954524</v>
      </c>
      <c r="V20" s="6"/>
      <c r="W20" s="6">
        <v>328513644000</v>
      </c>
      <c r="X20" s="6"/>
      <c r="Y20" s="8">
        <v>2.9381441803773597E-2</v>
      </c>
    </row>
    <row r="21" spans="1:25">
      <c r="A21" s="1" t="s">
        <v>27</v>
      </c>
      <c r="C21" s="6">
        <v>14675561</v>
      </c>
      <c r="D21" s="6"/>
      <c r="E21" s="6">
        <v>144219816292</v>
      </c>
      <c r="F21" s="6"/>
      <c r="G21" s="6">
        <v>151425945857.07901</v>
      </c>
      <c r="H21" s="6"/>
      <c r="I21" s="6">
        <v>1750000</v>
      </c>
      <c r="J21" s="6"/>
      <c r="K21" s="6">
        <v>16552010444</v>
      </c>
      <c r="L21" s="6"/>
      <c r="M21" s="6">
        <v>0</v>
      </c>
      <c r="N21" s="6"/>
      <c r="O21" s="6">
        <v>0</v>
      </c>
      <c r="P21" s="6"/>
      <c r="Q21" s="6">
        <v>16425561</v>
      </c>
      <c r="R21" s="6"/>
      <c r="S21" s="6">
        <v>9730</v>
      </c>
      <c r="T21" s="6"/>
      <c r="U21" s="6">
        <v>160771826736</v>
      </c>
      <c r="V21" s="6"/>
      <c r="W21" s="6">
        <v>158869775314.246</v>
      </c>
      <c r="X21" s="6"/>
      <c r="Y21" s="8">
        <v>1.4208916868530753E-2</v>
      </c>
    </row>
    <row r="22" spans="1:25">
      <c r="A22" s="1" t="s">
        <v>28</v>
      </c>
      <c r="C22" s="6">
        <v>1600</v>
      </c>
      <c r="D22" s="6"/>
      <c r="E22" s="6">
        <v>200031526</v>
      </c>
      <c r="F22" s="6"/>
      <c r="G22" s="6">
        <v>283503060</v>
      </c>
      <c r="H22" s="6"/>
      <c r="I22" s="6">
        <v>0</v>
      </c>
      <c r="J22" s="6"/>
      <c r="K22" s="6">
        <v>0</v>
      </c>
      <c r="L22" s="6"/>
      <c r="M22" s="6">
        <v>-1600</v>
      </c>
      <c r="N22" s="6"/>
      <c r="O22" s="6">
        <v>272887229</v>
      </c>
      <c r="P22" s="6"/>
      <c r="Q22" s="6">
        <v>0</v>
      </c>
      <c r="R22" s="6"/>
      <c r="S22" s="6">
        <v>0</v>
      </c>
      <c r="T22" s="6"/>
      <c r="U22" s="6">
        <v>0</v>
      </c>
      <c r="V22" s="6"/>
      <c r="W22" s="6">
        <v>0</v>
      </c>
      <c r="X22" s="6"/>
      <c r="Y22" s="8">
        <v>0</v>
      </c>
    </row>
    <row r="23" spans="1:25">
      <c r="A23" s="1" t="s">
        <v>29</v>
      </c>
      <c r="C23" s="6">
        <v>600000</v>
      </c>
      <c r="D23" s="6"/>
      <c r="E23" s="6">
        <v>41350200000</v>
      </c>
      <c r="F23" s="6"/>
      <c r="G23" s="6">
        <v>45328680000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600000</v>
      </c>
      <c r="R23" s="6"/>
      <c r="S23" s="6">
        <v>73000</v>
      </c>
      <c r="T23" s="6"/>
      <c r="U23" s="6">
        <v>41350200000</v>
      </c>
      <c r="V23" s="6"/>
      <c r="W23" s="6">
        <v>43539390000</v>
      </c>
      <c r="X23" s="6"/>
      <c r="Y23" s="8">
        <v>3.8940545600498777E-3</v>
      </c>
    </row>
    <row r="24" spans="1:25">
      <c r="A24" s="1" t="s">
        <v>30</v>
      </c>
      <c r="C24" s="6">
        <v>2990000</v>
      </c>
      <c r="D24" s="6"/>
      <c r="E24" s="6">
        <v>75647082221</v>
      </c>
      <c r="F24" s="6"/>
      <c r="G24" s="6">
        <v>303492312045</v>
      </c>
      <c r="H24" s="6"/>
      <c r="I24" s="6">
        <v>0</v>
      </c>
      <c r="J24" s="6"/>
      <c r="K24" s="6">
        <v>0</v>
      </c>
      <c r="L24" s="6"/>
      <c r="M24" s="6">
        <v>-240000</v>
      </c>
      <c r="N24" s="6"/>
      <c r="O24" s="6">
        <v>21677656747</v>
      </c>
      <c r="P24" s="6"/>
      <c r="Q24" s="6">
        <v>2750000</v>
      </c>
      <c r="R24" s="6"/>
      <c r="S24" s="6">
        <v>87530</v>
      </c>
      <c r="T24" s="6"/>
      <c r="U24" s="6">
        <v>69575075627</v>
      </c>
      <c r="V24" s="6"/>
      <c r="W24" s="6">
        <v>239275290375</v>
      </c>
      <c r="X24" s="6"/>
      <c r="Y24" s="8">
        <v>2.1400185799388263E-2</v>
      </c>
    </row>
    <row r="25" spans="1:25">
      <c r="A25" s="1" t="s">
        <v>31</v>
      </c>
      <c r="C25" s="6">
        <v>806010</v>
      </c>
      <c r="D25" s="6"/>
      <c r="E25" s="6">
        <v>41454720777</v>
      </c>
      <c r="F25" s="6"/>
      <c r="G25" s="6">
        <v>37416705031.349998</v>
      </c>
      <c r="H25" s="6"/>
      <c r="I25" s="6">
        <v>0</v>
      </c>
      <c r="J25" s="6"/>
      <c r="K25" s="6">
        <v>0</v>
      </c>
      <c r="L25" s="6"/>
      <c r="M25" s="6">
        <v>-292880</v>
      </c>
      <c r="N25" s="6"/>
      <c r="O25" s="6">
        <v>12804198003</v>
      </c>
      <c r="P25" s="6"/>
      <c r="Q25" s="6">
        <v>513130</v>
      </c>
      <c r="R25" s="6"/>
      <c r="S25" s="6">
        <v>43590</v>
      </c>
      <c r="T25" s="6"/>
      <c r="U25" s="6">
        <v>26391311376</v>
      </c>
      <c r="V25" s="6"/>
      <c r="W25" s="6">
        <v>22234251046.634998</v>
      </c>
      <c r="X25" s="6"/>
      <c r="Y25" s="8">
        <v>1.9885760153608672E-3</v>
      </c>
    </row>
    <row r="26" spans="1:25">
      <c r="A26" s="1" t="s">
        <v>32</v>
      </c>
      <c r="C26" s="6">
        <v>1500000</v>
      </c>
      <c r="D26" s="6"/>
      <c r="E26" s="6">
        <v>18414881631</v>
      </c>
      <c r="F26" s="6"/>
      <c r="G26" s="6">
        <v>94265761500</v>
      </c>
      <c r="H26" s="6"/>
      <c r="I26" s="6">
        <v>188195</v>
      </c>
      <c r="J26" s="6"/>
      <c r="K26" s="6">
        <v>10802950326</v>
      </c>
      <c r="L26" s="6"/>
      <c r="M26" s="6">
        <v>0</v>
      </c>
      <c r="N26" s="6"/>
      <c r="O26" s="6">
        <v>0</v>
      </c>
      <c r="P26" s="6"/>
      <c r="Q26" s="6">
        <v>1688195</v>
      </c>
      <c r="R26" s="6"/>
      <c r="S26" s="6">
        <v>55140</v>
      </c>
      <c r="T26" s="6"/>
      <c r="U26" s="6">
        <v>29217831957</v>
      </c>
      <c r="V26" s="6"/>
      <c r="W26" s="6">
        <v>92533204219.815002</v>
      </c>
      <c r="X26" s="6"/>
      <c r="Y26" s="8">
        <v>8.2759392322262031E-3</v>
      </c>
    </row>
    <row r="27" spans="1:25">
      <c r="A27" s="1" t="s">
        <v>33</v>
      </c>
      <c r="C27" s="6">
        <v>1750968</v>
      </c>
      <c r="D27" s="6"/>
      <c r="E27" s="6">
        <v>38546182659</v>
      </c>
      <c r="F27" s="6"/>
      <c r="G27" s="6">
        <v>43252661048.940002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1750968</v>
      </c>
      <c r="R27" s="6"/>
      <c r="S27" s="6">
        <v>26000</v>
      </c>
      <c r="T27" s="6"/>
      <c r="U27" s="6">
        <v>38546182659</v>
      </c>
      <c r="V27" s="6"/>
      <c r="W27" s="6">
        <v>45254293250.400002</v>
      </c>
      <c r="X27" s="6"/>
      <c r="Y27" s="8">
        <v>4.0474312339597437E-3</v>
      </c>
    </row>
    <row r="28" spans="1:25">
      <c r="A28" s="1" t="s">
        <v>34</v>
      </c>
      <c r="C28" s="6">
        <v>519932</v>
      </c>
      <c r="D28" s="6"/>
      <c r="E28" s="6">
        <v>37860130296</v>
      </c>
      <c r="F28" s="6"/>
      <c r="G28" s="6">
        <v>60211674135.900002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519932</v>
      </c>
      <c r="R28" s="6"/>
      <c r="S28" s="6">
        <v>118830</v>
      </c>
      <c r="T28" s="6"/>
      <c r="U28" s="6">
        <v>37860130296</v>
      </c>
      <c r="V28" s="6"/>
      <c r="W28" s="6">
        <v>61415907618.617996</v>
      </c>
      <c r="X28" s="6"/>
      <c r="Y28" s="8">
        <v>5.4928857552180091E-3</v>
      </c>
    </row>
    <row r="29" spans="1:25">
      <c r="A29" s="1" t="s">
        <v>35</v>
      </c>
      <c r="C29" s="6">
        <v>2625000</v>
      </c>
      <c r="D29" s="6"/>
      <c r="E29" s="6">
        <v>65997446889</v>
      </c>
      <c r="F29" s="6"/>
      <c r="G29" s="6">
        <v>187353573750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2625000</v>
      </c>
      <c r="R29" s="6"/>
      <c r="S29" s="6">
        <v>70950</v>
      </c>
      <c r="T29" s="6"/>
      <c r="U29" s="6">
        <v>65997446889</v>
      </c>
      <c r="V29" s="6"/>
      <c r="W29" s="6">
        <v>185135599687.5</v>
      </c>
      <c r="X29" s="6"/>
      <c r="Y29" s="8">
        <v>1.6558066757266881E-2</v>
      </c>
    </row>
    <row r="30" spans="1:25">
      <c r="A30" s="1" t="s">
        <v>36</v>
      </c>
      <c r="C30" s="6">
        <v>5999999</v>
      </c>
      <c r="D30" s="6"/>
      <c r="E30" s="6">
        <v>10510799000</v>
      </c>
      <c r="F30" s="6"/>
      <c r="G30" s="6">
        <v>34115790314.034</v>
      </c>
      <c r="H30" s="6"/>
      <c r="I30" s="6">
        <v>0</v>
      </c>
      <c r="J30" s="6"/>
      <c r="K30" s="6">
        <v>0</v>
      </c>
      <c r="L30" s="6"/>
      <c r="M30" s="6">
        <v>-215726</v>
      </c>
      <c r="N30" s="6"/>
      <c r="O30" s="6">
        <v>1229194629</v>
      </c>
      <c r="P30" s="6"/>
      <c r="Q30" s="6">
        <v>5784273</v>
      </c>
      <c r="R30" s="6"/>
      <c r="S30" s="6">
        <v>5750</v>
      </c>
      <c r="T30" s="6"/>
      <c r="U30" s="6">
        <v>10132890168</v>
      </c>
      <c r="V30" s="6"/>
      <c r="W30" s="6">
        <v>33061675309.987499</v>
      </c>
      <c r="X30" s="6"/>
      <c r="Y30" s="8">
        <v>2.9569538641617461E-3</v>
      </c>
    </row>
    <row r="31" spans="1:25">
      <c r="A31" s="1" t="s">
        <v>37</v>
      </c>
      <c r="C31" s="6">
        <v>10538346</v>
      </c>
      <c r="D31" s="6"/>
      <c r="E31" s="6">
        <v>50812680942</v>
      </c>
      <c r="F31" s="6"/>
      <c r="G31" s="6">
        <v>64006177760.343002</v>
      </c>
      <c r="H31" s="6"/>
      <c r="I31" s="6">
        <v>3512782</v>
      </c>
      <c r="J31" s="6"/>
      <c r="K31" s="6">
        <v>0</v>
      </c>
      <c r="L31" s="6"/>
      <c r="M31" s="6">
        <v>-5000</v>
      </c>
      <c r="N31" s="6"/>
      <c r="O31" s="6">
        <v>22763746</v>
      </c>
      <c r="P31" s="6"/>
      <c r="Q31" s="6">
        <v>14046128</v>
      </c>
      <c r="R31" s="6"/>
      <c r="S31" s="6">
        <v>4494</v>
      </c>
      <c r="T31" s="6"/>
      <c r="U31" s="6">
        <v>50794599589</v>
      </c>
      <c r="V31" s="6"/>
      <c r="W31" s="6">
        <v>62747715601.569603</v>
      </c>
      <c r="X31" s="6"/>
      <c r="Y31" s="8">
        <v>5.611999342916953E-3</v>
      </c>
    </row>
    <row r="32" spans="1:25">
      <c r="A32" s="1" t="s">
        <v>38</v>
      </c>
      <c r="C32" s="6">
        <v>4400785</v>
      </c>
      <c r="D32" s="6"/>
      <c r="E32" s="6">
        <v>38787988633</v>
      </c>
      <c r="F32" s="6"/>
      <c r="G32" s="6">
        <v>74149475580.787506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4400785</v>
      </c>
      <c r="R32" s="6"/>
      <c r="S32" s="6">
        <v>13880</v>
      </c>
      <c r="T32" s="6"/>
      <c r="U32" s="6">
        <v>38787988633</v>
      </c>
      <c r="V32" s="6"/>
      <c r="W32" s="6">
        <v>60719452569.989998</v>
      </c>
      <c r="X32" s="6"/>
      <c r="Y32" s="8">
        <v>5.430596550937021E-3</v>
      </c>
    </row>
    <row r="33" spans="1:25">
      <c r="A33" s="1" t="s">
        <v>39</v>
      </c>
      <c r="C33" s="6">
        <v>77500</v>
      </c>
      <c r="D33" s="6"/>
      <c r="E33" s="6">
        <v>94741186019</v>
      </c>
      <c r="F33" s="6"/>
      <c r="G33" s="6">
        <v>91645300000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77500</v>
      </c>
      <c r="R33" s="6"/>
      <c r="S33" s="6">
        <v>1164900</v>
      </c>
      <c r="T33" s="6"/>
      <c r="U33" s="6">
        <v>94741186019</v>
      </c>
      <c r="V33" s="6"/>
      <c r="W33" s="6">
        <v>90166900312.5</v>
      </c>
      <c r="X33" s="6"/>
      <c r="Y33" s="8">
        <v>8.0643029065738722E-3</v>
      </c>
    </row>
    <row r="34" spans="1:25">
      <c r="A34" s="1" t="s">
        <v>40</v>
      </c>
      <c r="C34" s="6">
        <v>102200</v>
      </c>
      <c r="D34" s="6"/>
      <c r="E34" s="6">
        <v>115799015551</v>
      </c>
      <c r="F34" s="6"/>
      <c r="G34" s="6">
        <v>120955616250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102200</v>
      </c>
      <c r="R34" s="6"/>
      <c r="S34" s="6">
        <v>1160251</v>
      </c>
      <c r="T34" s="6"/>
      <c r="U34" s="6">
        <v>115799015551</v>
      </c>
      <c r="V34" s="6"/>
      <c r="W34" s="6">
        <v>118429430134.75</v>
      </c>
      <c r="X34" s="6"/>
      <c r="Y34" s="8">
        <v>1.0592033155731664E-2</v>
      </c>
    </row>
    <row r="35" spans="1:25">
      <c r="A35" s="1" t="s">
        <v>41</v>
      </c>
      <c r="C35" s="6">
        <v>1400</v>
      </c>
      <c r="D35" s="6"/>
      <c r="E35" s="6">
        <v>1774074221</v>
      </c>
      <c r="F35" s="6"/>
      <c r="G35" s="6">
        <v>1655529398.25</v>
      </c>
      <c r="H35" s="6"/>
      <c r="I35" s="6">
        <v>0</v>
      </c>
      <c r="J35" s="6"/>
      <c r="K35" s="6">
        <v>0</v>
      </c>
      <c r="L35" s="6"/>
      <c r="M35" s="6">
        <v>-1400</v>
      </c>
      <c r="N35" s="6"/>
      <c r="O35" s="6">
        <v>1632486943</v>
      </c>
      <c r="P35" s="6"/>
      <c r="Q35" s="6">
        <v>0</v>
      </c>
      <c r="R35" s="6"/>
      <c r="S35" s="6">
        <v>0</v>
      </c>
      <c r="T35" s="6"/>
      <c r="U35" s="6">
        <v>0</v>
      </c>
      <c r="V35" s="6"/>
      <c r="W35" s="6">
        <v>0</v>
      </c>
      <c r="X35" s="6"/>
      <c r="Y35" s="8">
        <v>0</v>
      </c>
    </row>
    <row r="36" spans="1:25">
      <c r="A36" s="1" t="s">
        <v>42</v>
      </c>
      <c r="C36" s="6">
        <v>3100</v>
      </c>
      <c r="D36" s="6"/>
      <c r="E36" s="6">
        <v>2726726764</v>
      </c>
      <c r="F36" s="6"/>
      <c r="G36" s="6">
        <v>3672010442.25</v>
      </c>
      <c r="H36" s="6"/>
      <c r="I36" s="6">
        <v>0</v>
      </c>
      <c r="J36" s="6"/>
      <c r="K36" s="6">
        <v>0</v>
      </c>
      <c r="L36" s="6"/>
      <c r="M36" s="6">
        <v>-3100</v>
      </c>
      <c r="N36" s="6"/>
      <c r="O36" s="6">
        <v>3602884761</v>
      </c>
      <c r="P36" s="6"/>
      <c r="Q36" s="6">
        <v>0</v>
      </c>
      <c r="R36" s="6"/>
      <c r="S36" s="6">
        <v>0</v>
      </c>
      <c r="T36" s="6"/>
      <c r="U36" s="6">
        <v>0</v>
      </c>
      <c r="V36" s="6"/>
      <c r="W36" s="6">
        <v>0</v>
      </c>
      <c r="X36" s="6"/>
      <c r="Y36" s="8">
        <v>0</v>
      </c>
    </row>
    <row r="37" spans="1:25">
      <c r="A37" s="1" t="s">
        <v>43</v>
      </c>
      <c r="C37" s="6">
        <v>12005900</v>
      </c>
      <c r="D37" s="6"/>
      <c r="E37" s="6">
        <v>99318649694</v>
      </c>
      <c r="F37" s="6"/>
      <c r="G37" s="6">
        <v>106097392916.55</v>
      </c>
      <c r="H37" s="6"/>
      <c r="I37" s="6">
        <v>0</v>
      </c>
      <c r="J37" s="6"/>
      <c r="K37" s="6">
        <v>0</v>
      </c>
      <c r="L37" s="6"/>
      <c r="M37" s="6">
        <v>-2046714</v>
      </c>
      <c r="N37" s="6"/>
      <c r="O37" s="6">
        <v>19159924785</v>
      </c>
      <c r="P37" s="6"/>
      <c r="Q37" s="6">
        <v>9959186</v>
      </c>
      <c r="R37" s="6"/>
      <c r="S37" s="6">
        <v>10950</v>
      </c>
      <c r="T37" s="6"/>
      <c r="U37" s="6">
        <v>82387235072</v>
      </c>
      <c r="V37" s="6"/>
      <c r="W37" s="6">
        <v>108404220834.13499</v>
      </c>
      <c r="X37" s="6"/>
      <c r="Y37" s="8">
        <v>9.6954034144212248E-3</v>
      </c>
    </row>
    <row r="38" spans="1:25">
      <c r="A38" s="1" t="s">
        <v>44</v>
      </c>
      <c r="C38" s="6">
        <v>1107326</v>
      </c>
      <c r="D38" s="6"/>
      <c r="E38" s="6">
        <v>10556092636</v>
      </c>
      <c r="F38" s="6"/>
      <c r="G38" s="6">
        <v>8673810793.1639996</v>
      </c>
      <c r="H38" s="6"/>
      <c r="I38" s="6">
        <v>1782916</v>
      </c>
      <c r="J38" s="6"/>
      <c r="K38" s="6">
        <v>13813600038</v>
      </c>
      <c r="L38" s="6"/>
      <c r="M38" s="6">
        <v>0</v>
      </c>
      <c r="N38" s="6"/>
      <c r="O38" s="6">
        <v>0</v>
      </c>
      <c r="P38" s="6"/>
      <c r="Q38" s="6">
        <v>2890242</v>
      </c>
      <c r="R38" s="6"/>
      <c r="S38" s="6">
        <v>8080</v>
      </c>
      <c r="T38" s="6"/>
      <c r="U38" s="6">
        <v>24369692674</v>
      </c>
      <c r="V38" s="6"/>
      <c r="W38" s="6">
        <v>23214204085.608002</v>
      </c>
      <c r="X38" s="6"/>
      <c r="Y38" s="8">
        <v>2.0762205735424945E-3</v>
      </c>
    </row>
    <row r="39" spans="1:25">
      <c r="A39" s="1" t="s">
        <v>45</v>
      </c>
      <c r="C39" s="6">
        <v>4294801</v>
      </c>
      <c r="D39" s="6"/>
      <c r="E39" s="6">
        <v>32334477030</v>
      </c>
      <c r="F39" s="6"/>
      <c r="G39" s="6">
        <v>29116264090.221001</v>
      </c>
      <c r="H39" s="6"/>
      <c r="I39" s="6">
        <v>0</v>
      </c>
      <c r="J39" s="6"/>
      <c r="K39" s="6">
        <v>0</v>
      </c>
      <c r="L39" s="6"/>
      <c r="M39" s="6">
        <v>-4294801</v>
      </c>
      <c r="N39" s="6"/>
      <c r="O39" s="6">
        <v>0</v>
      </c>
      <c r="P39" s="6"/>
      <c r="Q39" s="6">
        <v>0</v>
      </c>
      <c r="R39" s="6"/>
      <c r="S39" s="6">
        <v>0</v>
      </c>
      <c r="T39" s="6"/>
      <c r="U39" s="6">
        <v>0</v>
      </c>
      <c r="V39" s="6"/>
      <c r="W39" s="6">
        <v>0</v>
      </c>
      <c r="X39" s="6"/>
      <c r="Y39" s="8">
        <v>0</v>
      </c>
    </row>
    <row r="40" spans="1:25">
      <c r="A40" s="1" t="s">
        <v>46</v>
      </c>
      <c r="C40" s="6">
        <v>2531823</v>
      </c>
      <c r="D40" s="6"/>
      <c r="E40" s="6">
        <v>14365563702</v>
      </c>
      <c r="F40" s="6"/>
      <c r="G40" s="6">
        <v>5176972549.5295496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2531823</v>
      </c>
      <c r="R40" s="6"/>
      <c r="S40" s="6">
        <v>1800</v>
      </c>
      <c r="T40" s="6"/>
      <c r="U40" s="6">
        <v>14365563702</v>
      </c>
      <c r="V40" s="6"/>
      <c r="W40" s="6">
        <v>4530165575.6700001</v>
      </c>
      <c r="X40" s="6"/>
      <c r="Y40" s="8">
        <v>4.051667218516094E-4</v>
      </c>
    </row>
    <row r="41" spans="1:25">
      <c r="A41" s="1" t="s">
        <v>47</v>
      </c>
      <c r="C41" s="6">
        <v>15580119</v>
      </c>
      <c r="D41" s="6"/>
      <c r="E41" s="6">
        <v>129791353852</v>
      </c>
      <c r="F41" s="6"/>
      <c r="G41" s="6">
        <v>126067576756.47301</v>
      </c>
      <c r="H41" s="6"/>
      <c r="I41" s="6">
        <v>0</v>
      </c>
      <c r="J41" s="6"/>
      <c r="K41" s="6">
        <v>0</v>
      </c>
      <c r="L41" s="6"/>
      <c r="M41" s="6">
        <v>-15580119</v>
      </c>
      <c r="N41" s="6"/>
      <c r="O41" s="6">
        <v>0</v>
      </c>
      <c r="P41" s="6"/>
      <c r="Q41" s="6">
        <v>0</v>
      </c>
      <c r="R41" s="6"/>
      <c r="S41" s="6">
        <v>0</v>
      </c>
      <c r="T41" s="6"/>
      <c r="U41" s="6">
        <v>0</v>
      </c>
      <c r="V41" s="6"/>
      <c r="W41" s="6">
        <v>0</v>
      </c>
      <c r="X41" s="6"/>
      <c r="Y41" s="8">
        <v>0</v>
      </c>
    </row>
    <row r="42" spans="1:25">
      <c r="A42" s="1" t="s">
        <v>48</v>
      </c>
      <c r="C42" s="6">
        <v>11423673</v>
      </c>
      <c r="D42" s="6"/>
      <c r="E42" s="6">
        <v>31404974554</v>
      </c>
      <c r="F42" s="6"/>
      <c r="G42" s="6">
        <v>10663004314.7654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11423673</v>
      </c>
      <c r="R42" s="6"/>
      <c r="S42" s="6">
        <v>1200</v>
      </c>
      <c r="T42" s="6"/>
      <c r="U42" s="6">
        <v>31404974554</v>
      </c>
      <c r="V42" s="6"/>
      <c r="W42" s="6">
        <v>13626842574.780001</v>
      </c>
      <c r="X42" s="6"/>
      <c r="Y42" s="8">
        <v>1.2187508476210595E-3</v>
      </c>
    </row>
    <row r="43" spans="1:25">
      <c r="A43" s="1" t="s">
        <v>49</v>
      </c>
      <c r="C43" s="6">
        <v>1724137</v>
      </c>
      <c r="D43" s="6"/>
      <c r="E43" s="6">
        <v>29918949361</v>
      </c>
      <c r="F43" s="6"/>
      <c r="G43" s="6">
        <v>16736022428.0602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1724137</v>
      </c>
      <c r="R43" s="6"/>
      <c r="S43" s="6">
        <v>5700</v>
      </c>
      <c r="T43" s="6"/>
      <c r="U43" s="6">
        <v>29918949361</v>
      </c>
      <c r="V43" s="6"/>
      <c r="W43" s="6">
        <v>9769106793.6450005</v>
      </c>
      <c r="X43" s="6"/>
      <c r="Y43" s="8">
        <v>8.7372457118502472E-4</v>
      </c>
    </row>
    <row r="44" spans="1:25">
      <c r="A44" s="1" t="s">
        <v>50</v>
      </c>
      <c r="C44" s="6">
        <v>13188080</v>
      </c>
      <c r="D44" s="6"/>
      <c r="E44" s="6">
        <v>97163299557</v>
      </c>
      <c r="F44" s="6"/>
      <c r="G44" s="6">
        <v>123885823231.8</v>
      </c>
      <c r="H44" s="6"/>
      <c r="I44" s="6">
        <v>0</v>
      </c>
      <c r="J44" s="6"/>
      <c r="K44" s="6">
        <v>0</v>
      </c>
      <c r="L44" s="6"/>
      <c r="M44" s="6">
        <v>-13188080</v>
      </c>
      <c r="N44" s="6"/>
      <c r="O44" s="6">
        <v>0</v>
      </c>
      <c r="P44" s="6"/>
      <c r="Q44" s="6">
        <v>0</v>
      </c>
      <c r="R44" s="6"/>
      <c r="S44" s="6">
        <v>0</v>
      </c>
      <c r="T44" s="6"/>
      <c r="U44" s="6">
        <v>0</v>
      </c>
      <c r="V44" s="6"/>
      <c r="W44" s="6">
        <v>0</v>
      </c>
      <c r="X44" s="6"/>
      <c r="Y44" s="8">
        <v>0</v>
      </c>
    </row>
    <row r="45" spans="1:25">
      <c r="A45" s="1" t="s">
        <v>51</v>
      </c>
      <c r="C45" s="6">
        <v>22356825</v>
      </c>
      <c r="D45" s="6"/>
      <c r="E45" s="6">
        <v>145676016236</v>
      </c>
      <c r="F45" s="6"/>
      <c r="G45" s="6">
        <v>82561424025.993698</v>
      </c>
      <c r="H45" s="6"/>
      <c r="I45" s="6">
        <v>1289694</v>
      </c>
      <c r="J45" s="6"/>
      <c r="K45" s="6">
        <v>4327250102</v>
      </c>
      <c r="L45" s="6"/>
      <c r="M45" s="6">
        <v>-400000</v>
      </c>
      <c r="N45" s="6"/>
      <c r="O45" s="6">
        <v>1442167753</v>
      </c>
      <c r="P45" s="6"/>
      <c r="Q45" s="6">
        <v>23246519</v>
      </c>
      <c r="R45" s="6"/>
      <c r="S45" s="6">
        <v>3509</v>
      </c>
      <c r="T45" s="6"/>
      <c r="U45" s="6">
        <v>147420741327</v>
      </c>
      <c r="V45" s="6"/>
      <c r="W45" s="6">
        <v>81086681561.732498</v>
      </c>
      <c r="X45" s="6"/>
      <c r="Y45" s="8">
        <v>7.2521907655292549E-3</v>
      </c>
    </row>
    <row r="46" spans="1:25">
      <c r="A46" s="1" t="s">
        <v>52</v>
      </c>
      <c r="C46" s="6">
        <v>1059487</v>
      </c>
      <c r="D46" s="6"/>
      <c r="E46" s="6">
        <v>31483022852</v>
      </c>
      <c r="F46" s="6"/>
      <c r="G46" s="6">
        <v>23538641220.022499</v>
      </c>
      <c r="H46" s="6"/>
      <c r="I46" s="6">
        <v>517635</v>
      </c>
      <c r="J46" s="6"/>
      <c r="K46" s="6">
        <v>11200822685</v>
      </c>
      <c r="L46" s="6"/>
      <c r="M46" s="6">
        <v>0</v>
      </c>
      <c r="N46" s="6"/>
      <c r="O46" s="6">
        <v>0</v>
      </c>
      <c r="P46" s="6"/>
      <c r="Q46" s="6">
        <v>1577122</v>
      </c>
      <c r="R46" s="6"/>
      <c r="S46" s="6">
        <v>21000</v>
      </c>
      <c r="T46" s="6"/>
      <c r="U46" s="6">
        <v>42683845537</v>
      </c>
      <c r="V46" s="6"/>
      <c r="W46" s="6">
        <v>32922500606.099998</v>
      </c>
      <c r="X46" s="6"/>
      <c r="Y46" s="8">
        <v>2.9445064254099234E-3</v>
      </c>
    </row>
    <row r="47" spans="1:25">
      <c r="A47" s="1" t="s">
        <v>53</v>
      </c>
      <c r="C47" s="6">
        <v>537833</v>
      </c>
      <c r="D47" s="6"/>
      <c r="E47" s="6">
        <v>199260423061</v>
      </c>
      <c r="F47" s="6"/>
      <c r="G47" s="6">
        <v>232939551763.30499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537833</v>
      </c>
      <c r="R47" s="6"/>
      <c r="S47" s="6">
        <v>416000</v>
      </c>
      <c r="T47" s="6"/>
      <c r="U47" s="6">
        <v>199260423061</v>
      </c>
      <c r="V47" s="6"/>
      <c r="W47" s="6">
        <v>222407283758.39999</v>
      </c>
      <c r="X47" s="6"/>
      <c r="Y47" s="8">
        <v>1.9891553315462267E-2</v>
      </c>
    </row>
    <row r="48" spans="1:25">
      <c r="A48" s="1" t="s">
        <v>54</v>
      </c>
      <c r="C48" s="6">
        <v>8868106</v>
      </c>
      <c r="D48" s="6"/>
      <c r="E48" s="6">
        <v>65854388596</v>
      </c>
      <c r="F48" s="6"/>
      <c r="G48" s="6">
        <v>34609027860.271797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8868106</v>
      </c>
      <c r="R48" s="6"/>
      <c r="S48" s="6">
        <v>3841</v>
      </c>
      <c r="T48" s="6"/>
      <c r="U48" s="6">
        <v>65854388596</v>
      </c>
      <c r="V48" s="6"/>
      <c r="W48" s="6">
        <v>33859723894.881302</v>
      </c>
      <c r="X48" s="6"/>
      <c r="Y48" s="8">
        <v>3.0283293411986789E-3</v>
      </c>
    </row>
    <row r="49" spans="1:25">
      <c r="A49" s="1" t="s">
        <v>55</v>
      </c>
      <c r="C49" s="6">
        <v>1590000</v>
      </c>
      <c r="D49" s="6"/>
      <c r="E49" s="6">
        <v>37525099719</v>
      </c>
      <c r="F49" s="6"/>
      <c r="G49" s="6">
        <v>30551828535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1590000</v>
      </c>
      <c r="R49" s="6"/>
      <c r="S49" s="6">
        <v>17560</v>
      </c>
      <c r="T49" s="6"/>
      <c r="U49" s="6">
        <v>37525099719</v>
      </c>
      <c r="V49" s="6"/>
      <c r="W49" s="6">
        <v>27754273620</v>
      </c>
      <c r="X49" s="6"/>
      <c r="Y49" s="8">
        <v>2.4822730807857671E-3</v>
      </c>
    </row>
    <row r="50" spans="1:25">
      <c r="A50" s="1" t="s">
        <v>56</v>
      </c>
      <c r="C50" s="6">
        <v>14006000</v>
      </c>
      <c r="D50" s="6"/>
      <c r="E50" s="6">
        <v>65534129773</v>
      </c>
      <c r="F50" s="6"/>
      <c r="G50" s="6">
        <v>85624385445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14006000</v>
      </c>
      <c r="R50" s="6"/>
      <c r="S50" s="6">
        <v>5660</v>
      </c>
      <c r="T50" s="6"/>
      <c r="U50" s="6">
        <v>65534129773</v>
      </c>
      <c r="V50" s="6"/>
      <c r="W50" s="6">
        <v>78802279938</v>
      </c>
      <c r="X50" s="6"/>
      <c r="Y50" s="8">
        <v>7.0478795760550595E-3</v>
      </c>
    </row>
    <row r="51" spans="1:25">
      <c r="A51" s="1" t="s">
        <v>57</v>
      </c>
      <c r="C51" s="6">
        <v>42484383</v>
      </c>
      <c r="D51" s="6"/>
      <c r="E51" s="6">
        <v>234778247859</v>
      </c>
      <c r="F51" s="6"/>
      <c r="G51" s="6">
        <v>206090212495.21201</v>
      </c>
      <c r="H51" s="6"/>
      <c r="I51" s="6">
        <v>401134</v>
      </c>
      <c r="J51" s="6"/>
      <c r="K51" s="6">
        <v>1825652328</v>
      </c>
      <c r="L51" s="6"/>
      <c r="M51" s="6">
        <v>0</v>
      </c>
      <c r="N51" s="6"/>
      <c r="O51" s="6">
        <v>0</v>
      </c>
      <c r="P51" s="6"/>
      <c r="Q51" s="6">
        <v>42885517</v>
      </c>
      <c r="R51" s="6"/>
      <c r="S51" s="6">
        <v>4700</v>
      </c>
      <c r="T51" s="6"/>
      <c r="U51" s="6">
        <v>236603900187</v>
      </c>
      <c r="V51" s="6"/>
      <c r="W51" s="6">
        <v>200362636417.095</v>
      </c>
      <c r="X51" s="6"/>
      <c r="Y51" s="8">
        <v>1.7919934983094722E-2</v>
      </c>
    </row>
    <row r="52" spans="1:25">
      <c r="A52" s="1" t="s">
        <v>58</v>
      </c>
      <c r="C52" s="6">
        <v>28644480</v>
      </c>
      <c r="D52" s="6"/>
      <c r="E52" s="6">
        <v>179457071791</v>
      </c>
      <c r="F52" s="6"/>
      <c r="G52" s="6">
        <v>222097553683.20001</v>
      </c>
      <c r="H52" s="6"/>
      <c r="I52" s="6">
        <v>1210000</v>
      </c>
      <c r="J52" s="6"/>
      <c r="K52" s="6">
        <v>9333439939</v>
      </c>
      <c r="L52" s="6"/>
      <c r="M52" s="6">
        <v>0</v>
      </c>
      <c r="N52" s="6"/>
      <c r="O52" s="6">
        <v>0</v>
      </c>
      <c r="P52" s="6"/>
      <c r="Q52" s="6">
        <v>29854480</v>
      </c>
      <c r="R52" s="6"/>
      <c r="S52" s="6">
        <v>6720</v>
      </c>
      <c r="T52" s="6"/>
      <c r="U52" s="6">
        <v>188790511730</v>
      </c>
      <c r="V52" s="6"/>
      <c r="W52" s="6">
        <v>199428404071.67999</v>
      </c>
      <c r="X52" s="6"/>
      <c r="Y52" s="8">
        <v>1.7836379569828496E-2</v>
      </c>
    </row>
    <row r="53" spans="1:25">
      <c r="A53" s="1" t="s">
        <v>59</v>
      </c>
      <c r="C53" s="6">
        <v>45049921</v>
      </c>
      <c r="D53" s="6"/>
      <c r="E53" s="6">
        <v>293620021210</v>
      </c>
      <c r="F53" s="6"/>
      <c r="G53" s="6">
        <v>206892257741.63101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45049921</v>
      </c>
      <c r="R53" s="6"/>
      <c r="S53" s="6">
        <v>3890</v>
      </c>
      <c r="T53" s="6"/>
      <c r="U53" s="6">
        <v>293620021210</v>
      </c>
      <c r="V53" s="6"/>
      <c r="W53" s="6">
        <v>174201489743.495</v>
      </c>
      <c r="X53" s="6"/>
      <c r="Y53" s="8">
        <v>1.5580147207003559E-2</v>
      </c>
    </row>
    <row r="54" spans="1:25">
      <c r="A54" s="1" t="s">
        <v>60</v>
      </c>
      <c r="C54" s="6">
        <v>12627966</v>
      </c>
      <c r="D54" s="6"/>
      <c r="E54" s="6">
        <v>120812440780</v>
      </c>
      <c r="F54" s="6"/>
      <c r="G54" s="6">
        <v>75316977613.800003</v>
      </c>
      <c r="H54" s="6"/>
      <c r="I54" s="6">
        <v>1115683</v>
      </c>
      <c r="J54" s="6"/>
      <c r="K54" s="6">
        <v>6886050597</v>
      </c>
      <c r="L54" s="6"/>
      <c r="M54" s="6">
        <v>0</v>
      </c>
      <c r="N54" s="6"/>
      <c r="O54" s="6">
        <v>0</v>
      </c>
      <c r="P54" s="6"/>
      <c r="Q54" s="6">
        <v>13743649</v>
      </c>
      <c r="R54" s="6"/>
      <c r="S54" s="6">
        <v>6050</v>
      </c>
      <c r="T54" s="6"/>
      <c r="U54" s="6">
        <v>127698491377</v>
      </c>
      <c r="V54" s="6"/>
      <c r="W54" s="6">
        <v>82654339445.122498</v>
      </c>
      <c r="X54" s="6"/>
      <c r="Y54" s="8">
        <v>7.3923981806862642E-3</v>
      </c>
    </row>
    <row r="55" spans="1:25">
      <c r="A55" s="1" t="s">
        <v>61</v>
      </c>
      <c r="C55" s="6">
        <v>20660713</v>
      </c>
      <c r="D55" s="6"/>
      <c r="E55" s="6">
        <v>228668075726</v>
      </c>
      <c r="F55" s="6"/>
      <c r="G55" s="6">
        <v>269866452295.521</v>
      </c>
      <c r="H55" s="6"/>
      <c r="I55" s="6">
        <v>100000</v>
      </c>
      <c r="J55" s="6"/>
      <c r="K55" s="6">
        <v>1292198038</v>
      </c>
      <c r="L55" s="6"/>
      <c r="M55" s="6">
        <v>0</v>
      </c>
      <c r="N55" s="6"/>
      <c r="O55" s="6">
        <v>0</v>
      </c>
      <c r="P55" s="6"/>
      <c r="Q55" s="6">
        <v>20760713</v>
      </c>
      <c r="R55" s="6"/>
      <c r="S55" s="6">
        <v>12810</v>
      </c>
      <c r="T55" s="6"/>
      <c r="U55" s="6">
        <v>229960273764</v>
      </c>
      <c r="V55" s="6"/>
      <c r="W55" s="6">
        <v>264362362365.496</v>
      </c>
      <c r="X55" s="6"/>
      <c r="Y55" s="8">
        <v>2.3643911011957629E-2</v>
      </c>
    </row>
    <row r="56" spans="1:25">
      <c r="A56" s="1" t="s">
        <v>62</v>
      </c>
      <c r="C56" s="6">
        <v>6458537</v>
      </c>
      <c r="D56" s="6"/>
      <c r="E56" s="6">
        <v>227078653757</v>
      </c>
      <c r="F56" s="6"/>
      <c r="G56" s="6">
        <v>226629837281.20499</v>
      </c>
      <c r="H56" s="6"/>
      <c r="I56" s="6">
        <v>34689</v>
      </c>
      <c r="J56" s="6"/>
      <c r="K56" s="6">
        <v>1149591822</v>
      </c>
      <c r="L56" s="6"/>
      <c r="M56" s="6">
        <v>0</v>
      </c>
      <c r="N56" s="6"/>
      <c r="O56" s="6">
        <v>0</v>
      </c>
      <c r="P56" s="6"/>
      <c r="Q56" s="6">
        <v>6493226</v>
      </c>
      <c r="R56" s="6"/>
      <c r="S56" s="6">
        <v>33050</v>
      </c>
      <c r="T56" s="6"/>
      <c r="U56" s="6">
        <v>228228245579</v>
      </c>
      <c r="V56" s="6"/>
      <c r="W56" s="6">
        <v>213324242640.16501</v>
      </c>
      <c r="X56" s="6"/>
      <c r="Y56" s="8">
        <v>1.9079188748903492E-2</v>
      </c>
    </row>
    <row r="57" spans="1:25">
      <c r="A57" s="1" t="s">
        <v>63</v>
      </c>
      <c r="C57" s="6">
        <v>5991405</v>
      </c>
      <c r="D57" s="6"/>
      <c r="E57" s="6">
        <v>137841180394</v>
      </c>
      <c r="F57" s="6"/>
      <c r="G57" s="6">
        <v>82546780103.865005</v>
      </c>
      <c r="H57" s="6"/>
      <c r="I57" s="6">
        <v>419886</v>
      </c>
      <c r="J57" s="6"/>
      <c r="K57" s="6">
        <v>5055296396</v>
      </c>
      <c r="L57" s="6"/>
      <c r="M57" s="6">
        <v>0</v>
      </c>
      <c r="N57" s="6"/>
      <c r="O57" s="6">
        <v>0</v>
      </c>
      <c r="P57" s="6"/>
      <c r="Q57" s="6">
        <v>6411291</v>
      </c>
      <c r="R57" s="6"/>
      <c r="S57" s="6">
        <v>11580</v>
      </c>
      <c r="T57" s="6"/>
      <c r="U57" s="6">
        <v>142896476790</v>
      </c>
      <c r="V57" s="6"/>
      <c r="W57" s="6">
        <v>73801005418.809006</v>
      </c>
      <c r="X57" s="6"/>
      <c r="Y57" s="8">
        <v>6.6005780440970569E-3</v>
      </c>
    </row>
    <row r="58" spans="1:25">
      <c r="A58" s="1" t="s">
        <v>64</v>
      </c>
      <c r="C58" s="6">
        <v>3145756</v>
      </c>
      <c r="D58" s="6"/>
      <c r="E58" s="6">
        <v>80449654888</v>
      </c>
      <c r="F58" s="6"/>
      <c r="G58" s="6">
        <v>62509504648.482002</v>
      </c>
      <c r="H58" s="6"/>
      <c r="I58" s="6">
        <v>516388</v>
      </c>
      <c r="J58" s="6"/>
      <c r="K58" s="6">
        <v>10035936183</v>
      </c>
      <c r="L58" s="6"/>
      <c r="M58" s="6">
        <v>0</v>
      </c>
      <c r="N58" s="6"/>
      <c r="O58" s="6">
        <v>0</v>
      </c>
      <c r="P58" s="6"/>
      <c r="Q58" s="6">
        <v>3662144</v>
      </c>
      <c r="R58" s="6"/>
      <c r="S58" s="6">
        <v>20700</v>
      </c>
      <c r="T58" s="6"/>
      <c r="U58" s="6">
        <v>90485591071</v>
      </c>
      <c r="V58" s="6"/>
      <c r="W58" s="6">
        <v>75355332834.240005</v>
      </c>
      <c r="X58" s="6"/>
      <c r="Y58" s="8">
        <v>6.7395932154136421E-3</v>
      </c>
    </row>
    <row r="59" spans="1:25">
      <c r="A59" s="1" t="s">
        <v>65</v>
      </c>
      <c r="C59" s="6">
        <v>9757168</v>
      </c>
      <c r="D59" s="6"/>
      <c r="E59" s="6">
        <v>65954851554</v>
      </c>
      <c r="F59" s="6"/>
      <c r="G59" s="6">
        <v>127737316239.76801</v>
      </c>
      <c r="H59" s="6"/>
      <c r="I59" s="6">
        <v>254052</v>
      </c>
      <c r="J59" s="6"/>
      <c r="K59" s="6">
        <v>2954277937</v>
      </c>
      <c r="L59" s="6"/>
      <c r="M59" s="6">
        <v>0</v>
      </c>
      <c r="N59" s="6"/>
      <c r="O59" s="6">
        <v>0</v>
      </c>
      <c r="P59" s="6"/>
      <c r="Q59" s="6">
        <v>10011220</v>
      </c>
      <c r="R59" s="6"/>
      <c r="S59" s="6">
        <v>11720</v>
      </c>
      <c r="T59" s="6"/>
      <c r="U59" s="6">
        <v>68909129491</v>
      </c>
      <c r="V59" s="6"/>
      <c r="W59" s="6">
        <v>116633375984.52</v>
      </c>
      <c r="X59" s="6"/>
      <c r="Y59" s="8">
        <v>1.043139854753436E-2</v>
      </c>
    </row>
    <row r="60" spans="1:25">
      <c r="A60" s="1" t="s">
        <v>66</v>
      </c>
      <c r="C60" s="6">
        <v>10000001</v>
      </c>
      <c r="D60" s="6"/>
      <c r="E60" s="6">
        <v>93763772946</v>
      </c>
      <c r="F60" s="6"/>
      <c r="G60" s="6">
        <v>76442452644.244507</v>
      </c>
      <c r="H60" s="6"/>
      <c r="I60" s="6">
        <v>200000</v>
      </c>
      <c r="J60" s="6"/>
      <c r="K60" s="6">
        <v>1506741031</v>
      </c>
      <c r="L60" s="6"/>
      <c r="M60" s="6">
        <v>0</v>
      </c>
      <c r="N60" s="6"/>
      <c r="O60" s="6">
        <v>0</v>
      </c>
      <c r="P60" s="6"/>
      <c r="Q60" s="6">
        <v>10200001</v>
      </c>
      <c r="R60" s="6"/>
      <c r="S60" s="6">
        <v>7490</v>
      </c>
      <c r="T60" s="6"/>
      <c r="U60" s="6">
        <v>95270513977</v>
      </c>
      <c r="V60" s="6"/>
      <c r="W60" s="6">
        <v>75943439345.434494</v>
      </c>
      <c r="X60" s="6"/>
      <c r="Y60" s="8">
        <v>6.7921919964648216E-3</v>
      </c>
    </row>
    <row r="61" spans="1:25">
      <c r="A61" s="1" t="s">
        <v>67</v>
      </c>
      <c r="C61" s="6">
        <v>8410000</v>
      </c>
      <c r="D61" s="6"/>
      <c r="E61" s="6">
        <v>63543387692</v>
      </c>
      <c r="F61" s="6"/>
      <c r="G61" s="6">
        <v>49240167345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8410000</v>
      </c>
      <c r="R61" s="6"/>
      <c r="S61" s="6">
        <v>6240</v>
      </c>
      <c r="T61" s="6"/>
      <c r="U61" s="6">
        <v>63543387692</v>
      </c>
      <c r="V61" s="6"/>
      <c r="W61" s="6">
        <v>52166153520</v>
      </c>
      <c r="X61" s="6"/>
      <c r="Y61" s="8">
        <v>4.6656107950712672E-3</v>
      </c>
    </row>
    <row r="62" spans="1:25">
      <c r="A62" s="1" t="s">
        <v>68</v>
      </c>
      <c r="C62" s="6">
        <v>75761970</v>
      </c>
      <c r="D62" s="6"/>
      <c r="E62" s="6">
        <v>33274645520</v>
      </c>
      <c r="F62" s="6"/>
      <c r="G62" s="6">
        <v>30124474511.400002</v>
      </c>
      <c r="H62" s="6"/>
      <c r="I62" s="6">
        <v>9093829</v>
      </c>
      <c r="J62" s="6"/>
      <c r="K62" s="6">
        <v>3602201961</v>
      </c>
      <c r="L62" s="6"/>
      <c r="M62" s="6">
        <v>0</v>
      </c>
      <c r="N62" s="6"/>
      <c r="O62" s="6">
        <v>0</v>
      </c>
      <c r="P62" s="6"/>
      <c r="Q62" s="6">
        <v>84855799</v>
      </c>
      <c r="R62" s="6"/>
      <c r="S62" s="6">
        <v>438</v>
      </c>
      <c r="T62" s="6"/>
      <c r="U62" s="6">
        <v>36876847481</v>
      </c>
      <c r="V62" s="6"/>
      <c r="W62" s="6">
        <v>36945697264.226097</v>
      </c>
      <c r="X62" s="6"/>
      <c r="Y62" s="8">
        <v>3.3043311104262582E-3</v>
      </c>
    </row>
    <row r="63" spans="1:25">
      <c r="A63" s="1" t="s">
        <v>69</v>
      </c>
      <c r="C63" s="6">
        <v>2500000</v>
      </c>
      <c r="D63" s="6"/>
      <c r="E63" s="6">
        <v>45885230476</v>
      </c>
      <c r="F63" s="6"/>
      <c r="G63" s="6">
        <v>26752370625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2500000</v>
      </c>
      <c r="R63" s="6"/>
      <c r="S63" s="6">
        <v>9000</v>
      </c>
      <c r="T63" s="6"/>
      <c r="U63" s="6">
        <v>45885230476</v>
      </c>
      <c r="V63" s="6"/>
      <c r="W63" s="6">
        <v>22366125000</v>
      </c>
      <c r="X63" s="6"/>
      <c r="Y63" s="8">
        <v>2.0003704931763071E-3</v>
      </c>
    </row>
    <row r="64" spans="1:25">
      <c r="A64" s="1" t="s">
        <v>70</v>
      </c>
      <c r="C64" s="6">
        <v>81785</v>
      </c>
      <c r="D64" s="6"/>
      <c r="E64" s="6">
        <v>609083570</v>
      </c>
      <c r="F64" s="6"/>
      <c r="G64" s="6">
        <v>1250369072.865</v>
      </c>
      <c r="H64" s="6"/>
      <c r="I64" s="6">
        <v>0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81785</v>
      </c>
      <c r="R64" s="6"/>
      <c r="S64" s="6">
        <v>12340</v>
      </c>
      <c r="T64" s="6"/>
      <c r="U64" s="6">
        <v>609083570</v>
      </c>
      <c r="V64" s="6"/>
      <c r="W64" s="6">
        <v>1003221999.9450001</v>
      </c>
      <c r="X64" s="6"/>
      <c r="Y64" s="8">
        <v>8.9725676074657587E-5</v>
      </c>
    </row>
    <row r="65" spans="1:25">
      <c r="A65" s="1" t="s">
        <v>71</v>
      </c>
      <c r="C65" s="6">
        <v>14219947</v>
      </c>
      <c r="D65" s="6"/>
      <c r="E65" s="6">
        <v>161522522450</v>
      </c>
      <c r="F65" s="6"/>
      <c r="G65" s="6">
        <v>138809022256.737</v>
      </c>
      <c r="H65" s="6"/>
      <c r="I65" s="6">
        <v>200000</v>
      </c>
      <c r="J65" s="6"/>
      <c r="K65" s="6">
        <v>2005859699</v>
      </c>
      <c r="L65" s="6"/>
      <c r="M65" s="6">
        <v>-1000000</v>
      </c>
      <c r="N65" s="6"/>
      <c r="O65" s="6">
        <v>10303688345</v>
      </c>
      <c r="P65" s="6"/>
      <c r="Q65" s="6">
        <v>13419947</v>
      </c>
      <c r="R65" s="6"/>
      <c r="S65" s="6">
        <v>11030</v>
      </c>
      <c r="T65" s="6"/>
      <c r="U65" s="6">
        <v>157515435247</v>
      </c>
      <c r="V65" s="6"/>
      <c r="W65" s="6">
        <v>147141284418.31</v>
      </c>
      <c r="X65" s="6"/>
      <c r="Y65" s="8">
        <v>1.3159949865184517E-2</v>
      </c>
    </row>
    <row r="66" spans="1:25">
      <c r="A66" s="1" t="s">
        <v>72</v>
      </c>
      <c r="C66" s="6">
        <v>328467</v>
      </c>
      <c r="D66" s="6"/>
      <c r="E66" s="6">
        <v>2110669503</v>
      </c>
      <c r="F66" s="6"/>
      <c r="G66" s="6">
        <v>11101429125.9</v>
      </c>
      <c r="H66" s="6"/>
      <c r="I66" s="6">
        <v>0</v>
      </c>
      <c r="J66" s="6"/>
      <c r="K66" s="6">
        <v>0</v>
      </c>
      <c r="L66" s="6"/>
      <c r="M66" s="6">
        <v>0</v>
      </c>
      <c r="N66" s="6"/>
      <c r="O66" s="6">
        <v>0</v>
      </c>
      <c r="P66" s="6"/>
      <c r="Q66" s="6">
        <v>328467</v>
      </c>
      <c r="R66" s="6"/>
      <c r="S66" s="6">
        <v>29550</v>
      </c>
      <c r="T66" s="6"/>
      <c r="U66" s="6">
        <v>2110669503</v>
      </c>
      <c r="V66" s="6"/>
      <c r="W66" s="6">
        <v>9648447960.8924999</v>
      </c>
      <c r="X66" s="6"/>
      <c r="Y66" s="8">
        <v>8.6293314581387993E-4</v>
      </c>
    </row>
    <row r="67" spans="1:25">
      <c r="A67" s="1" t="s">
        <v>73</v>
      </c>
      <c r="C67" s="6">
        <v>2471348</v>
      </c>
      <c r="D67" s="6"/>
      <c r="E67" s="6">
        <v>15599345051</v>
      </c>
      <c r="F67" s="6"/>
      <c r="G67" s="6">
        <v>9924839656.7759991</v>
      </c>
      <c r="H67" s="6"/>
      <c r="I67" s="6">
        <v>0</v>
      </c>
      <c r="J67" s="6"/>
      <c r="K67" s="6">
        <v>0</v>
      </c>
      <c r="L67" s="6"/>
      <c r="M67" s="6">
        <v>0</v>
      </c>
      <c r="N67" s="6"/>
      <c r="O67" s="6">
        <v>0</v>
      </c>
      <c r="P67" s="6"/>
      <c r="Q67" s="6">
        <v>2471348</v>
      </c>
      <c r="R67" s="6"/>
      <c r="S67" s="6">
        <v>3610</v>
      </c>
      <c r="T67" s="6"/>
      <c r="U67" s="6">
        <v>15599345051</v>
      </c>
      <c r="V67" s="6"/>
      <c r="W67" s="6">
        <v>8868482960.6340008</v>
      </c>
      <c r="X67" s="6"/>
      <c r="Y67" s="8">
        <v>7.9317501953016505E-4</v>
      </c>
    </row>
    <row r="68" spans="1:25">
      <c r="A68" s="1" t="s">
        <v>74</v>
      </c>
      <c r="C68" s="6">
        <v>20000</v>
      </c>
      <c r="D68" s="6"/>
      <c r="E68" s="6">
        <v>182861965</v>
      </c>
      <c r="F68" s="6"/>
      <c r="G68" s="6">
        <v>204973110</v>
      </c>
      <c r="H68" s="6"/>
      <c r="I68" s="6">
        <v>15580119</v>
      </c>
      <c r="J68" s="6"/>
      <c r="K68" s="6">
        <v>0</v>
      </c>
      <c r="L68" s="6"/>
      <c r="M68" s="6">
        <v>-20000</v>
      </c>
      <c r="N68" s="6"/>
      <c r="O68" s="6">
        <v>203486332</v>
      </c>
      <c r="P68" s="6"/>
      <c r="Q68" s="6">
        <v>15580119</v>
      </c>
      <c r="R68" s="6"/>
      <c r="S68" s="6">
        <v>10560</v>
      </c>
      <c r="T68" s="6"/>
      <c r="U68" s="6">
        <v>145367728119</v>
      </c>
      <c r="V68" s="6"/>
      <c r="W68" s="6">
        <v>163547126602.992</v>
      </c>
      <c r="X68" s="6"/>
      <c r="Y68" s="8">
        <v>1.4627247513835992E-2</v>
      </c>
    </row>
    <row r="69" spans="1:25">
      <c r="A69" s="1" t="s">
        <v>75</v>
      </c>
      <c r="C69" s="6">
        <v>3900045</v>
      </c>
      <c r="D69" s="6"/>
      <c r="E69" s="6">
        <v>53205645758</v>
      </c>
      <c r="F69" s="6"/>
      <c r="G69" s="6">
        <v>43226763014.587502</v>
      </c>
      <c r="H69" s="6"/>
      <c r="I69" s="6">
        <v>0</v>
      </c>
      <c r="J69" s="6"/>
      <c r="K69" s="6">
        <v>0</v>
      </c>
      <c r="L69" s="6"/>
      <c r="M69" s="6">
        <v>0</v>
      </c>
      <c r="N69" s="6"/>
      <c r="O69" s="6">
        <v>0</v>
      </c>
      <c r="P69" s="6"/>
      <c r="Q69" s="6">
        <v>3900045</v>
      </c>
      <c r="R69" s="6"/>
      <c r="S69" s="6">
        <v>11400</v>
      </c>
      <c r="T69" s="6"/>
      <c r="U69" s="6">
        <v>53205645758</v>
      </c>
      <c r="V69" s="6"/>
      <c r="W69" s="6">
        <v>44195972947.650002</v>
      </c>
      <c r="X69" s="6"/>
      <c r="Y69" s="8">
        <v>3.9527777029636276E-3</v>
      </c>
    </row>
    <row r="70" spans="1:25">
      <c r="A70" s="1" t="s">
        <v>76</v>
      </c>
      <c r="C70" s="6">
        <v>1202868</v>
      </c>
      <c r="D70" s="6"/>
      <c r="E70" s="6">
        <v>40477274606</v>
      </c>
      <c r="F70" s="6"/>
      <c r="G70" s="6">
        <v>37306181184.480003</v>
      </c>
      <c r="H70" s="6"/>
      <c r="I70" s="6">
        <v>636219</v>
      </c>
      <c r="J70" s="6"/>
      <c r="K70" s="6">
        <v>17445487705</v>
      </c>
      <c r="L70" s="6"/>
      <c r="M70" s="6">
        <v>-200000</v>
      </c>
      <c r="N70" s="6"/>
      <c r="O70" s="6">
        <v>5586561005</v>
      </c>
      <c r="P70" s="6"/>
      <c r="Q70" s="6">
        <v>1639087</v>
      </c>
      <c r="R70" s="6"/>
      <c r="S70" s="6">
        <v>24550</v>
      </c>
      <c r="T70" s="6"/>
      <c r="U70" s="6">
        <v>51192634881</v>
      </c>
      <c r="V70" s="6"/>
      <c r="W70" s="6">
        <v>40000160314.192497</v>
      </c>
      <c r="X70" s="6"/>
      <c r="Y70" s="8">
        <v>3.577514675198882E-3</v>
      </c>
    </row>
    <row r="71" spans="1:25">
      <c r="A71" s="1" t="s">
        <v>77</v>
      </c>
      <c r="C71" s="6">
        <v>8774088</v>
      </c>
      <c r="D71" s="6"/>
      <c r="E71" s="6">
        <v>58398228176</v>
      </c>
      <c r="F71" s="6"/>
      <c r="G71" s="6">
        <v>61402050521.856003</v>
      </c>
      <c r="H71" s="6"/>
      <c r="I71" s="6">
        <v>400000</v>
      </c>
      <c r="J71" s="6"/>
      <c r="K71" s="6">
        <v>2682487028</v>
      </c>
      <c r="L71" s="6"/>
      <c r="M71" s="6">
        <v>0</v>
      </c>
      <c r="N71" s="6"/>
      <c r="O71" s="6">
        <v>0</v>
      </c>
      <c r="P71" s="6"/>
      <c r="Q71" s="6">
        <v>9174088</v>
      </c>
      <c r="R71" s="6"/>
      <c r="S71" s="6">
        <v>6060</v>
      </c>
      <c r="T71" s="6"/>
      <c r="U71" s="6">
        <v>61080715204</v>
      </c>
      <c r="V71" s="6"/>
      <c r="W71" s="6">
        <v>55264183188.984001</v>
      </c>
      <c r="X71" s="6"/>
      <c r="Y71" s="8">
        <v>4.9426908496994319E-3</v>
      </c>
    </row>
    <row r="72" spans="1:25">
      <c r="A72" s="1" t="s">
        <v>78</v>
      </c>
      <c r="C72" s="6">
        <v>89149162</v>
      </c>
      <c r="D72" s="6"/>
      <c r="E72" s="6">
        <v>340070103375</v>
      </c>
      <c r="F72" s="6"/>
      <c r="G72" s="6">
        <v>482972048449.245</v>
      </c>
      <c r="H72" s="6"/>
      <c r="I72" s="6">
        <v>0</v>
      </c>
      <c r="J72" s="6"/>
      <c r="K72" s="6">
        <v>0</v>
      </c>
      <c r="L72" s="6"/>
      <c r="M72" s="6">
        <v>0</v>
      </c>
      <c r="N72" s="6"/>
      <c r="O72" s="6">
        <v>0</v>
      </c>
      <c r="P72" s="6"/>
      <c r="Q72" s="6">
        <v>89149162</v>
      </c>
      <c r="R72" s="6"/>
      <c r="S72" s="6">
        <v>4920</v>
      </c>
      <c r="T72" s="6"/>
      <c r="U72" s="6">
        <v>340070103375</v>
      </c>
      <c r="V72" s="6"/>
      <c r="W72" s="6">
        <v>436004124471.612</v>
      </c>
      <c r="X72" s="6"/>
      <c r="Y72" s="8">
        <v>3.8995122556821193E-2</v>
      </c>
    </row>
    <row r="73" spans="1:25">
      <c r="A73" s="1" t="s">
        <v>79</v>
      </c>
      <c r="C73" s="6">
        <v>10651193</v>
      </c>
      <c r="D73" s="6"/>
      <c r="E73" s="6">
        <v>141842167180</v>
      </c>
      <c r="F73" s="6"/>
      <c r="G73" s="6">
        <v>198627473214.95401</v>
      </c>
      <c r="H73" s="6"/>
      <c r="I73" s="6">
        <v>200000</v>
      </c>
      <c r="J73" s="6"/>
      <c r="K73" s="6">
        <v>3612108374</v>
      </c>
      <c r="L73" s="6"/>
      <c r="M73" s="6">
        <v>0</v>
      </c>
      <c r="N73" s="6"/>
      <c r="O73" s="6">
        <v>0</v>
      </c>
      <c r="P73" s="6"/>
      <c r="Q73" s="6">
        <v>10851193</v>
      </c>
      <c r="R73" s="6"/>
      <c r="S73" s="6">
        <v>18430</v>
      </c>
      <c r="T73" s="6"/>
      <c r="U73" s="6">
        <v>145454275554</v>
      </c>
      <c r="V73" s="6"/>
      <c r="W73" s="6">
        <v>198797561442.409</v>
      </c>
      <c r="X73" s="6"/>
      <c r="Y73" s="8">
        <v>1.7779958576856693E-2</v>
      </c>
    </row>
    <row r="74" spans="1:25">
      <c r="A74" s="1" t="s">
        <v>80</v>
      </c>
      <c r="C74" s="6">
        <v>2251578</v>
      </c>
      <c r="D74" s="6"/>
      <c r="E74" s="6">
        <v>48679217226</v>
      </c>
      <c r="F74" s="6"/>
      <c r="G74" s="6">
        <v>46957039706.681999</v>
      </c>
      <c r="H74" s="6"/>
      <c r="I74" s="6">
        <v>0</v>
      </c>
      <c r="J74" s="6"/>
      <c r="K74" s="6">
        <v>0</v>
      </c>
      <c r="L74" s="6"/>
      <c r="M74" s="6">
        <v>-1235000</v>
      </c>
      <c r="N74" s="6"/>
      <c r="O74" s="6">
        <v>24740979257</v>
      </c>
      <c r="P74" s="6"/>
      <c r="Q74" s="6">
        <v>1016578</v>
      </c>
      <c r="R74" s="6"/>
      <c r="S74" s="6">
        <v>19700</v>
      </c>
      <c r="T74" s="6"/>
      <c r="U74" s="6">
        <v>21978461899</v>
      </c>
      <c r="V74" s="6"/>
      <c r="W74" s="6">
        <v>19907428409.73</v>
      </c>
      <c r="X74" s="6"/>
      <c r="Y74" s="8">
        <v>1.7804707961635564E-3</v>
      </c>
    </row>
    <row r="75" spans="1:25">
      <c r="A75" s="1" t="s">
        <v>81</v>
      </c>
      <c r="C75" s="6">
        <v>38485131</v>
      </c>
      <c r="D75" s="6"/>
      <c r="E75" s="6">
        <v>225810221167</v>
      </c>
      <c r="F75" s="6"/>
      <c r="G75" s="6">
        <v>368024109806.69098</v>
      </c>
      <c r="H75" s="6"/>
      <c r="I75" s="6">
        <v>0</v>
      </c>
      <c r="J75" s="6"/>
      <c r="K75" s="6">
        <v>0</v>
      </c>
      <c r="L75" s="6"/>
      <c r="M75" s="6">
        <v>-200000</v>
      </c>
      <c r="N75" s="6"/>
      <c r="O75" s="6">
        <v>2079552646</v>
      </c>
      <c r="P75" s="6"/>
      <c r="Q75" s="6">
        <v>38285131</v>
      </c>
      <c r="R75" s="6"/>
      <c r="S75" s="6">
        <v>10490</v>
      </c>
      <c r="T75" s="6"/>
      <c r="U75" s="6">
        <v>224636727843</v>
      </c>
      <c r="V75" s="6"/>
      <c r="W75" s="6">
        <v>399221438596.07001</v>
      </c>
      <c r="X75" s="6"/>
      <c r="Y75" s="8">
        <v>3.5705370778844135E-2</v>
      </c>
    </row>
    <row r="76" spans="1:25">
      <c r="A76" s="1" t="s">
        <v>82</v>
      </c>
      <c r="C76" s="6">
        <v>22221453</v>
      </c>
      <c r="D76" s="6"/>
      <c r="E76" s="6">
        <v>37618623688</v>
      </c>
      <c r="F76" s="6"/>
      <c r="G76" s="6">
        <v>45746806419.480103</v>
      </c>
      <c r="H76" s="6"/>
      <c r="I76" s="6">
        <v>400000</v>
      </c>
      <c r="J76" s="6"/>
      <c r="K76" s="6">
        <v>750695995</v>
      </c>
      <c r="L76" s="6"/>
      <c r="M76" s="6">
        <v>0</v>
      </c>
      <c r="N76" s="6"/>
      <c r="O76" s="6">
        <v>0</v>
      </c>
      <c r="P76" s="6"/>
      <c r="Q76" s="6">
        <v>22621453</v>
      </c>
      <c r="R76" s="6"/>
      <c r="S76" s="6">
        <v>1824</v>
      </c>
      <c r="T76" s="6"/>
      <c r="U76" s="6">
        <v>38369319683</v>
      </c>
      <c r="V76" s="6"/>
      <c r="W76" s="6">
        <v>41016024166.881599</v>
      </c>
      <c r="X76" s="6"/>
      <c r="Y76" s="8">
        <v>3.6683710070848784E-3</v>
      </c>
    </row>
    <row r="77" spans="1:25">
      <c r="A77" s="1" t="s">
        <v>83</v>
      </c>
      <c r="C77" s="6">
        <v>25206607</v>
      </c>
      <c r="D77" s="6"/>
      <c r="E77" s="6">
        <v>319869800317</v>
      </c>
      <c r="F77" s="6"/>
      <c r="G77" s="6">
        <v>356054679451.453</v>
      </c>
      <c r="H77" s="6"/>
      <c r="I77" s="6">
        <v>8300000</v>
      </c>
      <c r="J77" s="6"/>
      <c r="K77" s="6">
        <v>0</v>
      </c>
      <c r="L77" s="6"/>
      <c r="M77" s="6">
        <v>-12900055</v>
      </c>
      <c r="N77" s="6"/>
      <c r="O77" s="6">
        <v>177583886971</v>
      </c>
      <c r="P77" s="6"/>
      <c r="Q77" s="6">
        <v>20606552</v>
      </c>
      <c r="R77" s="6"/>
      <c r="S77" s="6">
        <v>13920</v>
      </c>
      <c r="T77" s="6"/>
      <c r="U77" s="6">
        <v>258597547582</v>
      </c>
      <c r="V77" s="6"/>
      <c r="W77" s="6">
        <v>285136486777.15198</v>
      </c>
      <c r="X77" s="6"/>
      <c r="Y77" s="8">
        <v>2.5501896939097456E-2</v>
      </c>
    </row>
    <row r="78" spans="1:25">
      <c r="A78" s="1" t="s">
        <v>84</v>
      </c>
      <c r="C78" s="6">
        <v>5000000</v>
      </c>
      <c r="D78" s="6"/>
      <c r="E78" s="6">
        <v>91084448000</v>
      </c>
      <c r="F78" s="6"/>
      <c r="G78" s="6">
        <v>137477115000</v>
      </c>
      <c r="H78" s="6"/>
      <c r="I78" s="6">
        <v>190000</v>
      </c>
      <c r="J78" s="6"/>
      <c r="K78" s="6">
        <v>4694452387</v>
      </c>
      <c r="L78" s="6"/>
      <c r="M78" s="6">
        <v>0</v>
      </c>
      <c r="N78" s="6"/>
      <c r="O78" s="6">
        <v>0</v>
      </c>
      <c r="P78" s="6"/>
      <c r="Q78" s="6">
        <v>5190000</v>
      </c>
      <c r="R78" s="6"/>
      <c r="S78" s="6">
        <v>24200</v>
      </c>
      <c r="T78" s="6"/>
      <c r="U78" s="6">
        <v>95778900387</v>
      </c>
      <c r="V78" s="6"/>
      <c r="W78" s="6">
        <v>124850691900</v>
      </c>
      <c r="X78" s="6"/>
      <c r="Y78" s="8">
        <v>1.1166334808975904E-2</v>
      </c>
    </row>
    <row r="79" spans="1:25">
      <c r="A79" s="1" t="s">
        <v>85</v>
      </c>
      <c r="C79" s="6">
        <v>5621224</v>
      </c>
      <c r="D79" s="6"/>
      <c r="E79" s="6">
        <v>127744237350</v>
      </c>
      <c r="F79" s="6"/>
      <c r="G79" s="6">
        <v>79346443584.240005</v>
      </c>
      <c r="H79" s="6"/>
      <c r="I79" s="6">
        <v>728776</v>
      </c>
      <c r="J79" s="6"/>
      <c r="K79" s="6">
        <v>10644748911</v>
      </c>
      <c r="L79" s="6"/>
      <c r="M79" s="6">
        <v>0</v>
      </c>
      <c r="N79" s="6"/>
      <c r="O79" s="6">
        <v>0</v>
      </c>
      <c r="P79" s="6"/>
      <c r="Q79" s="6">
        <v>6350000</v>
      </c>
      <c r="R79" s="6"/>
      <c r="S79" s="6">
        <v>14890</v>
      </c>
      <c r="T79" s="6"/>
      <c r="U79" s="6">
        <v>138388986261</v>
      </c>
      <c r="V79" s="6"/>
      <c r="W79" s="6">
        <v>93988918575</v>
      </c>
      <c r="X79" s="6"/>
      <c r="Y79" s="8">
        <v>8.4061346971359818E-3</v>
      </c>
    </row>
    <row r="80" spans="1:25">
      <c r="A80" s="1" t="s">
        <v>86</v>
      </c>
      <c r="C80" s="6">
        <v>15413648</v>
      </c>
      <c r="D80" s="6"/>
      <c r="E80" s="6">
        <v>238672150261</v>
      </c>
      <c r="F80" s="6"/>
      <c r="G80" s="6">
        <v>329268421711.65601</v>
      </c>
      <c r="H80" s="6"/>
      <c r="I80" s="6">
        <v>0</v>
      </c>
      <c r="J80" s="6"/>
      <c r="K80" s="6">
        <v>0</v>
      </c>
      <c r="L80" s="6"/>
      <c r="M80" s="6">
        <v>-1000000</v>
      </c>
      <c r="N80" s="6"/>
      <c r="O80" s="6">
        <v>19450480310</v>
      </c>
      <c r="P80" s="6"/>
      <c r="Q80" s="6">
        <v>14413648</v>
      </c>
      <c r="R80" s="6"/>
      <c r="S80" s="6">
        <v>19540</v>
      </c>
      <c r="T80" s="6"/>
      <c r="U80" s="6">
        <v>223187681547</v>
      </c>
      <c r="V80" s="6"/>
      <c r="W80" s="6">
        <v>279966907962.57599</v>
      </c>
      <c r="X80" s="6"/>
      <c r="Y80" s="8">
        <v>2.5039542690302584E-2</v>
      </c>
    </row>
    <row r="81" spans="1:25">
      <c r="A81" s="1" t="s">
        <v>87</v>
      </c>
      <c r="C81" s="6">
        <v>9413336</v>
      </c>
      <c r="D81" s="6"/>
      <c r="E81" s="6">
        <v>116216840522</v>
      </c>
      <c r="F81" s="6"/>
      <c r="G81" s="6">
        <v>63910541024.963997</v>
      </c>
      <c r="H81" s="6"/>
      <c r="I81" s="6">
        <v>820804</v>
      </c>
      <c r="J81" s="6"/>
      <c r="K81" s="6">
        <v>5450389216</v>
      </c>
      <c r="L81" s="6"/>
      <c r="M81" s="6">
        <v>0</v>
      </c>
      <c r="N81" s="6"/>
      <c r="O81" s="6">
        <v>0</v>
      </c>
      <c r="P81" s="6"/>
      <c r="Q81" s="6">
        <v>10234140</v>
      </c>
      <c r="R81" s="6"/>
      <c r="S81" s="6">
        <v>6680</v>
      </c>
      <c r="T81" s="6"/>
      <c r="U81" s="6">
        <v>121667229738</v>
      </c>
      <c r="V81" s="6"/>
      <c r="W81" s="6">
        <v>67957289071.559998</v>
      </c>
      <c r="X81" s="6"/>
      <c r="Y81" s="8">
        <v>6.0779306140425014E-3</v>
      </c>
    </row>
    <row r="82" spans="1:25">
      <c r="A82" s="1" t="s">
        <v>88</v>
      </c>
      <c r="C82" s="6">
        <v>218674</v>
      </c>
      <c r="D82" s="6"/>
      <c r="E82" s="6">
        <v>4420652546</v>
      </c>
      <c r="F82" s="6"/>
      <c r="G82" s="6">
        <v>3532309457.625</v>
      </c>
      <c r="H82" s="6"/>
      <c r="I82" s="6">
        <v>0</v>
      </c>
      <c r="J82" s="6"/>
      <c r="K82" s="6">
        <v>0</v>
      </c>
      <c r="L82" s="6"/>
      <c r="M82" s="6">
        <v>-218674</v>
      </c>
      <c r="N82" s="6"/>
      <c r="O82" s="6">
        <v>3120927871</v>
      </c>
      <c r="P82" s="6"/>
      <c r="Q82" s="6">
        <v>0</v>
      </c>
      <c r="R82" s="6"/>
      <c r="S82" s="6">
        <v>0</v>
      </c>
      <c r="T82" s="6"/>
      <c r="U82" s="6">
        <v>0</v>
      </c>
      <c r="V82" s="6"/>
      <c r="W82" s="6">
        <v>0</v>
      </c>
      <c r="X82" s="6"/>
      <c r="Y82" s="8">
        <v>0</v>
      </c>
    </row>
    <row r="83" spans="1:25">
      <c r="A83" s="1" t="s">
        <v>89</v>
      </c>
      <c r="C83" s="6">
        <v>700215</v>
      </c>
      <c r="D83" s="6"/>
      <c r="E83" s="6">
        <v>3263001900</v>
      </c>
      <c r="F83" s="6"/>
      <c r="G83" s="6">
        <v>15173862112.35</v>
      </c>
      <c r="H83" s="6"/>
      <c r="I83" s="6">
        <v>0</v>
      </c>
      <c r="J83" s="6"/>
      <c r="K83" s="6">
        <v>0</v>
      </c>
      <c r="L83" s="6"/>
      <c r="M83" s="6">
        <v>0</v>
      </c>
      <c r="N83" s="6"/>
      <c r="O83" s="6">
        <v>0</v>
      </c>
      <c r="P83" s="6"/>
      <c r="Q83" s="6">
        <v>700215</v>
      </c>
      <c r="R83" s="6"/>
      <c r="S83" s="6">
        <v>22160</v>
      </c>
      <c r="T83" s="6"/>
      <c r="U83" s="6">
        <v>3263001900</v>
      </c>
      <c r="V83" s="6"/>
      <c r="W83" s="6">
        <v>15424439651.82</v>
      </c>
      <c r="X83" s="6"/>
      <c r="Y83" s="8">
        <v>1.3795234513479361E-3</v>
      </c>
    </row>
    <row r="84" spans="1:25">
      <c r="A84" s="1" t="s">
        <v>90</v>
      </c>
      <c r="C84" s="6">
        <v>4401321</v>
      </c>
      <c r="D84" s="6"/>
      <c r="E84" s="6">
        <v>111635507478</v>
      </c>
      <c r="F84" s="6"/>
      <c r="G84" s="6">
        <v>126878861061.45</v>
      </c>
      <c r="H84" s="6"/>
      <c r="I84" s="6">
        <v>0</v>
      </c>
      <c r="J84" s="6"/>
      <c r="K84" s="6">
        <v>0</v>
      </c>
      <c r="L84" s="6"/>
      <c r="M84" s="6">
        <v>-433000</v>
      </c>
      <c r="N84" s="6"/>
      <c r="O84" s="6">
        <v>11816301529</v>
      </c>
      <c r="P84" s="6"/>
      <c r="Q84" s="6">
        <v>3968321</v>
      </c>
      <c r="R84" s="6"/>
      <c r="S84" s="6">
        <v>29430</v>
      </c>
      <c r="T84" s="6"/>
      <c r="U84" s="6">
        <v>100652855964</v>
      </c>
      <c r="V84" s="6"/>
      <c r="W84" s="6">
        <v>116092800292.17101</v>
      </c>
      <c r="X84" s="6"/>
      <c r="Y84" s="8">
        <v>1.0383050804494236E-2</v>
      </c>
    </row>
    <row r="85" spans="1:25">
      <c r="A85" s="1" t="s">
        <v>91</v>
      </c>
      <c r="C85" s="6">
        <v>23687146</v>
      </c>
      <c r="D85" s="6"/>
      <c r="E85" s="6">
        <v>162613113320</v>
      </c>
      <c r="F85" s="6"/>
      <c r="G85" s="6">
        <v>158701438423.96201</v>
      </c>
      <c r="H85" s="6"/>
      <c r="I85" s="6">
        <v>0</v>
      </c>
      <c r="J85" s="6"/>
      <c r="K85" s="6">
        <v>0</v>
      </c>
      <c r="L85" s="6"/>
      <c r="M85" s="6">
        <v>-6100000</v>
      </c>
      <c r="N85" s="6"/>
      <c r="O85" s="6">
        <v>42232290949</v>
      </c>
      <c r="P85" s="6"/>
      <c r="Q85" s="6">
        <v>17587146</v>
      </c>
      <c r="R85" s="6"/>
      <c r="S85" s="6">
        <v>7020</v>
      </c>
      <c r="T85" s="6"/>
      <c r="U85" s="6">
        <v>120736392880</v>
      </c>
      <c r="V85" s="6"/>
      <c r="W85" s="6">
        <v>122727167418.726</v>
      </c>
      <c r="X85" s="6"/>
      <c r="Y85" s="8">
        <v>1.0976412070286119E-2</v>
      </c>
    </row>
    <row r="86" spans="1:25">
      <c r="A86" s="1" t="s">
        <v>92</v>
      </c>
      <c r="C86" s="6">
        <v>3968114</v>
      </c>
      <c r="D86" s="6"/>
      <c r="E86" s="6">
        <v>140240993124</v>
      </c>
      <c r="F86" s="6"/>
      <c r="G86" s="6">
        <v>173163713382.63</v>
      </c>
      <c r="H86" s="6"/>
      <c r="I86" s="6">
        <v>0</v>
      </c>
      <c r="J86" s="6"/>
      <c r="K86" s="6">
        <v>0</v>
      </c>
      <c r="L86" s="6"/>
      <c r="M86" s="6">
        <v>0</v>
      </c>
      <c r="N86" s="6"/>
      <c r="O86" s="6">
        <v>0</v>
      </c>
      <c r="P86" s="6"/>
      <c r="Q86" s="6">
        <v>3968114</v>
      </c>
      <c r="R86" s="6"/>
      <c r="S86" s="6">
        <v>39950</v>
      </c>
      <c r="T86" s="6"/>
      <c r="U86" s="6">
        <v>140240993124</v>
      </c>
      <c r="V86" s="6"/>
      <c r="W86" s="6">
        <v>157582923681.91501</v>
      </c>
      <c r="X86" s="6"/>
      <c r="Y86" s="8">
        <v>1.4093824064819306E-2</v>
      </c>
    </row>
    <row r="87" spans="1:25">
      <c r="A87" s="1" t="s">
        <v>93</v>
      </c>
      <c r="C87" s="6">
        <v>4520432</v>
      </c>
      <c r="D87" s="6"/>
      <c r="E87" s="6">
        <v>78839662543</v>
      </c>
      <c r="F87" s="6"/>
      <c r="G87" s="6">
        <v>66010035460.823997</v>
      </c>
      <c r="H87" s="6"/>
      <c r="I87" s="6">
        <v>0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v>4520432</v>
      </c>
      <c r="R87" s="6"/>
      <c r="S87" s="6">
        <v>14000</v>
      </c>
      <c r="T87" s="6"/>
      <c r="U87" s="6">
        <v>78839662543</v>
      </c>
      <c r="V87" s="6"/>
      <c r="W87" s="6">
        <v>62909496014.400002</v>
      </c>
      <c r="X87" s="6"/>
      <c r="Y87" s="8">
        <v>5.6264685799528643E-3</v>
      </c>
    </row>
    <row r="88" spans="1:25">
      <c r="A88" s="1" t="s">
        <v>94</v>
      </c>
      <c r="C88" s="6">
        <v>12659291</v>
      </c>
      <c r="D88" s="6"/>
      <c r="E88" s="6">
        <v>144151856618</v>
      </c>
      <c r="F88" s="6"/>
      <c r="G88" s="6">
        <v>135277658349.41299</v>
      </c>
      <c r="H88" s="6"/>
      <c r="I88" s="6">
        <v>700000</v>
      </c>
      <c r="J88" s="6"/>
      <c r="K88" s="6">
        <v>7332662895</v>
      </c>
      <c r="L88" s="6"/>
      <c r="M88" s="6">
        <v>0</v>
      </c>
      <c r="N88" s="6"/>
      <c r="O88" s="6">
        <v>0</v>
      </c>
      <c r="P88" s="6"/>
      <c r="Q88" s="6">
        <v>13359291</v>
      </c>
      <c r="R88" s="6"/>
      <c r="S88" s="6">
        <v>10070</v>
      </c>
      <c r="T88" s="6"/>
      <c r="U88" s="6">
        <v>151484519513</v>
      </c>
      <c r="V88" s="6"/>
      <c r="W88" s="6">
        <v>133727618410.798</v>
      </c>
      <c r="X88" s="6"/>
      <c r="Y88" s="8">
        <v>1.1960264998595019E-2</v>
      </c>
    </row>
    <row r="89" spans="1:25">
      <c r="A89" s="1" t="s">
        <v>95</v>
      </c>
      <c r="C89" s="6">
        <v>20103852</v>
      </c>
      <c r="D89" s="6"/>
      <c r="E89" s="6">
        <v>41309653297</v>
      </c>
      <c r="F89" s="6"/>
      <c r="G89" s="6">
        <v>32574301551.377998</v>
      </c>
      <c r="H89" s="6"/>
      <c r="I89" s="6">
        <v>1610000</v>
      </c>
      <c r="J89" s="6"/>
      <c r="K89" s="6">
        <v>2537362419</v>
      </c>
      <c r="L89" s="6"/>
      <c r="M89" s="6">
        <v>0</v>
      </c>
      <c r="N89" s="6"/>
      <c r="O89" s="6">
        <v>0</v>
      </c>
      <c r="P89" s="6"/>
      <c r="Q89" s="6">
        <v>21713852</v>
      </c>
      <c r="R89" s="6"/>
      <c r="S89" s="6">
        <v>1723</v>
      </c>
      <c r="T89" s="6"/>
      <c r="U89" s="6">
        <v>43847015716</v>
      </c>
      <c r="V89" s="6"/>
      <c r="W89" s="6">
        <v>37190359842.373802</v>
      </c>
      <c r="X89" s="6"/>
      <c r="Y89" s="8">
        <v>3.3262131218212187E-3</v>
      </c>
    </row>
    <row r="90" spans="1:25">
      <c r="A90" s="1" t="s">
        <v>96</v>
      </c>
      <c r="C90" s="6">
        <v>886900</v>
      </c>
      <c r="D90" s="6"/>
      <c r="E90" s="6">
        <v>11337242700</v>
      </c>
      <c r="F90" s="6"/>
      <c r="G90" s="6">
        <v>24941113114.049999</v>
      </c>
      <c r="H90" s="6"/>
      <c r="I90" s="6">
        <v>0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v>886900</v>
      </c>
      <c r="R90" s="6"/>
      <c r="S90" s="6">
        <v>26370</v>
      </c>
      <c r="T90" s="6"/>
      <c r="U90" s="6">
        <v>11337242700</v>
      </c>
      <c r="V90" s="6"/>
      <c r="W90" s="6">
        <v>23248397024</v>
      </c>
      <c r="X90" s="6"/>
      <c r="Y90" s="8">
        <v>2.0792787047580869E-3</v>
      </c>
    </row>
    <row r="91" spans="1:25">
      <c r="A91" s="1" t="s">
        <v>97</v>
      </c>
      <c r="C91" s="6">
        <v>5632509</v>
      </c>
      <c r="D91" s="6"/>
      <c r="E91" s="6">
        <v>91050294687</v>
      </c>
      <c r="F91" s="6"/>
      <c r="G91" s="6">
        <v>87344330879</v>
      </c>
      <c r="H91" s="6"/>
      <c r="I91" s="6">
        <v>259970</v>
      </c>
      <c r="J91" s="6"/>
      <c r="K91" s="6">
        <v>4186254015</v>
      </c>
      <c r="L91" s="6"/>
      <c r="M91" s="6">
        <v>0</v>
      </c>
      <c r="N91" s="6"/>
      <c r="O91" s="6">
        <v>0</v>
      </c>
      <c r="P91" s="6"/>
      <c r="Q91" s="6">
        <v>5892479</v>
      </c>
      <c r="R91" s="6"/>
      <c r="S91" s="6">
        <v>15700</v>
      </c>
      <c r="T91" s="6"/>
      <c r="U91" s="6">
        <v>95236548702</v>
      </c>
      <c r="V91" s="6"/>
      <c r="W91" s="6">
        <v>91961474374.214996</v>
      </c>
      <c r="X91" s="6"/>
      <c r="Y91" s="8">
        <v>8.224805139342142E-3</v>
      </c>
    </row>
    <row r="92" spans="1:25">
      <c r="A92" s="1" t="s">
        <v>98</v>
      </c>
      <c r="C92" s="6">
        <v>0</v>
      </c>
      <c r="D92" s="6"/>
      <c r="E92" s="6">
        <v>0</v>
      </c>
      <c r="F92" s="6"/>
      <c r="G92" s="6">
        <v>0</v>
      </c>
      <c r="H92" s="6"/>
      <c r="I92" s="6">
        <v>18026749</v>
      </c>
      <c r="J92" s="6"/>
      <c r="K92" s="6">
        <v>72985285424</v>
      </c>
      <c r="L92" s="6"/>
      <c r="M92" s="6">
        <v>0</v>
      </c>
      <c r="N92" s="6"/>
      <c r="O92" s="6">
        <v>0</v>
      </c>
      <c r="P92" s="6"/>
      <c r="Q92" s="6">
        <v>18026749</v>
      </c>
      <c r="R92" s="6"/>
      <c r="S92" s="6">
        <v>4206</v>
      </c>
      <c r="T92" s="6"/>
      <c r="U92" s="6">
        <v>72985285424</v>
      </c>
      <c r="V92" s="6"/>
      <c r="W92" s="6">
        <v>75369374281.550705</v>
      </c>
      <c r="X92" s="6"/>
      <c r="Y92" s="8">
        <v>6.7408490474758264E-3</v>
      </c>
    </row>
    <row r="93" spans="1:25">
      <c r="A93" s="1" t="s">
        <v>99</v>
      </c>
      <c r="C93" s="6">
        <v>0</v>
      </c>
      <c r="D93" s="6"/>
      <c r="E93" s="6">
        <v>0</v>
      </c>
      <c r="F93" s="6"/>
      <c r="G93" s="6">
        <v>0</v>
      </c>
      <c r="H93" s="6"/>
      <c r="I93" s="6">
        <v>8300000</v>
      </c>
      <c r="J93" s="6"/>
      <c r="K93" s="6">
        <v>92929458117</v>
      </c>
      <c r="L93" s="6"/>
      <c r="M93" s="6">
        <v>-8300000</v>
      </c>
      <c r="N93" s="6"/>
      <c r="O93" s="6">
        <v>0</v>
      </c>
      <c r="P93" s="6"/>
      <c r="Q93" s="6">
        <v>0</v>
      </c>
      <c r="R93" s="6"/>
      <c r="S93" s="6">
        <v>0</v>
      </c>
      <c r="T93" s="6"/>
      <c r="U93" s="6">
        <v>0</v>
      </c>
      <c r="V93" s="6"/>
      <c r="W93" s="6">
        <v>0</v>
      </c>
      <c r="X93" s="6"/>
      <c r="Y93" s="8">
        <v>0</v>
      </c>
    </row>
    <row r="94" spans="1:25">
      <c r="A94" s="1" t="s">
        <v>100</v>
      </c>
      <c r="C94" s="6">
        <v>0</v>
      </c>
      <c r="D94" s="6"/>
      <c r="E94" s="6">
        <v>0</v>
      </c>
      <c r="F94" s="6"/>
      <c r="G94" s="6">
        <v>0</v>
      </c>
      <c r="H94" s="6"/>
      <c r="I94" s="6">
        <v>13188080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v>13188080</v>
      </c>
      <c r="R94" s="6"/>
      <c r="S94" s="6">
        <v>10510</v>
      </c>
      <c r="T94" s="6"/>
      <c r="U94" s="6">
        <v>110351379557</v>
      </c>
      <c r="V94" s="6"/>
      <c r="W94" s="6">
        <v>137782010811.23999</v>
      </c>
      <c r="X94" s="6"/>
      <c r="Y94" s="8">
        <v>1.232287975307763E-2</v>
      </c>
    </row>
    <row r="95" spans="1:25">
      <c r="A95" s="1" t="s">
        <v>101</v>
      </c>
      <c r="C95" s="6">
        <v>0</v>
      </c>
      <c r="D95" s="6"/>
      <c r="E95" s="6">
        <v>0</v>
      </c>
      <c r="F95" s="6"/>
      <c r="G95" s="6">
        <v>0</v>
      </c>
      <c r="H95" s="6"/>
      <c r="I95" s="6">
        <v>1972737</v>
      </c>
      <c r="J95" s="6"/>
      <c r="K95" s="6">
        <v>11665691277</v>
      </c>
      <c r="L95" s="6"/>
      <c r="M95" s="6">
        <v>0</v>
      </c>
      <c r="N95" s="6"/>
      <c r="O95" s="6">
        <v>0</v>
      </c>
      <c r="P95" s="6"/>
      <c r="Q95" s="6">
        <v>1972737</v>
      </c>
      <c r="R95" s="6"/>
      <c r="S95" s="6">
        <v>6500</v>
      </c>
      <c r="T95" s="6"/>
      <c r="U95" s="6">
        <v>11665691277</v>
      </c>
      <c r="V95" s="6"/>
      <c r="W95" s="6">
        <v>12746494896.525</v>
      </c>
      <c r="X95" s="6"/>
      <c r="Y95" s="8">
        <v>1.140014744728065E-3</v>
      </c>
    </row>
    <row r="96" spans="1:25">
      <c r="A96" s="1" t="s">
        <v>102</v>
      </c>
      <c r="C96" s="6">
        <v>0</v>
      </c>
      <c r="D96" s="6"/>
      <c r="E96" s="6">
        <v>0</v>
      </c>
      <c r="F96" s="6"/>
      <c r="G96" s="6">
        <v>0</v>
      </c>
      <c r="H96" s="6"/>
      <c r="I96" s="6">
        <v>4294801</v>
      </c>
      <c r="J96" s="6"/>
      <c r="K96" s="6">
        <v>0</v>
      </c>
      <c r="L96" s="6"/>
      <c r="M96" s="6">
        <v>0</v>
      </c>
      <c r="N96" s="6"/>
      <c r="O96" s="6">
        <v>0</v>
      </c>
      <c r="P96" s="6"/>
      <c r="Q96" s="6">
        <v>4294801</v>
      </c>
      <c r="R96" s="6"/>
      <c r="S96" s="6">
        <v>11220</v>
      </c>
      <c r="T96" s="6"/>
      <c r="U96" s="6">
        <v>36629278030</v>
      </c>
      <c r="V96" s="6"/>
      <c r="W96" s="6">
        <v>47900950600.041</v>
      </c>
      <c r="X96" s="6"/>
      <c r="Y96" s="8">
        <v>4.2841416729727626E-3</v>
      </c>
    </row>
    <row r="97" spans="3:25" ht="24.75" thickBot="1">
      <c r="C97" s="6"/>
      <c r="D97" s="6"/>
      <c r="E97" s="7">
        <f>SUM(E9:E96)</f>
        <v>7315909528142</v>
      </c>
      <c r="F97" s="6"/>
      <c r="G97" s="7">
        <f>SUM(G9:G96)</f>
        <v>8483194141495.0596</v>
      </c>
      <c r="H97" s="6"/>
      <c r="I97" s="6"/>
      <c r="J97" s="6"/>
      <c r="K97" s="7">
        <f>SUM(K9:K96)</f>
        <v>384277644840</v>
      </c>
      <c r="L97" s="6"/>
      <c r="M97" s="6"/>
      <c r="N97" s="6"/>
      <c r="O97" s="7">
        <f>SUM(O9:O96)</f>
        <v>445576189396</v>
      </c>
      <c r="P97" s="6"/>
      <c r="Q97" s="6"/>
      <c r="R97" s="6"/>
      <c r="S97" s="6"/>
      <c r="T97" s="6"/>
      <c r="U97" s="7">
        <f>SUM(U9:U96)</f>
        <v>7328536666720</v>
      </c>
      <c r="V97" s="6"/>
      <c r="W97" s="7">
        <f>SUM(SUM(W9:W96))</f>
        <v>8149951095392.4463</v>
      </c>
      <c r="X97" s="6"/>
      <c r="Y97" s="21">
        <f>SUM(Y9:Y96)</f>
        <v>0.72891131977725077</v>
      </c>
    </row>
    <row r="98" spans="3:25" ht="24.75" thickTop="1">
      <c r="G98" s="3"/>
      <c r="W98" s="3"/>
    </row>
    <row r="99" spans="3:25">
      <c r="G99" s="3"/>
      <c r="W99" s="3"/>
      <c r="Y99" s="3"/>
    </row>
    <row r="100" spans="3:25">
      <c r="Y100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5"/>
  <sheetViews>
    <sheetView rightToLeft="1" topLeftCell="A85" workbookViewId="0">
      <selection activeCell="M105" sqref="C105:M105"/>
    </sheetView>
  </sheetViews>
  <sheetFormatPr defaultRowHeight="24"/>
  <cols>
    <col min="1" max="1" width="3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24.75">
      <c r="A6" s="24" t="s">
        <v>3</v>
      </c>
      <c r="C6" s="25" t="s">
        <v>189</v>
      </c>
      <c r="D6" s="25" t="s">
        <v>189</v>
      </c>
      <c r="E6" s="25" t="s">
        <v>189</v>
      </c>
      <c r="F6" s="25" t="s">
        <v>189</v>
      </c>
      <c r="G6" s="25" t="s">
        <v>189</v>
      </c>
      <c r="H6" s="25" t="s">
        <v>189</v>
      </c>
      <c r="I6" s="25" t="s">
        <v>189</v>
      </c>
      <c r="J6" s="25" t="s">
        <v>189</v>
      </c>
      <c r="K6" s="25" t="s">
        <v>189</v>
      </c>
      <c r="M6" s="25" t="s">
        <v>190</v>
      </c>
      <c r="N6" s="25" t="s">
        <v>190</v>
      </c>
      <c r="O6" s="25" t="s">
        <v>190</v>
      </c>
      <c r="P6" s="25" t="s">
        <v>190</v>
      </c>
      <c r="Q6" s="25" t="s">
        <v>190</v>
      </c>
      <c r="R6" s="25" t="s">
        <v>190</v>
      </c>
      <c r="S6" s="25" t="s">
        <v>190</v>
      </c>
      <c r="T6" s="25" t="s">
        <v>190</v>
      </c>
      <c r="U6" s="25" t="s">
        <v>190</v>
      </c>
    </row>
    <row r="7" spans="1:21" ht="24.75">
      <c r="A7" s="25" t="s">
        <v>3</v>
      </c>
      <c r="C7" s="25" t="s">
        <v>224</v>
      </c>
      <c r="E7" s="25" t="s">
        <v>225</v>
      </c>
      <c r="G7" s="25" t="s">
        <v>226</v>
      </c>
      <c r="I7" s="25" t="s">
        <v>177</v>
      </c>
      <c r="K7" s="25" t="s">
        <v>227</v>
      </c>
      <c r="M7" s="25" t="s">
        <v>224</v>
      </c>
      <c r="O7" s="25" t="s">
        <v>225</v>
      </c>
      <c r="Q7" s="25" t="s">
        <v>226</v>
      </c>
      <c r="S7" s="25" t="s">
        <v>177</v>
      </c>
      <c r="U7" s="25" t="s">
        <v>227</v>
      </c>
    </row>
    <row r="8" spans="1:21">
      <c r="A8" s="1" t="s">
        <v>90</v>
      </c>
      <c r="C8" s="6">
        <v>0</v>
      </c>
      <c r="D8" s="6"/>
      <c r="E8" s="6">
        <v>1248584461</v>
      </c>
      <c r="F8" s="6"/>
      <c r="G8" s="6">
        <v>-218343701</v>
      </c>
      <c r="H8" s="6"/>
      <c r="I8" s="6">
        <f>C8+E8+G8</f>
        <v>1030240760</v>
      </c>
      <c r="J8" s="6"/>
      <c r="K8" s="8">
        <f>I8/$I$104</f>
        <v>-3.6436581969078018E-3</v>
      </c>
      <c r="L8" s="6"/>
      <c r="M8" s="6">
        <v>0</v>
      </c>
      <c r="N8" s="6"/>
      <c r="O8" s="6">
        <v>5798722931</v>
      </c>
      <c r="P8" s="6"/>
      <c r="Q8" s="16">
        <v>-108004138</v>
      </c>
      <c r="R8" s="6"/>
      <c r="S8" s="6">
        <f>M8+O8+Q8</f>
        <v>5690718793</v>
      </c>
      <c r="T8" s="6"/>
      <c r="U8" s="8">
        <f>S8/$S$104</f>
        <v>-3.4560758630799897E-3</v>
      </c>
    </row>
    <row r="9" spans="1:21">
      <c r="A9" s="1" t="s">
        <v>43</v>
      </c>
      <c r="C9" s="6">
        <v>0</v>
      </c>
      <c r="D9" s="6"/>
      <c r="E9" s="6">
        <v>24046645369</v>
      </c>
      <c r="F9" s="6"/>
      <c r="G9" s="6">
        <v>-2579892666</v>
      </c>
      <c r="H9" s="6"/>
      <c r="I9" s="6">
        <f t="shared" ref="I9:I72" si="0">C9+E9+G9</f>
        <v>21466752703</v>
      </c>
      <c r="J9" s="6"/>
      <c r="K9" s="8">
        <f t="shared" ref="K9:K72" si="1">I9/$I$104</f>
        <v>-7.5921583074696694E-2</v>
      </c>
      <c r="L9" s="6"/>
      <c r="M9" s="6">
        <v>0</v>
      </c>
      <c r="N9" s="6"/>
      <c r="O9" s="6">
        <v>3161331803</v>
      </c>
      <c r="P9" s="6"/>
      <c r="Q9" s="16">
        <v>-2579892666</v>
      </c>
      <c r="R9" s="6"/>
      <c r="S9" s="6">
        <f t="shared" ref="S9:S72" si="2">M9+O9+Q9</f>
        <v>581439137</v>
      </c>
      <c r="T9" s="6"/>
      <c r="U9" s="8">
        <f t="shared" ref="U9:U72" si="3">S9/$S$104</f>
        <v>-3.5311844431806897E-4</v>
      </c>
    </row>
    <row r="10" spans="1:21">
      <c r="A10" s="1" t="s">
        <v>41</v>
      </c>
      <c r="C10" s="6">
        <v>0</v>
      </c>
      <c r="D10" s="6"/>
      <c r="E10" s="6">
        <v>118544823</v>
      </c>
      <c r="F10" s="6"/>
      <c r="G10" s="6">
        <v>-141587278</v>
      </c>
      <c r="H10" s="6"/>
      <c r="I10" s="6">
        <f t="shared" si="0"/>
        <v>-23042455</v>
      </c>
      <c r="J10" s="6"/>
      <c r="K10" s="8">
        <f t="shared" si="1"/>
        <v>8.149437810791835E-5</v>
      </c>
      <c r="L10" s="6"/>
      <c r="M10" s="6">
        <v>0</v>
      </c>
      <c r="N10" s="6"/>
      <c r="O10" s="6">
        <v>0</v>
      </c>
      <c r="P10" s="6"/>
      <c r="Q10" s="6">
        <v>-141587278</v>
      </c>
      <c r="R10" s="6"/>
      <c r="S10" s="6">
        <f t="shared" si="2"/>
        <v>-141587278</v>
      </c>
      <c r="T10" s="6"/>
      <c r="U10" s="8">
        <f t="shared" si="3"/>
        <v>8.5988500190330253E-5</v>
      </c>
    </row>
    <row r="11" spans="1:21">
      <c r="A11" s="1" t="s">
        <v>42</v>
      </c>
      <c r="C11" s="6">
        <v>0</v>
      </c>
      <c r="D11" s="6"/>
      <c r="E11" s="6">
        <v>-89790721</v>
      </c>
      <c r="F11" s="6"/>
      <c r="G11" s="6">
        <v>20665040</v>
      </c>
      <c r="H11" s="6"/>
      <c r="I11" s="6">
        <f t="shared" si="0"/>
        <v>-69125681</v>
      </c>
      <c r="J11" s="6"/>
      <c r="K11" s="8">
        <f t="shared" si="1"/>
        <v>2.4447717851163635E-4</v>
      </c>
      <c r="L11" s="6"/>
      <c r="M11" s="6">
        <v>0</v>
      </c>
      <c r="N11" s="6"/>
      <c r="O11" s="6">
        <v>0</v>
      </c>
      <c r="P11" s="6"/>
      <c r="Q11" s="6">
        <v>20665040</v>
      </c>
      <c r="R11" s="6"/>
      <c r="S11" s="6">
        <f t="shared" si="2"/>
        <v>20665040</v>
      </c>
      <c r="T11" s="6"/>
      <c r="U11" s="8">
        <f t="shared" si="3"/>
        <v>-1.2550250425558588E-5</v>
      </c>
    </row>
    <row r="12" spans="1:21">
      <c r="A12" s="1" t="s">
        <v>81</v>
      </c>
      <c r="C12" s="6">
        <v>0</v>
      </c>
      <c r="D12" s="6"/>
      <c r="E12" s="6">
        <v>33278973721</v>
      </c>
      <c r="F12" s="6"/>
      <c r="G12" s="6">
        <v>-2092285</v>
      </c>
      <c r="H12" s="6"/>
      <c r="I12" s="6">
        <f t="shared" si="0"/>
        <v>33276881436</v>
      </c>
      <c r="J12" s="6"/>
      <c r="K12" s="8">
        <f t="shared" si="1"/>
        <v>-0.11769053071809202</v>
      </c>
      <c r="L12" s="6"/>
      <c r="M12" s="6">
        <v>0</v>
      </c>
      <c r="N12" s="6"/>
      <c r="O12" s="6">
        <v>741193922</v>
      </c>
      <c r="P12" s="6"/>
      <c r="Q12" s="6">
        <v>-135724052</v>
      </c>
      <c r="R12" s="6"/>
      <c r="S12" s="6">
        <f t="shared" si="2"/>
        <v>605469870</v>
      </c>
      <c r="T12" s="6"/>
      <c r="U12" s="8">
        <f t="shared" si="3"/>
        <v>-3.6771274063008847E-4</v>
      </c>
    </row>
    <row r="13" spans="1:21">
      <c r="A13" s="1" t="s">
        <v>91</v>
      </c>
      <c r="C13" s="6">
        <v>0</v>
      </c>
      <c r="D13" s="6"/>
      <c r="E13" s="6">
        <v>6075074504</v>
      </c>
      <c r="F13" s="6"/>
      <c r="G13" s="6">
        <v>182945440</v>
      </c>
      <c r="H13" s="6"/>
      <c r="I13" s="6">
        <f t="shared" si="0"/>
        <v>6258019944</v>
      </c>
      <c r="J13" s="6"/>
      <c r="K13" s="8">
        <f t="shared" si="1"/>
        <v>-2.2132773765782768E-2</v>
      </c>
      <c r="L13" s="6"/>
      <c r="M13" s="6">
        <v>0</v>
      </c>
      <c r="N13" s="6"/>
      <c r="O13" s="6">
        <v>1493072541</v>
      </c>
      <c r="P13" s="6"/>
      <c r="Q13" s="6">
        <v>182945440</v>
      </c>
      <c r="R13" s="6"/>
      <c r="S13" s="6">
        <f t="shared" si="2"/>
        <v>1676017981</v>
      </c>
      <c r="T13" s="6"/>
      <c r="U13" s="8">
        <f t="shared" si="3"/>
        <v>-1.0178758608398095E-3</v>
      </c>
    </row>
    <row r="14" spans="1:21">
      <c r="A14" s="1" t="s">
        <v>80</v>
      </c>
      <c r="C14" s="6">
        <v>0</v>
      </c>
      <c r="D14" s="6"/>
      <c r="E14" s="6">
        <v>4417716870</v>
      </c>
      <c r="F14" s="6"/>
      <c r="G14" s="6">
        <v>-6726348910</v>
      </c>
      <c r="H14" s="6"/>
      <c r="I14" s="6">
        <f t="shared" si="0"/>
        <v>-2308632040</v>
      </c>
      <c r="J14" s="6"/>
      <c r="K14" s="8">
        <f t="shared" si="1"/>
        <v>8.1649517110835134E-3</v>
      </c>
      <c r="L14" s="6"/>
      <c r="M14" s="6">
        <v>0</v>
      </c>
      <c r="N14" s="6"/>
      <c r="O14" s="6">
        <v>-6012207334</v>
      </c>
      <c r="P14" s="6"/>
      <c r="Q14" s="6">
        <v>-11253569348</v>
      </c>
      <c r="R14" s="6"/>
      <c r="S14" s="6">
        <f t="shared" si="2"/>
        <v>-17265776682</v>
      </c>
      <c r="T14" s="6"/>
      <c r="U14" s="8">
        <f t="shared" si="3"/>
        <v>1.0485816681258302E-2</v>
      </c>
    </row>
    <row r="15" spans="1:21">
      <c r="A15" s="1" t="s">
        <v>22</v>
      </c>
      <c r="C15" s="6">
        <v>0</v>
      </c>
      <c r="D15" s="6"/>
      <c r="E15" s="6">
        <v>1501496268</v>
      </c>
      <c r="F15" s="6"/>
      <c r="G15" s="6">
        <v>-885624109</v>
      </c>
      <c r="H15" s="6"/>
      <c r="I15" s="6">
        <f t="shared" si="0"/>
        <v>615872159</v>
      </c>
      <c r="J15" s="6"/>
      <c r="K15" s="8">
        <f t="shared" si="1"/>
        <v>-2.1781584727706316E-3</v>
      </c>
      <c r="L15" s="6"/>
      <c r="M15" s="6">
        <v>0</v>
      </c>
      <c r="N15" s="6"/>
      <c r="O15" s="6">
        <v>-20273848582</v>
      </c>
      <c r="P15" s="6"/>
      <c r="Q15" s="6">
        <v>-885624109</v>
      </c>
      <c r="R15" s="6"/>
      <c r="S15" s="6">
        <f t="shared" si="2"/>
        <v>-21159472691</v>
      </c>
      <c r="T15" s="6"/>
      <c r="U15" s="8">
        <f t="shared" si="3"/>
        <v>1.2850528290524387E-2</v>
      </c>
    </row>
    <row r="16" spans="1:21">
      <c r="A16" s="1" t="s">
        <v>74</v>
      </c>
      <c r="C16" s="6">
        <v>0</v>
      </c>
      <c r="D16" s="6"/>
      <c r="E16" s="6">
        <v>18157493727</v>
      </c>
      <c r="F16" s="6"/>
      <c r="G16" s="6">
        <v>16673245</v>
      </c>
      <c r="H16" s="6"/>
      <c r="I16" s="6">
        <f t="shared" si="0"/>
        <v>18174166972</v>
      </c>
      <c r="J16" s="6"/>
      <c r="K16" s="8">
        <f t="shared" si="1"/>
        <v>-6.4276676899775204E-2</v>
      </c>
      <c r="L16" s="6"/>
      <c r="M16" s="6">
        <v>0</v>
      </c>
      <c r="N16" s="6"/>
      <c r="O16" s="6">
        <v>18018619882</v>
      </c>
      <c r="P16" s="6"/>
      <c r="Q16" s="6">
        <v>-31671475723</v>
      </c>
      <c r="R16" s="6"/>
      <c r="S16" s="6">
        <f t="shared" si="2"/>
        <v>-13652855841</v>
      </c>
      <c r="T16" s="6"/>
      <c r="U16" s="8">
        <f t="shared" si="3"/>
        <v>8.2916248808906409E-3</v>
      </c>
    </row>
    <row r="17" spans="1:21">
      <c r="A17" s="1" t="s">
        <v>47</v>
      </c>
      <c r="C17" s="6">
        <v>0</v>
      </c>
      <c r="D17" s="6"/>
      <c r="E17" s="6">
        <v>3723777096</v>
      </c>
      <c r="F17" s="6"/>
      <c r="G17" s="6">
        <v>0</v>
      </c>
      <c r="H17" s="6"/>
      <c r="I17" s="6">
        <f t="shared" si="0"/>
        <v>3723777096</v>
      </c>
      <c r="J17" s="6"/>
      <c r="K17" s="8">
        <f t="shared" si="1"/>
        <v>-1.3169903061589147E-2</v>
      </c>
      <c r="L17" s="6"/>
      <c r="M17" s="6">
        <v>0</v>
      </c>
      <c r="N17" s="6"/>
      <c r="O17" s="6">
        <v>0</v>
      </c>
      <c r="P17" s="6"/>
      <c r="Q17" s="6">
        <v>0</v>
      </c>
      <c r="R17" s="6"/>
      <c r="S17" s="6">
        <f t="shared" si="2"/>
        <v>0</v>
      </c>
      <c r="T17" s="6"/>
      <c r="U17" s="8">
        <f t="shared" si="3"/>
        <v>0</v>
      </c>
    </row>
    <row r="18" spans="1:21">
      <c r="A18" s="1" t="s">
        <v>86</v>
      </c>
      <c r="C18" s="6">
        <v>0</v>
      </c>
      <c r="D18" s="6"/>
      <c r="E18" s="6">
        <v>-25465116447</v>
      </c>
      <c r="F18" s="6"/>
      <c r="G18" s="6">
        <v>-4385916991</v>
      </c>
      <c r="H18" s="6"/>
      <c r="I18" s="6">
        <f t="shared" si="0"/>
        <v>-29851033438</v>
      </c>
      <c r="J18" s="6"/>
      <c r="K18" s="8">
        <f t="shared" si="1"/>
        <v>0.10557431514604176</v>
      </c>
      <c r="L18" s="6"/>
      <c r="M18" s="6">
        <v>0</v>
      </c>
      <c r="N18" s="6"/>
      <c r="O18" s="6">
        <v>-64076397215</v>
      </c>
      <c r="P18" s="6"/>
      <c r="Q18" s="6">
        <v>-4710761367</v>
      </c>
      <c r="R18" s="6"/>
      <c r="S18" s="6">
        <f t="shared" si="2"/>
        <v>-68787158582</v>
      </c>
      <c r="T18" s="6"/>
      <c r="U18" s="8">
        <f t="shared" si="3"/>
        <v>4.177567845340302E-2</v>
      </c>
    </row>
    <row r="19" spans="1:21">
      <c r="A19" s="1" t="s">
        <v>51</v>
      </c>
      <c r="C19" s="6">
        <v>0</v>
      </c>
      <c r="D19" s="6"/>
      <c r="E19" s="6">
        <v>-3683912041</v>
      </c>
      <c r="F19" s="6"/>
      <c r="G19" s="6">
        <v>-675912771</v>
      </c>
      <c r="H19" s="6"/>
      <c r="I19" s="6">
        <f t="shared" si="0"/>
        <v>-4359824812</v>
      </c>
      <c r="J19" s="6"/>
      <c r="K19" s="8">
        <f t="shared" si="1"/>
        <v>1.5419416538446621E-2</v>
      </c>
      <c r="L19" s="6"/>
      <c r="M19" s="6">
        <f>'درآمد سود سهام'!S9</f>
        <v>7614888750</v>
      </c>
      <c r="N19" s="6"/>
      <c r="O19" s="6">
        <v>-40375299335</v>
      </c>
      <c r="P19" s="6"/>
      <c r="Q19" s="6">
        <v>-675912771</v>
      </c>
      <c r="R19" s="6"/>
      <c r="S19" s="6">
        <f t="shared" si="2"/>
        <v>-33436323356</v>
      </c>
      <c r="T19" s="6"/>
      <c r="U19" s="8">
        <f t="shared" si="3"/>
        <v>2.0306480482387337E-2</v>
      </c>
    </row>
    <row r="20" spans="1:21">
      <c r="A20" s="1" t="s">
        <v>99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8">
        <f t="shared" si="1"/>
        <v>0</v>
      </c>
      <c r="L20" s="6"/>
      <c r="M20" s="6">
        <v>0</v>
      </c>
      <c r="N20" s="6"/>
      <c r="O20" s="6">
        <v>0</v>
      </c>
      <c r="P20" s="6"/>
      <c r="Q20" s="6">
        <v>0</v>
      </c>
      <c r="R20" s="6"/>
      <c r="S20" s="6">
        <f t="shared" si="2"/>
        <v>0</v>
      </c>
      <c r="T20" s="6"/>
      <c r="U20" s="8">
        <f t="shared" si="3"/>
        <v>0</v>
      </c>
    </row>
    <row r="21" spans="1:21">
      <c r="A21" s="1" t="s">
        <v>50</v>
      </c>
      <c r="C21" s="6">
        <v>0</v>
      </c>
      <c r="D21" s="6"/>
      <c r="E21" s="6">
        <v>-26722523674</v>
      </c>
      <c r="F21" s="6"/>
      <c r="G21" s="6">
        <v>0</v>
      </c>
      <c r="H21" s="6"/>
      <c r="I21" s="6">
        <f t="shared" si="0"/>
        <v>-26722523674</v>
      </c>
      <c r="J21" s="6"/>
      <c r="K21" s="8">
        <f t="shared" si="1"/>
        <v>9.4509697351551972E-2</v>
      </c>
      <c r="L21" s="6"/>
      <c r="M21" s="6">
        <v>0</v>
      </c>
      <c r="N21" s="6"/>
      <c r="O21" s="6">
        <v>0</v>
      </c>
      <c r="P21" s="6"/>
      <c r="Q21" s="6">
        <v>0</v>
      </c>
      <c r="R21" s="6"/>
      <c r="S21" s="6">
        <f t="shared" si="2"/>
        <v>0</v>
      </c>
      <c r="T21" s="6"/>
      <c r="U21" s="8">
        <f t="shared" si="3"/>
        <v>0</v>
      </c>
    </row>
    <row r="22" spans="1:21">
      <c r="A22" s="1" t="s">
        <v>83</v>
      </c>
      <c r="C22" s="6">
        <v>0</v>
      </c>
      <c r="D22" s="6"/>
      <c r="E22" s="6">
        <v>-7627673973</v>
      </c>
      <c r="F22" s="6"/>
      <c r="G22" s="6">
        <v>13063910154</v>
      </c>
      <c r="H22" s="6"/>
      <c r="I22" s="6">
        <f t="shared" si="0"/>
        <v>5436236181</v>
      </c>
      <c r="J22" s="6"/>
      <c r="K22" s="8">
        <f t="shared" si="1"/>
        <v>-1.922636658369779E-2</v>
      </c>
      <c r="L22" s="6"/>
      <c r="M22" s="6">
        <v>0</v>
      </c>
      <c r="N22" s="6"/>
      <c r="O22" s="6">
        <v>23693110639</v>
      </c>
      <c r="P22" s="6"/>
      <c r="Q22" s="6">
        <v>13808888744</v>
      </c>
      <c r="R22" s="6"/>
      <c r="S22" s="6">
        <f t="shared" si="2"/>
        <v>37501999383</v>
      </c>
      <c r="T22" s="6"/>
      <c r="U22" s="8">
        <f t="shared" si="3"/>
        <v>-2.2775638649419196E-2</v>
      </c>
    </row>
    <row r="23" spans="1:21">
      <c r="A23" s="1" t="s">
        <v>36</v>
      </c>
      <c r="C23" s="6">
        <v>0</v>
      </c>
      <c r="D23" s="6"/>
      <c r="E23" s="6">
        <v>-174773941</v>
      </c>
      <c r="F23" s="6"/>
      <c r="G23" s="6">
        <v>349853566</v>
      </c>
      <c r="H23" s="6"/>
      <c r="I23" s="6">
        <f t="shared" si="0"/>
        <v>175079625</v>
      </c>
      <c r="J23" s="6"/>
      <c r="K23" s="8">
        <f t="shared" si="1"/>
        <v>-6.1920507857094885E-4</v>
      </c>
      <c r="L23" s="6"/>
      <c r="M23" s="6">
        <v>0</v>
      </c>
      <c r="N23" s="6"/>
      <c r="O23" s="6">
        <v>9483855323</v>
      </c>
      <c r="P23" s="6"/>
      <c r="Q23" s="6">
        <v>349853566</v>
      </c>
      <c r="R23" s="6"/>
      <c r="S23" s="6">
        <f t="shared" si="2"/>
        <v>9833708889</v>
      </c>
      <c r="T23" s="6"/>
      <c r="U23" s="8">
        <f t="shared" si="3"/>
        <v>-5.9721882546073723E-3</v>
      </c>
    </row>
    <row r="24" spans="1:21">
      <c r="A24" s="1" t="s">
        <v>37</v>
      </c>
      <c r="C24" s="6">
        <v>0</v>
      </c>
      <c r="D24" s="6"/>
      <c r="E24" s="6">
        <v>-1237177062</v>
      </c>
      <c r="F24" s="6"/>
      <c r="G24" s="6">
        <v>1478650</v>
      </c>
      <c r="H24" s="6"/>
      <c r="I24" s="6">
        <f t="shared" si="0"/>
        <v>-1235698412</v>
      </c>
      <c r="J24" s="6"/>
      <c r="K24" s="8">
        <f t="shared" si="1"/>
        <v>4.370301411671728E-3</v>
      </c>
      <c r="L24" s="6"/>
      <c r="M24" s="6">
        <v>0</v>
      </c>
      <c r="N24" s="6"/>
      <c r="O24" s="6">
        <v>2953080074</v>
      </c>
      <c r="P24" s="6"/>
      <c r="Q24" s="6">
        <v>1478650</v>
      </c>
      <c r="R24" s="6"/>
      <c r="S24" s="6">
        <f t="shared" si="2"/>
        <v>2954558724</v>
      </c>
      <c r="T24" s="6"/>
      <c r="U24" s="8">
        <f t="shared" si="3"/>
        <v>-1.7943566469369931E-3</v>
      </c>
    </row>
    <row r="25" spans="1:21">
      <c r="A25" s="1" t="s">
        <v>76</v>
      </c>
      <c r="C25" s="6">
        <v>0</v>
      </c>
      <c r="D25" s="6"/>
      <c r="E25" s="6">
        <v>-8513670287</v>
      </c>
      <c r="F25" s="6"/>
      <c r="G25" s="6">
        <v>-651277282</v>
      </c>
      <c r="H25" s="6"/>
      <c r="I25" s="6">
        <f t="shared" si="0"/>
        <v>-9164947569</v>
      </c>
      <c r="J25" s="6"/>
      <c r="K25" s="8">
        <f t="shared" si="1"/>
        <v>3.2413720783108099E-2</v>
      </c>
      <c r="L25" s="6"/>
      <c r="M25" s="6">
        <v>0</v>
      </c>
      <c r="N25" s="6"/>
      <c r="O25" s="6">
        <v>-8723969418</v>
      </c>
      <c r="P25" s="6"/>
      <c r="Q25" s="6">
        <v>-651277282</v>
      </c>
      <c r="R25" s="6"/>
      <c r="S25" s="6">
        <f t="shared" si="2"/>
        <v>-9375246700</v>
      </c>
      <c r="T25" s="6"/>
      <c r="U25" s="8">
        <f t="shared" si="3"/>
        <v>5.6937559223883306E-3</v>
      </c>
    </row>
    <row r="26" spans="1:21">
      <c r="A26" s="1" t="s">
        <v>28</v>
      </c>
      <c r="C26" s="6">
        <v>0</v>
      </c>
      <c r="D26" s="6"/>
      <c r="E26" s="6">
        <v>217723008</v>
      </c>
      <c r="F26" s="6"/>
      <c r="G26" s="6">
        <v>-228338839</v>
      </c>
      <c r="H26" s="6"/>
      <c r="I26" s="6">
        <f t="shared" si="0"/>
        <v>-10615831</v>
      </c>
      <c r="J26" s="6"/>
      <c r="K26" s="8">
        <f t="shared" si="1"/>
        <v>3.7545068242240723E-5</v>
      </c>
      <c r="L26" s="6"/>
      <c r="M26" s="6">
        <v>0</v>
      </c>
      <c r="N26" s="6"/>
      <c r="O26" s="6">
        <v>0</v>
      </c>
      <c r="P26" s="6"/>
      <c r="Q26" s="6">
        <v>-101112773663</v>
      </c>
      <c r="R26" s="6"/>
      <c r="S26" s="6">
        <f t="shared" si="2"/>
        <v>-101112773663</v>
      </c>
      <c r="T26" s="6"/>
      <c r="U26" s="8">
        <f t="shared" si="3"/>
        <v>6.1407605825755718E-2</v>
      </c>
    </row>
    <row r="27" spans="1:21">
      <c r="A27" s="1" t="s">
        <v>30</v>
      </c>
      <c r="C27" s="6">
        <v>0</v>
      </c>
      <c r="D27" s="6"/>
      <c r="E27" s="6">
        <v>-38019430441</v>
      </c>
      <c r="F27" s="6"/>
      <c r="G27" s="6">
        <v>-4519934482</v>
      </c>
      <c r="H27" s="6"/>
      <c r="I27" s="6">
        <f t="shared" si="0"/>
        <v>-42539364923</v>
      </c>
      <c r="J27" s="6"/>
      <c r="K27" s="8">
        <f t="shared" si="1"/>
        <v>0.15044920732212261</v>
      </c>
      <c r="L27" s="6"/>
      <c r="M27" s="6">
        <v>0</v>
      </c>
      <c r="N27" s="6"/>
      <c r="O27" s="6">
        <v>-60905443605</v>
      </c>
      <c r="P27" s="6"/>
      <c r="Q27" s="6">
        <v>-4570652205</v>
      </c>
      <c r="R27" s="6"/>
      <c r="S27" s="6">
        <f t="shared" si="2"/>
        <v>-65476095810</v>
      </c>
      <c r="T27" s="6"/>
      <c r="U27" s="8">
        <f t="shared" si="3"/>
        <v>3.9764810486859321E-2</v>
      </c>
    </row>
    <row r="28" spans="1:21">
      <c r="A28" s="1" t="s">
        <v>45</v>
      </c>
      <c r="C28" s="6">
        <v>0</v>
      </c>
      <c r="D28" s="6"/>
      <c r="E28" s="6">
        <v>3218212940</v>
      </c>
      <c r="F28" s="6"/>
      <c r="G28" s="6">
        <v>0</v>
      </c>
      <c r="H28" s="6"/>
      <c r="I28" s="6">
        <f t="shared" si="0"/>
        <v>3218212940</v>
      </c>
      <c r="J28" s="6"/>
      <c r="K28" s="8">
        <f t="shared" si="1"/>
        <v>-1.1381871513437069E-2</v>
      </c>
      <c r="L28" s="6"/>
      <c r="M28" s="6">
        <v>0</v>
      </c>
      <c r="N28" s="6"/>
      <c r="O28" s="6">
        <v>0</v>
      </c>
      <c r="P28" s="6"/>
      <c r="Q28" s="6">
        <v>0</v>
      </c>
      <c r="R28" s="6"/>
      <c r="S28" s="6">
        <f t="shared" si="2"/>
        <v>0</v>
      </c>
      <c r="T28" s="6"/>
      <c r="U28" s="8">
        <f t="shared" si="3"/>
        <v>0</v>
      </c>
    </row>
    <row r="29" spans="1:21">
      <c r="A29" s="1" t="s">
        <v>15</v>
      </c>
      <c r="C29" s="6">
        <v>0</v>
      </c>
      <c r="D29" s="6"/>
      <c r="E29" s="6">
        <v>9507571344</v>
      </c>
      <c r="F29" s="6"/>
      <c r="G29" s="6">
        <v>-12287552368</v>
      </c>
      <c r="H29" s="6"/>
      <c r="I29" s="6">
        <f t="shared" si="0"/>
        <v>-2779981024</v>
      </c>
      <c r="J29" s="6"/>
      <c r="K29" s="8">
        <f t="shared" si="1"/>
        <v>9.8319742710876092E-3</v>
      </c>
      <c r="L29" s="6"/>
      <c r="M29" s="6">
        <v>0</v>
      </c>
      <c r="N29" s="6"/>
      <c r="O29" s="6">
        <v>0</v>
      </c>
      <c r="P29" s="6"/>
      <c r="Q29" s="6">
        <v>-12287552368</v>
      </c>
      <c r="R29" s="6"/>
      <c r="S29" s="6">
        <f t="shared" si="2"/>
        <v>-12287552368</v>
      </c>
      <c r="T29" s="6"/>
      <c r="U29" s="8">
        <f t="shared" si="3"/>
        <v>7.4624515285508976E-3</v>
      </c>
    </row>
    <row r="30" spans="1:21">
      <c r="A30" s="1" t="s">
        <v>25</v>
      </c>
      <c r="C30" s="6">
        <v>0</v>
      </c>
      <c r="D30" s="6"/>
      <c r="E30" s="6">
        <v>3144139353</v>
      </c>
      <c r="F30" s="6"/>
      <c r="G30" s="6">
        <v>-392534096</v>
      </c>
      <c r="H30" s="6"/>
      <c r="I30" s="6">
        <f t="shared" si="0"/>
        <v>2751605257</v>
      </c>
      <c r="J30" s="6"/>
      <c r="K30" s="8">
        <f t="shared" si="1"/>
        <v>-9.7316175389164841E-3</v>
      </c>
      <c r="L30" s="6"/>
      <c r="M30" s="6">
        <v>0</v>
      </c>
      <c r="N30" s="6"/>
      <c r="O30" s="6">
        <v>-23797449454</v>
      </c>
      <c r="P30" s="6"/>
      <c r="Q30" s="6">
        <v>-392534096</v>
      </c>
      <c r="R30" s="6"/>
      <c r="S30" s="6">
        <f t="shared" si="2"/>
        <v>-24189983550</v>
      </c>
      <c r="T30" s="6"/>
      <c r="U30" s="8">
        <f t="shared" si="3"/>
        <v>1.469101203494611E-2</v>
      </c>
    </row>
    <row r="31" spans="1:21">
      <c r="A31" s="1" t="s">
        <v>88</v>
      </c>
      <c r="C31" s="6">
        <v>0</v>
      </c>
      <c r="D31" s="6"/>
      <c r="E31" s="6">
        <v>962961901</v>
      </c>
      <c r="F31" s="6"/>
      <c r="G31" s="6">
        <v>-1374343487</v>
      </c>
      <c r="H31" s="6"/>
      <c r="I31" s="6">
        <f t="shared" si="0"/>
        <v>-411381586</v>
      </c>
      <c r="J31" s="6"/>
      <c r="K31" s="8">
        <f t="shared" si="1"/>
        <v>1.4549355316575048E-3</v>
      </c>
      <c r="L31" s="6"/>
      <c r="M31" s="6">
        <v>0</v>
      </c>
      <c r="N31" s="6"/>
      <c r="O31" s="6">
        <v>0</v>
      </c>
      <c r="P31" s="6"/>
      <c r="Q31" s="6">
        <v>-1374343487</v>
      </c>
      <c r="R31" s="6"/>
      <c r="S31" s="6">
        <f t="shared" si="2"/>
        <v>-1374343487</v>
      </c>
      <c r="T31" s="6"/>
      <c r="U31" s="8">
        <f t="shared" si="3"/>
        <v>8.3466351541470162E-4</v>
      </c>
    </row>
    <row r="32" spans="1:21">
      <c r="A32" s="1" t="s">
        <v>24</v>
      </c>
      <c r="C32" s="6">
        <v>0</v>
      </c>
      <c r="D32" s="6"/>
      <c r="E32" s="6">
        <v>-2904546221</v>
      </c>
      <c r="F32" s="6"/>
      <c r="G32" s="6">
        <v>-3078615065</v>
      </c>
      <c r="H32" s="6"/>
      <c r="I32" s="6">
        <f t="shared" si="0"/>
        <v>-5983161286</v>
      </c>
      <c r="J32" s="6"/>
      <c r="K32" s="8">
        <f t="shared" si="1"/>
        <v>2.1160679629056149E-2</v>
      </c>
      <c r="L32" s="6"/>
      <c r="M32" s="6">
        <v>0</v>
      </c>
      <c r="N32" s="6"/>
      <c r="O32" s="6">
        <v>-5633213482</v>
      </c>
      <c r="P32" s="6"/>
      <c r="Q32" s="6">
        <v>-3157864318</v>
      </c>
      <c r="R32" s="6"/>
      <c r="S32" s="6">
        <f t="shared" si="2"/>
        <v>-8791077800</v>
      </c>
      <c r="T32" s="6"/>
      <c r="U32" s="8">
        <f t="shared" si="3"/>
        <v>5.3389796439091653E-3</v>
      </c>
    </row>
    <row r="33" spans="1:21">
      <c r="A33" s="1" t="s">
        <v>71</v>
      </c>
      <c r="C33" s="6">
        <v>0</v>
      </c>
      <c r="D33" s="6"/>
      <c r="E33" s="6">
        <v>13077947097</v>
      </c>
      <c r="F33" s="6"/>
      <c r="G33" s="6">
        <v>-1854734644</v>
      </c>
      <c r="H33" s="6"/>
      <c r="I33" s="6">
        <f t="shared" si="0"/>
        <v>11223212453</v>
      </c>
      <c r="J33" s="6"/>
      <c r="K33" s="8">
        <f t="shared" si="1"/>
        <v>-3.9693197588116361E-2</v>
      </c>
      <c r="L33" s="6"/>
      <c r="M33" s="6">
        <v>0</v>
      </c>
      <c r="N33" s="6"/>
      <c r="O33" s="6">
        <v>-20286093194</v>
      </c>
      <c r="P33" s="6"/>
      <c r="Q33" s="6">
        <v>-2050470163</v>
      </c>
      <c r="R33" s="6"/>
      <c r="S33" s="6">
        <f t="shared" si="2"/>
        <v>-22336563357</v>
      </c>
      <c r="T33" s="6"/>
      <c r="U33" s="8">
        <f t="shared" si="3"/>
        <v>1.3565396620413298E-2</v>
      </c>
    </row>
    <row r="34" spans="1:21">
      <c r="A34" s="1" t="s">
        <v>31</v>
      </c>
      <c r="C34" s="6">
        <v>0</v>
      </c>
      <c r="D34" s="6"/>
      <c r="E34" s="6">
        <v>155904336</v>
      </c>
      <c r="F34" s="6"/>
      <c r="G34" s="6">
        <v>-2534160318</v>
      </c>
      <c r="H34" s="6"/>
      <c r="I34" s="6">
        <f t="shared" si="0"/>
        <v>-2378255982</v>
      </c>
      <c r="J34" s="6"/>
      <c r="K34" s="8">
        <f t="shared" si="1"/>
        <v>8.4111910920310635E-3</v>
      </c>
      <c r="L34" s="6"/>
      <c r="M34" s="6">
        <v>0</v>
      </c>
      <c r="N34" s="6"/>
      <c r="O34" s="6">
        <v>-4823383378</v>
      </c>
      <c r="P34" s="6"/>
      <c r="Q34" s="6">
        <v>-2613180865</v>
      </c>
      <c r="R34" s="6"/>
      <c r="S34" s="6">
        <f t="shared" si="2"/>
        <v>-7436564243</v>
      </c>
      <c r="T34" s="6"/>
      <c r="U34" s="8">
        <f t="shared" si="3"/>
        <v>4.5163592015986676E-3</v>
      </c>
    </row>
    <row r="35" spans="1:21">
      <c r="A35" s="1" t="s">
        <v>212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8">
        <f t="shared" si="1"/>
        <v>0</v>
      </c>
      <c r="L35" s="6"/>
      <c r="M35" s="6">
        <v>0</v>
      </c>
      <c r="N35" s="6"/>
      <c r="O35" s="6">
        <v>0</v>
      </c>
      <c r="P35" s="6"/>
      <c r="Q35" s="6">
        <v>265281694</v>
      </c>
      <c r="R35" s="6"/>
      <c r="S35" s="6">
        <f t="shared" si="2"/>
        <v>265281694</v>
      </c>
      <c r="T35" s="6"/>
      <c r="U35" s="8">
        <f t="shared" si="3"/>
        <v>-1.6111034350847631E-4</v>
      </c>
    </row>
    <row r="36" spans="1:21">
      <c r="A36" s="1" t="s">
        <v>213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8">
        <f t="shared" si="1"/>
        <v>0</v>
      </c>
      <c r="L36" s="6"/>
      <c r="M36" s="6">
        <v>0</v>
      </c>
      <c r="N36" s="6"/>
      <c r="O36" s="6">
        <v>0</v>
      </c>
      <c r="P36" s="6"/>
      <c r="Q36" s="6">
        <v>9253926787</v>
      </c>
      <c r="R36" s="6"/>
      <c r="S36" s="6">
        <f t="shared" si="2"/>
        <v>9253926787</v>
      </c>
      <c r="T36" s="6"/>
      <c r="U36" s="8">
        <f t="shared" si="3"/>
        <v>-5.6200761574443977E-3</v>
      </c>
    </row>
    <row r="37" spans="1:21">
      <c r="A37" s="1" t="s">
        <v>69</v>
      </c>
      <c r="C37" s="6">
        <v>0</v>
      </c>
      <c r="D37" s="6"/>
      <c r="E37" s="6">
        <v>-4386245625</v>
      </c>
      <c r="F37" s="6"/>
      <c r="G37" s="6">
        <v>0</v>
      </c>
      <c r="H37" s="6"/>
      <c r="I37" s="6">
        <f t="shared" si="0"/>
        <v>-4386245625</v>
      </c>
      <c r="J37" s="6"/>
      <c r="K37" s="8">
        <f t="shared" si="1"/>
        <v>1.5512859173987868E-2</v>
      </c>
      <c r="L37" s="6"/>
      <c r="M37" s="6">
        <v>0</v>
      </c>
      <c r="N37" s="6"/>
      <c r="O37" s="6">
        <v>5169589485</v>
      </c>
      <c r="P37" s="6"/>
      <c r="Q37" s="6">
        <v>-45527479</v>
      </c>
      <c r="R37" s="6"/>
      <c r="S37" s="6">
        <f t="shared" si="2"/>
        <v>5124062006</v>
      </c>
      <c r="T37" s="6"/>
      <c r="U37" s="8">
        <f t="shared" si="3"/>
        <v>-3.1119350057580383E-3</v>
      </c>
    </row>
    <row r="38" spans="1:21">
      <c r="A38" s="1" t="s">
        <v>214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8">
        <f t="shared" si="1"/>
        <v>0</v>
      </c>
      <c r="L38" s="6"/>
      <c r="M38" s="6">
        <v>0</v>
      </c>
      <c r="N38" s="6"/>
      <c r="O38" s="6">
        <v>0</v>
      </c>
      <c r="P38" s="6"/>
      <c r="Q38" s="6">
        <v>-7287531</v>
      </c>
      <c r="R38" s="6"/>
      <c r="S38" s="6">
        <f t="shared" si="2"/>
        <v>-7287531</v>
      </c>
      <c r="T38" s="6"/>
      <c r="U38" s="8">
        <f t="shared" si="3"/>
        <v>4.4258486329579522E-6</v>
      </c>
    </row>
    <row r="39" spans="1:21">
      <c r="A39" s="1" t="s">
        <v>77</v>
      </c>
      <c r="C39" s="6">
        <v>0</v>
      </c>
      <c r="D39" s="6"/>
      <c r="E39" s="6">
        <v>-8820354360</v>
      </c>
      <c r="F39" s="6"/>
      <c r="G39" s="6">
        <v>0</v>
      </c>
      <c r="H39" s="6"/>
      <c r="I39" s="6">
        <f t="shared" si="0"/>
        <v>-8820354360</v>
      </c>
      <c r="J39" s="6"/>
      <c r="K39" s="8">
        <f t="shared" si="1"/>
        <v>3.119499607397155E-2</v>
      </c>
      <c r="L39" s="6"/>
      <c r="M39" s="6">
        <v>0</v>
      </c>
      <c r="N39" s="6"/>
      <c r="O39" s="6">
        <v>-11747658935</v>
      </c>
      <c r="P39" s="6"/>
      <c r="Q39" s="6">
        <v>-35150417</v>
      </c>
      <c r="R39" s="6"/>
      <c r="S39" s="6">
        <f t="shared" si="2"/>
        <v>-11782809352</v>
      </c>
      <c r="T39" s="6"/>
      <c r="U39" s="8">
        <f t="shared" si="3"/>
        <v>7.1559120177949673E-3</v>
      </c>
    </row>
    <row r="40" spans="1:21">
      <c r="A40" s="1" t="s">
        <v>73</v>
      </c>
      <c r="C40" s="6">
        <v>0</v>
      </c>
      <c r="D40" s="6"/>
      <c r="E40" s="6">
        <v>-1056356695</v>
      </c>
      <c r="F40" s="6"/>
      <c r="G40" s="6">
        <v>0</v>
      </c>
      <c r="H40" s="6"/>
      <c r="I40" s="6">
        <f t="shared" si="0"/>
        <v>-1056356695</v>
      </c>
      <c r="J40" s="6"/>
      <c r="K40" s="8">
        <f t="shared" si="1"/>
        <v>3.7360225687393545E-3</v>
      </c>
      <c r="L40" s="6"/>
      <c r="M40" s="6">
        <v>0</v>
      </c>
      <c r="N40" s="6"/>
      <c r="O40" s="6">
        <v>-4999306151</v>
      </c>
      <c r="P40" s="6"/>
      <c r="Q40" s="6">
        <v>-918838430</v>
      </c>
      <c r="R40" s="6"/>
      <c r="S40" s="6">
        <f t="shared" si="2"/>
        <v>-5918144581</v>
      </c>
      <c r="T40" s="6"/>
      <c r="U40" s="8">
        <f t="shared" si="3"/>
        <v>3.5941956340859978E-3</v>
      </c>
    </row>
    <row r="41" spans="1:21">
      <c r="A41" s="1" t="s">
        <v>215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8">
        <f t="shared" si="1"/>
        <v>0</v>
      </c>
      <c r="L41" s="6"/>
      <c r="M41" s="6">
        <v>0</v>
      </c>
      <c r="N41" s="6"/>
      <c r="O41" s="6">
        <v>0</v>
      </c>
      <c r="P41" s="6"/>
      <c r="Q41" s="6">
        <v>-2824625617</v>
      </c>
      <c r="R41" s="6"/>
      <c r="S41" s="6">
        <f t="shared" si="2"/>
        <v>-2824625617</v>
      </c>
      <c r="T41" s="6"/>
      <c r="U41" s="8">
        <f t="shared" si="3"/>
        <v>1.7154459343798967E-3</v>
      </c>
    </row>
    <row r="42" spans="1:21">
      <c r="A42" s="1" t="s">
        <v>19</v>
      </c>
      <c r="C42" s="6">
        <f>'درآمد سود سهام'!M12</f>
        <v>7679617454</v>
      </c>
      <c r="D42" s="6"/>
      <c r="E42" s="6">
        <v>-11299034485</v>
      </c>
      <c r="F42" s="6"/>
      <c r="G42" s="6">
        <v>0</v>
      </c>
      <c r="H42" s="6"/>
      <c r="I42" s="6">
        <f t="shared" si="0"/>
        <v>-3619417031</v>
      </c>
      <c r="J42" s="6"/>
      <c r="K42" s="8">
        <f t="shared" si="1"/>
        <v>1.280081224220914E-2</v>
      </c>
      <c r="L42" s="6"/>
      <c r="M42" s="6">
        <f>'درآمد سود سهام'!S12</f>
        <v>7679617454</v>
      </c>
      <c r="N42" s="6"/>
      <c r="O42" s="6">
        <v>5898688251</v>
      </c>
      <c r="P42" s="6"/>
      <c r="Q42" s="6">
        <v>567231858</v>
      </c>
      <c r="R42" s="6"/>
      <c r="S42" s="6">
        <f t="shared" si="2"/>
        <v>14145537563</v>
      </c>
      <c r="T42" s="6"/>
      <c r="U42" s="8">
        <f t="shared" si="3"/>
        <v>-8.5908393508938655E-3</v>
      </c>
    </row>
    <row r="43" spans="1:21">
      <c r="A43" s="1" t="s">
        <v>216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8">
        <f t="shared" si="1"/>
        <v>0</v>
      </c>
      <c r="L43" s="6"/>
      <c r="M43" s="6">
        <v>0</v>
      </c>
      <c r="N43" s="6"/>
      <c r="O43" s="6">
        <v>0</v>
      </c>
      <c r="P43" s="6"/>
      <c r="Q43" s="6">
        <v>3873072530</v>
      </c>
      <c r="R43" s="6"/>
      <c r="S43" s="6">
        <f t="shared" si="2"/>
        <v>3873072530</v>
      </c>
      <c r="T43" s="6"/>
      <c r="U43" s="8">
        <f t="shared" si="3"/>
        <v>-2.3521865995832468E-3</v>
      </c>
    </row>
    <row r="44" spans="1:21">
      <c r="A44" s="1" t="s">
        <v>100</v>
      </c>
      <c r="C44" s="6">
        <v>0</v>
      </c>
      <c r="D44" s="6"/>
      <c r="E44" s="6">
        <v>27430631254</v>
      </c>
      <c r="F44" s="6"/>
      <c r="G44" s="6">
        <v>0</v>
      </c>
      <c r="H44" s="6"/>
      <c r="I44" s="6">
        <f t="shared" si="0"/>
        <v>27430631254</v>
      </c>
      <c r="J44" s="6"/>
      <c r="K44" s="8">
        <f t="shared" si="1"/>
        <v>-9.7014065348173986E-2</v>
      </c>
      <c r="L44" s="6"/>
      <c r="M44" s="6">
        <v>0</v>
      </c>
      <c r="N44" s="6"/>
      <c r="O44" s="6">
        <v>27430631254</v>
      </c>
      <c r="P44" s="6"/>
      <c r="Q44" s="6">
        <v>-61072880639</v>
      </c>
      <c r="R44" s="6"/>
      <c r="S44" s="6">
        <f t="shared" si="2"/>
        <v>-33642249385</v>
      </c>
      <c r="T44" s="6"/>
      <c r="U44" s="8">
        <f t="shared" si="3"/>
        <v>2.0431543063107762E-2</v>
      </c>
    </row>
    <row r="45" spans="1:21">
      <c r="A45" s="1" t="s">
        <v>61</v>
      </c>
      <c r="C45" s="6">
        <v>0</v>
      </c>
      <c r="D45" s="6"/>
      <c r="E45" s="6">
        <v>-6796287967</v>
      </c>
      <c r="F45" s="6"/>
      <c r="G45" s="6">
        <v>0</v>
      </c>
      <c r="H45" s="6"/>
      <c r="I45" s="6">
        <f t="shared" si="0"/>
        <v>-6796287967</v>
      </c>
      <c r="J45" s="6"/>
      <c r="K45" s="8">
        <f t="shared" si="1"/>
        <v>2.4036469261326264E-2</v>
      </c>
      <c r="L45" s="6"/>
      <c r="M45" s="6">
        <v>0</v>
      </c>
      <c r="N45" s="6"/>
      <c r="O45" s="6">
        <v>-65585847971</v>
      </c>
      <c r="P45" s="6"/>
      <c r="Q45" s="6">
        <v>-561051678</v>
      </c>
      <c r="R45" s="6"/>
      <c r="S45" s="6">
        <f t="shared" si="2"/>
        <v>-66146899649</v>
      </c>
      <c r="T45" s="6"/>
      <c r="U45" s="8">
        <f t="shared" si="3"/>
        <v>4.0172201721808597E-2</v>
      </c>
    </row>
    <row r="46" spans="1:21">
      <c r="A46" s="1" t="s">
        <v>217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8">
        <f t="shared" si="1"/>
        <v>0</v>
      </c>
      <c r="L46" s="6"/>
      <c r="M46" s="6">
        <v>0</v>
      </c>
      <c r="N46" s="6"/>
      <c r="O46" s="6">
        <v>0</v>
      </c>
      <c r="P46" s="6"/>
      <c r="Q46" s="6">
        <v>551747</v>
      </c>
      <c r="R46" s="6"/>
      <c r="S46" s="6">
        <f t="shared" si="2"/>
        <v>551747</v>
      </c>
      <c r="T46" s="6"/>
      <c r="U46" s="8">
        <f t="shared" si="3"/>
        <v>-3.3508587554394644E-7</v>
      </c>
    </row>
    <row r="47" spans="1:21">
      <c r="A47" s="1" t="s">
        <v>75</v>
      </c>
      <c r="C47" s="6">
        <v>0</v>
      </c>
      <c r="D47" s="6"/>
      <c r="E47" s="6">
        <v>969209933</v>
      </c>
      <c r="F47" s="6"/>
      <c r="G47" s="6">
        <v>0</v>
      </c>
      <c r="H47" s="6"/>
      <c r="I47" s="6">
        <f t="shared" si="0"/>
        <v>969209933</v>
      </c>
      <c r="J47" s="6"/>
      <c r="K47" s="8">
        <f t="shared" si="1"/>
        <v>-3.4278101333322431E-3</v>
      </c>
      <c r="L47" s="6"/>
      <c r="M47" s="6">
        <v>0</v>
      </c>
      <c r="N47" s="6"/>
      <c r="O47" s="6">
        <v>-6865892246</v>
      </c>
      <c r="P47" s="6"/>
      <c r="Q47" s="6">
        <v>114813281</v>
      </c>
      <c r="R47" s="6"/>
      <c r="S47" s="6">
        <f t="shared" si="2"/>
        <v>-6751078965</v>
      </c>
      <c r="T47" s="6"/>
      <c r="U47" s="8">
        <f t="shared" si="3"/>
        <v>4.1000516647183302E-3</v>
      </c>
    </row>
    <row r="48" spans="1:21">
      <c r="A48" s="1" t="s">
        <v>218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8">
        <f t="shared" si="1"/>
        <v>0</v>
      </c>
      <c r="L48" s="6"/>
      <c r="M48" s="6">
        <v>0</v>
      </c>
      <c r="N48" s="6"/>
      <c r="O48" s="6">
        <v>0</v>
      </c>
      <c r="P48" s="6"/>
      <c r="Q48" s="6">
        <v>-8146049005</v>
      </c>
      <c r="R48" s="6"/>
      <c r="S48" s="6">
        <f t="shared" si="2"/>
        <v>-8146049005</v>
      </c>
      <c r="T48" s="6"/>
      <c r="U48" s="8">
        <f t="shared" si="3"/>
        <v>4.9472420567113528E-3</v>
      </c>
    </row>
    <row r="49" spans="1:21">
      <c r="A49" s="1" t="s">
        <v>219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8">
        <f t="shared" si="1"/>
        <v>0</v>
      </c>
      <c r="L49" s="6"/>
      <c r="M49" s="6">
        <v>0</v>
      </c>
      <c r="N49" s="6"/>
      <c r="O49" s="6">
        <v>0</v>
      </c>
      <c r="P49" s="6"/>
      <c r="Q49" s="6">
        <v>-1363206658</v>
      </c>
      <c r="R49" s="6"/>
      <c r="S49" s="6">
        <f t="shared" si="2"/>
        <v>-1363206658</v>
      </c>
      <c r="T49" s="6"/>
      <c r="U49" s="8">
        <f t="shared" si="3"/>
        <v>8.2789991888178305E-4</v>
      </c>
    </row>
    <row r="50" spans="1:21">
      <c r="A50" s="1" t="s">
        <v>102</v>
      </c>
      <c r="C50" s="6">
        <v>0</v>
      </c>
      <c r="D50" s="6"/>
      <c r="E50" s="6">
        <v>11271672570</v>
      </c>
      <c r="F50" s="6"/>
      <c r="G50" s="6">
        <v>0</v>
      </c>
      <c r="H50" s="6"/>
      <c r="I50" s="6">
        <f t="shared" si="0"/>
        <v>11271672570</v>
      </c>
      <c r="J50" s="6"/>
      <c r="K50" s="8">
        <f t="shared" si="1"/>
        <v>-3.9864586752072717E-2</v>
      </c>
      <c r="L50" s="6"/>
      <c r="M50" s="6">
        <v>0</v>
      </c>
      <c r="N50" s="6"/>
      <c r="O50" s="6">
        <v>11271672570</v>
      </c>
      <c r="P50" s="6"/>
      <c r="Q50" s="6">
        <v>226555861</v>
      </c>
      <c r="R50" s="6"/>
      <c r="S50" s="6">
        <f t="shared" si="2"/>
        <v>11498228431</v>
      </c>
      <c r="T50" s="6"/>
      <c r="U50" s="8">
        <f t="shared" si="3"/>
        <v>-6.9830809066581826E-3</v>
      </c>
    </row>
    <row r="51" spans="1:21">
      <c r="A51" s="1" t="s">
        <v>26</v>
      </c>
      <c r="C51" s="6">
        <v>0</v>
      </c>
      <c r="D51" s="6"/>
      <c r="E51" s="6">
        <v>-37317124691</v>
      </c>
      <c r="F51" s="6"/>
      <c r="G51" s="6">
        <v>0</v>
      </c>
      <c r="H51" s="6"/>
      <c r="I51" s="6">
        <f t="shared" si="0"/>
        <v>-37317124691</v>
      </c>
      <c r="J51" s="6"/>
      <c r="K51" s="8">
        <f t="shared" si="1"/>
        <v>0.13197968139543681</v>
      </c>
      <c r="L51" s="6"/>
      <c r="M51" s="6">
        <f>'درآمد سود سهام'!S11</f>
        <v>30144634166</v>
      </c>
      <c r="N51" s="6"/>
      <c r="O51" s="6">
        <v>-147731228471</v>
      </c>
      <c r="P51" s="6"/>
      <c r="Q51" s="6">
        <v>-566851666</v>
      </c>
      <c r="R51" s="6"/>
      <c r="S51" s="6">
        <f t="shared" si="2"/>
        <v>-118153445971</v>
      </c>
      <c r="T51" s="6"/>
      <c r="U51" s="8">
        <f t="shared" si="3"/>
        <v>7.1756712572477788E-2</v>
      </c>
    </row>
    <row r="52" spans="1:21">
      <c r="A52" s="1" t="s">
        <v>35</v>
      </c>
      <c r="C52" s="6">
        <v>0</v>
      </c>
      <c r="D52" s="6"/>
      <c r="E52" s="6">
        <v>-2217974062</v>
      </c>
      <c r="F52" s="6"/>
      <c r="G52" s="6">
        <v>0</v>
      </c>
      <c r="H52" s="6"/>
      <c r="I52" s="6">
        <f t="shared" si="0"/>
        <v>-2217974062</v>
      </c>
      <c r="J52" s="6"/>
      <c r="K52" s="8">
        <f t="shared" si="1"/>
        <v>7.8443211386192806E-3</v>
      </c>
      <c r="L52" s="6"/>
      <c r="M52" s="6">
        <v>0</v>
      </c>
      <c r="N52" s="6"/>
      <c r="O52" s="6">
        <v>-6154660628</v>
      </c>
      <c r="P52" s="6"/>
      <c r="Q52" s="6">
        <v>-277847944</v>
      </c>
      <c r="R52" s="6"/>
      <c r="S52" s="6">
        <f t="shared" si="2"/>
        <v>-6432508572</v>
      </c>
      <c r="T52" s="6"/>
      <c r="U52" s="8">
        <f t="shared" si="3"/>
        <v>3.9065781359800059E-3</v>
      </c>
    </row>
    <row r="53" spans="1:21">
      <c r="A53" s="1" t="s">
        <v>58</v>
      </c>
      <c r="C53" s="6">
        <f>'درآمد سود سهام'!M8</f>
        <v>28286899634</v>
      </c>
      <c r="D53" s="6"/>
      <c r="E53" s="6">
        <v>-32002589550</v>
      </c>
      <c r="F53" s="6"/>
      <c r="G53" s="6">
        <v>0</v>
      </c>
      <c r="H53" s="6"/>
      <c r="I53" s="6">
        <f t="shared" si="0"/>
        <v>-3715689916</v>
      </c>
      <c r="J53" s="6"/>
      <c r="K53" s="8">
        <f t="shared" si="1"/>
        <v>1.3141301087331336E-2</v>
      </c>
      <c r="L53" s="6"/>
      <c r="M53" s="6">
        <f>'درآمد سود سهام'!S8</f>
        <v>32033319386</v>
      </c>
      <c r="N53" s="6"/>
      <c r="O53" s="6">
        <v>-50787499413</v>
      </c>
      <c r="P53" s="6"/>
      <c r="Q53" s="6">
        <v>0</v>
      </c>
      <c r="R53" s="6"/>
      <c r="S53" s="6">
        <f t="shared" si="2"/>
        <v>-18754180027</v>
      </c>
      <c r="T53" s="6"/>
      <c r="U53" s="8">
        <f t="shared" si="3"/>
        <v>1.1389750799652898E-2</v>
      </c>
    </row>
    <row r="54" spans="1:21">
      <c r="A54" s="1" t="s">
        <v>84</v>
      </c>
      <c r="C54" s="6">
        <v>0</v>
      </c>
      <c r="D54" s="6"/>
      <c r="E54" s="6">
        <v>-17320875487</v>
      </c>
      <c r="F54" s="6"/>
      <c r="G54" s="6">
        <v>0</v>
      </c>
      <c r="H54" s="6"/>
      <c r="I54" s="6">
        <f t="shared" si="0"/>
        <v>-17320875487</v>
      </c>
      <c r="J54" s="6"/>
      <c r="K54" s="8">
        <f t="shared" si="1"/>
        <v>6.1258836182939376E-2</v>
      </c>
      <c r="L54" s="6"/>
      <c r="M54" s="6">
        <f>'درآمد سود سهام'!S10</f>
        <v>15412081340</v>
      </c>
      <c r="N54" s="6"/>
      <c r="O54" s="6">
        <v>-52460542987</v>
      </c>
      <c r="P54" s="6"/>
      <c r="Q54" s="6">
        <v>0</v>
      </c>
      <c r="R54" s="6"/>
      <c r="S54" s="6">
        <f t="shared" si="2"/>
        <v>-37048461647</v>
      </c>
      <c r="T54" s="6"/>
      <c r="U54" s="8">
        <f t="shared" si="3"/>
        <v>2.2500197026066864E-2</v>
      </c>
    </row>
    <row r="55" spans="1:21">
      <c r="A55" s="1" t="s">
        <v>49</v>
      </c>
      <c r="C55" s="6">
        <v>0</v>
      </c>
      <c r="D55" s="6"/>
      <c r="E55" s="6">
        <v>-6966915634</v>
      </c>
      <c r="F55" s="6"/>
      <c r="G55" s="6">
        <v>0</v>
      </c>
      <c r="H55" s="6"/>
      <c r="I55" s="6">
        <f t="shared" si="0"/>
        <v>-6966915634</v>
      </c>
      <c r="J55" s="6"/>
      <c r="K55" s="8">
        <f t="shared" si="1"/>
        <v>2.4639929075402932E-2</v>
      </c>
      <c r="L55" s="6"/>
      <c r="M55" s="6">
        <v>0</v>
      </c>
      <c r="N55" s="6"/>
      <c r="O55" s="6">
        <v>-20149842567</v>
      </c>
      <c r="P55" s="6"/>
      <c r="Q55" s="6">
        <v>0</v>
      </c>
      <c r="R55" s="6"/>
      <c r="S55" s="6">
        <f t="shared" si="2"/>
        <v>-20149842567</v>
      </c>
      <c r="T55" s="6"/>
      <c r="U55" s="8">
        <f t="shared" si="3"/>
        <v>1.2237361759349622E-2</v>
      </c>
    </row>
    <row r="56" spans="1:21">
      <c r="A56" s="1" t="s">
        <v>48</v>
      </c>
      <c r="C56" s="6">
        <v>0</v>
      </c>
      <c r="D56" s="6"/>
      <c r="E56" s="6">
        <v>2963838260</v>
      </c>
      <c r="F56" s="6"/>
      <c r="G56" s="6">
        <v>0</v>
      </c>
      <c r="H56" s="6"/>
      <c r="I56" s="6">
        <f t="shared" si="0"/>
        <v>2963838260</v>
      </c>
      <c r="J56" s="6"/>
      <c r="K56" s="8">
        <f t="shared" si="1"/>
        <v>-1.048222317505469E-2</v>
      </c>
      <c r="L56" s="6"/>
      <c r="M56" s="6">
        <v>0</v>
      </c>
      <c r="N56" s="6"/>
      <c r="O56" s="6">
        <v>-17778131979</v>
      </c>
      <c r="P56" s="6"/>
      <c r="Q56" s="6">
        <v>0</v>
      </c>
      <c r="R56" s="6"/>
      <c r="S56" s="6">
        <f t="shared" si="2"/>
        <v>-17778131979</v>
      </c>
      <c r="T56" s="6"/>
      <c r="U56" s="8">
        <f t="shared" si="3"/>
        <v>1.0796979267162391E-2</v>
      </c>
    </row>
    <row r="57" spans="1:21">
      <c r="A57" s="1" t="s">
        <v>46</v>
      </c>
      <c r="C57" s="6">
        <v>0</v>
      </c>
      <c r="D57" s="6"/>
      <c r="E57" s="6">
        <v>-646806973</v>
      </c>
      <c r="F57" s="6"/>
      <c r="G57" s="6">
        <v>0</v>
      </c>
      <c r="H57" s="6"/>
      <c r="I57" s="6">
        <f t="shared" si="0"/>
        <v>-646806973</v>
      </c>
      <c r="J57" s="6"/>
      <c r="K57" s="8">
        <f t="shared" si="1"/>
        <v>2.2875658006275864E-3</v>
      </c>
      <c r="L57" s="6"/>
      <c r="M57" s="6">
        <v>0</v>
      </c>
      <c r="N57" s="6"/>
      <c r="O57" s="6">
        <v>-9835398126</v>
      </c>
      <c r="P57" s="6"/>
      <c r="Q57" s="6">
        <v>0</v>
      </c>
      <c r="R57" s="6"/>
      <c r="S57" s="6">
        <f t="shared" si="2"/>
        <v>-9835398126</v>
      </c>
      <c r="T57" s="6"/>
      <c r="U57" s="8">
        <f t="shared" si="3"/>
        <v>5.9732141586161767E-3</v>
      </c>
    </row>
    <row r="58" spans="1:21">
      <c r="A58" s="1" t="s">
        <v>101</v>
      </c>
      <c r="C58" s="6">
        <v>0</v>
      </c>
      <c r="D58" s="6"/>
      <c r="E58" s="6">
        <v>1080803619</v>
      </c>
      <c r="F58" s="6"/>
      <c r="G58" s="6">
        <v>0</v>
      </c>
      <c r="H58" s="6"/>
      <c r="I58" s="6">
        <f t="shared" si="0"/>
        <v>1080803619</v>
      </c>
      <c r="J58" s="6"/>
      <c r="K58" s="8">
        <f t="shared" si="1"/>
        <v>-3.8224841401314452E-3</v>
      </c>
      <c r="L58" s="6"/>
      <c r="M58" s="6">
        <v>0</v>
      </c>
      <c r="N58" s="6"/>
      <c r="O58" s="6">
        <v>1080803619</v>
      </c>
      <c r="P58" s="6"/>
      <c r="Q58" s="6">
        <v>0</v>
      </c>
      <c r="R58" s="6"/>
      <c r="S58" s="6">
        <f t="shared" si="2"/>
        <v>1080803619</v>
      </c>
      <c r="T58" s="6"/>
      <c r="U58" s="8">
        <f t="shared" si="3"/>
        <v>-6.5639147464994075E-4</v>
      </c>
    </row>
    <row r="59" spans="1:21">
      <c r="A59" s="1" t="s">
        <v>65</v>
      </c>
      <c r="C59" s="6">
        <v>0</v>
      </c>
      <c r="D59" s="6"/>
      <c r="E59" s="6">
        <v>-14058218191</v>
      </c>
      <c r="F59" s="6"/>
      <c r="G59" s="6">
        <v>0</v>
      </c>
      <c r="H59" s="6"/>
      <c r="I59" s="6">
        <f t="shared" si="0"/>
        <v>-14058218191</v>
      </c>
      <c r="J59" s="6"/>
      <c r="K59" s="8">
        <f t="shared" si="1"/>
        <v>4.971977806969656E-2</v>
      </c>
      <c r="L59" s="6"/>
      <c r="M59" s="6">
        <v>0</v>
      </c>
      <c r="N59" s="6"/>
      <c r="O59" s="6">
        <v>-34563982712</v>
      </c>
      <c r="P59" s="6"/>
      <c r="Q59" s="6">
        <v>0</v>
      </c>
      <c r="R59" s="6"/>
      <c r="S59" s="6">
        <f t="shared" si="2"/>
        <v>-34563982712</v>
      </c>
      <c r="T59" s="6"/>
      <c r="U59" s="8">
        <f t="shared" si="3"/>
        <v>2.0991328288756165E-2</v>
      </c>
    </row>
    <row r="60" spans="1:21">
      <c r="A60" s="1" t="s">
        <v>67</v>
      </c>
      <c r="C60" s="6">
        <v>0</v>
      </c>
      <c r="D60" s="6"/>
      <c r="E60" s="6">
        <v>2925986175</v>
      </c>
      <c r="F60" s="6"/>
      <c r="G60" s="6">
        <v>0</v>
      </c>
      <c r="H60" s="6"/>
      <c r="I60" s="6">
        <f t="shared" si="0"/>
        <v>2925986175</v>
      </c>
      <c r="J60" s="6"/>
      <c r="K60" s="8">
        <f t="shared" si="1"/>
        <v>-1.0348351496574117E-2</v>
      </c>
      <c r="L60" s="6"/>
      <c r="M60" s="6">
        <v>0</v>
      </c>
      <c r="N60" s="6"/>
      <c r="O60" s="6">
        <v>-2078387780</v>
      </c>
      <c r="P60" s="6"/>
      <c r="Q60" s="6">
        <v>0</v>
      </c>
      <c r="R60" s="6"/>
      <c r="S60" s="6">
        <f t="shared" si="2"/>
        <v>-2078387780</v>
      </c>
      <c r="T60" s="6"/>
      <c r="U60" s="8">
        <f t="shared" si="3"/>
        <v>1.2622422758640085E-3</v>
      </c>
    </row>
    <row r="61" spans="1:21">
      <c r="A61" s="1" t="s">
        <v>85</v>
      </c>
      <c r="C61" s="6">
        <v>0</v>
      </c>
      <c r="D61" s="6"/>
      <c r="E61" s="6">
        <v>3997726080</v>
      </c>
      <c r="F61" s="6"/>
      <c r="G61" s="6">
        <v>0</v>
      </c>
      <c r="H61" s="6"/>
      <c r="I61" s="6">
        <f t="shared" si="0"/>
        <v>3997726080</v>
      </c>
      <c r="J61" s="6"/>
      <c r="K61" s="8">
        <f t="shared" si="1"/>
        <v>-1.413877994924613E-2</v>
      </c>
      <c r="L61" s="6"/>
      <c r="M61" s="6">
        <v>0</v>
      </c>
      <c r="N61" s="6"/>
      <c r="O61" s="6">
        <v>-24509665723</v>
      </c>
      <c r="P61" s="6"/>
      <c r="Q61" s="6">
        <v>0</v>
      </c>
      <c r="R61" s="6"/>
      <c r="S61" s="6">
        <f t="shared" si="2"/>
        <v>-24509665723</v>
      </c>
      <c r="T61" s="6"/>
      <c r="U61" s="8">
        <f t="shared" si="3"/>
        <v>1.4885160767672335E-2</v>
      </c>
    </row>
    <row r="62" spans="1:21">
      <c r="A62" s="1" t="s">
        <v>23</v>
      </c>
      <c r="C62" s="6">
        <v>0</v>
      </c>
      <c r="D62" s="6"/>
      <c r="E62" s="6">
        <v>-8663807786</v>
      </c>
      <c r="F62" s="6"/>
      <c r="G62" s="6">
        <v>0</v>
      </c>
      <c r="H62" s="6"/>
      <c r="I62" s="6">
        <f t="shared" si="0"/>
        <v>-8663807786</v>
      </c>
      <c r="J62" s="6"/>
      <c r="K62" s="8">
        <f t="shared" si="1"/>
        <v>3.0641336939428152E-2</v>
      </c>
      <c r="L62" s="6"/>
      <c r="M62" s="6">
        <v>0</v>
      </c>
      <c r="N62" s="6"/>
      <c r="O62" s="6">
        <v>-24980645786</v>
      </c>
      <c r="P62" s="6"/>
      <c r="Q62" s="6">
        <v>0</v>
      </c>
      <c r="R62" s="6"/>
      <c r="S62" s="6">
        <f t="shared" si="2"/>
        <v>-24980645786</v>
      </c>
      <c r="T62" s="6"/>
      <c r="U62" s="8">
        <f t="shared" si="3"/>
        <v>1.5171195429889072E-2</v>
      </c>
    </row>
    <row r="63" spans="1:21">
      <c r="A63" s="1" t="s">
        <v>82</v>
      </c>
      <c r="C63" s="6">
        <v>0</v>
      </c>
      <c r="D63" s="6"/>
      <c r="E63" s="6">
        <v>-5481478247</v>
      </c>
      <c r="F63" s="6"/>
      <c r="G63" s="6">
        <v>0</v>
      </c>
      <c r="H63" s="6"/>
      <c r="I63" s="6">
        <f t="shared" si="0"/>
        <v>-5481478247</v>
      </c>
      <c r="J63" s="6"/>
      <c r="K63" s="8">
        <f t="shared" si="1"/>
        <v>1.9386374448874803E-2</v>
      </c>
      <c r="L63" s="6"/>
      <c r="M63" s="6">
        <v>0</v>
      </c>
      <c r="N63" s="6"/>
      <c r="O63" s="6">
        <v>-32562880792</v>
      </c>
      <c r="P63" s="6"/>
      <c r="Q63" s="6">
        <v>0</v>
      </c>
      <c r="R63" s="6"/>
      <c r="S63" s="6">
        <f t="shared" si="2"/>
        <v>-32562880792</v>
      </c>
      <c r="T63" s="6"/>
      <c r="U63" s="8">
        <f t="shared" si="3"/>
        <v>1.9776023105554676E-2</v>
      </c>
    </row>
    <row r="64" spans="1:21">
      <c r="A64" s="1" t="s">
        <v>98</v>
      </c>
      <c r="C64" s="6">
        <v>0</v>
      </c>
      <c r="D64" s="6"/>
      <c r="E64" s="6">
        <v>2384088857</v>
      </c>
      <c r="F64" s="6"/>
      <c r="G64" s="6">
        <v>0</v>
      </c>
      <c r="H64" s="6"/>
      <c r="I64" s="6">
        <f t="shared" si="0"/>
        <v>2384088857</v>
      </c>
      <c r="J64" s="6"/>
      <c r="K64" s="8">
        <f t="shared" si="1"/>
        <v>-8.4318202533207893E-3</v>
      </c>
      <c r="L64" s="6"/>
      <c r="M64" s="6">
        <v>0</v>
      </c>
      <c r="N64" s="6"/>
      <c r="O64" s="6">
        <v>2384088857</v>
      </c>
      <c r="P64" s="6"/>
      <c r="Q64" s="6">
        <v>0</v>
      </c>
      <c r="R64" s="6"/>
      <c r="S64" s="6">
        <f t="shared" si="2"/>
        <v>2384088857</v>
      </c>
      <c r="T64" s="6"/>
      <c r="U64" s="8">
        <f t="shared" si="3"/>
        <v>-1.4479000375578145E-3</v>
      </c>
    </row>
    <row r="65" spans="1:21">
      <c r="A65" s="1" t="s">
        <v>39</v>
      </c>
      <c r="C65" s="6">
        <v>0</v>
      </c>
      <c r="D65" s="6"/>
      <c r="E65" s="6">
        <v>-1478399687</v>
      </c>
      <c r="F65" s="6"/>
      <c r="G65" s="6">
        <v>0</v>
      </c>
      <c r="H65" s="6"/>
      <c r="I65" s="6">
        <f t="shared" si="0"/>
        <v>-1478399687</v>
      </c>
      <c r="J65" s="6"/>
      <c r="K65" s="8">
        <f t="shared" si="1"/>
        <v>5.228664353993797E-3</v>
      </c>
      <c r="L65" s="6"/>
      <c r="M65" s="6">
        <v>0</v>
      </c>
      <c r="N65" s="6"/>
      <c r="O65" s="6">
        <v>-8002543481</v>
      </c>
      <c r="P65" s="6"/>
      <c r="Q65" s="6">
        <v>0</v>
      </c>
      <c r="R65" s="6"/>
      <c r="S65" s="6">
        <f t="shared" si="2"/>
        <v>-8002543481</v>
      </c>
      <c r="T65" s="6"/>
      <c r="U65" s="8">
        <f t="shared" si="3"/>
        <v>4.8600885712280911E-3</v>
      </c>
    </row>
    <row r="66" spans="1:21">
      <c r="A66" s="1" t="s">
        <v>34</v>
      </c>
      <c r="C66" s="6">
        <v>0</v>
      </c>
      <c r="D66" s="6"/>
      <c r="E66" s="6">
        <v>1204233483</v>
      </c>
      <c r="F66" s="6"/>
      <c r="G66" s="6">
        <v>0</v>
      </c>
      <c r="H66" s="6"/>
      <c r="I66" s="6">
        <f t="shared" si="0"/>
        <v>1204233483</v>
      </c>
      <c r="J66" s="6"/>
      <c r="K66" s="8">
        <f t="shared" si="1"/>
        <v>-4.2590192231607904E-3</v>
      </c>
      <c r="L66" s="6"/>
      <c r="M66" s="6">
        <v>0</v>
      </c>
      <c r="N66" s="6"/>
      <c r="O66" s="6">
        <v>718405382</v>
      </c>
      <c r="P66" s="6"/>
      <c r="Q66" s="6">
        <v>0</v>
      </c>
      <c r="R66" s="6"/>
      <c r="S66" s="6">
        <f t="shared" si="2"/>
        <v>718405382</v>
      </c>
      <c r="T66" s="6"/>
      <c r="U66" s="8">
        <f t="shared" si="3"/>
        <v>-4.3630050806429992E-4</v>
      </c>
    </row>
    <row r="67" spans="1:21">
      <c r="A67" s="1" t="s">
        <v>54</v>
      </c>
      <c r="C67" s="6">
        <v>0</v>
      </c>
      <c r="D67" s="6"/>
      <c r="E67" s="6">
        <v>-749303965</v>
      </c>
      <c r="F67" s="6"/>
      <c r="G67" s="6">
        <v>0</v>
      </c>
      <c r="H67" s="6"/>
      <c r="I67" s="6">
        <f t="shared" si="0"/>
        <v>-749303965</v>
      </c>
      <c r="J67" s="6"/>
      <c r="K67" s="8">
        <f t="shared" si="1"/>
        <v>2.6500674794188561E-3</v>
      </c>
      <c r="L67" s="6"/>
      <c r="M67" s="6">
        <v>0</v>
      </c>
      <c r="N67" s="6"/>
      <c r="O67" s="6">
        <v>-44041442483</v>
      </c>
      <c r="P67" s="6"/>
      <c r="Q67" s="6">
        <v>0</v>
      </c>
      <c r="R67" s="6"/>
      <c r="S67" s="6">
        <f t="shared" si="2"/>
        <v>-44041442483</v>
      </c>
      <c r="T67" s="6"/>
      <c r="U67" s="8">
        <f t="shared" si="3"/>
        <v>2.6747160047330413E-2</v>
      </c>
    </row>
    <row r="68" spans="1:21">
      <c r="A68" s="1" t="s">
        <v>33</v>
      </c>
      <c r="C68" s="6">
        <v>0</v>
      </c>
      <c r="D68" s="6"/>
      <c r="E68" s="6">
        <v>2001632202</v>
      </c>
      <c r="F68" s="6"/>
      <c r="G68" s="6">
        <v>0</v>
      </c>
      <c r="H68" s="6"/>
      <c r="I68" s="6">
        <f t="shared" si="0"/>
        <v>2001632202</v>
      </c>
      <c r="J68" s="6"/>
      <c r="K68" s="8">
        <f t="shared" si="1"/>
        <v>-7.0791836851921029E-3</v>
      </c>
      <c r="L68" s="6"/>
      <c r="M68" s="6">
        <v>0</v>
      </c>
      <c r="N68" s="6"/>
      <c r="O68" s="6">
        <v>-12636391114</v>
      </c>
      <c r="P68" s="6"/>
      <c r="Q68" s="6">
        <v>0</v>
      </c>
      <c r="R68" s="6"/>
      <c r="S68" s="6">
        <f t="shared" si="2"/>
        <v>-12636391114</v>
      </c>
      <c r="T68" s="6"/>
      <c r="U68" s="8">
        <f t="shared" si="3"/>
        <v>7.6743075724026314E-3</v>
      </c>
    </row>
    <row r="69" spans="1:21">
      <c r="A69" s="1" t="s">
        <v>72</v>
      </c>
      <c r="C69" s="6">
        <v>0</v>
      </c>
      <c r="D69" s="6"/>
      <c r="E69" s="6">
        <v>-1452981164</v>
      </c>
      <c r="F69" s="6"/>
      <c r="G69" s="6">
        <v>0</v>
      </c>
      <c r="H69" s="6"/>
      <c r="I69" s="6">
        <f t="shared" si="0"/>
        <v>-1452981164</v>
      </c>
      <c r="J69" s="6"/>
      <c r="K69" s="8">
        <f t="shared" si="1"/>
        <v>5.1387665230418949E-3</v>
      </c>
      <c r="L69" s="6"/>
      <c r="M69" s="6">
        <v>0</v>
      </c>
      <c r="N69" s="6"/>
      <c r="O69" s="6">
        <v>-703308186</v>
      </c>
      <c r="P69" s="6"/>
      <c r="Q69" s="6">
        <v>0</v>
      </c>
      <c r="R69" s="6"/>
      <c r="S69" s="6">
        <f t="shared" si="2"/>
        <v>-703308186</v>
      </c>
      <c r="T69" s="6"/>
      <c r="U69" s="8">
        <f t="shared" si="3"/>
        <v>4.2713170943029091E-4</v>
      </c>
    </row>
    <row r="70" spans="1:21">
      <c r="A70" s="1" t="s">
        <v>70</v>
      </c>
      <c r="C70" s="6">
        <v>0</v>
      </c>
      <c r="D70" s="6"/>
      <c r="E70" s="6">
        <v>-247147072</v>
      </c>
      <c r="F70" s="6"/>
      <c r="G70" s="6">
        <v>0</v>
      </c>
      <c r="H70" s="6"/>
      <c r="I70" s="6">
        <f t="shared" si="0"/>
        <v>-247147072</v>
      </c>
      <c r="J70" s="6"/>
      <c r="K70" s="8">
        <f t="shared" si="1"/>
        <v>8.7408641717355725E-4</v>
      </c>
      <c r="L70" s="6"/>
      <c r="M70" s="6">
        <v>0</v>
      </c>
      <c r="N70" s="6"/>
      <c r="O70" s="6">
        <v>-752172604</v>
      </c>
      <c r="P70" s="6"/>
      <c r="Q70" s="6">
        <v>0</v>
      </c>
      <c r="R70" s="6"/>
      <c r="S70" s="6">
        <f t="shared" si="2"/>
        <v>-752172604</v>
      </c>
      <c r="T70" s="6"/>
      <c r="U70" s="8">
        <f t="shared" si="3"/>
        <v>4.5680794924396527E-4</v>
      </c>
    </row>
    <row r="71" spans="1:21">
      <c r="A71" s="1" t="s">
        <v>27</v>
      </c>
      <c r="C71" s="6">
        <v>0</v>
      </c>
      <c r="D71" s="6"/>
      <c r="E71" s="6">
        <v>-9108180986</v>
      </c>
      <c r="F71" s="6"/>
      <c r="G71" s="6">
        <v>0</v>
      </c>
      <c r="H71" s="6"/>
      <c r="I71" s="6">
        <f t="shared" si="0"/>
        <v>-9108180986</v>
      </c>
      <c r="J71" s="6"/>
      <c r="K71" s="8">
        <f t="shared" si="1"/>
        <v>3.2212954094884269E-2</v>
      </c>
      <c r="L71" s="6"/>
      <c r="M71" s="6">
        <v>0</v>
      </c>
      <c r="N71" s="6"/>
      <c r="O71" s="6">
        <v>-21906520138</v>
      </c>
      <c r="P71" s="6"/>
      <c r="Q71" s="6">
        <v>0</v>
      </c>
      <c r="R71" s="6"/>
      <c r="S71" s="6">
        <f t="shared" si="2"/>
        <v>-21906520138</v>
      </c>
      <c r="T71" s="6"/>
      <c r="U71" s="8">
        <f t="shared" si="3"/>
        <v>1.3304223639753046E-2</v>
      </c>
    </row>
    <row r="72" spans="1:21">
      <c r="A72" s="1" t="s">
        <v>56</v>
      </c>
      <c r="C72" s="6">
        <v>0</v>
      </c>
      <c r="D72" s="6"/>
      <c r="E72" s="6">
        <v>-6822105507</v>
      </c>
      <c r="F72" s="6"/>
      <c r="G72" s="6">
        <v>0</v>
      </c>
      <c r="H72" s="6"/>
      <c r="I72" s="6">
        <f t="shared" si="0"/>
        <v>-6822105507</v>
      </c>
      <c r="J72" s="6"/>
      <c r="K72" s="8">
        <f t="shared" si="1"/>
        <v>2.4127778297910098E-2</v>
      </c>
      <c r="L72" s="6"/>
      <c r="M72" s="6">
        <v>0</v>
      </c>
      <c r="N72" s="6"/>
      <c r="O72" s="6">
        <v>-8771278509</v>
      </c>
      <c r="P72" s="6"/>
      <c r="Q72" s="6">
        <v>0</v>
      </c>
      <c r="R72" s="6"/>
      <c r="S72" s="6">
        <f t="shared" si="2"/>
        <v>-8771278509</v>
      </c>
      <c r="T72" s="6"/>
      <c r="U72" s="8">
        <f t="shared" si="3"/>
        <v>5.3269551784206641E-3</v>
      </c>
    </row>
    <row r="73" spans="1:21">
      <c r="A73" s="1" t="s">
        <v>68</v>
      </c>
      <c r="C73" s="6">
        <v>0</v>
      </c>
      <c r="D73" s="6"/>
      <c r="E73" s="6">
        <v>3219020792</v>
      </c>
      <c r="F73" s="6"/>
      <c r="G73" s="6">
        <v>0</v>
      </c>
      <c r="H73" s="6"/>
      <c r="I73" s="6">
        <f t="shared" ref="I73:I103" si="4">C73+E73+G73</f>
        <v>3219020792</v>
      </c>
      <c r="J73" s="6"/>
      <c r="K73" s="8">
        <f t="shared" ref="K73:K103" si="5">I73/$I$104</f>
        <v>-1.1384728648075857E-2</v>
      </c>
      <c r="L73" s="6"/>
      <c r="M73" s="6">
        <v>0</v>
      </c>
      <c r="N73" s="6"/>
      <c r="O73" s="6">
        <v>68849783</v>
      </c>
      <c r="P73" s="6"/>
      <c r="Q73" s="6">
        <v>0</v>
      </c>
      <c r="R73" s="6"/>
      <c r="S73" s="6">
        <f t="shared" ref="S73:S103" si="6">M73+O73+Q73</f>
        <v>68849783</v>
      </c>
      <c r="T73" s="6"/>
      <c r="U73" s="8">
        <f t="shared" ref="U73:U103" si="7">S73/$S$104</f>
        <v>-4.1813711388672194E-5</v>
      </c>
    </row>
    <row r="74" spans="1:21">
      <c r="A74" s="1" t="s">
        <v>40</v>
      </c>
      <c r="C74" s="6">
        <v>0</v>
      </c>
      <c r="D74" s="6"/>
      <c r="E74" s="6">
        <v>-2526186115</v>
      </c>
      <c r="F74" s="6"/>
      <c r="G74" s="6">
        <v>0</v>
      </c>
      <c r="H74" s="6"/>
      <c r="I74" s="6">
        <f t="shared" si="4"/>
        <v>-2526186115</v>
      </c>
      <c r="J74" s="6"/>
      <c r="K74" s="8">
        <f t="shared" si="5"/>
        <v>8.9343764120091932E-3</v>
      </c>
      <c r="L74" s="6"/>
      <c r="M74" s="6">
        <v>0</v>
      </c>
      <c r="N74" s="6"/>
      <c r="O74" s="6">
        <v>798211894</v>
      </c>
      <c r="P74" s="6"/>
      <c r="Q74" s="6">
        <v>0</v>
      </c>
      <c r="R74" s="6"/>
      <c r="S74" s="6">
        <f t="shared" si="6"/>
        <v>798211894</v>
      </c>
      <c r="T74" s="6"/>
      <c r="U74" s="8">
        <f t="shared" si="7"/>
        <v>-4.8476843801702912E-4</v>
      </c>
    </row>
    <row r="75" spans="1:21">
      <c r="A75" s="1" t="s">
        <v>29</v>
      </c>
      <c r="C75" s="6">
        <v>0</v>
      </c>
      <c r="D75" s="6"/>
      <c r="E75" s="6">
        <v>-1789290000</v>
      </c>
      <c r="F75" s="6"/>
      <c r="G75" s="6">
        <v>0</v>
      </c>
      <c r="H75" s="6"/>
      <c r="I75" s="6">
        <f t="shared" si="4"/>
        <v>-1789290000</v>
      </c>
      <c r="J75" s="6"/>
      <c r="K75" s="8">
        <f t="shared" si="5"/>
        <v>6.3281918443463259E-3</v>
      </c>
      <c r="L75" s="6"/>
      <c r="M75" s="6">
        <v>0</v>
      </c>
      <c r="N75" s="6"/>
      <c r="O75" s="6">
        <v>-20934693000</v>
      </c>
      <c r="P75" s="6"/>
      <c r="Q75" s="6">
        <v>0</v>
      </c>
      <c r="R75" s="6"/>
      <c r="S75" s="6">
        <f t="shared" si="6"/>
        <v>-20934693000</v>
      </c>
      <c r="T75" s="6"/>
      <c r="U75" s="8">
        <f t="shared" si="7"/>
        <v>1.2714015541813053E-2</v>
      </c>
    </row>
    <row r="76" spans="1:21">
      <c r="A76" s="1" t="s">
        <v>94</v>
      </c>
      <c r="C76" s="6">
        <v>0</v>
      </c>
      <c r="D76" s="6"/>
      <c r="E76" s="6">
        <v>-8882702833</v>
      </c>
      <c r="F76" s="6"/>
      <c r="G76" s="6">
        <v>0</v>
      </c>
      <c r="H76" s="6"/>
      <c r="I76" s="6">
        <f t="shared" si="4"/>
        <v>-8882702833</v>
      </c>
      <c r="J76" s="6"/>
      <c r="K76" s="8">
        <f t="shared" si="5"/>
        <v>3.1415504263446734E-2</v>
      </c>
      <c r="L76" s="6"/>
      <c r="M76" s="6">
        <v>0</v>
      </c>
      <c r="N76" s="6"/>
      <c r="O76" s="6">
        <v>-17756901102</v>
      </c>
      <c r="P76" s="6"/>
      <c r="Q76" s="6">
        <v>0</v>
      </c>
      <c r="R76" s="6"/>
      <c r="S76" s="6">
        <f t="shared" si="6"/>
        <v>-17756901102</v>
      </c>
      <c r="T76" s="6"/>
      <c r="U76" s="8">
        <f t="shared" si="7"/>
        <v>1.0784085373750899E-2</v>
      </c>
    </row>
    <row r="77" spans="1:21">
      <c r="A77" s="1" t="s">
        <v>79</v>
      </c>
      <c r="C77" s="6">
        <v>0</v>
      </c>
      <c r="D77" s="6"/>
      <c r="E77" s="6">
        <v>-3442020145</v>
      </c>
      <c r="F77" s="6"/>
      <c r="G77" s="6">
        <v>0</v>
      </c>
      <c r="H77" s="6"/>
      <c r="I77" s="6">
        <f t="shared" si="4"/>
        <v>-3442020145</v>
      </c>
      <c r="J77" s="6"/>
      <c r="K77" s="8">
        <f t="shared" si="5"/>
        <v>1.2173411693836527E-2</v>
      </c>
      <c r="L77" s="6"/>
      <c r="M77" s="6">
        <v>0</v>
      </c>
      <c r="N77" s="6"/>
      <c r="O77" s="6">
        <v>-79445309531</v>
      </c>
      <c r="P77" s="6"/>
      <c r="Q77" s="6">
        <v>0</v>
      </c>
      <c r="R77" s="6"/>
      <c r="S77" s="6">
        <f t="shared" si="6"/>
        <v>-79445309531</v>
      </c>
      <c r="T77" s="6"/>
      <c r="U77" s="8">
        <f t="shared" si="7"/>
        <v>4.8248565197554251E-2</v>
      </c>
    </row>
    <row r="78" spans="1:21">
      <c r="A78" s="1" t="s">
        <v>60</v>
      </c>
      <c r="C78" s="6">
        <v>0</v>
      </c>
      <c r="D78" s="6"/>
      <c r="E78" s="6">
        <v>451311235</v>
      </c>
      <c r="F78" s="6"/>
      <c r="G78" s="6">
        <v>0</v>
      </c>
      <c r="H78" s="6"/>
      <c r="I78" s="6">
        <f t="shared" si="4"/>
        <v>451311235</v>
      </c>
      <c r="J78" s="6"/>
      <c r="K78" s="8">
        <f t="shared" si="5"/>
        <v>-1.596154942233438E-3</v>
      </c>
      <c r="L78" s="6"/>
      <c r="M78" s="6">
        <v>0</v>
      </c>
      <c r="N78" s="6"/>
      <c r="O78" s="6">
        <v>-31053282790</v>
      </c>
      <c r="P78" s="6"/>
      <c r="Q78" s="6">
        <v>0</v>
      </c>
      <c r="R78" s="6"/>
      <c r="S78" s="6">
        <f t="shared" si="6"/>
        <v>-31053282790</v>
      </c>
      <c r="T78" s="6"/>
      <c r="U78" s="8">
        <f t="shared" si="7"/>
        <v>1.8859217090805954E-2</v>
      </c>
    </row>
    <row r="79" spans="1:21">
      <c r="A79" s="1" t="s">
        <v>87</v>
      </c>
      <c r="C79" s="6">
        <v>0</v>
      </c>
      <c r="D79" s="6"/>
      <c r="E79" s="6">
        <v>-1403641168</v>
      </c>
      <c r="F79" s="6"/>
      <c r="G79" s="6">
        <v>0</v>
      </c>
      <c r="H79" s="6"/>
      <c r="I79" s="6">
        <f t="shared" si="4"/>
        <v>-1403641168</v>
      </c>
      <c r="J79" s="6"/>
      <c r="K79" s="8">
        <f t="shared" si="5"/>
        <v>4.9642654861572757E-3</v>
      </c>
      <c r="L79" s="6"/>
      <c r="M79" s="6">
        <v>0</v>
      </c>
      <c r="N79" s="6"/>
      <c r="O79" s="6">
        <v>-13222496162</v>
      </c>
      <c r="P79" s="6"/>
      <c r="Q79" s="6">
        <v>0</v>
      </c>
      <c r="R79" s="6"/>
      <c r="S79" s="6">
        <f t="shared" si="6"/>
        <v>-13222496162</v>
      </c>
      <c r="T79" s="6"/>
      <c r="U79" s="8">
        <f t="shared" si="7"/>
        <v>8.0302597083812717E-3</v>
      </c>
    </row>
    <row r="80" spans="1:21">
      <c r="A80" s="1" t="s">
        <v>59</v>
      </c>
      <c r="C80" s="6">
        <v>0</v>
      </c>
      <c r="D80" s="6"/>
      <c r="E80" s="6">
        <v>-32690767997</v>
      </c>
      <c r="F80" s="6"/>
      <c r="G80" s="6">
        <v>0</v>
      </c>
      <c r="H80" s="6"/>
      <c r="I80" s="6">
        <f t="shared" si="4"/>
        <v>-32690767997</v>
      </c>
      <c r="J80" s="6"/>
      <c r="K80" s="8">
        <f t="shared" si="5"/>
        <v>0.11561762007502041</v>
      </c>
      <c r="L80" s="6"/>
      <c r="M80" s="6">
        <v>0</v>
      </c>
      <c r="N80" s="6"/>
      <c r="O80" s="6">
        <v>-53675555212</v>
      </c>
      <c r="P80" s="6"/>
      <c r="Q80" s="6">
        <v>0</v>
      </c>
      <c r="R80" s="6"/>
      <c r="S80" s="6">
        <f t="shared" si="6"/>
        <v>-53675555212</v>
      </c>
      <c r="T80" s="6"/>
      <c r="U80" s="8">
        <f t="shared" si="7"/>
        <v>3.2598129964495424E-2</v>
      </c>
    </row>
    <row r="81" spans="1:21">
      <c r="A81" s="1" t="s">
        <v>57</v>
      </c>
      <c r="C81" s="6">
        <v>0</v>
      </c>
      <c r="D81" s="6"/>
      <c r="E81" s="6">
        <v>-7553228405</v>
      </c>
      <c r="F81" s="6"/>
      <c r="G81" s="6">
        <v>0</v>
      </c>
      <c r="H81" s="6"/>
      <c r="I81" s="6">
        <f t="shared" si="4"/>
        <v>-7553228405</v>
      </c>
      <c r="J81" s="6"/>
      <c r="K81" s="8">
        <f t="shared" si="5"/>
        <v>2.6713544697061966E-2</v>
      </c>
      <c r="L81" s="6"/>
      <c r="M81" s="6">
        <v>0</v>
      </c>
      <c r="N81" s="6"/>
      <c r="O81" s="6">
        <v>-68498206443</v>
      </c>
      <c r="P81" s="6"/>
      <c r="Q81" s="6">
        <v>0</v>
      </c>
      <c r="R81" s="6"/>
      <c r="S81" s="6">
        <f t="shared" si="6"/>
        <v>-68498206443</v>
      </c>
      <c r="T81" s="6"/>
      <c r="U81" s="8">
        <f t="shared" si="7"/>
        <v>4.160019262296423E-2</v>
      </c>
    </row>
    <row r="82" spans="1:21">
      <c r="A82" s="1" t="s">
        <v>38</v>
      </c>
      <c r="C82" s="6">
        <v>0</v>
      </c>
      <c r="D82" s="6"/>
      <c r="E82" s="6">
        <v>-13430023010</v>
      </c>
      <c r="F82" s="6"/>
      <c r="G82" s="6">
        <v>0</v>
      </c>
      <c r="H82" s="6"/>
      <c r="I82" s="6">
        <f t="shared" si="4"/>
        <v>-13430023010</v>
      </c>
      <c r="J82" s="6"/>
      <c r="K82" s="8">
        <f t="shared" si="5"/>
        <v>4.7498036696826951E-2</v>
      </c>
      <c r="L82" s="6"/>
      <c r="M82" s="6">
        <v>0</v>
      </c>
      <c r="N82" s="6"/>
      <c r="O82" s="6">
        <v>-45627081434</v>
      </c>
      <c r="P82" s="6"/>
      <c r="Q82" s="6">
        <v>0</v>
      </c>
      <c r="R82" s="6"/>
      <c r="S82" s="6">
        <f t="shared" si="6"/>
        <v>-45627081434</v>
      </c>
      <c r="T82" s="6"/>
      <c r="U82" s="8">
        <f t="shared" si="7"/>
        <v>2.7710147097903263E-2</v>
      </c>
    </row>
    <row r="83" spans="1:21">
      <c r="A83" s="1" t="s">
        <v>55</v>
      </c>
      <c r="C83" s="6">
        <v>0</v>
      </c>
      <c r="D83" s="6"/>
      <c r="E83" s="6">
        <v>-2797554915</v>
      </c>
      <c r="F83" s="6"/>
      <c r="G83" s="6">
        <v>0</v>
      </c>
      <c r="H83" s="6"/>
      <c r="I83" s="6">
        <f t="shared" si="4"/>
        <v>-2797554915</v>
      </c>
      <c r="J83" s="6"/>
      <c r="K83" s="8">
        <f t="shared" si="5"/>
        <v>9.89412794863548E-3</v>
      </c>
      <c r="L83" s="6"/>
      <c r="M83" s="6">
        <v>0</v>
      </c>
      <c r="N83" s="6"/>
      <c r="O83" s="6">
        <v>-952365713</v>
      </c>
      <c r="P83" s="6"/>
      <c r="Q83" s="6">
        <v>0</v>
      </c>
      <c r="R83" s="6"/>
      <c r="S83" s="6">
        <f t="shared" si="6"/>
        <v>-952365713</v>
      </c>
      <c r="T83" s="6"/>
      <c r="U83" s="8">
        <f t="shared" si="7"/>
        <v>5.7838882454936736E-4</v>
      </c>
    </row>
    <row r="84" spans="1:21">
      <c r="A84" s="1" t="s">
        <v>95</v>
      </c>
      <c r="C84" s="6">
        <v>0</v>
      </c>
      <c r="D84" s="6"/>
      <c r="E84" s="6">
        <v>2078695872</v>
      </c>
      <c r="F84" s="6"/>
      <c r="G84" s="6">
        <v>0</v>
      </c>
      <c r="H84" s="6"/>
      <c r="I84" s="6">
        <f t="shared" si="4"/>
        <v>2078695872</v>
      </c>
      <c r="J84" s="6"/>
      <c r="K84" s="8">
        <f t="shared" si="5"/>
        <v>-7.3517351933262767E-3</v>
      </c>
      <c r="L84" s="6"/>
      <c r="M84" s="6">
        <v>0</v>
      </c>
      <c r="N84" s="6"/>
      <c r="O84" s="6">
        <v>-3009538346</v>
      </c>
      <c r="P84" s="6"/>
      <c r="Q84" s="6">
        <v>0</v>
      </c>
      <c r="R84" s="6"/>
      <c r="S84" s="6">
        <f t="shared" si="6"/>
        <v>-3009538346</v>
      </c>
      <c r="T84" s="6"/>
      <c r="U84" s="8">
        <f t="shared" si="7"/>
        <v>1.8277467601137665E-3</v>
      </c>
    </row>
    <row r="85" spans="1:21">
      <c r="A85" s="1" t="s">
        <v>32</v>
      </c>
      <c r="C85" s="6">
        <v>0</v>
      </c>
      <c r="D85" s="6"/>
      <c r="E85" s="6">
        <v>-12535507606</v>
      </c>
      <c r="F85" s="6"/>
      <c r="G85" s="6">
        <v>0</v>
      </c>
      <c r="H85" s="6"/>
      <c r="I85" s="6">
        <f t="shared" si="4"/>
        <v>-12535507606</v>
      </c>
      <c r="J85" s="6"/>
      <c r="K85" s="8">
        <f t="shared" si="5"/>
        <v>4.4334399117544131E-2</v>
      </c>
      <c r="L85" s="6"/>
      <c r="M85" s="6">
        <v>0</v>
      </c>
      <c r="N85" s="6"/>
      <c r="O85" s="6">
        <v>-52183191856</v>
      </c>
      <c r="P85" s="6"/>
      <c r="Q85" s="6">
        <v>0</v>
      </c>
      <c r="R85" s="6"/>
      <c r="S85" s="6">
        <f t="shared" si="6"/>
        <v>-52183191856</v>
      </c>
      <c r="T85" s="6"/>
      <c r="U85" s="8">
        <f t="shared" si="7"/>
        <v>3.1691790860204939E-2</v>
      </c>
    </row>
    <row r="86" spans="1:21">
      <c r="A86" s="1" t="s">
        <v>96</v>
      </c>
      <c r="C86" s="6">
        <v>0</v>
      </c>
      <c r="D86" s="6"/>
      <c r="E86" s="6">
        <v>-1692716054</v>
      </c>
      <c r="F86" s="6"/>
      <c r="G86" s="6">
        <v>0</v>
      </c>
      <c r="H86" s="6"/>
      <c r="I86" s="6">
        <f t="shared" si="4"/>
        <v>-1692716054</v>
      </c>
      <c r="J86" s="6"/>
      <c r="K86" s="8">
        <f t="shared" si="5"/>
        <v>5.9866382351194585E-3</v>
      </c>
      <c r="L86" s="6"/>
      <c r="M86" s="6">
        <v>0</v>
      </c>
      <c r="N86" s="6"/>
      <c r="O86" s="6">
        <v>-3544124238</v>
      </c>
      <c r="P86" s="6"/>
      <c r="Q86" s="6">
        <v>0</v>
      </c>
      <c r="R86" s="6"/>
      <c r="S86" s="6">
        <f t="shared" si="6"/>
        <v>-3544124238</v>
      </c>
      <c r="T86" s="6"/>
      <c r="U86" s="8">
        <f t="shared" si="7"/>
        <v>2.1524103861493621E-3</v>
      </c>
    </row>
    <row r="87" spans="1:21">
      <c r="A87" s="1" t="s">
        <v>64</v>
      </c>
      <c r="C87" s="6">
        <v>0</v>
      </c>
      <c r="D87" s="6"/>
      <c r="E87" s="6">
        <v>2809892003</v>
      </c>
      <c r="F87" s="6"/>
      <c r="G87" s="6">
        <v>0</v>
      </c>
      <c r="H87" s="6"/>
      <c r="I87" s="6">
        <f t="shared" si="4"/>
        <v>2809892003</v>
      </c>
      <c r="J87" s="6"/>
      <c r="K87" s="8">
        <f t="shared" si="5"/>
        <v>-9.9377605960344947E-3</v>
      </c>
      <c r="L87" s="6"/>
      <c r="M87" s="6">
        <v>0</v>
      </c>
      <c r="N87" s="6"/>
      <c r="O87" s="6">
        <v>-5260740153</v>
      </c>
      <c r="P87" s="6"/>
      <c r="Q87" s="6">
        <v>0</v>
      </c>
      <c r="R87" s="6"/>
      <c r="S87" s="6">
        <f t="shared" si="6"/>
        <v>-5260740153</v>
      </c>
      <c r="T87" s="6"/>
      <c r="U87" s="8">
        <f t="shared" si="7"/>
        <v>3.1949421024078059E-3</v>
      </c>
    </row>
    <row r="88" spans="1:21">
      <c r="A88" s="1" t="s">
        <v>63</v>
      </c>
      <c r="C88" s="6">
        <v>0</v>
      </c>
      <c r="D88" s="6"/>
      <c r="E88" s="6">
        <v>-13801071080</v>
      </c>
      <c r="F88" s="6"/>
      <c r="G88" s="6">
        <v>0</v>
      </c>
      <c r="H88" s="6"/>
      <c r="I88" s="6">
        <f t="shared" si="4"/>
        <v>-13801071080</v>
      </c>
      <c r="J88" s="6"/>
      <c r="K88" s="8">
        <f t="shared" si="5"/>
        <v>4.8810324459254754E-2</v>
      </c>
      <c r="L88" s="6"/>
      <c r="M88" s="6">
        <v>0</v>
      </c>
      <c r="N88" s="6"/>
      <c r="O88" s="6">
        <v>-34337399427</v>
      </c>
      <c r="P88" s="6"/>
      <c r="Q88" s="6">
        <v>0</v>
      </c>
      <c r="R88" s="6"/>
      <c r="S88" s="6">
        <f t="shared" si="6"/>
        <v>-34337399427</v>
      </c>
      <c r="T88" s="6"/>
      <c r="U88" s="8">
        <f t="shared" si="7"/>
        <v>2.0853720184973366E-2</v>
      </c>
    </row>
    <row r="89" spans="1:21">
      <c r="A89" s="1" t="s">
        <v>62</v>
      </c>
      <c r="C89" s="6">
        <v>0</v>
      </c>
      <c r="D89" s="6"/>
      <c r="E89" s="6">
        <v>-14455186462</v>
      </c>
      <c r="F89" s="6"/>
      <c r="G89" s="6">
        <v>0</v>
      </c>
      <c r="H89" s="6"/>
      <c r="I89" s="6">
        <f t="shared" si="4"/>
        <v>-14455186462</v>
      </c>
      <c r="J89" s="6"/>
      <c r="K89" s="8">
        <f t="shared" si="5"/>
        <v>5.112373795043499E-2</v>
      </c>
      <c r="L89" s="6"/>
      <c r="M89" s="6">
        <v>0</v>
      </c>
      <c r="N89" s="6"/>
      <c r="O89" s="6">
        <v>-40640095978</v>
      </c>
      <c r="P89" s="6"/>
      <c r="Q89" s="6">
        <v>0</v>
      </c>
      <c r="R89" s="6"/>
      <c r="S89" s="6">
        <f t="shared" si="6"/>
        <v>-40640095978</v>
      </c>
      <c r="T89" s="6"/>
      <c r="U89" s="8">
        <f t="shared" si="7"/>
        <v>2.4681461146101646E-2</v>
      </c>
    </row>
    <row r="90" spans="1:21">
      <c r="A90" s="1" t="s">
        <v>53</v>
      </c>
      <c r="C90" s="6">
        <v>0</v>
      </c>
      <c r="D90" s="6"/>
      <c r="E90" s="6">
        <v>-10532268004</v>
      </c>
      <c r="F90" s="6"/>
      <c r="G90" s="6">
        <v>0</v>
      </c>
      <c r="H90" s="6"/>
      <c r="I90" s="6">
        <f t="shared" si="4"/>
        <v>-10532268004</v>
      </c>
      <c r="J90" s="6"/>
      <c r="K90" s="8">
        <f t="shared" si="5"/>
        <v>3.7249530531877198E-2</v>
      </c>
      <c r="L90" s="6"/>
      <c r="M90" s="6">
        <v>0</v>
      </c>
      <c r="N90" s="6"/>
      <c r="O90" s="6">
        <v>-21538130851</v>
      </c>
      <c r="P90" s="6"/>
      <c r="Q90" s="6">
        <v>0</v>
      </c>
      <c r="R90" s="6"/>
      <c r="S90" s="6">
        <f t="shared" si="6"/>
        <v>-21538130851</v>
      </c>
      <c r="T90" s="6"/>
      <c r="U90" s="8">
        <f t="shared" si="7"/>
        <v>1.3080494200761253E-2</v>
      </c>
    </row>
    <row r="91" spans="1:21">
      <c r="A91" s="1" t="s">
        <v>21</v>
      </c>
      <c r="C91" s="6">
        <v>0</v>
      </c>
      <c r="D91" s="6"/>
      <c r="E91" s="6">
        <v>-931337850</v>
      </c>
      <c r="F91" s="6"/>
      <c r="G91" s="6">
        <v>0</v>
      </c>
      <c r="H91" s="6"/>
      <c r="I91" s="6">
        <f t="shared" si="4"/>
        <v>-931337850</v>
      </c>
      <c r="J91" s="6"/>
      <c r="K91" s="8">
        <f t="shared" si="5"/>
        <v>3.2938677278144079E-3</v>
      </c>
      <c r="L91" s="6"/>
      <c r="M91" s="6">
        <v>0</v>
      </c>
      <c r="N91" s="6"/>
      <c r="O91" s="6">
        <v>-4821601136</v>
      </c>
      <c r="P91" s="6"/>
      <c r="Q91" s="6">
        <v>0</v>
      </c>
      <c r="R91" s="6"/>
      <c r="S91" s="6">
        <f t="shared" si="6"/>
        <v>-4821601136</v>
      </c>
      <c r="T91" s="6"/>
      <c r="U91" s="8">
        <f t="shared" si="7"/>
        <v>2.9282450800461927E-3</v>
      </c>
    </row>
    <row r="92" spans="1:21">
      <c r="A92" s="1" t="s">
        <v>20</v>
      </c>
      <c r="C92" s="6">
        <v>0</v>
      </c>
      <c r="D92" s="6"/>
      <c r="E92" s="6">
        <v>-1272325328</v>
      </c>
      <c r="F92" s="6"/>
      <c r="G92" s="6">
        <v>0</v>
      </c>
      <c r="H92" s="6"/>
      <c r="I92" s="6">
        <f t="shared" si="4"/>
        <v>-1272325328</v>
      </c>
      <c r="J92" s="6"/>
      <c r="K92" s="8">
        <f t="shared" si="5"/>
        <v>4.4998400281703156E-3</v>
      </c>
      <c r="L92" s="6"/>
      <c r="M92" s="6">
        <v>0</v>
      </c>
      <c r="N92" s="6"/>
      <c r="O92" s="6">
        <v>-17173971576</v>
      </c>
      <c r="P92" s="6"/>
      <c r="Q92" s="6">
        <v>0</v>
      </c>
      <c r="R92" s="6"/>
      <c r="S92" s="6">
        <f t="shared" si="6"/>
        <v>-17173971576</v>
      </c>
      <c r="T92" s="6"/>
      <c r="U92" s="8">
        <f t="shared" si="7"/>
        <v>1.0430061789390445E-2</v>
      </c>
    </row>
    <row r="93" spans="1:21">
      <c r="A93" s="1" t="s">
        <v>89</v>
      </c>
      <c r="C93" s="6">
        <v>0</v>
      </c>
      <c r="D93" s="6"/>
      <c r="E93" s="6">
        <v>250577539</v>
      </c>
      <c r="F93" s="6"/>
      <c r="G93" s="6">
        <v>0</v>
      </c>
      <c r="H93" s="6"/>
      <c r="I93" s="6">
        <f t="shared" si="4"/>
        <v>250577539</v>
      </c>
      <c r="J93" s="6"/>
      <c r="K93" s="8">
        <f t="shared" si="5"/>
        <v>-8.8621896879554089E-4</v>
      </c>
      <c r="L93" s="6"/>
      <c r="M93" s="6">
        <v>0</v>
      </c>
      <c r="N93" s="6"/>
      <c r="O93" s="6">
        <v>-396747770</v>
      </c>
      <c r="P93" s="6"/>
      <c r="Q93" s="6">
        <v>0</v>
      </c>
      <c r="R93" s="6"/>
      <c r="S93" s="6">
        <f t="shared" si="6"/>
        <v>-396747770</v>
      </c>
      <c r="T93" s="6"/>
      <c r="U93" s="8">
        <f t="shared" si="7"/>
        <v>2.4095205570770348E-4</v>
      </c>
    </row>
    <row r="94" spans="1:21">
      <c r="A94" s="1" t="s">
        <v>78</v>
      </c>
      <c r="C94" s="6">
        <v>0</v>
      </c>
      <c r="D94" s="6"/>
      <c r="E94" s="6">
        <v>-46967923977</v>
      </c>
      <c r="F94" s="6"/>
      <c r="G94" s="6">
        <v>0</v>
      </c>
      <c r="H94" s="6"/>
      <c r="I94" s="6">
        <f t="shared" si="4"/>
        <v>-46967923977</v>
      </c>
      <c r="J94" s="6"/>
      <c r="K94" s="8">
        <f t="shared" si="5"/>
        <v>0.16611171663460347</v>
      </c>
      <c r="L94" s="6"/>
      <c r="M94" s="6">
        <v>0</v>
      </c>
      <c r="N94" s="6"/>
      <c r="O94" s="6">
        <v>-169557156799</v>
      </c>
      <c r="P94" s="6"/>
      <c r="Q94" s="6">
        <v>0</v>
      </c>
      <c r="R94" s="6"/>
      <c r="S94" s="6">
        <f t="shared" si="6"/>
        <v>-169557156799</v>
      </c>
      <c r="T94" s="6"/>
      <c r="U94" s="8">
        <f t="shared" si="7"/>
        <v>0.10297511058643749</v>
      </c>
    </row>
    <row r="95" spans="1:21">
      <c r="A95" s="1" t="s">
        <v>97</v>
      </c>
      <c r="C95" s="6">
        <v>0</v>
      </c>
      <c r="D95" s="6"/>
      <c r="E95" s="6">
        <v>430889445</v>
      </c>
      <c r="F95" s="6"/>
      <c r="G95" s="6">
        <v>0</v>
      </c>
      <c r="H95" s="6"/>
      <c r="I95" s="6">
        <f t="shared" si="4"/>
        <v>430889445</v>
      </c>
      <c r="J95" s="6"/>
      <c r="K95" s="8">
        <f t="shared" si="5"/>
        <v>-1.5239290845329235E-3</v>
      </c>
      <c r="L95" s="6"/>
      <c r="M95" s="6">
        <v>0</v>
      </c>
      <c r="N95" s="6"/>
      <c r="O95" s="6">
        <v>-3275074327</v>
      </c>
      <c r="P95" s="6"/>
      <c r="Q95" s="6">
        <v>0</v>
      </c>
      <c r="R95" s="6"/>
      <c r="S95" s="6">
        <f t="shared" si="6"/>
        <v>-3275074327</v>
      </c>
      <c r="T95" s="6"/>
      <c r="U95" s="8">
        <f t="shared" si="7"/>
        <v>1.9890115366903599E-3</v>
      </c>
    </row>
    <row r="96" spans="1:21">
      <c r="A96" s="1" t="s">
        <v>44</v>
      </c>
      <c r="C96" s="6">
        <v>0</v>
      </c>
      <c r="D96" s="6"/>
      <c r="E96" s="6">
        <v>726793254</v>
      </c>
      <c r="F96" s="6"/>
      <c r="G96" s="6">
        <v>0</v>
      </c>
      <c r="H96" s="6"/>
      <c r="I96" s="6">
        <f t="shared" si="4"/>
        <v>726793254</v>
      </c>
      <c r="J96" s="6"/>
      <c r="K96" s="8">
        <f t="shared" si="5"/>
        <v>-2.5704537232582353E-3</v>
      </c>
      <c r="L96" s="6"/>
      <c r="M96" s="6">
        <v>0</v>
      </c>
      <c r="N96" s="6"/>
      <c r="O96" s="6">
        <v>-1155488588</v>
      </c>
      <c r="P96" s="6"/>
      <c r="Q96" s="6">
        <v>0</v>
      </c>
      <c r="R96" s="6"/>
      <c r="S96" s="6">
        <f t="shared" si="6"/>
        <v>-1155488588</v>
      </c>
      <c r="T96" s="6"/>
      <c r="U96" s="8">
        <f t="shared" si="7"/>
        <v>7.0174899943455679E-4</v>
      </c>
    </row>
    <row r="97" spans="1:21">
      <c r="A97" s="1" t="s">
        <v>52</v>
      </c>
      <c r="C97" s="6">
        <v>0</v>
      </c>
      <c r="D97" s="6"/>
      <c r="E97" s="6">
        <v>-1816963298</v>
      </c>
      <c r="F97" s="6"/>
      <c r="G97" s="6">
        <v>0</v>
      </c>
      <c r="H97" s="6"/>
      <c r="I97" s="6">
        <f t="shared" si="4"/>
        <v>-1816963298</v>
      </c>
      <c r="J97" s="6"/>
      <c r="K97" s="8">
        <f t="shared" si="5"/>
        <v>6.4260641505179163E-3</v>
      </c>
      <c r="L97" s="6"/>
      <c r="M97" s="6">
        <v>0</v>
      </c>
      <c r="N97" s="6"/>
      <c r="O97" s="6">
        <v>-7651597408</v>
      </c>
      <c r="P97" s="6"/>
      <c r="Q97" s="6">
        <v>0</v>
      </c>
      <c r="R97" s="6"/>
      <c r="S97" s="6">
        <f t="shared" si="6"/>
        <v>-7651597408</v>
      </c>
      <c r="T97" s="6"/>
      <c r="U97" s="8">
        <f t="shared" si="7"/>
        <v>4.6469527097917542E-3</v>
      </c>
    </row>
    <row r="98" spans="1:21">
      <c r="A98" s="1" t="s">
        <v>16</v>
      </c>
      <c r="C98" s="6">
        <v>0</v>
      </c>
      <c r="D98" s="6"/>
      <c r="E98" s="6">
        <v>7773770705</v>
      </c>
      <c r="F98" s="6"/>
      <c r="G98" s="6">
        <v>0</v>
      </c>
      <c r="H98" s="6"/>
      <c r="I98" s="6">
        <f t="shared" si="4"/>
        <v>7773770705</v>
      </c>
      <c r="J98" s="6"/>
      <c r="K98" s="8">
        <f t="shared" si="5"/>
        <v>-2.7493537869881009E-2</v>
      </c>
      <c r="L98" s="6"/>
      <c r="M98" s="6">
        <v>0</v>
      </c>
      <c r="N98" s="6"/>
      <c r="O98" s="6">
        <v>-5421182204</v>
      </c>
      <c r="P98" s="6"/>
      <c r="Q98" s="6">
        <v>0</v>
      </c>
      <c r="R98" s="6"/>
      <c r="S98" s="6">
        <f t="shared" si="6"/>
        <v>-5421182204</v>
      </c>
      <c r="T98" s="6"/>
      <c r="U98" s="8">
        <f t="shared" si="7"/>
        <v>3.292381445319324E-3</v>
      </c>
    </row>
    <row r="99" spans="1:21">
      <c r="A99" s="1" t="s">
        <v>18</v>
      </c>
      <c r="C99" s="6">
        <v>0</v>
      </c>
      <c r="D99" s="6"/>
      <c r="E99" s="6">
        <v>3901213370</v>
      </c>
      <c r="F99" s="6"/>
      <c r="G99" s="6">
        <v>0</v>
      </c>
      <c r="H99" s="6"/>
      <c r="I99" s="6">
        <f t="shared" si="4"/>
        <v>3901213370</v>
      </c>
      <c r="J99" s="6"/>
      <c r="K99" s="8">
        <f t="shared" si="5"/>
        <v>-1.3797442913719322E-2</v>
      </c>
      <c r="L99" s="6"/>
      <c r="M99" s="6">
        <v>0</v>
      </c>
      <c r="N99" s="6"/>
      <c r="O99" s="6">
        <v>-382941189</v>
      </c>
      <c r="P99" s="6"/>
      <c r="Q99" s="6">
        <v>0</v>
      </c>
      <c r="R99" s="6"/>
      <c r="S99" s="6">
        <f t="shared" si="6"/>
        <v>-382941189</v>
      </c>
      <c r="T99" s="6"/>
      <c r="U99" s="8">
        <f t="shared" si="7"/>
        <v>2.325670707732074E-4</v>
      </c>
    </row>
    <row r="100" spans="1:21">
      <c r="A100" s="1" t="s">
        <v>93</v>
      </c>
      <c r="C100" s="6">
        <v>0</v>
      </c>
      <c r="D100" s="6"/>
      <c r="E100" s="6">
        <v>-3100539445</v>
      </c>
      <c r="F100" s="6"/>
      <c r="G100" s="6">
        <v>0</v>
      </c>
      <c r="H100" s="6"/>
      <c r="I100" s="6">
        <f t="shared" si="4"/>
        <v>-3100539445</v>
      </c>
      <c r="J100" s="6"/>
      <c r="K100" s="8">
        <f t="shared" si="5"/>
        <v>1.096569501250389E-2</v>
      </c>
      <c r="L100" s="6"/>
      <c r="M100" s="6">
        <v>0</v>
      </c>
      <c r="N100" s="6"/>
      <c r="O100" s="6">
        <v>-24450950287</v>
      </c>
      <c r="P100" s="6"/>
      <c r="Q100" s="6">
        <v>0</v>
      </c>
      <c r="R100" s="6"/>
      <c r="S100" s="6">
        <f t="shared" si="6"/>
        <v>-24450950287</v>
      </c>
      <c r="T100" s="6"/>
      <c r="U100" s="8">
        <f t="shared" si="7"/>
        <v>1.4849501827469662E-2</v>
      </c>
    </row>
    <row r="101" spans="1:21">
      <c r="A101" s="1" t="s">
        <v>92</v>
      </c>
      <c r="C101" s="6">
        <v>0</v>
      </c>
      <c r="D101" s="6"/>
      <c r="E101" s="6">
        <v>-15580789700</v>
      </c>
      <c r="F101" s="6"/>
      <c r="G101" s="6">
        <v>0</v>
      </c>
      <c r="H101" s="6"/>
      <c r="I101" s="6">
        <f t="shared" si="4"/>
        <v>-15580789700</v>
      </c>
      <c r="J101" s="6"/>
      <c r="K101" s="8">
        <f t="shared" si="5"/>
        <v>5.510466515099019E-2</v>
      </c>
      <c r="L101" s="6"/>
      <c r="M101" s="6">
        <v>0</v>
      </c>
      <c r="N101" s="6"/>
      <c r="O101" s="6">
        <v>-30771073532</v>
      </c>
      <c r="P101" s="6"/>
      <c r="Q101" s="6">
        <v>0</v>
      </c>
      <c r="R101" s="6"/>
      <c r="S101" s="6">
        <f t="shared" si="6"/>
        <v>-30771073532</v>
      </c>
      <c r="T101" s="6"/>
      <c r="U101" s="8">
        <f t="shared" si="7"/>
        <v>1.8687826333260309E-2</v>
      </c>
    </row>
    <row r="102" spans="1:21">
      <c r="A102" s="1" t="s">
        <v>66</v>
      </c>
      <c r="C102" s="6">
        <v>0</v>
      </c>
      <c r="D102" s="6"/>
      <c r="E102" s="6">
        <v>-2005754329</v>
      </c>
      <c r="F102" s="6"/>
      <c r="G102" s="6">
        <v>0</v>
      </c>
      <c r="H102" s="6"/>
      <c r="I102" s="6">
        <f t="shared" si="4"/>
        <v>-2005754329</v>
      </c>
      <c r="J102" s="6"/>
      <c r="K102" s="8">
        <f t="shared" si="5"/>
        <v>7.0937624345635067E-3</v>
      </c>
      <c r="L102" s="6"/>
      <c r="M102" s="6">
        <v>0</v>
      </c>
      <c r="N102" s="6"/>
      <c r="O102" s="6">
        <v>-12296147769</v>
      </c>
      <c r="P102" s="6"/>
      <c r="Q102" s="6">
        <v>0</v>
      </c>
      <c r="R102" s="6"/>
      <c r="S102" s="6">
        <f t="shared" si="6"/>
        <v>-12296147769</v>
      </c>
      <c r="T102" s="6"/>
      <c r="U102" s="8">
        <f t="shared" si="7"/>
        <v>7.4676716701551774E-3</v>
      </c>
    </row>
    <row r="103" spans="1:21">
      <c r="A103" s="1" t="s">
        <v>17</v>
      </c>
      <c r="C103" s="6">
        <v>0</v>
      </c>
      <c r="D103" s="6"/>
      <c r="E103" s="6">
        <v>0</v>
      </c>
      <c r="F103" s="6"/>
      <c r="G103" s="6">
        <v>0</v>
      </c>
      <c r="H103" s="6"/>
      <c r="I103" s="6">
        <f t="shared" si="4"/>
        <v>0</v>
      </c>
      <c r="J103" s="6"/>
      <c r="K103" s="8">
        <f t="shared" si="5"/>
        <v>0</v>
      </c>
      <c r="L103" s="6"/>
      <c r="M103" s="6">
        <v>0</v>
      </c>
      <c r="N103" s="6"/>
      <c r="O103" s="6">
        <v>1440484301</v>
      </c>
      <c r="P103" s="6"/>
      <c r="Q103" s="6">
        <v>0</v>
      </c>
      <c r="R103" s="6"/>
      <c r="S103" s="6">
        <f t="shared" si="6"/>
        <v>1440484301</v>
      </c>
      <c r="T103" s="6"/>
      <c r="U103" s="8">
        <f t="shared" si="7"/>
        <v>-8.7483202121243012E-4</v>
      </c>
    </row>
    <row r="104" spans="1:21" ht="24.75" thickBot="1">
      <c r="C104" s="17">
        <f>SUM(C8:C103)</f>
        <v>35966517088</v>
      </c>
      <c r="E104" s="17">
        <f>SUM(E8:E103)</f>
        <v>-289813847197</v>
      </c>
      <c r="G104" s="17">
        <f>SUM(G8:G103)</f>
        <v>-28901683197</v>
      </c>
      <c r="I104" s="17">
        <f>SUM(I8:I103)</f>
        <v>-282749013306</v>
      </c>
      <c r="K104" s="9">
        <f>SUM(K8:K103)</f>
        <v>0.99999999999999989</v>
      </c>
      <c r="M104" s="17">
        <f>SUM(M8:M103)</f>
        <v>92884541096</v>
      </c>
      <c r="O104" s="17">
        <f>SUM(O8:O103)</f>
        <v>-1511941166089</v>
      </c>
      <c r="Q104" s="17">
        <f>SUM(Q8:Q103)</f>
        <v>-227527251765</v>
      </c>
      <c r="S104" s="17">
        <f>SUM(S8:S103)</f>
        <v>-1646583876758</v>
      </c>
      <c r="U104" s="13">
        <f>SUM(U8:U103)</f>
        <v>1</v>
      </c>
    </row>
    <row r="105" spans="1:21" ht="24.75" thickTop="1">
      <c r="C105" s="15"/>
      <c r="E105" s="15"/>
      <c r="G105" s="15"/>
      <c r="M105" s="15"/>
      <c r="O105" s="15"/>
      <c r="Q105" s="1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1"/>
  <sheetViews>
    <sheetView rightToLeft="1" topLeftCell="A19" workbookViewId="0">
      <selection activeCell="M36" sqref="M36"/>
    </sheetView>
  </sheetViews>
  <sheetFormatPr defaultRowHeight="24"/>
  <cols>
    <col min="1" max="1" width="33.140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4" t="s">
        <v>191</v>
      </c>
      <c r="C6" s="25" t="s">
        <v>189</v>
      </c>
      <c r="D6" s="25" t="s">
        <v>189</v>
      </c>
      <c r="E6" s="25" t="s">
        <v>189</v>
      </c>
      <c r="F6" s="25" t="s">
        <v>189</v>
      </c>
      <c r="G6" s="25" t="s">
        <v>189</v>
      </c>
      <c r="H6" s="25" t="s">
        <v>189</v>
      </c>
      <c r="I6" s="25" t="s">
        <v>189</v>
      </c>
      <c r="K6" s="25" t="s">
        <v>190</v>
      </c>
      <c r="L6" s="25" t="s">
        <v>190</v>
      </c>
      <c r="M6" s="25" t="s">
        <v>190</v>
      </c>
      <c r="N6" s="25" t="s">
        <v>190</v>
      </c>
      <c r="O6" s="25" t="s">
        <v>190</v>
      </c>
      <c r="P6" s="25" t="s">
        <v>190</v>
      </c>
      <c r="Q6" s="25" t="s">
        <v>190</v>
      </c>
    </row>
    <row r="7" spans="1:17" ht="24.75">
      <c r="A7" s="25" t="s">
        <v>191</v>
      </c>
      <c r="C7" s="25" t="s">
        <v>228</v>
      </c>
      <c r="E7" s="25" t="s">
        <v>225</v>
      </c>
      <c r="G7" s="25" t="s">
        <v>226</v>
      </c>
      <c r="I7" s="25" t="s">
        <v>229</v>
      </c>
      <c r="K7" s="25" t="s">
        <v>228</v>
      </c>
      <c r="M7" s="25" t="s">
        <v>225</v>
      </c>
      <c r="O7" s="25" t="s">
        <v>226</v>
      </c>
      <c r="Q7" s="25" t="s">
        <v>229</v>
      </c>
    </row>
    <row r="8" spans="1:17">
      <c r="A8" s="1" t="s">
        <v>120</v>
      </c>
      <c r="C8" s="6">
        <v>0</v>
      </c>
      <c r="D8" s="6"/>
      <c r="E8" s="6">
        <v>-24260507044</v>
      </c>
      <c r="F8" s="6"/>
      <c r="G8" s="6">
        <v>27485498784</v>
      </c>
      <c r="H8" s="6"/>
      <c r="I8" s="6">
        <f>C8+E8+G8</f>
        <v>3224991740</v>
      </c>
      <c r="J8" s="6"/>
      <c r="K8" s="6">
        <v>0</v>
      </c>
      <c r="L8" s="6"/>
      <c r="M8" s="6">
        <v>0</v>
      </c>
      <c r="N8" s="6"/>
      <c r="O8" s="6">
        <v>27485498784</v>
      </c>
      <c r="P8" s="6"/>
      <c r="Q8" s="6">
        <f>K8+M8+O8</f>
        <v>27485498784</v>
      </c>
    </row>
    <row r="9" spans="1:17">
      <c r="A9" s="1" t="s">
        <v>220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29" si="0">C9+E9+G9</f>
        <v>0</v>
      </c>
      <c r="J9" s="6"/>
      <c r="K9" s="6">
        <v>0</v>
      </c>
      <c r="L9" s="6"/>
      <c r="M9" s="6">
        <v>0</v>
      </c>
      <c r="N9" s="6"/>
      <c r="O9" s="6">
        <v>1168725219</v>
      </c>
      <c r="P9" s="6"/>
      <c r="Q9" s="6">
        <f t="shared" ref="Q9:Q29" si="1">K9+M9+O9</f>
        <v>1168725219</v>
      </c>
    </row>
    <row r="10" spans="1:17">
      <c r="A10" s="1" t="s">
        <v>221</v>
      </c>
      <c r="C10" s="6">
        <v>0</v>
      </c>
      <c r="D10" s="6"/>
      <c r="E10" s="6">
        <v>0</v>
      </c>
      <c r="F10" s="6"/>
      <c r="G10" s="6">
        <v>0</v>
      </c>
      <c r="H10" s="6"/>
      <c r="I10" s="6">
        <f t="shared" si="0"/>
        <v>0</v>
      </c>
      <c r="J10" s="6"/>
      <c r="K10" s="6">
        <v>0</v>
      </c>
      <c r="L10" s="6"/>
      <c r="M10" s="6">
        <v>0</v>
      </c>
      <c r="N10" s="6"/>
      <c r="O10" s="6">
        <v>3772487305</v>
      </c>
      <c r="P10" s="6"/>
      <c r="Q10" s="6">
        <f t="shared" si="1"/>
        <v>3772487305</v>
      </c>
    </row>
    <row r="11" spans="1:17">
      <c r="A11" s="1" t="s">
        <v>196</v>
      </c>
      <c r="C11" s="6">
        <v>0</v>
      </c>
      <c r="D11" s="6"/>
      <c r="E11" s="6">
        <v>0</v>
      </c>
      <c r="F11" s="6"/>
      <c r="G11" s="6">
        <v>0</v>
      </c>
      <c r="H11" s="6"/>
      <c r="I11" s="6">
        <f t="shared" si="0"/>
        <v>0</v>
      </c>
      <c r="J11" s="6"/>
      <c r="K11" s="6">
        <v>17172098</v>
      </c>
      <c r="L11" s="6"/>
      <c r="M11" s="6">
        <v>0</v>
      </c>
      <c r="N11" s="6"/>
      <c r="O11" s="6">
        <v>20177625</v>
      </c>
      <c r="P11" s="6"/>
      <c r="Q11" s="6">
        <f t="shared" si="1"/>
        <v>37349723</v>
      </c>
    </row>
    <row r="12" spans="1:17">
      <c r="A12" s="1" t="s">
        <v>222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f t="shared" si="0"/>
        <v>0</v>
      </c>
      <c r="J12" s="6"/>
      <c r="K12" s="6">
        <v>0</v>
      </c>
      <c r="L12" s="6"/>
      <c r="M12" s="6">
        <v>0</v>
      </c>
      <c r="N12" s="6"/>
      <c r="O12" s="6">
        <v>73798036</v>
      </c>
      <c r="P12" s="6"/>
      <c r="Q12" s="6">
        <f t="shared" si="1"/>
        <v>73798036</v>
      </c>
    </row>
    <row r="13" spans="1:17">
      <c r="A13" s="1" t="s">
        <v>223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0</v>
      </c>
      <c r="L13" s="6"/>
      <c r="M13" s="6">
        <v>0</v>
      </c>
      <c r="N13" s="6"/>
      <c r="O13" s="6">
        <v>1889829185</v>
      </c>
      <c r="P13" s="6"/>
      <c r="Q13" s="6">
        <f t="shared" si="1"/>
        <v>1889829185</v>
      </c>
    </row>
    <row r="14" spans="1:17">
      <c r="A14" s="1" t="s">
        <v>157</v>
      </c>
      <c r="C14" s="6">
        <v>3545136985</v>
      </c>
      <c r="D14" s="6"/>
      <c r="E14" s="6">
        <v>0</v>
      </c>
      <c r="F14" s="6"/>
      <c r="G14" s="6">
        <v>0</v>
      </c>
      <c r="H14" s="6"/>
      <c r="I14" s="6">
        <f t="shared" si="0"/>
        <v>3545136985</v>
      </c>
      <c r="J14" s="6"/>
      <c r="K14" s="6">
        <v>5733000000</v>
      </c>
      <c r="L14" s="6"/>
      <c r="M14" s="6">
        <v>-64375000</v>
      </c>
      <c r="N14" s="6"/>
      <c r="O14" s="6">
        <v>0</v>
      </c>
      <c r="P14" s="6"/>
      <c r="Q14" s="6">
        <f t="shared" si="1"/>
        <v>5668625000</v>
      </c>
    </row>
    <row r="15" spans="1:17">
      <c r="A15" s="1" t="s">
        <v>169</v>
      </c>
      <c r="C15" s="6">
        <v>390223643</v>
      </c>
      <c r="D15" s="6"/>
      <c r="E15" s="6">
        <v>2196420253</v>
      </c>
      <c r="F15" s="6"/>
      <c r="G15" s="6">
        <v>0</v>
      </c>
      <c r="H15" s="6"/>
      <c r="I15" s="6">
        <f t="shared" si="0"/>
        <v>2586643896</v>
      </c>
      <c r="J15" s="6"/>
      <c r="K15" s="6">
        <v>390223643</v>
      </c>
      <c r="L15" s="6"/>
      <c r="M15" s="6">
        <v>2196420253</v>
      </c>
      <c r="N15" s="6"/>
      <c r="O15" s="6">
        <v>0</v>
      </c>
      <c r="P15" s="6"/>
      <c r="Q15" s="6">
        <f t="shared" si="1"/>
        <v>2586643896</v>
      </c>
    </row>
    <row r="16" spans="1:17">
      <c r="A16" s="1" t="s">
        <v>154</v>
      </c>
      <c r="C16" s="6">
        <v>1198458904</v>
      </c>
      <c r="D16" s="6"/>
      <c r="E16" s="6">
        <v>1805672663</v>
      </c>
      <c r="F16" s="6"/>
      <c r="G16" s="6">
        <v>0</v>
      </c>
      <c r="H16" s="6"/>
      <c r="I16" s="6">
        <f t="shared" si="0"/>
        <v>3004131567</v>
      </c>
      <c r="J16" s="6"/>
      <c r="K16" s="6">
        <v>3604490063</v>
      </c>
      <c r="L16" s="6"/>
      <c r="M16" s="6">
        <v>2562331975</v>
      </c>
      <c r="N16" s="6"/>
      <c r="O16" s="6">
        <v>0</v>
      </c>
      <c r="P16" s="6"/>
      <c r="Q16" s="6">
        <f t="shared" si="1"/>
        <v>6166822038</v>
      </c>
    </row>
    <row r="17" spans="1:17">
      <c r="A17" s="1" t="s">
        <v>160</v>
      </c>
      <c r="C17" s="6">
        <v>146681919</v>
      </c>
      <c r="D17" s="6"/>
      <c r="E17" s="6">
        <v>0</v>
      </c>
      <c r="F17" s="6"/>
      <c r="G17" s="6">
        <v>0</v>
      </c>
      <c r="H17" s="6"/>
      <c r="I17" s="6">
        <f t="shared" si="0"/>
        <v>146681919</v>
      </c>
      <c r="J17" s="6"/>
      <c r="K17" s="6">
        <v>523238147</v>
      </c>
      <c r="L17" s="6"/>
      <c r="M17" s="6">
        <v>-3624993</v>
      </c>
      <c r="N17" s="6"/>
      <c r="O17" s="6">
        <v>0</v>
      </c>
      <c r="P17" s="6"/>
      <c r="Q17" s="6">
        <f t="shared" si="1"/>
        <v>519613154</v>
      </c>
    </row>
    <row r="18" spans="1:17">
      <c r="A18" s="1" t="s">
        <v>163</v>
      </c>
      <c r="C18" s="6">
        <v>6369185451</v>
      </c>
      <c r="D18" s="6"/>
      <c r="E18" s="6">
        <v>-10874885</v>
      </c>
      <c r="F18" s="6"/>
      <c r="G18" s="6">
        <v>0</v>
      </c>
      <c r="H18" s="6"/>
      <c r="I18" s="6">
        <f t="shared" si="0"/>
        <v>6358310566</v>
      </c>
      <c r="J18" s="6"/>
      <c r="K18" s="6">
        <v>14409327458</v>
      </c>
      <c r="L18" s="6"/>
      <c r="M18" s="6">
        <v>1674264596</v>
      </c>
      <c r="N18" s="6"/>
      <c r="O18" s="6">
        <v>0</v>
      </c>
      <c r="P18" s="6"/>
      <c r="Q18" s="6">
        <f t="shared" si="1"/>
        <v>16083592054</v>
      </c>
    </row>
    <row r="19" spans="1:17">
      <c r="A19" s="1" t="s">
        <v>151</v>
      </c>
      <c r="C19" s="6">
        <v>5679131473</v>
      </c>
      <c r="D19" s="6"/>
      <c r="E19" s="6">
        <v>0</v>
      </c>
      <c r="F19" s="6"/>
      <c r="G19" s="6">
        <v>0</v>
      </c>
      <c r="H19" s="6"/>
      <c r="I19" s="6">
        <f t="shared" si="0"/>
        <v>5679131473</v>
      </c>
      <c r="J19" s="6"/>
      <c r="K19" s="6">
        <v>10429929046</v>
      </c>
      <c r="L19" s="6"/>
      <c r="M19" s="6">
        <v>-348618030</v>
      </c>
      <c r="N19" s="6"/>
      <c r="O19" s="6">
        <v>0</v>
      </c>
      <c r="P19" s="6"/>
      <c r="Q19" s="6">
        <f t="shared" si="1"/>
        <v>10081311016</v>
      </c>
    </row>
    <row r="20" spans="1:17">
      <c r="A20" s="1" t="s">
        <v>130</v>
      </c>
      <c r="C20" s="6">
        <v>0</v>
      </c>
      <c r="D20" s="6"/>
      <c r="E20" s="6">
        <v>517044869</v>
      </c>
      <c r="F20" s="6"/>
      <c r="G20" s="6">
        <v>0</v>
      </c>
      <c r="H20" s="6"/>
      <c r="I20" s="6">
        <f t="shared" si="0"/>
        <v>517044869</v>
      </c>
      <c r="J20" s="6"/>
      <c r="K20" s="6">
        <v>0</v>
      </c>
      <c r="L20" s="6"/>
      <c r="M20" s="6">
        <v>2020820923</v>
      </c>
      <c r="N20" s="6"/>
      <c r="O20" s="6">
        <v>0</v>
      </c>
      <c r="P20" s="6"/>
      <c r="Q20" s="6">
        <f t="shared" si="1"/>
        <v>2020820923</v>
      </c>
    </row>
    <row r="21" spans="1:17">
      <c r="A21" s="1" t="s">
        <v>127</v>
      </c>
      <c r="C21" s="6">
        <v>0</v>
      </c>
      <c r="D21" s="6"/>
      <c r="E21" s="6">
        <v>1459413933</v>
      </c>
      <c r="F21" s="6"/>
      <c r="G21" s="6">
        <v>0</v>
      </c>
      <c r="H21" s="6"/>
      <c r="I21" s="6">
        <f t="shared" si="0"/>
        <v>1459413933</v>
      </c>
      <c r="J21" s="6"/>
      <c r="K21" s="6">
        <v>0</v>
      </c>
      <c r="L21" s="6"/>
      <c r="M21" s="6">
        <v>5803524292</v>
      </c>
      <c r="N21" s="6"/>
      <c r="O21" s="6">
        <v>0</v>
      </c>
      <c r="P21" s="6"/>
      <c r="Q21" s="6">
        <f t="shared" si="1"/>
        <v>5803524292</v>
      </c>
    </row>
    <row r="22" spans="1:17">
      <c r="A22" s="1" t="s">
        <v>124</v>
      </c>
      <c r="C22" s="6">
        <v>0</v>
      </c>
      <c r="D22" s="6"/>
      <c r="E22" s="6">
        <v>43406651</v>
      </c>
      <c r="F22" s="6"/>
      <c r="G22" s="6">
        <v>0</v>
      </c>
      <c r="H22" s="6"/>
      <c r="I22" s="6">
        <f t="shared" si="0"/>
        <v>43406651</v>
      </c>
      <c r="J22" s="6"/>
      <c r="K22" s="6">
        <v>0</v>
      </c>
      <c r="L22" s="6"/>
      <c r="M22" s="6">
        <v>150810529</v>
      </c>
      <c r="N22" s="6"/>
      <c r="O22" s="6">
        <v>0</v>
      </c>
      <c r="P22" s="6"/>
      <c r="Q22" s="6">
        <f t="shared" si="1"/>
        <v>150810529</v>
      </c>
    </row>
    <row r="23" spans="1:17">
      <c r="A23" s="1" t="s">
        <v>133</v>
      </c>
      <c r="C23" s="6">
        <v>0</v>
      </c>
      <c r="D23" s="6"/>
      <c r="E23" s="6">
        <v>2327578050</v>
      </c>
      <c r="F23" s="6"/>
      <c r="G23" s="6">
        <v>0</v>
      </c>
      <c r="H23" s="6"/>
      <c r="I23" s="6">
        <f t="shared" si="0"/>
        <v>2327578050</v>
      </c>
      <c r="J23" s="6"/>
      <c r="K23" s="6">
        <v>0</v>
      </c>
      <c r="L23" s="6"/>
      <c r="M23" s="6">
        <v>6489079268</v>
      </c>
      <c r="N23" s="6"/>
      <c r="O23" s="6">
        <v>0</v>
      </c>
      <c r="P23" s="6"/>
      <c r="Q23" s="6">
        <f t="shared" si="1"/>
        <v>6489079268</v>
      </c>
    </row>
    <row r="24" spans="1:17">
      <c r="A24" s="1" t="s">
        <v>139</v>
      </c>
      <c r="C24" s="6">
        <v>0</v>
      </c>
      <c r="D24" s="6"/>
      <c r="E24" s="6">
        <v>1732485930</v>
      </c>
      <c r="F24" s="6"/>
      <c r="G24" s="6">
        <v>0</v>
      </c>
      <c r="H24" s="6"/>
      <c r="I24" s="6">
        <f t="shared" si="0"/>
        <v>1732485930</v>
      </c>
      <c r="J24" s="6"/>
      <c r="K24" s="6">
        <v>0</v>
      </c>
      <c r="L24" s="6"/>
      <c r="M24" s="6">
        <v>2550560755</v>
      </c>
      <c r="N24" s="6"/>
      <c r="O24" s="6">
        <v>0</v>
      </c>
      <c r="P24" s="6"/>
      <c r="Q24" s="6">
        <f t="shared" si="1"/>
        <v>2550560755</v>
      </c>
    </row>
    <row r="25" spans="1:17">
      <c r="A25" s="1" t="s">
        <v>142</v>
      </c>
      <c r="C25" s="6">
        <v>0</v>
      </c>
      <c r="D25" s="6"/>
      <c r="E25" s="6">
        <v>181364321</v>
      </c>
      <c r="F25" s="6"/>
      <c r="G25" s="6">
        <v>0</v>
      </c>
      <c r="H25" s="6"/>
      <c r="I25" s="6">
        <f t="shared" si="0"/>
        <v>181364321</v>
      </c>
      <c r="J25" s="6"/>
      <c r="K25" s="6">
        <v>0</v>
      </c>
      <c r="L25" s="6"/>
      <c r="M25" s="6">
        <v>297990207</v>
      </c>
      <c r="N25" s="6"/>
      <c r="O25" s="6">
        <v>0</v>
      </c>
      <c r="P25" s="6"/>
      <c r="Q25" s="6">
        <f t="shared" si="1"/>
        <v>297990207</v>
      </c>
    </row>
    <row r="26" spans="1:17">
      <c r="A26" s="1" t="s">
        <v>145</v>
      </c>
      <c r="C26" s="6">
        <v>0</v>
      </c>
      <c r="D26" s="6"/>
      <c r="E26" s="6">
        <v>5355737441</v>
      </c>
      <c r="F26" s="6"/>
      <c r="G26" s="6">
        <v>0</v>
      </c>
      <c r="H26" s="6"/>
      <c r="I26" s="6">
        <f t="shared" si="0"/>
        <v>5355737441</v>
      </c>
      <c r="J26" s="6"/>
      <c r="K26" s="6">
        <v>0</v>
      </c>
      <c r="L26" s="6"/>
      <c r="M26" s="6">
        <v>13850150340</v>
      </c>
      <c r="N26" s="6"/>
      <c r="O26" s="6">
        <v>0</v>
      </c>
      <c r="P26" s="6"/>
      <c r="Q26" s="6">
        <f t="shared" si="1"/>
        <v>13850150340</v>
      </c>
    </row>
    <row r="27" spans="1:17">
      <c r="A27" s="1" t="s">
        <v>136</v>
      </c>
      <c r="C27" s="6">
        <v>0</v>
      </c>
      <c r="D27" s="6"/>
      <c r="E27" s="6">
        <v>2522033099</v>
      </c>
      <c r="F27" s="6"/>
      <c r="G27" s="6">
        <v>0</v>
      </c>
      <c r="H27" s="6"/>
      <c r="I27" s="6">
        <f t="shared" si="0"/>
        <v>2522033099</v>
      </c>
      <c r="J27" s="6"/>
      <c r="K27" s="6">
        <v>0</v>
      </c>
      <c r="L27" s="6"/>
      <c r="M27" s="6">
        <v>5509479688</v>
      </c>
      <c r="N27" s="6"/>
      <c r="O27" s="6">
        <v>0</v>
      </c>
      <c r="P27" s="6"/>
      <c r="Q27" s="6">
        <f t="shared" si="1"/>
        <v>5509479688</v>
      </c>
    </row>
    <row r="28" spans="1:17">
      <c r="A28" s="1" t="s">
        <v>148</v>
      </c>
      <c r="C28" s="6">
        <v>0</v>
      </c>
      <c r="D28" s="6"/>
      <c r="E28" s="6">
        <v>572332620</v>
      </c>
      <c r="F28" s="6"/>
      <c r="G28" s="6">
        <v>0</v>
      </c>
      <c r="H28" s="6"/>
      <c r="I28" s="6">
        <f t="shared" si="0"/>
        <v>572332620</v>
      </c>
      <c r="J28" s="6"/>
      <c r="K28" s="6">
        <v>0</v>
      </c>
      <c r="L28" s="6"/>
      <c r="M28" s="6">
        <v>1858591253</v>
      </c>
      <c r="N28" s="6"/>
      <c r="O28" s="6">
        <v>0</v>
      </c>
      <c r="P28" s="6"/>
      <c r="Q28" s="6">
        <f t="shared" si="1"/>
        <v>1858591253</v>
      </c>
    </row>
    <row r="29" spans="1:17">
      <c r="A29" s="1" t="s">
        <v>166</v>
      </c>
      <c r="C29" s="6">
        <v>0</v>
      </c>
      <c r="D29" s="6"/>
      <c r="E29" s="6">
        <v>19253536</v>
      </c>
      <c r="F29" s="6"/>
      <c r="G29" s="6">
        <v>0</v>
      </c>
      <c r="H29" s="6"/>
      <c r="I29" s="6">
        <f t="shared" si="0"/>
        <v>19253536</v>
      </c>
      <c r="J29" s="6"/>
      <c r="K29" s="6">
        <v>0</v>
      </c>
      <c r="L29" s="6"/>
      <c r="M29" s="6">
        <v>19253536</v>
      </c>
      <c r="N29" s="6"/>
      <c r="O29" s="6">
        <v>0</v>
      </c>
      <c r="P29" s="6"/>
      <c r="Q29" s="6">
        <f t="shared" si="1"/>
        <v>19253536</v>
      </c>
    </row>
    <row r="30" spans="1:17" ht="24.75" thickBot="1">
      <c r="C30" s="7">
        <f>SUM(C8:C29)</f>
        <v>17328818375</v>
      </c>
      <c r="D30" s="6"/>
      <c r="E30" s="7">
        <f>SUM(E8:E29)</f>
        <v>-5538638563</v>
      </c>
      <c r="F30" s="6"/>
      <c r="G30" s="7">
        <f>SUM(G8:G29)</f>
        <v>27485498784</v>
      </c>
      <c r="H30" s="6"/>
      <c r="I30" s="7">
        <f>SUM(I8:I29)</f>
        <v>39275678596</v>
      </c>
      <c r="J30" s="6"/>
      <c r="K30" s="7">
        <f>SUM(K8:K29)</f>
        <v>35107380455</v>
      </c>
      <c r="L30" s="6"/>
      <c r="M30" s="7">
        <f>SUM(M8:M29)</f>
        <v>44566659592</v>
      </c>
      <c r="N30" s="6"/>
      <c r="O30" s="7">
        <f>SUM(O8:O29)</f>
        <v>34410516154</v>
      </c>
      <c r="P30" s="6"/>
      <c r="Q30" s="7">
        <f>SUM(Q8:Q29)</f>
        <v>114084556201</v>
      </c>
    </row>
    <row r="31" spans="1:17" ht="24.75" thickTop="1">
      <c r="C31" s="6"/>
      <c r="D31" s="4"/>
      <c r="E31" s="6"/>
      <c r="F31" s="4"/>
      <c r="G31" s="6"/>
      <c r="H31" s="4"/>
      <c r="I31" s="4"/>
      <c r="J31" s="4"/>
      <c r="K31" s="6"/>
      <c r="L31" s="4"/>
      <c r="M31" s="6"/>
      <c r="N31" s="4"/>
      <c r="O31" s="6"/>
      <c r="P31" s="4"/>
      <c r="Q31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20" sqref="G20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4.75">
      <c r="A6" s="25" t="s">
        <v>230</v>
      </c>
      <c r="B6" s="25" t="s">
        <v>230</v>
      </c>
      <c r="C6" s="25" t="s">
        <v>230</v>
      </c>
      <c r="E6" s="25" t="s">
        <v>189</v>
      </c>
      <c r="F6" s="25" t="s">
        <v>189</v>
      </c>
      <c r="G6" s="25" t="s">
        <v>189</v>
      </c>
      <c r="I6" s="25" t="s">
        <v>190</v>
      </c>
      <c r="J6" s="25" t="s">
        <v>190</v>
      </c>
      <c r="K6" s="25" t="s">
        <v>190</v>
      </c>
    </row>
    <row r="7" spans="1:11" ht="24.75">
      <c r="A7" s="25" t="s">
        <v>231</v>
      </c>
      <c r="C7" s="25" t="s">
        <v>174</v>
      </c>
      <c r="E7" s="25" t="s">
        <v>232</v>
      </c>
      <c r="G7" s="25" t="s">
        <v>233</v>
      </c>
      <c r="I7" s="25" t="s">
        <v>232</v>
      </c>
      <c r="K7" s="25" t="s">
        <v>233</v>
      </c>
    </row>
    <row r="8" spans="1:11">
      <c r="A8" s="1" t="s">
        <v>180</v>
      </c>
      <c r="C8" s="4" t="s">
        <v>181</v>
      </c>
      <c r="D8" s="4"/>
      <c r="E8" s="5">
        <v>2608195806</v>
      </c>
      <c r="F8" s="4"/>
      <c r="G8" s="8">
        <f>E8/$E$10</f>
        <v>0.79017840808997408</v>
      </c>
      <c r="H8" s="4"/>
      <c r="I8" s="5">
        <v>17633546940</v>
      </c>
      <c r="J8" s="4"/>
      <c r="K8" s="8">
        <f>I8/$I$10</f>
        <v>0.86537180352906107</v>
      </c>
    </row>
    <row r="9" spans="1:11">
      <c r="A9" s="1" t="s">
        <v>184</v>
      </c>
      <c r="C9" s="4" t="s">
        <v>185</v>
      </c>
      <c r="D9" s="4"/>
      <c r="E9" s="5">
        <v>692572450</v>
      </c>
      <c r="F9" s="4"/>
      <c r="G9" s="8">
        <f>E9/$E$10</f>
        <v>0.20982159191002592</v>
      </c>
      <c r="H9" s="4"/>
      <c r="I9" s="5">
        <v>2743297866</v>
      </c>
      <c r="J9" s="4"/>
      <c r="K9" s="8">
        <f>I9/$I$10</f>
        <v>0.13462819647093896</v>
      </c>
    </row>
    <row r="10" spans="1:11" ht="24.75" thickBot="1">
      <c r="C10" s="4"/>
      <c r="D10" s="4"/>
      <c r="E10" s="11">
        <f>SUM(E8:E9)</f>
        <v>3300768256</v>
      </c>
      <c r="F10" s="4"/>
      <c r="G10" s="9">
        <f>SUM(G8:G9)</f>
        <v>1</v>
      </c>
      <c r="H10" s="4"/>
      <c r="I10" s="11">
        <f>SUM(I8:I9)</f>
        <v>20376844806</v>
      </c>
      <c r="J10" s="4"/>
      <c r="K10" s="9">
        <f>SUM(K8:K9)</f>
        <v>1</v>
      </c>
    </row>
    <row r="11" spans="1:11" ht="24.75" thickTop="1">
      <c r="E11" s="3"/>
      <c r="I11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R3" sqref="R3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3" t="s">
        <v>0</v>
      </c>
      <c r="B2" s="23"/>
      <c r="C2" s="23"/>
      <c r="D2" s="23"/>
      <c r="E2" s="23"/>
    </row>
    <row r="3" spans="1:5" ht="24.75">
      <c r="A3" s="23" t="s">
        <v>187</v>
      </c>
      <c r="B3" s="23"/>
      <c r="C3" s="23"/>
      <c r="D3" s="23"/>
      <c r="E3" s="23"/>
    </row>
    <row r="4" spans="1:5" ht="24.75">
      <c r="A4" s="23" t="s">
        <v>2</v>
      </c>
      <c r="B4" s="23"/>
      <c r="C4" s="23"/>
      <c r="D4" s="23"/>
      <c r="E4" s="23"/>
    </row>
    <row r="5" spans="1:5" ht="24.75">
      <c r="E5" s="19" t="s">
        <v>242</v>
      </c>
    </row>
    <row r="6" spans="1:5" ht="24.75">
      <c r="A6" s="24" t="s">
        <v>234</v>
      </c>
      <c r="C6" s="25" t="s">
        <v>189</v>
      </c>
      <c r="E6" s="25" t="s">
        <v>243</v>
      </c>
    </row>
    <row r="7" spans="1:5" ht="24.75">
      <c r="A7" s="25" t="s">
        <v>234</v>
      </c>
      <c r="C7" s="25" t="s">
        <v>177</v>
      </c>
      <c r="E7" s="25" t="s">
        <v>177</v>
      </c>
    </row>
    <row r="8" spans="1:5">
      <c r="A8" s="1" t="s">
        <v>235</v>
      </c>
      <c r="C8" s="5">
        <v>1396797754</v>
      </c>
      <c r="D8" s="4"/>
      <c r="E8" s="5">
        <v>11144558075</v>
      </c>
    </row>
    <row r="9" spans="1:5">
      <c r="A9" s="1" t="s">
        <v>236</v>
      </c>
      <c r="C9" s="5">
        <v>479475122</v>
      </c>
      <c r="D9" s="4"/>
      <c r="E9" s="5">
        <v>1319924229</v>
      </c>
    </row>
    <row r="10" spans="1:5">
      <c r="A10" s="1" t="s">
        <v>234</v>
      </c>
      <c r="C10" s="5">
        <v>94165</v>
      </c>
      <c r="D10" s="4"/>
      <c r="E10" s="5">
        <v>104330</v>
      </c>
    </row>
    <row r="11" spans="1:5" ht="25.5" thickBot="1">
      <c r="A11" s="2" t="s">
        <v>109</v>
      </c>
      <c r="C11" s="11">
        <f>SUM(C8:C10)</f>
        <v>1876367041</v>
      </c>
      <c r="D11" s="4"/>
      <c r="E11" s="11">
        <f>SUM(E8:E10)</f>
        <v>12464586634</v>
      </c>
    </row>
    <row r="12" spans="1:5" ht="24.75" thickTop="1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12"/>
  <sheetViews>
    <sheetView rightToLeft="1" workbookViewId="0">
      <selection activeCell="Q10" sqref="Q10"/>
    </sheetView>
  </sheetViews>
  <sheetFormatPr defaultRowHeight="24"/>
  <cols>
    <col min="1" max="1" width="34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8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8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8" ht="24.75">
      <c r="A6" s="24" t="s">
        <v>3</v>
      </c>
      <c r="C6" s="25" t="s">
        <v>240</v>
      </c>
      <c r="D6" s="25" t="s">
        <v>4</v>
      </c>
      <c r="E6" s="25" t="s">
        <v>4</v>
      </c>
      <c r="F6" s="25" t="s">
        <v>4</v>
      </c>
      <c r="G6" s="25" t="s">
        <v>4</v>
      </c>
      <c r="H6" s="25" t="s">
        <v>4</v>
      </c>
      <c r="I6" s="25" t="s">
        <v>4</v>
      </c>
      <c r="K6" s="25" t="s">
        <v>6</v>
      </c>
      <c r="L6" s="25" t="s">
        <v>6</v>
      </c>
      <c r="M6" s="25" t="s">
        <v>6</v>
      </c>
      <c r="N6" s="25" t="s">
        <v>6</v>
      </c>
      <c r="O6" s="25" t="s">
        <v>6</v>
      </c>
      <c r="P6" s="25" t="s">
        <v>6</v>
      </c>
      <c r="Q6" s="25" t="s">
        <v>6</v>
      </c>
    </row>
    <row r="7" spans="1:18" ht="24.75">
      <c r="A7" s="25" t="s">
        <v>3</v>
      </c>
      <c r="C7" s="25" t="s">
        <v>103</v>
      </c>
      <c r="E7" s="25" t="s">
        <v>104</v>
      </c>
      <c r="G7" s="25" t="s">
        <v>105</v>
      </c>
      <c r="I7" s="25" t="s">
        <v>106</v>
      </c>
      <c r="K7" s="25" t="s">
        <v>103</v>
      </c>
      <c r="M7" s="25" t="s">
        <v>104</v>
      </c>
      <c r="O7" s="25" t="s">
        <v>105</v>
      </c>
      <c r="Q7" s="25" t="s">
        <v>106</v>
      </c>
    </row>
    <row r="8" spans="1:18">
      <c r="A8" s="1" t="s">
        <v>107</v>
      </c>
      <c r="C8" s="5">
        <v>1150528</v>
      </c>
      <c r="D8" s="4"/>
      <c r="E8" s="5">
        <v>28750</v>
      </c>
      <c r="F8" s="4"/>
      <c r="G8" s="4" t="s">
        <v>108</v>
      </c>
      <c r="H8" s="4"/>
      <c r="I8" s="22">
        <v>1</v>
      </c>
      <c r="J8" s="4"/>
      <c r="K8" s="5">
        <v>0</v>
      </c>
      <c r="L8" s="4"/>
      <c r="M8" s="5">
        <v>0</v>
      </c>
      <c r="N8" s="4"/>
      <c r="O8" s="4">
        <v>0</v>
      </c>
      <c r="P8" s="4"/>
      <c r="Q8" s="22">
        <v>0</v>
      </c>
      <c r="R8" s="4"/>
    </row>
    <row r="9" spans="1:18">
      <c r="A9" s="1" t="s">
        <v>110</v>
      </c>
      <c r="C9" s="5">
        <v>9500000</v>
      </c>
      <c r="D9" s="4"/>
      <c r="E9" s="5">
        <v>10363</v>
      </c>
      <c r="F9" s="4"/>
      <c r="G9" s="4" t="s">
        <v>111</v>
      </c>
      <c r="H9" s="4"/>
      <c r="I9" s="22">
        <v>1</v>
      </c>
      <c r="J9" s="4"/>
      <c r="K9" s="5">
        <v>9500000</v>
      </c>
      <c r="L9" s="4"/>
      <c r="M9" s="5">
        <v>11832</v>
      </c>
      <c r="N9" s="4"/>
      <c r="O9" s="4" t="s">
        <v>111</v>
      </c>
      <c r="P9" s="4"/>
      <c r="Q9" s="22">
        <v>1</v>
      </c>
      <c r="R9" s="4"/>
    </row>
    <row r="10" spans="1:18">
      <c r="Q10" s="20"/>
    </row>
    <row r="11" spans="1:18">
      <c r="Q11" s="20"/>
    </row>
    <row r="12" spans="1:18">
      <c r="Q12" s="20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8"/>
  <sheetViews>
    <sheetView rightToLeft="1" topLeftCell="H1" zoomScaleNormal="100" workbookViewId="0">
      <selection activeCell="S12" sqref="S12"/>
    </sheetView>
  </sheetViews>
  <sheetFormatPr defaultRowHeight="24"/>
  <cols>
    <col min="1" max="1" width="33.1406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6" spans="1:37" ht="24.75">
      <c r="A6" s="25" t="s">
        <v>112</v>
      </c>
      <c r="B6" s="25" t="s">
        <v>112</v>
      </c>
      <c r="C6" s="25" t="s">
        <v>112</v>
      </c>
      <c r="D6" s="25" t="s">
        <v>112</v>
      </c>
      <c r="E6" s="25" t="s">
        <v>112</v>
      </c>
      <c r="F6" s="25" t="s">
        <v>112</v>
      </c>
      <c r="G6" s="25" t="s">
        <v>112</v>
      </c>
      <c r="H6" s="25" t="s">
        <v>112</v>
      </c>
      <c r="I6" s="25" t="s">
        <v>112</v>
      </c>
      <c r="J6" s="25" t="s">
        <v>112</v>
      </c>
      <c r="K6" s="25" t="s">
        <v>112</v>
      </c>
      <c r="L6" s="25" t="s">
        <v>112</v>
      </c>
      <c r="M6" s="25" t="s">
        <v>112</v>
      </c>
      <c r="O6" s="25" t="s">
        <v>240</v>
      </c>
      <c r="P6" s="25" t="s">
        <v>4</v>
      </c>
      <c r="Q6" s="25" t="s">
        <v>4</v>
      </c>
      <c r="R6" s="25" t="s">
        <v>4</v>
      </c>
      <c r="S6" s="25" t="s">
        <v>4</v>
      </c>
      <c r="U6" s="25" t="s">
        <v>5</v>
      </c>
      <c r="V6" s="25" t="s">
        <v>5</v>
      </c>
      <c r="W6" s="25" t="s">
        <v>5</v>
      </c>
      <c r="X6" s="25" t="s">
        <v>5</v>
      </c>
      <c r="Y6" s="25" t="s">
        <v>5</v>
      </c>
      <c r="Z6" s="25" t="s">
        <v>5</v>
      </c>
      <c r="AA6" s="25" t="s">
        <v>5</v>
      </c>
      <c r="AC6" s="25" t="s">
        <v>6</v>
      </c>
      <c r="AD6" s="25" t="s">
        <v>6</v>
      </c>
      <c r="AE6" s="25" t="s">
        <v>6</v>
      </c>
      <c r="AF6" s="25" t="s">
        <v>6</v>
      </c>
      <c r="AG6" s="25" t="s">
        <v>6</v>
      </c>
      <c r="AH6" s="25" t="s">
        <v>6</v>
      </c>
      <c r="AI6" s="25" t="s">
        <v>6</v>
      </c>
      <c r="AJ6" s="25" t="s">
        <v>6</v>
      </c>
      <c r="AK6" s="25" t="s">
        <v>6</v>
      </c>
    </row>
    <row r="7" spans="1:37" ht="24.75">
      <c r="A7" s="24" t="s">
        <v>113</v>
      </c>
      <c r="C7" s="24" t="s">
        <v>114</v>
      </c>
      <c r="E7" s="24" t="s">
        <v>115</v>
      </c>
      <c r="G7" s="24" t="s">
        <v>116</v>
      </c>
      <c r="I7" s="24" t="s">
        <v>117</v>
      </c>
      <c r="K7" s="24" t="s">
        <v>118</v>
      </c>
      <c r="M7" s="24" t="s">
        <v>106</v>
      </c>
      <c r="O7" s="24" t="s">
        <v>7</v>
      </c>
      <c r="Q7" s="24" t="s">
        <v>8</v>
      </c>
      <c r="S7" s="24" t="s">
        <v>9</v>
      </c>
      <c r="U7" s="25" t="s">
        <v>10</v>
      </c>
      <c r="V7" s="25" t="s">
        <v>10</v>
      </c>
      <c r="W7" s="25" t="s">
        <v>10</v>
      </c>
      <c r="Y7" s="25" t="s">
        <v>11</v>
      </c>
      <c r="Z7" s="25" t="s">
        <v>11</v>
      </c>
      <c r="AA7" s="25" t="s">
        <v>11</v>
      </c>
      <c r="AC7" s="24" t="s">
        <v>7</v>
      </c>
      <c r="AE7" s="24" t="s">
        <v>119</v>
      </c>
      <c r="AG7" s="24" t="s">
        <v>8</v>
      </c>
      <c r="AI7" s="24" t="s">
        <v>9</v>
      </c>
      <c r="AK7" s="24" t="s">
        <v>13</v>
      </c>
    </row>
    <row r="8" spans="1:37" ht="24.75">
      <c r="A8" s="25" t="s">
        <v>113</v>
      </c>
      <c r="C8" s="25" t="s">
        <v>114</v>
      </c>
      <c r="E8" s="25" t="s">
        <v>115</v>
      </c>
      <c r="G8" s="25" t="s">
        <v>116</v>
      </c>
      <c r="I8" s="25" t="s">
        <v>117</v>
      </c>
      <c r="K8" s="25" t="s">
        <v>118</v>
      </c>
      <c r="M8" s="25" t="s">
        <v>106</v>
      </c>
      <c r="O8" s="25" t="s">
        <v>7</v>
      </c>
      <c r="Q8" s="25" t="s">
        <v>8</v>
      </c>
      <c r="S8" s="25" t="s">
        <v>9</v>
      </c>
      <c r="U8" s="25" t="s">
        <v>7</v>
      </c>
      <c r="V8" s="10"/>
      <c r="W8" s="25" t="s">
        <v>8</v>
      </c>
      <c r="Y8" s="25" t="s">
        <v>7</v>
      </c>
      <c r="AA8" s="25" t="s">
        <v>14</v>
      </c>
      <c r="AC8" s="25" t="s">
        <v>7</v>
      </c>
      <c r="AE8" s="25" t="s">
        <v>119</v>
      </c>
      <c r="AG8" s="25" t="s">
        <v>8</v>
      </c>
      <c r="AI8" s="25" t="s">
        <v>9</v>
      </c>
      <c r="AK8" s="25" t="s">
        <v>13</v>
      </c>
    </row>
    <row r="9" spans="1:37">
      <c r="A9" s="1" t="s">
        <v>120</v>
      </c>
      <c r="C9" s="4" t="s">
        <v>121</v>
      </c>
      <c r="D9" s="4"/>
      <c r="E9" s="4" t="s">
        <v>121</v>
      </c>
      <c r="F9" s="4"/>
      <c r="G9" s="4" t="s">
        <v>122</v>
      </c>
      <c r="H9" s="4"/>
      <c r="I9" s="4" t="s">
        <v>123</v>
      </c>
      <c r="J9" s="4"/>
      <c r="K9" s="5">
        <v>0</v>
      </c>
      <c r="L9" s="4"/>
      <c r="M9" s="5">
        <v>0</v>
      </c>
      <c r="N9" s="4"/>
      <c r="O9" s="5">
        <v>482778</v>
      </c>
      <c r="P9" s="4"/>
      <c r="Q9" s="5">
        <v>388550136719</v>
      </c>
      <c r="R9" s="4"/>
      <c r="S9" s="5">
        <v>479553008260</v>
      </c>
      <c r="T9" s="4"/>
      <c r="U9" s="5">
        <v>0</v>
      </c>
      <c r="V9" s="4"/>
      <c r="W9" s="5">
        <v>0</v>
      </c>
      <c r="X9" s="4"/>
      <c r="Y9" s="5">
        <v>482778</v>
      </c>
      <c r="Z9" s="4"/>
      <c r="AA9" s="5">
        <v>482778000000</v>
      </c>
      <c r="AB9" s="4"/>
      <c r="AC9" s="5">
        <v>0</v>
      </c>
      <c r="AD9" s="4"/>
      <c r="AE9" s="5">
        <v>0</v>
      </c>
      <c r="AF9" s="4"/>
      <c r="AG9" s="5">
        <v>0</v>
      </c>
      <c r="AH9" s="4"/>
      <c r="AI9" s="5">
        <v>0</v>
      </c>
      <c r="AJ9" s="4"/>
      <c r="AK9" s="8">
        <v>0</v>
      </c>
    </row>
    <row r="10" spans="1:37">
      <c r="A10" s="1" t="s">
        <v>124</v>
      </c>
      <c r="C10" s="4" t="s">
        <v>121</v>
      </c>
      <c r="D10" s="4"/>
      <c r="E10" s="4" t="s">
        <v>121</v>
      </c>
      <c r="F10" s="4"/>
      <c r="G10" s="4" t="s">
        <v>125</v>
      </c>
      <c r="H10" s="4"/>
      <c r="I10" s="4" t="s">
        <v>126</v>
      </c>
      <c r="J10" s="4"/>
      <c r="K10" s="5">
        <v>0</v>
      </c>
      <c r="L10" s="4"/>
      <c r="M10" s="5">
        <v>0</v>
      </c>
      <c r="N10" s="4"/>
      <c r="O10" s="5">
        <v>2348</v>
      </c>
      <c r="P10" s="4"/>
      <c r="Q10" s="5">
        <v>1874064383</v>
      </c>
      <c r="R10" s="4"/>
      <c r="S10" s="5">
        <v>2202048286</v>
      </c>
      <c r="T10" s="4"/>
      <c r="U10" s="5">
        <v>0</v>
      </c>
      <c r="V10" s="4"/>
      <c r="W10" s="5">
        <v>0</v>
      </c>
      <c r="X10" s="4"/>
      <c r="Y10" s="5">
        <v>0</v>
      </c>
      <c r="Z10" s="4"/>
      <c r="AA10" s="5">
        <v>0</v>
      </c>
      <c r="AB10" s="4"/>
      <c r="AC10" s="5">
        <v>2348</v>
      </c>
      <c r="AD10" s="4"/>
      <c r="AE10" s="5">
        <v>956500</v>
      </c>
      <c r="AF10" s="4"/>
      <c r="AG10" s="5">
        <v>1874064383</v>
      </c>
      <c r="AH10" s="4"/>
      <c r="AI10" s="5">
        <v>2245454937</v>
      </c>
      <c r="AJ10" s="4"/>
      <c r="AK10" s="8">
        <v>2.0082789485133717E-4</v>
      </c>
    </row>
    <row r="11" spans="1:37">
      <c r="A11" s="1" t="s">
        <v>127</v>
      </c>
      <c r="C11" s="4" t="s">
        <v>121</v>
      </c>
      <c r="D11" s="4"/>
      <c r="E11" s="4" t="s">
        <v>121</v>
      </c>
      <c r="F11" s="4"/>
      <c r="G11" s="4" t="s">
        <v>128</v>
      </c>
      <c r="H11" s="4"/>
      <c r="I11" s="4" t="s">
        <v>129</v>
      </c>
      <c r="J11" s="4"/>
      <c r="K11" s="5">
        <v>0</v>
      </c>
      <c r="L11" s="4"/>
      <c r="M11" s="5">
        <v>0</v>
      </c>
      <c r="N11" s="4"/>
      <c r="O11" s="5">
        <v>97965</v>
      </c>
      <c r="P11" s="4"/>
      <c r="Q11" s="5">
        <v>76993199150</v>
      </c>
      <c r="R11" s="4"/>
      <c r="S11" s="5">
        <v>90679558350</v>
      </c>
      <c r="T11" s="4"/>
      <c r="U11" s="5">
        <v>0</v>
      </c>
      <c r="V11" s="4"/>
      <c r="W11" s="5">
        <v>0</v>
      </c>
      <c r="X11" s="4"/>
      <c r="Y11" s="5">
        <v>0</v>
      </c>
      <c r="Z11" s="4"/>
      <c r="AA11" s="5">
        <v>0</v>
      </c>
      <c r="AB11" s="4"/>
      <c r="AC11" s="5">
        <v>97965</v>
      </c>
      <c r="AD11" s="4"/>
      <c r="AE11" s="5">
        <v>940700</v>
      </c>
      <c r="AF11" s="4"/>
      <c r="AG11" s="5">
        <v>76993199150</v>
      </c>
      <c r="AH11" s="4"/>
      <c r="AI11" s="5">
        <v>92138972283</v>
      </c>
      <c r="AJ11" s="4"/>
      <c r="AK11" s="8">
        <v>8.2406801100549515E-3</v>
      </c>
    </row>
    <row r="12" spans="1:37">
      <c r="A12" s="1" t="s">
        <v>130</v>
      </c>
      <c r="C12" s="4" t="s">
        <v>121</v>
      </c>
      <c r="D12" s="4"/>
      <c r="E12" s="4" t="s">
        <v>121</v>
      </c>
      <c r="F12" s="4"/>
      <c r="G12" s="4" t="s">
        <v>131</v>
      </c>
      <c r="H12" s="4"/>
      <c r="I12" s="4" t="s">
        <v>132</v>
      </c>
      <c r="J12" s="4"/>
      <c r="K12" s="5">
        <v>0</v>
      </c>
      <c r="L12" s="4"/>
      <c r="M12" s="5">
        <v>0</v>
      </c>
      <c r="N12" s="4"/>
      <c r="O12" s="5">
        <v>34430</v>
      </c>
      <c r="P12" s="4"/>
      <c r="Q12" s="5">
        <v>28011834943</v>
      </c>
      <c r="R12" s="4"/>
      <c r="S12" s="5">
        <v>31497739999</v>
      </c>
      <c r="T12" s="4"/>
      <c r="U12" s="5">
        <v>0</v>
      </c>
      <c r="V12" s="4"/>
      <c r="W12" s="5">
        <v>0</v>
      </c>
      <c r="X12" s="4"/>
      <c r="Y12" s="5">
        <v>0</v>
      </c>
      <c r="Z12" s="4"/>
      <c r="AA12" s="5">
        <v>0</v>
      </c>
      <c r="AB12" s="4"/>
      <c r="AC12" s="5">
        <v>34430</v>
      </c>
      <c r="AD12" s="4"/>
      <c r="AE12" s="5">
        <v>930020</v>
      </c>
      <c r="AF12" s="4"/>
      <c r="AG12" s="5">
        <v>28011834943</v>
      </c>
      <c r="AH12" s="4"/>
      <c r="AI12" s="5">
        <v>32014784868</v>
      </c>
      <c r="AJ12" s="4"/>
      <c r="AK12" s="8">
        <v>2.8633225914338999E-3</v>
      </c>
    </row>
    <row r="13" spans="1:37">
      <c r="A13" s="1" t="s">
        <v>133</v>
      </c>
      <c r="C13" s="4" t="s">
        <v>121</v>
      </c>
      <c r="D13" s="4"/>
      <c r="E13" s="4" t="s">
        <v>121</v>
      </c>
      <c r="F13" s="4"/>
      <c r="G13" s="4" t="s">
        <v>134</v>
      </c>
      <c r="H13" s="4"/>
      <c r="I13" s="4" t="s">
        <v>135</v>
      </c>
      <c r="J13" s="4"/>
      <c r="K13" s="5">
        <v>0</v>
      </c>
      <c r="L13" s="4"/>
      <c r="M13" s="5">
        <v>0</v>
      </c>
      <c r="N13" s="4"/>
      <c r="O13" s="5">
        <v>120000</v>
      </c>
      <c r="P13" s="4"/>
      <c r="Q13" s="5">
        <v>100819467532</v>
      </c>
      <c r="R13" s="4"/>
      <c r="S13" s="5">
        <v>104980968750</v>
      </c>
      <c r="T13" s="4"/>
      <c r="U13" s="5">
        <v>0</v>
      </c>
      <c r="V13" s="4"/>
      <c r="W13" s="5">
        <v>0</v>
      </c>
      <c r="X13" s="4"/>
      <c r="Y13" s="5">
        <v>0</v>
      </c>
      <c r="Z13" s="4"/>
      <c r="AA13" s="5">
        <v>0</v>
      </c>
      <c r="AB13" s="4"/>
      <c r="AC13" s="5">
        <v>120000</v>
      </c>
      <c r="AD13" s="4"/>
      <c r="AE13" s="5">
        <v>894400</v>
      </c>
      <c r="AF13" s="4"/>
      <c r="AG13" s="5">
        <v>100819467532</v>
      </c>
      <c r="AH13" s="4"/>
      <c r="AI13" s="5">
        <v>107308546800</v>
      </c>
      <c r="AJ13" s="4"/>
      <c r="AK13" s="8">
        <v>9.5974090587595678E-3</v>
      </c>
    </row>
    <row r="14" spans="1:37">
      <c r="A14" s="1" t="s">
        <v>136</v>
      </c>
      <c r="C14" s="4" t="s">
        <v>121</v>
      </c>
      <c r="D14" s="4"/>
      <c r="E14" s="4" t="s">
        <v>121</v>
      </c>
      <c r="F14" s="4"/>
      <c r="G14" s="4" t="s">
        <v>137</v>
      </c>
      <c r="H14" s="4"/>
      <c r="I14" s="4" t="s">
        <v>138</v>
      </c>
      <c r="J14" s="4"/>
      <c r="K14" s="5">
        <v>0</v>
      </c>
      <c r="L14" s="4"/>
      <c r="M14" s="5">
        <v>0</v>
      </c>
      <c r="N14" s="4"/>
      <c r="O14" s="5">
        <v>137841</v>
      </c>
      <c r="P14" s="4"/>
      <c r="Q14" s="5">
        <v>117313532215</v>
      </c>
      <c r="R14" s="4"/>
      <c r="S14" s="5">
        <v>120300978804</v>
      </c>
      <c r="T14" s="4"/>
      <c r="U14" s="5">
        <v>0</v>
      </c>
      <c r="V14" s="4"/>
      <c r="W14" s="5">
        <v>0</v>
      </c>
      <c r="X14" s="4"/>
      <c r="Y14" s="5">
        <v>0</v>
      </c>
      <c r="Z14" s="4"/>
      <c r="AA14" s="5">
        <v>0</v>
      </c>
      <c r="AB14" s="4"/>
      <c r="AC14" s="5">
        <v>137841</v>
      </c>
      <c r="AD14" s="4"/>
      <c r="AE14" s="5">
        <v>891210</v>
      </c>
      <c r="AF14" s="4"/>
      <c r="AG14" s="5">
        <v>117313532215</v>
      </c>
      <c r="AH14" s="4"/>
      <c r="AI14" s="5">
        <v>122823011903</v>
      </c>
      <c r="AJ14" s="4"/>
      <c r="AK14" s="8">
        <v>1.0984984162156097E-2</v>
      </c>
    </row>
    <row r="15" spans="1:37">
      <c r="A15" s="1" t="s">
        <v>139</v>
      </c>
      <c r="C15" s="4" t="s">
        <v>121</v>
      </c>
      <c r="D15" s="4"/>
      <c r="E15" s="4" t="s">
        <v>121</v>
      </c>
      <c r="F15" s="4"/>
      <c r="G15" s="4" t="s">
        <v>140</v>
      </c>
      <c r="H15" s="4"/>
      <c r="I15" s="4" t="s">
        <v>141</v>
      </c>
      <c r="J15" s="4"/>
      <c r="K15" s="5">
        <v>0</v>
      </c>
      <c r="L15" s="4"/>
      <c r="M15" s="5">
        <v>0</v>
      </c>
      <c r="N15" s="4"/>
      <c r="O15" s="5">
        <v>120000</v>
      </c>
      <c r="P15" s="4"/>
      <c r="Q15" s="5">
        <v>97415317145</v>
      </c>
      <c r="R15" s="4"/>
      <c r="S15" s="5">
        <v>98233391970</v>
      </c>
      <c r="T15" s="4"/>
      <c r="U15" s="5">
        <v>0</v>
      </c>
      <c r="V15" s="4"/>
      <c r="W15" s="5">
        <v>0</v>
      </c>
      <c r="X15" s="4"/>
      <c r="Y15" s="5">
        <v>0</v>
      </c>
      <c r="Z15" s="4"/>
      <c r="AA15" s="5">
        <v>0</v>
      </c>
      <c r="AB15" s="4"/>
      <c r="AC15" s="5">
        <v>120000</v>
      </c>
      <c r="AD15" s="4"/>
      <c r="AE15" s="5">
        <v>833200</v>
      </c>
      <c r="AF15" s="4"/>
      <c r="AG15" s="5">
        <v>97415317145</v>
      </c>
      <c r="AH15" s="4"/>
      <c r="AI15" s="5">
        <v>99965877900</v>
      </c>
      <c r="AJ15" s="4"/>
      <c r="AK15" s="8">
        <v>8.9406990471360397E-3</v>
      </c>
    </row>
    <row r="16" spans="1:37">
      <c r="A16" s="1" t="s">
        <v>142</v>
      </c>
      <c r="C16" s="4" t="s">
        <v>121</v>
      </c>
      <c r="D16" s="4"/>
      <c r="E16" s="4" t="s">
        <v>121</v>
      </c>
      <c r="F16" s="4"/>
      <c r="G16" s="4" t="s">
        <v>143</v>
      </c>
      <c r="H16" s="4"/>
      <c r="I16" s="4" t="s">
        <v>144</v>
      </c>
      <c r="J16" s="4"/>
      <c r="K16" s="5">
        <v>0</v>
      </c>
      <c r="L16" s="4"/>
      <c r="M16" s="5">
        <v>0</v>
      </c>
      <c r="N16" s="4"/>
      <c r="O16" s="5">
        <v>11380</v>
      </c>
      <c r="P16" s="4"/>
      <c r="Q16" s="5">
        <v>9099617167</v>
      </c>
      <c r="R16" s="4"/>
      <c r="S16" s="5">
        <v>9216243053</v>
      </c>
      <c r="T16" s="4"/>
      <c r="U16" s="5">
        <v>0</v>
      </c>
      <c r="V16" s="4"/>
      <c r="W16" s="5">
        <v>0</v>
      </c>
      <c r="X16" s="4"/>
      <c r="Y16" s="5">
        <v>0</v>
      </c>
      <c r="Z16" s="4"/>
      <c r="AA16" s="5">
        <v>0</v>
      </c>
      <c r="AB16" s="4"/>
      <c r="AC16" s="5">
        <v>11380</v>
      </c>
      <c r="AD16" s="4"/>
      <c r="AE16" s="5">
        <v>825950</v>
      </c>
      <c r="AF16" s="4"/>
      <c r="AG16" s="5">
        <v>9099617167</v>
      </c>
      <c r="AH16" s="4"/>
      <c r="AI16" s="5">
        <v>9397607374</v>
      </c>
      <c r="AJ16" s="4"/>
      <c r="AK16" s="8">
        <v>8.4049858870974205E-4</v>
      </c>
    </row>
    <row r="17" spans="1:37">
      <c r="A17" s="1" t="s">
        <v>145</v>
      </c>
      <c r="C17" s="4" t="s">
        <v>121</v>
      </c>
      <c r="D17" s="4"/>
      <c r="E17" s="4" t="s">
        <v>121</v>
      </c>
      <c r="F17" s="4"/>
      <c r="G17" s="4" t="s">
        <v>146</v>
      </c>
      <c r="H17" s="4"/>
      <c r="I17" s="4" t="s">
        <v>147</v>
      </c>
      <c r="J17" s="4"/>
      <c r="K17" s="5">
        <v>0</v>
      </c>
      <c r="L17" s="4"/>
      <c r="M17" s="5">
        <v>0</v>
      </c>
      <c r="N17" s="4"/>
      <c r="O17" s="5">
        <v>269770</v>
      </c>
      <c r="P17" s="4"/>
      <c r="Q17" s="5">
        <v>205545466545</v>
      </c>
      <c r="R17" s="4"/>
      <c r="S17" s="5">
        <v>214039879439</v>
      </c>
      <c r="T17" s="4"/>
      <c r="U17" s="5">
        <v>124350</v>
      </c>
      <c r="V17" s="4"/>
      <c r="W17" s="5">
        <v>99744316520</v>
      </c>
      <c r="X17" s="4"/>
      <c r="Y17" s="5">
        <v>0</v>
      </c>
      <c r="Z17" s="4"/>
      <c r="AA17" s="5">
        <v>0</v>
      </c>
      <c r="AB17" s="4"/>
      <c r="AC17" s="5">
        <v>394120</v>
      </c>
      <c r="AD17" s="4"/>
      <c r="AE17" s="5">
        <v>809900</v>
      </c>
      <c r="AF17" s="4"/>
      <c r="AG17" s="5">
        <v>305289783065</v>
      </c>
      <c r="AH17" s="4"/>
      <c r="AI17" s="5">
        <v>319139933400</v>
      </c>
      <c r="AJ17" s="4"/>
      <c r="AK17" s="8">
        <v>2.8543080482989869E-2</v>
      </c>
    </row>
    <row r="18" spans="1:37">
      <c r="A18" s="1" t="s">
        <v>148</v>
      </c>
      <c r="C18" s="4" t="s">
        <v>121</v>
      </c>
      <c r="D18" s="4"/>
      <c r="E18" s="4" t="s">
        <v>121</v>
      </c>
      <c r="F18" s="4"/>
      <c r="G18" s="4" t="s">
        <v>149</v>
      </c>
      <c r="H18" s="4"/>
      <c r="I18" s="4" t="s">
        <v>150</v>
      </c>
      <c r="J18" s="4"/>
      <c r="K18" s="5">
        <v>0</v>
      </c>
      <c r="L18" s="4"/>
      <c r="M18" s="5">
        <v>0</v>
      </c>
      <c r="N18" s="4"/>
      <c r="O18" s="5">
        <v>38137</v>
      </c>
      <c r="P18" s="4"/>
      <c r="Q18" s="5">
        <v>27806998254</v>
      </c>
      <c r="R18" s="4"/>
      <c r="S18" s="5">
        <v>29093256891</v>
      </c>
      <c r="T18" s="4"/>
      <c r="U18" s="5">
        <v>0</v>
      </c>
      <c r="V18" s="4"/>
      <c r="W18" s="5">
        <v>0</v>
      </c>
      <c r="X18" s="4"/>
      <c r="Y18" s="5">
        <v>0</v>
      </c>
      <c r="Z18" s="4"/>
      <c r="AA18" s="5">
        <v>0</v>
      </c>
      <c r="AB18" s="4"/>
      <c r="AC18" s="5">
        <v>38137</v>
      </c>
      <c r="AD18" s="4"/>
      <c r="AE18" s="5">
        <v>778010</v>
      </c>
      <c r="AF18" s="4"/>
      <c r="AG18" s="5">
        <v>27806998254</v>
      </c>
      <c r="AH18" s="4"/>
      <c r="AI18" s="5">
        <v>29665589507</v>
      </c>
      <c r="AJ18" s="4"/>
      <c r="AK18" s="8">
        <v>2.653216411536798E-3</v>
      </c>
    </row>
    <row r="19" spans="1:37">
      <c r="A19" s="1" t="s">
        <v>151</v>
      </c>
      <c r="C19" s="4" t="s">
        <v>121</v>
      </c>
      <c r="D19" s="4"/>
      <c r="E19" s="4" t="s">
        <v>121</v>
      </c>
      <c r="F19" s="4"/>
      <c r="G19" s="4" t="s">
        <v>152</v>
      </c>
      <c r="H19" s="4"/>
      <c r="I19" s="4" t="s">
        <v>153</v>
      </c>
      <c r="J19" s="4"/>
      <c r="K19" s="5">
        <v>16</v>
      </c>
      <c r="L19" s="4"/>
      <c r="M19" s="5">
        <v>16</v>
      </c>
      <c r="N19" s="4"/>
      <c r="O19" s="5">
        <v>420511</v>
      </c>
      <c r="P19" s="4"/>
      <c r="Q19" s="5">
        <v>416494965631</v>
      </c>
      <c r="R19" s="4"/>
      <c r="S19" s="5">
        <v>416146347600</v>
      </c>
      <c r="T19" s="4"/>
      <c r="U19" s="5">
        <v>0</v>
      </c>
      <c r="V19" s="4"/>
      <c r="W19" s="5">
        <v>0</v>
      </c>
      <c r="X19" s="4"/>
      <c r="Y19" s="5">
        <v>0</v>
      </c>
      <c r="Z19" s="4"/>
      <c r="AA19" s="5">
        <v>0</v>
      </c>
      <c r="AB19" s="4"/>
      <c r="AC19" s="5">
        <v>420511</v>
      </c>
      <c r="AD19" s="4"/>
      <c r="AE19" s="5">
        <v>989800</v>
      </c>
      <c r="AF19" s="4"/>
      <c r="AG19" s="5">
        <v>416494965631</v>
      </c>
      <c r="AH19" s="4"/>
      <c r="AI19" s="5">
        <v>416146347600</v>
      </c>
      <c r="AJ19" s="4"/>
      <c r="AK19" s="8">
        <v>3.7219092470516503E-2</v>
      </c>
    </row>
    <row r="20" spans="1:37">
      <c r="A20" s="1" t="s">
        <v>154</v>
      </c>
      <c r="C20" s="4" t="s">
        <v>121</v>
      </c>
      <c r="D20" s="4"/>
      <c r="E20" s="4" t="s">
        <v>121</v>
      </c>
      <c r="F20" s="4"/>
      <c r="G20" s="4" t="s">
        <v>155</v>
      </c>
      <c r="H20" s="4"/>
      <c r="I20" s="4" t="s">
        <v>156</v>
      </c>
      <c r="J20" s="4"/>
      <c r="K20" s="5">
        <v>15</v>
      </c>
      <c r="L20" s="4"/>
      <c r="M20" s="5">
        <v>15</v>
      </c>
      <c r="N20" s="4"/>
      <c r="O20" s="5">
        <v>100000</v>
      </c>
      <c r="P20" s="4"/>
      <c r="Q20" s="5">
        <v>97415543750</v>
      </c>
      <c r="R20" s="4"/>
      <c r="S20" s="5">
        <v>98172203062</v>
      </c>
      <c r="T20" s="4"/>
      <c r="U20" s="5">
        <v>0</v>
      </c>
      <c r="V20" s="4"/>
      <c r="W20" s="5">
        <v>0</v>
      </c>
      <c r="X20" s="4"/>
      <c r="Y20" s="5">
        <v>0</v>
      </c>
      <c r="Z20" s="4"/>
      <c r="AA20" s="5">
        <v>0</v>
      </c>
      <c r="AB20" s="4"/>
      <c r="AC20" s="5">
        <v>100000</v>
      </c>
      <c r="AD20" s="4"/>
      <c r="AE20" s="5">
        <v>999960</v>
      </c>
      <c r="AF20" s="4"/>
      <c r="AG20" s="5">
        <v>97415543750</v>
      </c>
      <c r="AH20" s="4"/>
      <c r="AI20" s="5">
        <v>99977875725</v>
      </c>
      <c r="AJ20" s="4"/>
      <c r="AK20" s="8">
        <v>8.9417721027105854E-3</v>
      </c>
    </row>
    <row r="21" spans="1:37">
      <c r="A21" s="1" t="s">
        <v>157</v>
      </c>
      <c r="C21" s="4" t="s">
        <v>121</v>
      </c>
      <c r="D21" s="4"/>
      <c r="E21" s="4" t="s">
        <v>121</v>
      </c>
      <c r="F21" s="4"/>
      <c r="G21" s="4" t="s">
        <v>158</v>
      </c>
      <c r="H21" s="4"/>
      <c r="I21" s="4" t="s">
        <v>159</v>
      </c>
      <c r="J21" s="4"/>
      <c r="K21" s="5">
        <v>18</v>
      </c>
      <c r="L21" s="4"/>
      <c r="M21" s="5">
        <v>18</v>
      </c>
      <c r="N21" s="4"/>
      <c r="O21" s="5">
        <v>250000</v>
      </c>
      <c r="P21" s="4"/>
      <c r="Q21" s="5">
        <v>250019062500</v>
      </c>
      <c r="R21" s="4"/>
      <c r="S21" s="5">
        <v>249954687500</v>
      </c>
      <c r="T21" s="4"/>
      <c r="U21" s="5">
        <v>0</v>
      </c>
      <c r="V21" s="4"/>
      <c r="W21" s="5">
        <v>0</v>
      </c>
      <c r="X21" s="4"/>
      <c r="Y21" s="5">
        <v>0</v>
      </c>
      <c r="Z21" s="4"/>
      <c r="AA21" s="5">
        <v>0</v>
      </c>
      <c r="AB21" s="4"/>
      <c r="AC21" s="5">
        <v>250000</v>
      </c>
      <c r="AD21" s="4"/>
      <c r="AE21" s="5">
        <v>1000000</v>
      </c>
      <c r="AF21" s="4"/>
      <c r="AG21" s="5">
        <v>250019062500</v>
      </c>
      <c r="AH21" s="4"/>
      <c r="AI21" s="5">
        <v>249954687500</v>
      </c>
      <c r="AJ21" s="4"/>
      <c r="AK21" s="8">
        <v>2.2355324469755255E-2</v>
      </c>
    </row>
    <row r="22" spans="1:37">
      <c r="A22" s="1" t="s">
        <v>160</v>
      </c>
      <c r="C22" s="4" t="s">
        <v>121</v>
      </c>
      <c r="D22" s="4"/>
      <c r="E22" s="4" t="s">
        <v>121</v>
      </c>
      <c r="F22" s="4"/>
      <c r="G22" s="4" t="s">
        <v>161</v>
      </c>
      <c r="H22" s="4"/>
      <c r="I22" s="4" t="s">
        <v>162</v>
      </c>
      <c r="J22" s="4"/>
      <c r="K22" s="5">
        <v>18</v>
      </c>
      <c r="L22" s="4"/>
      <c r="M22" s="5">
        <v>18</v>
      </c>
      <c r="N22" s="4"/>
      <c r="O22" s="5">
        <v>10000</v>
      </c>
      <c r="P22" s="4"/>
      <c r="Q22" s="5">
        <v>10001802495</v>
      </c>
      <c r="R22" s="4"/>
      <c r="S22" s="5">
        <v>9998177507</v>
      </c>
      <c r="T22" s="4"/>
      <c r="U22" s="5">
        <v>0</v>
      </c>
      <c r="V22" s="4"/>
      <c r="W22" s="5">
        <v>0</v>
      </c>
      <c r="X22" s="4"/>
      <c r="Y22" s="5">
        <v>0</v>
      </c>
      <c r="Z22" s="4"/>
      <c r="AA22" s="5">
        <v>0</v>
      </c>
      <c r="AB22" s="4"/>
      <c r="AC22" s="5">
        <v>10000</v>
      </c>
      <c r="AD22" s="4"/>
      <c r="AE22" s="5">
        <v>999999</v>
      </c>
      <c r="AF22" s="4"/>
      <c r="AG22" s="5">
        <v>10001802495</v>
      </c>
      <c r="AH22" s="4"/>
      <c r="AI22" s="5">
        <v>9998177508</v>
      </c>
      <c r="AJ22" s="4"/>
      <c r="AK22" s="8">
        <v>8.9421208450456342E-4</v>
      </c>
    </row>
    <row r="23" spans="1:37">
      <c r="A23" s="1" t="s">
        <v>163</v>
      </c>
      <c r="C23" s="4" t="s">
        <v>121</v>
      </c>
      <c r="D23" s="4"/>
      <c r="E23" s="4" t="s">
        <v>121</v>
      </c>
      <c r="F23" s="4"/>
      <c r="G23" s="4" t="s">
        <v>164</v>
      </c>
      <c r="H23" s="4"/>
      <c r="I23" s="4" t="s">
        <v>165</v>
      </c>
      <c r="J23" s="4"/>
      <c r="K23" s="5">
        <v>19</v>
      </c>
      <c r="L23" s="4"/>
      <c r="M23" s="5">
        <v>19</v>
      </c>
      <c r="N23" s="4"/>
      <c r="O23" s="5">
        <v>375000</v>
      </c>
      <c r="P23" s="4"/>
      <c r="Q23" s="5">
        <v>373243142447</v>
      </c>
      <c r="R23" s="4"/>
      <c r="S23" s="5">
        <v>374928281929</v>
      </c>
      <c r="T23" s="4"/>
      <c r="U23" s="5">
        <v>30000</v>
      </c>
      <c r="V23" s="4"/>
      <c r="W23" s="5">
        <v>30005137441</v>
      </c>
      <c r="X23" s="4"/>
      <c r="Y23" s="5">
        <v>0</v>
      </c>
      <c r="Z23" s="4"/>
      <c r="AA23" s="5">
        <v>0</v>
      </c>
      <c r="AB23" s="4"/>
      <c r="AC23" s="5">
        <v>405000</v>
      </c>
      <c r="AD23" s="4"/>
      <c r="AE23" s="5">
        <v>999990</v>
      </c>
      <c r="AF23" s="4"/>
      <c r="AG23" s="5">
        <v>403248279888</v>
      </c>
      <c r="AH23" s="4"/>
      <c r="AI23" s="5">
        <v>404922544484</v>
      </c>
      <c r="AJ23" s="4"/>
      <c r="AK23" s="8">
        <v>3.6215263484741508E-2</v>
      </c>
    </row>
    <row r="24" spans="1:37">
      <c r="A24" s="1" t="s">
        <v>166</v>
      </c>
      <c r="C24" s="4" t="s">
        <v>121</v>
      </c>
      <c r="D24" s="4"/>
      <c r="E24" s="4" t="s">
        <v>121</v>
      </c>
      <c r="F24" s="4"/>
      <c r="G24" s="4" t="s">
        <v>167</v>
      </c>
      <c r="H24" s="4"/>
      <c r="I24" s="4" t="s">
        <v>168</v>
      </c>
      <c r="J24" s="4"/>
      <c r="K24" s="5">
        <v>0</v>
      </c>
      <c r="L24" s="4"/>
      <c r="M24" s="5">
        <v>0</v>
      </c>
      <c r="N24" s="4"/>
      <c r="O24" s="5">
        <v>0</v>
      </c>
      <c r="P24" s="4"/>
      <c r="Q24" s="5">
        <v>0</v>
      </c>
      <c r="R24" s="4"/>
      <c r="S24" s="5">
        <v>0</v>
      </c>
      <c r="T24" s="4"/>
      <c r="U24" s="5">
        <v>29349</v>
      </c>
      <c r="V24" s="4"/>
      <c r="W24" s="5">
        <v>27945273974</v>
      </c>
      <c r="X24" s="4"/>
      <c r="Y24" s="5">
        <v>0</v>
      </c>
      <c r="Z24" s="4"/>
      <c r="AA24" s="5">
        <v>0</v>
      </c>
      <c r="AB24" s="4"/>
      <c r="AC24" s="5">
        <v>29349</v>
      </c>
      <c r="AD24" s="4"/>
      <c r="AE24" s="5">
        <v>953000</v>
      </c>
      <c r="AF24" s="4"/>
      <c r="AG24" s="5">
        <v>27945273974</v>
      </c>
      <c r="AH24" s="4"/>
      <c r="AI24" s="5">
        <v>27964527510</v>
      </c>
      <c r="AJ24" s="4"/>
      <c r="AK24" s="8">
        <v>2.501077664844541E-3</v>
      </c>
    </row>
    <row r="25" spans="1:37">
      <c r="A25" s="1" t="s">
        <v>169</v>
      </c>
      <c r="C25" s="4" t="s">
        <v>121</v>
      </c>
      <c r="D25" s="4"/>
      <c r="E25" s="4" t="s">
        <v>121</v>
      </c>
      <c r="F25" s="4"/>
      <c r="G25" s="4" t="s">
        <v>155</v>
      </c>
      <c r="H25" s="4"/>
      <c r="I25" s="4" t="s">
        <v>170</v>
      </c>
      <c r="J25" s="4"/>
      <c r="K25" s="5">
        <v>15</v>
      </c>
      <c r="L25" s="4"/>
      <c r="M25" s="5">
        <v>15</v>
      </c>
      <c r="N25" s="4"/>
      <c r="O25" s="5">
        <v>0</v>
      </c>
      <c r="P25" s="4"/>
      <c r="Q25" s="5">
        <v>0</v>
      </c>
      <c r="R25" s="4"/>
      <c r="S25" s="5">
        <v>0</v>
      </c>
      <c r="T25" s="4"/>
      <c r="U25" s="5">
        <v>140000</v>
      </c>
      <c r="V25" s="4"/>
      <c r="W25" s="5">
        <v>137776805000</v>
      </c>
      <c r="X25" s="4"/>
      <c r="Y25" s="5">
        <v>0</v>
      </c>
      <c r="Z25" s="4"/>
      <c r="AA25" s="5">
        <v>0</v>
      </c>
      <c r="AB25" s="4"/>
      <c r="AC25" s="5">
        <v>140000</v>
      </c>
      <c r="AD25" s="4"/>
      <c r="AE25" s="5">
        <v>999990</v>
      </c>
      <c r="AF25" s="4"/>
      <c r="AG25" s="5">
        <v>137776805000</v>
      </c>
      <c r="AH25" s="4"/>
      <c r="AI25" s="5">
        <v>139973225253</v>
      </c>
      <c r="AJ25" s="4"/>
      <c r="AK25" s="8">
        <v>1.2518856513178833E-2</v>
      </c>
    </row>
    <row r="26" spans="1:37" ht="24.75" thickBot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1">
        <f>SUM(Q9:Q25)</f>
        <v>2200604150876</v>
      </c>
      <c r="R26" s="4"/>
      <c r="S26" s="11">
        <f>SUM(S9:S25)</f>
        <v>2328996771400</v>
      </c>
      <c r="T26" s="4"/>
      <c r="U26" s="4"/>
      <c r="V26" s="4"/>
      <c r="W26" s="11">
        <f>SUM(W9:W25)</f>
        <v>295471532935</v>
      </c>
      <c r="X26" s="4"/>
      <c r="Y26" s="4"/>
      <c r="Z26" s="4"/>
      <c r="AA26" s="11">
        <f>SUM(AA9:AA25)</f>
        <v>482778000000</v>
      </c>
      <c r="AB26" s="4"/>
      <c r="AC26" s="4"/>
      <c r="AD26" s="4"/>
      <c r="AE26" s="4"/>
      <c r="AF26" s="4"/>
      <c r="AG26" s="11">
        <f>SUM(AG9:AG25)</f>
        <v>2107525547092</v>
      </c>
      <c r="AH26" s="4"/>
      <c r="AI26" s="11">
        <f>SUM(AI9:AI25)</f>
        <v>2163637164552</v>
      </c>
      <c r="AJ26" s="4"/>
      <c r="AK26" s="13">
        <f>SUM(AK9:AK25)</f>
        <v>0.19351031713788011</v>
      </c>
    </row>
    <row r="27" spans="1:37" ht="24.75" thickTop="1">
      <c r="Q27" s="3"/>
      <c r="S27" s="3"/>
      <c r="AG27" s="3"/>
      <c r="AI27" s="3"/>
    </row>
    <row r="28" spans="1:37">
      <c r="Q28" s="3"/>
      <c r="R28" s="3"/>
      <c r="S28" s="3"/>
      <c r="AI28" s="3"/>
      <c r="AK28" s="12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K14" sqref="K14"/>
    </sheetView>
  </sheetViews>
  <sheetFormatPr defaultRowHeight="24"/>
  <cols>
    <col min="1" max="1" width="26.285156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6.5703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>
      <c r="A6" s="24" t="s">
        <v>172</v>
      </c>
      <c r="C6" s="25" t="s">
        <v>173</v>
      </c>
      <c r="D6" s="25" t="s">
        <v>173</v>
      </c>
      <c r="E6" s="25" t="s">
        <v>173</v>
      </c>
      <c r="F6" s="25" t="s">
        <v>173</v>
      </c>
      <c r="G6" s="25" t="s">
        <v>173</v>
      </c>
      <c r="H6" s="25" t="s">
        <v>173</v>
      </c>
      <c r="I6" s="25" t="s">
        <v>173</v>
      </c>
      <c r="K6" s="25" t="s">
        <v>240</v>
      </c>
      <c r="M6" s="25" t="s">
        <v>5</v>
      </c>
      <c r="N6" s="25" t="s">
        <v>5</v>
      </c>
      <c r="O6" s="25" t="s">
        <v>5</v>
      </c>
      <c r="Q6" s="25" t="s">
        <v>6</v>
      </c>
      <c r="R6" s="25" t="s">
        <v>6</v>
      </c>
      <c r="S6" s="25" t="s">
        <v>6</v>
      </c>
    </row>
    <row r="7" spans="1:19" ht="24.75">
      <c r="A7" s="25" t="s">
        <v>172</v>
      </c>
      <c r="C7" s="25" t="s">
        <v>174</v>
      </c>
      <c r="E7" s="25" t="s">
        <v>175</v>
      </c>
      <c r="G7" s="25" t="s">
        <v>176</v>
      </c>
      <c r="I7" s="25" t="s">
        <v>118</v>
      </c>
      <c r="K7" s="25" t="s">
        <v>177</v>
      </c>
      <c r="M7" s="25" t="s">
        <v>178</v>
      </c>
      <c r="O7" s="25" t="s">
        <v>179</v>
      </c>
      <c r="Q7" s="25" t="s">
        <v>177</v>
      </c>
      <c r="S7" s="25" t="s">
        <v>171</v>
      </c>
    </row>
    <row r="8" spans="1:19">
      <c r="A8" s="1" t="s">
        <v>180</v>
      </c>
      <c r="C8" s="1" t="s">
        <v>181</v>
      </c>
      <c r="E8" s="1" t="s">
        <v>182</v>
      </c>
      <c r="G8" s="1" t="s">
        <v>183</v>
      </c>
      <c r="I8" s="5">
        <v>8</v>
      </c>
      <c r="K8" s="5">
        <v>468159730075</v>
      </c>
      <c r="L8" s="4"/>
      <c r="M8" s="5">
        <v>976970605705</v>
      </c>
      <c r="N8" s="4"/>
      <c r="O8" s="5">
        <v>1105816983800</v>
      </c>
      <c r="P8" s="4"/>
      <c r="Q8" s="5">
        <v>339313351980</v>
      </c>
      <c r="R8" s="4"/>
      <c r="S8" s="8">
        <v>3.0347340777248561E-2</v>
      </c>
    </row>
    <row r="9" spans="1:19">
      <c r="A9" s="1" t="s">
        <v>184</v>
      </c>
      <c r="C9" s="1" t="s">
        <v>185</v>
      </c>
      <c r="E9" s="1" t="s">
        <v>182</v>
      </c>
      <c r="G9" s="1" t="s">
        <v>186</v>
      </c>
      <c r="I9" s="5">
        <v>10</v>
      </c>
      <c r="K9" s="5">
        <v>106016804337</v>
      </c>
      <c r="L9" s="4"/>
      <c r="M9" s="5">
        <v>692572450</v>
      </c>
      <c r="N9" s="4"/>
      <c r="O9" s="5">
        <v>0</v>
      </c>
      <c r="P9" s="4"/>
      <c r="Q9" s="5">
        <v>106709376787</v>
      </c>
      <c r="R9" s="4"/>
      <c r="S9" s="8">
        <v>9.543820785672421E-3</v>
      </c>
    </row>
    <row r="10" spans="1:19" ht="24.75" thickBot="1">
      <c r="K10" s="14">
        <f t="shared" ref="K10:R10" si="0">SUM(K8:K9)</f>
        <v>574176534412</v>
      </c>
      <c r="L10" s="3">
        <f t="shared" si="0"/>
        <v>0</v>
      </c>
      <c r="M10" s="14">
        <f t="shared" si="0"/>
        <v>977663178155</v>
      </c>
      <c r="N10" s="3">
        <f t="shared" si="0"/>
        <v>0</v>
      </c>
      <c r="O10" s="14">
        <f t="shared" si="0"/>
        <v>1105816983800</v>
      </c>
      <c r="P10" s="3">
        <f t="shared" si="0"/>
        <v>0</v>
      </c>
      <c r="Q10" s="14">
        <f t="shared" si="0"/>
        <v>446022728767</v>
      </c>
      <c r="R10" s="3">
        <f t="shared" si="0"/>
        <v>0</v>
      </c>
      <c r="S10" s="9">
        <f>SUM(S8:S9)</f>
        <v>3.9891161562920982E-2</v>
      </c>
    </row>
    <row r="11" spans="1:19" ht="24.75" thickTop="1"/>
    <row r="12" spans="1:19">
      <c r="S12" s="12"/>
    </row>
  </sheetData>
  <mergeCells count="17"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4"/>
  <sheetViews>
    <sheetView rightToLeft="1" workbookViewId="0">
      <selection activeCell="I8" sqref="I8"/>
    </sheetView>
  </sheetViews>
  <sheetFormatPr defaultRowHeight="24"/>
  <cols>
    <col min="1" max="1" width="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21.85546875" style="1" bestFit="1" customWidth="1"/>
    <col min="11" max="11" width="37" style="1" customWidth="1"/>
    <col min="12" max="16384" width="9.140625" style="1"/>
  </cols>
  <sheetData>
    <row r="2" spans="1:11" ht="24.75">
      <c r="A2" s="23" t="s">
        <v>0</v>
      </c>
      <c r="B2" s="23"/>
      <c r="C2" s="23"/>
      <c r="D2" s="23"/>
      <c r="E2" s="23"/>
      <c r="F2" s="23"/>
      <c r="G2" s="23"/>
    </row>
    <row r="3" spans="1:11" ht="24.75">
      <c r="A3" s="23" t="s">
        <v>187</v>
      </c>
      <c r="B3" s="23"/>
      <c r="C3" s="23"/>
      <c r="D3" s="23"/>
      <c r="E3" s="23"/>
      <c r="F3" s="23"/>
      <c r="G3" s="23"/>
    </row>
    <row r="4" spans="1:11" ht="24.75">
      <c r="A4" s="23" t="s">
        <v>2</v>
      </c>
      <c r="B4" s="23"/>
      <c r="C4" s="23"/>
      <c r="D4" s="23"/>
      <c r="E4" s="23"/>
      <c r="F4" s="23"/>
      <c r="G4" s="23"/>
    </row>
    <row r="6" spans="1:11" ht="24.75">
      <c r="A6" s="25" t="s">
        <v>191</v>
      </c>
      <c r="C6" s="25" t="s">
        <v>177</v>
      </c>
      <c r="E6" s="25" t="s">
        <v>227</v>
      </c>
      <c r="G6" s="25" t="s">
        <v>13</v>
      </c>
      <c r="J6" s="3"/>
    </row>
    <row r="7" spans="1:11">
      <c r="A7" s="1" t="s">
        <v>237</v>
      </c>
      <c r="C7" s="6">
        <f>'سرمایه‌گذاری در سهام'!I104</f>
        <v>-282749013306</v>
      </c>
      <c r="D7" s="6"/>
      <c r="E7" s="8">
        <f>C7/$C$11</f>
        <v>1.1865443679022223</v>
      </c>
      <c r="F7" s="6"/>
      <c r="G7" s="8">
        <v>-2.5026017283380612E-2</v>
      </c>
      <c r="J7" s="12"/>
      <c r="K7" s="3"/>
    </row>
    <row r="8" spans="1:11">
      <c r="A8" s="1" t="s">
        <v>238</v>
      </c>
      <c r="C8" s="6">
        <f>'سرمایه‌گذاری در اوراق بهادار'!I30</f>
        <v>39275678596</v>
      </c>
      <c r="D8" s="6"/>
      <c r="E8" s="8">
        <f t="shared" ref="E8:E10" si="0">C8/$C$11</f>
        <v>-0.16481873690284862</v>
      </c>
      <c r="F8" s="6"/>
      <c r="G8" s="8">
        <v>3.512718835422526E-3</v>
      </c>
      <c r="J8" s="12"/>
      <c r="K8" s="3"/>
    </row>
    <row r="9" spans="1:11">
      <c r="A9" s="1" t="s">
        <v>239</v>
      </c>
      <c r="C9" s="6">
        <f>'درآمد سپرده بانکی'!E10</f>
        <v>3300768256</v>
      </c>
      <c r="D9" s="6"/>
      <c r="E9" s="8">
        <f t="shared" si="0"/>
        <v>-1.3851535459360458E-2</v>
      </c>
      <c r="F9" s="6"/>
      <c r="G9" s="8">
        <v>2.9521248871297194E-4</v>
      </c>
      <c r="J9" s="12"/>
      <c r="K9" s="3"/>
    </row>
    <row r="10" spans="1:11">
      <c r="A10" s="1" t="s">
        <v>234</v>
      </c>
      <c r="C10" s="6">
        <f>'سایر درآمدها'!C11</f>
        <v>1876367041</v>
      </c>
      <c r="D10" s="6"/>
      <c r="E10" s="8">
        <f t="shared" si="0"/>
        <v>-7.8740955400132019E-3</v>
      </c>
      <c r="F10" s="6"/>
      <c r="G10" s="8">
        <v>1.6781759304237718E-4</v>
      </c>
      <c r="J10" s="12"/>
    </row>
    <row r="11" spans="1:11" ht="24.75" thickBot="1">
      <c r="C11" s="7">
        <f>SUM(C7:C10)</f>
        <v>-238296199413</v>
      </c>
      <c r="D11" s="6"/>
      <c r="E11" s="9">
        <f>SUM(E7:E10)</f>
        <v>1</v>
      </c>
      <c r="F11" s="6"/>
      <c r="G11" s="9">
        <f>SUM(G7:G9)</f>
        <v>-2.1218085959245115E-2</v>
      </c>
      <c r="J11" s="12"/>
    </row>
    <row r="12" spans="1:11" ht="24.75" thickTop="1">
      <c r="J12" s="12"/>
    </row>
    <row r="13" spans="1:11">
      <c r="J13" s="12"/>
    </row>
    <row r="14" spans="1:11">
      <c r="J14" s="12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2"/>
  <sheetViews>
    <sheetView rightToLeft="1" workbookViewId="0">
      <selection activeCell="E24" sqref="E24"/>
    </sheetView>
  </sheetViews>
  <sheetFormatPr defaultRowHeight="24"/>
  <cols>
    <col min="1" max="1" width="33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>
      <c r="A6" s="25" t="s">
        <v>188</v>
      </c>
      <c r="B6" s="25" t="s">
        <v>188</v>
      </c>
      <c r="C6" s="25" t="s">
        <v>188</v>
      </c>
      <c r="D6" s="25" t="s">
        <v>188</v>
      </c>
      <c r="E6" s="25" t="s">
        <v>188</v>
      </c>
      <c r="F6" s="25" t="s">
        <v>188</v>
      </c>
      <c r="G6" s="25" t="s">
        <v>188</v>
      </c>
      <c r="I6" s="25" t="s">
        <v>189</v>
      </c>
      <c r="J6" s="25" t="s">
        <v>189</v>
      </c>
      <c r="K6" s="25" t="s">
        <v>189</v>
      </c>
      <c r="L6" s="25" t="s">
        <v>189</v>
      </c>
      <c r="M6" s="25" t="s">
        <v>189</v>
      </c>
      <c r="O6" s="25" t="s">
        <v>190</v>
      </c>
      <c r="P6" s="25" t="s">
        <v>190</v>
      </c>
      <c r="Q6" s="25" t="s">
        <v>190</v>
      </c>
      <c r="R6" s="25" t="s">
        <v>190</v>
      </c>
      <c r="S6" s="25" t="s">
        <v>190</v>
      </c>
    </row>
    <row r="7" spans="1:19" ht="24.75">
      <c r="A7" s="25" t="s">
        <v>191</v>
      </c>
      <c r="C7" s="25" t="s">
        <v>192</v>
      </c>
      <c r="E7" s="25" t="s">
        <v>117</v>
      </c>
      <c r="G7" s="25" t="s">
        <v>118</v>
      </c>
      <c r="I7" s="25" t="s">
        <v>193</v>
      </c>
      <c r="K7" s="25" t="s">
        <v>194</v>
      </c>
      <c r="M7" s="25" t="s">
        <v>195</v>
      </c>
      <c r="O7" s="25" t="s">
        <v>193</v>
      </c>
      <c r="Q7" s="25" t="s">
        <v>194</v>
      </c>
      <c r="S7" s="25" t="s">
        <v>195</v>
      </c>
    </row>
    <row r="8" spans="1:19">
      <c r="A8" s="1" t="s">
        <v>157</v>
      </c>
      <c r="C8" s="4" t="s">
        <v>241</v>
      </c>
      <c r="E8" s="4" t="s">
        <v>159</v>
      </c>
      <c r="F8" s="4"/>
      <c r="G8" s="5">
        <v>18</v>
      </c>
      <c r="H8" s="4"/>
      <c r="I8" s="5">
        <v>3545136985</v>
      </c>
      <c r="J8" s="4"/>
      <c r="K8" s="5">
        <v>0</v>
      </c>
      <c r="L8" s="4"/>
      <c r="M8" s="5">
        <v>3545136985</v>
      </c>
      <c r="N8" s="4"/>
      <c r="O8" s="5">
        <v>5733000000</v>
      </c>
      <c r="P8" s="4"/>
      <c r="Q8" s="5">
        <v>0</v>
      </c>
      <c r="R8" s="4"/>
      <c r="S8" s="5">
        <v>5733000000</v>
      </c>
    </row>
    <row r="9" spans="1:19">
      <c r="A9" s="1" t="s">
        <v>196</v>
      </c>
      <c r="C9" s="4" t="s">
        <v>241</v>
      </c>
      <c r="E9" s="4" t="s">
        <v>197</v>
      </c>
      <c r="F9" s="4"/>
      <c r="G9" s="5">
        <v>15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17172098</v>
      </c>
      <c r="P9" s="4"/>
      <c r="Q9" s="5">
        <v>0</v>
      </c>
      <c r="R9" s="4"/>
      <c r="S9" s="5">
        <v>17172098</v>
      </c>
    </row>
    <row r="10" spans="1:19">
      <c r="A10" s="1" t="s">
        <v>169</v>
      </c>
      <c r="C10" s="4" t="s">
        <v>241</v>
      </c>
      <c r="E10" s="4" t="s">
        <v>170</v>
      </c>
      <c r="F10" s="4"/>
      <c r="G10" s="5">
        <v>15</v>
      </c>
      <c r="H10" s="4"/>
      <c r="I10" s="5">
        <v>390223643</v>
      </c>
      <c r="J10" s="4"/>
      <c r="K10" s="5">
        <v>0</v>
      </c>
      <c r="L10" s="4"/>
      <c r="M10" s="5">
        <v>390223643</v>
      </c>
      <c r="N10" s="4"/>
      <c r="O10" s="5">
        <v>390223643</v>
      </c>
      <c r="P10" s="4"/>
      <c r="Q10" s="5">
        <v>0</v>
      </c>
      <c r="R10" s="4"/>
      <c r="S10" s="5">
        <v>390223643</v>
      </c>
    </row>
    <row r="11" spans="1:19">
      <c r="A11" s="1" t="s">
        <v>154</v>
      </c>
      <c r="C11" s="4" t="s">
        <v>241</v>
      </c>
      <c r="E11" s="4" t="s">
        <v>156</v>
      </c>
      <c r="F11" s="4"/>
      <c r="G11" s="5">
        <v>15</v>
      </c>
      <c r="H11" s="4"/>
      <c r="I11" s="5">
        <v>1198458904</v>
      </c>
      <c r="J11" s="4"/>
      <c r="K11" s="5">
        <v>0</v>
      </c>
      <c r="L11" s="4"/>
      <c r="M11" s="5">
        <v>1198458904</v>
      </c>
      <c r="N11" s="4"/>
      <c r="O11" s="5">
        <v>3604490063</v>
      </c>
      <c r="P11" s="4"/>
      <c r="Q11" s="5">
        <v>0</v>
      </c>
      <c r="R11" s="4"/>
      <c r="S11" s="5">
        <v>3604490063</v>
      </c>
    </row>
    <row r="12" spans="1:19">
      <c r="A12" s="1" t="s">
        <v>160</v>
      </c>
      <c r="C12" s="4" t="s">
        <v>241</v>
      </c>
      <c r="E12" s="4" t="s">
        <v>162</v>
      </c>
      <c r="F12" s="4"/>
      <c r="G12" s="5">
        <v>18</v>
      </c>
      <c r="H12" s="4"/>
      <c r="I12" s="5">
        <v>146681919</v>
      </c>
      <c r="J12" s="4"/>
      <c r="K12" s="5">
        <v>0</v>
      </c>
      <c r="L12" s="4"/>
      <c r="M12" s="5">
        <v>146681919</v>
      </c>
      <c r="N12" s="4"/>
      <c r="O12" s="5">
        <v>523238147</v>
      </c>
      <c r="P12" s="4"/>
      <c r="Q12" s="5">
        <v>0</v>
      </c>
      <c r="R12" s="4"/>
      <c r="S12" s="5">
        <v>523238147</v>
      </c>
    </row>
    <row r="13" spans="1:19">
      <c r="A13" s="1" t="s">
        <v>163</v>
      </c>
      <c r="C13" s="4" t="s">
        <v>241</v>
      </c>
      <c r="E13" s="4" t="s">
        <v>165</v>
      </c>
      <c r="F13" s="4"/>
      <c r="G13" s="5">
        <v>19</v>
      </c>
      <c r="H13" s="4"/>
      <c r="I13" s="5">
        <v>6369185451</v>
      </c>
      <c r="J13" s="4"/>
      <c r="K13" s="5">
        <v>0</v>
      </c>
      <c r="L13" s="4"/>
      <c r="M13" s="5">
        <v>6369185451</v>
      </c>
      <c r="N13" s="4"/>
      <c r="O13" s="5">
        <v>14409327458</v>
      </c>
      <c r="P13" s="4"/>
      <c r="Q13" s="5">
        <v>0</v>
      </c>
      <c r="R13" s="4"/>
      <c r="S13" s="5">
        <v>14409327458</v>
      </c>
    </row>
    <row r="14" spans="1:19">
      <c r="A14" s="1" t="s">
        <v>151</v>
      </c>
      <c r="C14" s="4" t="s">
        <v>241</v>
      </c>
      <c r="E14" s="4" t="s">
        <v>153</v>
      </c>
      <c r="F14" s="4"/>
      <c r="G14" s="5">
        <v>16</v>
      </c>
      <c r="H14" s="4"/>
      <c r="I14" s="5">
        <v>5679131473</v>
      </c>
      <c r="J14" s="4"/>
      <c r="K14" s="5">
        <v>0</v>
      </c>
      <c r="L14" s="4"/>
      <c r="M14" s="5">
        <v>5679131473</v>
      </c>
      <c r="N14" s="4"/>
      <c r="O14" s="5">
        <v>10429929046</v>
      </c>
      <c r="P14" s="4"/>
      <c r="Q14" s="5">
        <v>0</v>
      </c>
      <c r="R14" s="4"/>
      <c r="S14" s="5">
        <v>10429929046</v>
      </c>
    </row>
    <row r="15" spans="1:19">
      <c r="A15" s="1" t="s">
        <v>180</v>
      </c>
      <c r="C15" s="5">
        <v>1</v>
      </c>
      <c r="E15" s="4" t="s">
        <v>241</v>
      </c>
      <c r="F15" s="4"/>
      <c r="G15" s="5">
        <v>8</v>
      </c>
      <c r="H15" s="4"/>
      <c r="I15" s="5">
        <v>2608195806</v>
      </c>
      <c r="J15" s="4"/>
      <c r="K15" s="5">
        <v>0</v>
      </c>
      <c r="L15" s="4"/>
      <c r="M15" s="5">
        <v>2608195806</v>
      </c>
      <c r="N15" s="4"/>
      <c r="O15" s="5">
        <v>17633546940</v>
      </c>
      <c r="P15" s="4"/>
      <c r="Q15" s="5">
        <v>0</v>
      </c>
      <c r="R15" s="4"/>
      <c r="S15" s="5">
        <v>17633546940</v>
      </c>
    </row>
    <row r="16" spans="1:19">
      <c r="A16" s="1" t="s">
        <v>184</v>
      </c>
      <c r="C16" s="5">
        <v>25</v>
      </c>
      <c r="E16" s="4" t="s">
        <v>241</v>
      </c>
      <c r="F16" s="4"/>
      <c r="G16" s="5">
        <v>10</v>
      </c>
      <c r="H16" s="4"/>
      <c r="I16" s="5">
        <v>692572450</v>
      </c>
      <c r="J16" s="4"/>
      <c r="K16" s="5">
        <v>0</v>
      </c>
      <c r="L16" s="4"/>
      <c r="M16" s="5">
        <v>692572450</v>
      </c>
      <c r="N16" s="4"/>
      <c r="O16" s="5">
        <v>2743297866</v>
      </c>
      <c r="P16" s="4"/>
      <c r="Q16" s="5">
        <v>0</v>
      </c>
      <c r="R16" s="4"/>
      <c r="S16" s="5">
        <v>2743297866</v>
      </c>
    </row>
    <row r="17" spans="5:20" ht="24.75" thickBot="1">
      <c r="E17" s="4"/>
      <c r="F17" s="4"/>
      <c r="G17" s="4"/>
      <c r="H17" s="4"/>
      <c r="I17" s="11">
        <f>SUM(I8:I16)</f>
        <v>20629586631</v>
      </c>
      <c r="J17" s="4"/>
      <c r="K17" s="11">
        <f>SUM(K8:K16)</f>
        <v>0</v>
      </c>
      <c r="L17" s="4"/>
      <c r="M17" s="11">
        <f>SUM(M8:M16)</f>
        <v>20629586631</v>
      </c>
      <c r="N17" s="4"/>
      <c r="O17" s="11">
        <f>SUM(O8:O16)</f>
        <v>55484225261</v>
      </c>
      <c r="P17" s="4"/>
      <c r="Q17" s="11">
        <f>SUM(Q8:Q16)</f>
        <v>0</v>
      </c>
      <c r="R17" s="4"/>
      <c r="S17" s="11">
        <f>SUM(S8:S16)</f>
        <v>55484225261</v>
      </c>
    </row>
    <row r="18" spans="5:20" ht="24.75" thickTop="1">
      <c r="M18" s="3"/>
      <c r="N18" s="3"/>
      <c r="O18" s="3"/>
      <c r="P18" s="3"/>
      <c r="Q18" s="3"/>
      <c r="R18" s="3"/>
      <c r="S18" s="3"/>
      <c r="T18" s="3">
        <f t="shared" ref="T18" si="0">SUM(T8:T14)</f>
        <v>0</v>
      </c>
    </row>
    <row r="19" spans="5:20">
      <c r="M19" s="3"/>
      <c r="S19" s="3"/>
    </row>
    <row r="21" spans="5:20">
      <c r="M21" s="3"/>
      <c r="N21" s="3"/>
      <c r="O21" s="3"/>
      <c r="P21" s="3"/>
      <c r="Q21" s="3"/>
      <c r="R21" s="3"/>
      <c r="S21" s="3"/>
      <c r="T21" s="3">
        <f t="shared" ref="T21" si="1">SUM(T15:T16)</f>
        <v>0</v>
      </c>
    </row>
    <row r="22" spans="5:20">
      <c r="M22" s="3"/>
      <c r="S22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5"/>
  <sheetViews>
    <sheetView rightToLeft="1" workbookViewId="0">
      <selection activeCell="G19" sqref="G19"/>
    </sheetView>
  </sheetViews>
  <sheetFormatPr defaultRowHeight="24"/>
  <cols>
    <col min="1" max="1" width="24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21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21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21" ht="24.75">
      <c r="A6" s="24" t="s">
        <v>3</v>
      </c>
      <c r="C6" s="25" t="s">
        <v>198</v>
      </c>
      <c r="D6" s="25" t="s">
        <v>198</v>
      </c>
      <c r="E6" s="25" t="s">
        <v>198</v>
      </c>
      <c r="F6" s="25" t="s">
        <v>198</v>
      </c>
      <c r="G6" s="25" t="s">
        <v>198</v>
      </c>
      <c r="I6" s="25" t="s">
        <v>189</v>
      </c>
      <c r="J6" s="25" t="s">
        <v>189</v>
      </c>
      <c r="K6" s="25" t="s">
        <v>189</v>
      </c>
      <c r="L6" s="25" t="s">
        <v>189</v>
      </c>
      <c r="M6" s="25" t="s">
        <v>189</v>
      </c>
      <c r="O6" s="25" t="s">
        <v>190</v>
      </c>
      <c r="P6" s="25" t="s">
        <v>190</v>
      </c>
      <c r="Q6" s="25" t="s">
        <v>190</v>
      </c>
      <c r="R6" s="25" t="s">
        <v>190</v>
      </c>
      <c r="S6" s="25" t="s">
        <v>190</v>
      </c>
    </row>
    <row r="7" spans="1:21" ht="24.75">
      <c r="A7" s="25" t="s">
        <v>3</v>
      </c>
      <c r="C7" s="25" t="s">
        <v>199</v>
      </c>
      <c r="E7" s="25" t="s">
        <v>200</v>
      </c>
      <c r="G7" s="25" t="s">
        <v>201</v>
      </c>
      <c r="I7" s="25" t="s">
        <v>202</v>
      </c>
      <c r="K7" s="25" t="s">
        <v>194</v>
      </c>
      <c r="M7" s="25" t="s">
        <v>203</v>
      </c>
      <c r="O7" s="25" t="s">
        <v>202</v>
      </c>
      <c r="Q7" s="25" t="s">
        <v>194</v>
      </c>
      <c r="S7" s="25" t="s">
        <v>203</v>
      </c>
    </row>
    <row r="8" spans="1:21">
      <c r="A8" s="1" t="s">
        <v>58</v>
      </c>
      <c r="C8" s="4" t="s">
        <v>204</v>
      </c>
      <c r="D8" s="4"/>
      <c r="E8" s="5">
        <v>29854480</v>
      </c>
      <c r="F8" s="4"/>
      <c r="G8" s="5">
        <v>1100</v>
      </c>
      <c r="H8" s="4"/>
      <c r="I8" s="5">
        <v>32839928000</v>
      </c>
      <c r="J8" s="4"/>
      <c r="K8" s="5">
        <v>4553028366</v>
      </c>
      <c r="L8" s="4"/>
      <c r="M8" s="5">
        <f>I8-K8</f>
        <v>28286899634</v>
      </c>
      <c r="N8" s="4"/>
      <c r="O8" s="5">
        <v>36586347752</v>
      </c>
      <c r="P8" s="4"/>
      <c r="Q8" s="5">
        <v>4553028366</v>
      </c>
      <c r="R8" s="4"/>
      <c r="S8" s="5">
        <f>O8-Q8</f>
        <v>32033319386</v>
      </c>
      <c r="T8" s="4"/>
      <c r="U8" s="4"/>
    </row>
    <row r="9" spans="1:21">
      <c r="A9" s="1" t="s">
        <v>51</v>
      </c>
      <c r="C9" s="4" t="s">
        <v>205</v>
      </c>
      <c r="D9" s="4"/>
      <c r="E9" s="5">
        <v>21756825</v>
      </c>
      <c r="F9" s="4"/>
      <c r="G9" s="5">
        <v>350</v>
      </c>
      <c r="H9" s="4"/>
      <c r="I9" s="5">
        <v>0</v>
      </c>
      <c r="J9" s="4"/>
      <c r="K9" s="5">
        <v>0</v>
      </c>
      <c r="L9" s="4"/>
      <c r="M9" s="5">
        <f t="shared" ref="M9:M12" si="0">I9-K9</f>
        <v>0</v>
      </c>
      <c r="N9" s="4"/>
      <c r="O9" s="5">
        <v>7614888750</v>
      </c>
      <c r="P9" s="4"/>
      <c r="Q9" s="18">
        <v>0</v>
      </c>
      <c r="R9" s="4"/>
      <c r="S9" s="5">
        <f t="shared" ref="S9:S12" si="1">O9-Q9</f>
        <v>7614888750</v>
      </c>
      <c r="T9" s="4"/>
      <c r="U9" s="4"/>
    </row>
    <row r="10" spans="1:21">
      <c r="A10" s="1" t="s">
        <v>84</v>
      </c>
      <c r="C10" s="4" t="s">
        <v>206</v>
      </c>
      <c r="D10" s="4"/>
      <c r="E10" s="5">
        <v>5000000</v>
      </c>
      <c r="F10" s="4"/>
      <c r="G10" s="5">
        <v>3530</v>
      </c>
      <c r="H10" s="4"/>
      <c r="I10" s="5">
        <v>0</v>
      </c>
      <c r="J10" s="4"/>
      <c r="K10" s="5">
        <v>0</v>
      </c>
      <c r="L10" s="4"/>
      <c r="M10" s="5">
        <f t="shared" si="0"/>
        <v>0</v>
      </c>
      <c r="N10" s="4"/>
      <c r="O10" s="5">
        <v>17650000000</v>
      </c>
      <c r="P10" s="4"/>
      <c r="Q10" s="18">
        <v>2237918660</v>
      </c>
      <c r="R10" s="4"/>
      <c r="S10" s="5">
        <f t="shared" si="1"/>
        <v>15412081340</v>
      </c>
      <c r="T10" s="4"/>
      <c r="U10" s="4"/>
    </row>
    <row r="11" spans="1:21">
      <c r="A11" s="1" t="s">
        <v>26</v>
      </c>
      <c r="C11" s="4" t="s">
        <v>207</v>
      </c>
      <c r="D11" s="4"/>
      <c r="E11" s="5">
        <v>2521994</v>
      </c>
      <c r="F11" s="4"/>
      <c r="G11" s="5">
        <v>13500</v>
      </c>
      <c r="H11" s="4"/>
      <c r="I11" s="5">
        <v>0</v>
      </c>
      <c r="J11" s="4"/>
      <c r="K11" s="5">
        <v>0</v>
      </c>
      <c r="L11" s="4"/>
      <c r="M11" s="5">
        <f t="shared" si="0"/>
        <v>0</v>
      </c>
      <c r="N11" s="4"/>
      <c r="O11" s="5">
        <v>34046919000</v>
      </c>
      <c r="P11" s="4"/>
      <c r="Q11" s="18">
        <v>3902284834</v>
      </c>
      <c r="R11" s="4"/>
      <c r="S11" s="5">
        <f t="shared" si="1"/>
        <v>30144634166</v>
      </c>
      <c r="T11" s="4"/>
      <c r="U11" s="4"/>
    </row>
    <row r="12" spans="1:21">
      <c r="A12" s="1" t="s">
        <v>19</v>
      </c>
      <c r="C12" s="4" t="s">
        <v>4</v>
      </c>
      <c r="D12" s="4"/>
      <c r="E12" s="5">
        <v>14666666</v>
      </c>
      <c r="F12" s="4"/>
      <c r="G12" s="5">
        <v>800</v>
      </c>
      <c r="H12" s="4"/>
      <c r="I12" s="5">
        <v>8800000000</v>
      </c>
      <c r="J12" s="4"/>
      <c r="K12" s="5">
        <v>1120382546</v>
      </c>
      <c r="L12" s="4"/>
      <c r="M12" s="5">
        <f t="shared" si="0"/>
        <v>7679617454</v>
      </c>
      <c r="N12" s="4"/>
      <c r="O12" s="5">
        <v>8800000000</v>
      </c>
      <c r="P12" s="4"/>
      <c r="Q12" s="18">
        <v>1120382546</v>
      </c>
      <c r="R12" s="4"/>
      <c r="S12" s="5">
        <f t="shared" si="1"/>
        <v>7679617454</v>
      </c>
      <c r="T12" s="4"/>
      <c r="U12" s="4"/>
    </row>
    <row r="13" spans="1:21" ht="24.75" thickBot="1">
      <c r="C13" s="4"/>
      <c r="D13" s="4"/>
      <c r="E13" s="4"/>
      <c r="F13" s="4"/>
      <c r="G13" s="4"/>
      <c r="H13" s="4"/>
      <c r="I13" s="11">
        <f>SUM(I8:I12)</f>
        <v>41639928000</v>
      </c>
      <c r="J13" s="4"/>
      <c r="K13" s="11">
        <f>SUM(K8:K12)</f>
        <v>5673410912</v>
      </c>
      <c r="L13" s="4"/>
      <c r="M13" s="11">
        <f>SUM(M8:M12)</f>
        <v>35966517088</v>
      </c>
      <c r="N13" s="4"/>
      <c r="O13" s="11">
        <f>SUM(O8:O12)</f>
        <v>104698155502</v>
      </c>
      <c r="P13" s="4"/>
      <c r="Q13" s="11">
        <f>SUM(Q8:Q12)</f>
        <v>11813614406</v>
      </c>
      <c r="R13" s="4"/>
      <c r="S13" s="11">
        <f>SUM(S8:S12)</f>
        <v>92884541096</v>
      </c>
      <c r="T13" s="4"/>
      <c r="U13" s="4"/>
    </row>
    <row r="14" spans="1:21" ht="24.75" thickTop="1">
      <c r="I14" s="3"/>
      <c r="O14" s="3"/>
    </row>
    <row r="15" spans="1:21">
      <c r="I15" s="3"/>
      <c r="O15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9"/>
  <sheetViews>
    <sheetView rightToLeft="1" topLeftCell="A100" workbookViewId="0">
      <selection activeCell="K114" sqref="K114"/>
    </sheetView>
  </sheetViews>
  <sheetFormatPr defaultRowHeight="24"/>
  <cols>
    <col min="1" max="1" width="33.140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4" t="s">
        <v>3</v>
      </c>
      <c r="C6" s="25" t="s">
        <v>189</v>
      </c>
      <c r="D6" s="25" t="s">
        <v>189</v>
      </c>
      <c r="E6" s="25" t="s">
        <v>189</v>
      </c>
      <c r="F6" s="25" t="s">
        <v>189</v>
      </c>
      <c r="G6" s="25" t="s">
        <v>189</v>
      </c>
      <c r="H6" s="25" t="s">
        <v>189</v>
      </c>
      <c r="I6" s="25" t="s">
        <v>189</v>
      </c>
      <c r="K6" s="25" t="s">
        <v>190</v>
      </c>
      <c r="L6" s="25" t="s">
        <v>190</v>
      </c>
      <c r="M6" s="25" t="s">
        <v>190</v>
      </c>
      <c r="N6" s="25" t="s">
        <v>190</v>
      </c>
      <c r="O6" s="25" t="s">
        <v>190</v>
      </c>
      <c r="P6" s="25" t="s">
        <v>190</v>
      </c>
      <c r="Q6" s="25" t="s">
        <v>190</v>
      </c>
    </row>
    <row r="7" spans="1:17" ht="24.75">
      <c r="A7" s="25" t="s">
        <v>3</v>
      </c>
      <c r="C7" s="25" t="s">
        <v>7</v>
      </c>
      <c r="E7" s="25" t="s">
        <v>208</v>
      </c>
      <c r="G7" s="25" t="s">
        <v>209</v>
      </c>
      <c r="I7" s="25" t="s">
        <v>210</v>
      </c>
      <c r="K7" s="25" t="s">
        <v>7</v>
      </c>
      <c r="M7" s="25" t="s">
        <v>208</v>
      </c>
      <c r="O7" s="25" t="s">
        <v>209</v>
      </c>
      <c r="Q7" s="25" t="s">
        <v>210</v>
      </c>
    </row>
    <row r="8" spans="1:17">
      <c r="A8" s="1" t="s">
        <v>49</v>
      </c>
      <c r="C8" s="6">
        <v>1724137</v>
      </c>
      <c r="D8" s="6"/>
      <c r="E8" s="6">
        <v>9769106793</v>
      </c>
      <c r="F8" s="6"/>
      <c r="G8" s="6">
        <v>16736022428</v>
      </c>
      <c r="H8" s="6"/>
      <c r="I8" s="6">
        <f>E8-G8</f>
        <v>-6966915635</v>
      </c>
      <c r="J8" s="6"/>
      <c r="K8" s="6">
        <v>1724137</v>
      </c>
      <c r="L8" s="6"/>
      <c r="M8" s="6">
        <v>9769106793</v>
      </c>
      <c r="N8" s="6"/>
      <c r="O8" s="6">
        <v>29918949361</v>
      </c>
      <c r="P8" s="6"/>
      <c r="Q8" s="6">
        <f>M8-O8</f>
        <v>-20149842568</v>
      </c>
    </row>
    <row r="9" spans="1:17">
      <c r="A9" s="1" t="s">
        <v>48</v>
      </c>
      <c r="C9" s="6">
        <v>11423673</v>
      </c>
      <c r="D9" s="6"/>
      <c r="E9" s="6">
        <v>13626842574</v>
      </c>
      <c r="F9" s="6"/>
      <c r="G9" s="6">
        <v>10663004314</v>
      </c>
      <c r="H9" s="6"/>
      <c r="I9" s="6">
        <f t="shared" ref="I9:I72" si="0">E9-G9</f>
        <v>2963838260</v>
      </c>
      <c r="J9" s="6"/>
      <c r="K9" s="6">
        <v>11423673</v>
      </c>
      <c r="L9" s="6"/>
      <c r="M9" s="6">
        <v>13626842574</v>
      </c>
      <c r="N9" s="6"/>
      <c r="O9" s="6">
        <v>31404974554</v>
      </c>
      <c r="P9" s="6"/>
      <c r="Q9" s="6">
        <f t="shared" ref="Q9:Q72" si="1">M9-O9</f>
        <v>-17778131980</v>
      </c>
    </row>
    <row r="10" spans="1:17">
      <c r="A10" s="1" t="s">
        <v>46</v>
      </c>
      <c r="C10" s="6">
        <v>2531823</v>
      </c>
      <c r="D10" s="6"/>
      <c r="E10" s="6">
        <v>4530165575</v>
      </c>
      <c r="F10" s="6"/>
      <c r="G10" s="6">
        <v>5176972549</v>
      </c>
      <c r="H10" s="6"/>
      <c r="I10" s="6">
        <f t="shared" si="0"/>
        <v>-646806974</v>
      </c>
      <c r="J10" s="6"/>
      <c r="K10" s="6">
        <v>2531823</v>
      </c>
      <c r="L10" s="6"/>
      <c r="M10" s="6">
        <v>4530165575</v>
      </c>
      <c r="N10" s="6"/>
      <c r="O10" s="6">
        <v>14365563702</v>
      </c>
      <c r="P10" s="6"/>
      <c r="Q10" s="6">
        <f t="shared" si="1"/>
        <v>-9835398127</v>
      </c>
    </row>
    <row r="11" spans="1:17">
      <c r="A11" s="1" t="s">
        <v>22</v>
      </c>
      <c r="C11" s="6">
        <v>1200000</v>
      </c>
      <c r="D11" s="6"/>
      <c r="E11" s="6">
        <v>135747468000</v>
      </c>
      <c r="F11" s="6"/>
      <c r="G11" s="6">
        <v>134245971732</v>
      </c>
      <c r="H11" s="6"/>
      <c r="I11" s="6">
        <f t="shared" si="0"/>
        <v>1501496268</v>
      </c>
      <c r="J11" s="6"/>
      <c r="K11" s="6">
        <v>1200000</v>
      </c>
      <c r="L11" s="6"/>
      <c r="M11" s="6">
        <v>135747468000</v>
      </c>
      <c r="N11" s="6"/>
      <c r="O11" s="6">
        <v>156021316582</v>
      </c>
      <c r="P11" s="6"/>
      <c r="Q11" s="6">
        <f t="shared" si="1"/>
        <v>-20273848582</v>
      </c>
    </row>
    <row r="12" spans="1:17">
      <c r="A12" s="1" t="s">
        <v>101</v>
      </c>
      <c r="C12" s="6">
        <v>1972737</v>
      </c>
      <c r="D12" s="6"/>
      <c r="E12" s="6">
        <v>12746494896</v>
      </c>
      <c r="F12" s="6"/>
      <c r="G12" s="6">
        <v>11665691277</v>
      </c>
      <c r="H12" s="6"/>
      <c r="I12" s="6">
        <f t="shared" si="0"/>
        <v>1080803619</v>
      </c>
      <c r="J12" s="6"/>
      <c r="K12" s="6">
        <v>1972737</v>
      </c>
      <c r="L12" s="6"/>
      <c r="M12" s="6">
        <v>12746494896</v>
      </c>
      <c r="N12" s="6"/>
      <c r="O12" s="6">
        <v>11665691277</v>
      </c>
      <c r="P12" s="6"/>
      <c r="Q12" s="6">
        <f t="shared" si="1"/>
        <v>1080803619</v>
      </c>
    </row>
    <row r="13" spans="1:17">
      <c r="A13" s="1" t="s">
        <v>84</v>
      </c>
      <c r="C13" s="6">
        <v>5190000</v>
      </c>
      <c r="D13" s="6"/>
      <c r="E13" s="6">
        <v>124850691900</v>
      </c>
      <c r="F13" s="6"/>
      <c r="G13" s="6">
        <v>142171567387</v>
      </c>
      <c r="H13" s="6"/>
      <c r="I13" s="6">
        <f t="shared" si="0"/>
        <v>-17320875487</v>
      </c>
      <c r="J13" s="6"/>
      <c r="K13" s="6">
        <v>5190000</v>
      </c>
      <c r="L13" s="6"/>
      <c r="M13" s="6">
        <v>124850691900</v>
      </c>
      <c r="N13" s="6"/>
      <c r="O13" s="6">
        <v>177311234887</v>
      </c>
      <c r="P13" s="6"/>
      <c r="Q13" s="6">
        <f t="shared" si="1"/>
        <v>-52460542987</v>
      </c>
    </row>
    <row r="14" spans="1:17">
      <c r="A14" s="1" t="s">
        <v>26</v>
      </c>
      <c r="C14" s="6">
        <v>2550000</v>
      </c>
      <c r="D14" s="6"/>
      <c r="E14" s="6">
        <v>328513644000</v>
      </c>
      <c r="F14" s="6"/>
      <c r="G14" s="6">
        <v>365830768691</v>
      </c>
      <c r="H14" s="6"/>
      <c r="I14" s="6">
        <f t="shared" si="0"/>
        <v>-37317124691</v>
      </c>
      <c r="J14" s="6"/>
      <c r="K14" s="6">
        <v>2550000</v>
      </c>
      <c r="L14" s="6"/>
      <c r="M14" s="6">
        <v>328513644000</v>
      </c>
      <c r="N14" s="6"/>
      <c r="O14" s="6">
        <v>476244872471</v>
      </c>
      <c r="P14" s="6"/>
      <c r="Q14" s="6">
        <f t="shared" si="1"/>
        <v>-147731228471</v>
      </c>
    </row>
    <row r="15" spans="1:17">
      <c r="A15" s="1" t="s">
        <v>69</v>
      </c>
      <c r="C15" s="6">
        <v>2500000</v>
      </c>
      <c r="D15" s="6"/>
      <c r="E15" s="6">
        <v>22366125000</v>
      </c>
      <c r="F15" s="6"/>
      <c r="G15" s="6">
        <v>26752370625</v>
      </c>
      <c r="H15" s="6"/>
      <c r="I15" s="6">
        <f t="shared" si="0"/>
        <v>-4386245625</v>
      </c>
      <c r="J15" s="6"/>
      <c r="K15" s="6">
        <v>2500000</v>
      </c>
      <c r="L15" s="6"/>
      <c r="M15" s="6">
        <v>22366125000</v>
      </c>
      <c r="N15" s="6"/>
      <c r="O15" s="6">
        <v>17196535515</v>
      </c>
      <c r="P15" s="6"/>
      <c r="Q15" s="6">
        <f t="shared" si="1"/>
        <v>5169589485</v>
      </c>
    </row>
    <row r="16" spans="1:17">
      <c r="A16" s="1" t="s">
        <v>65</v>
      </c>
      <c r="C16" s="6">
        <v>10011220</v>
      </c>
      <c r="D16" s="6"/>
      <c r="E16" s="6">
        <v>116633375984</v>
      </c>
      <c r="F16" s="6"/>
      <c r="G16" s="6">
        <v>130691594176</v>
      </c>
      <c r="H16" s="6"/>
      <c r="I16" s="6">
        <f t="shared" si="0"/>
        <v>-14058218192</v>
      </c>
      <c r="J16" s="6"/>
      <c r="K16" s="6">
        <v>10011220</v>
      </c>
      <c r="L16" s="6"/>
      <c r="M16" s="6">
        <v>116633375984</v>
      </c>
      <c r="N16" s="6"/>
      <c r="O16" s="6">
        <v>151197358697</v>
      </c>
      <c r="P16" s="6"/>
      <c r="Q16" s="6">
        <f t="shared" si="1"/>
        <v>-34563982713</v>
      </c>
    </row>
    <row r="17" spans="1:17">
      <c r="A17" s="1" t="s">
        <v>67</v>
      </c>
      <c r="C17" s="6">
        <v>8410000</v>
      </c>
      <c r="D17" s="6"/>
      <c r="E17" s="6">
        <v>52166153520</v>
      </c>
      <c r="F17" s="6"/>
      <c r="G17" s="6">
        <v>49240167345</v>
      </c>
      <c r="H17" s="6"/>
      <c r="I17" s="6">
        <f t="shared" si="0"/>
        <v>2925986175</v>
      </c>
      <c r="J17" s="6"/>
      <c r="K17" s="6">
        <v>8410000</v>
      </c>
      <c r="L17" s="6"/>
      <c r="M17" s="6">
        <v>52166153520</v>
      </c>
      <c r="N17" s="6"/>
      <c r="O17" s="6">
        <v>54244541300</v>
      </c>
      <c r="P17" s="6"/>
      <c r="Q17" s="6">
        <f t="shared" si="1"/>
        <v>-2078387780</v>
      </c>
    </row>
    <row r="18" spans="1:17">
      <c r="A18" s="1" t="s">
        <v>85</v>
      </c>
      <c r="C18" s="6">
        <v>6350000</v>
      </c>
      <c r="D18" s="6"/>
      <c r="E18" s="6">
        <v>93988918575</v>
      </c>
      <c r="F18" s="6"/>
      <c r="G18" s="6">
        <v>89991192495</v>
      </c>
      <c r="H18" s="6"/>
      <c r="I18" s="6">
        <f t="shared" si="0"/>
        <v>3997726080</v>
      </c>
      <c r="J18" s="6"/>
      <c r="K18" s="6">
        <v>6350000</v>
      </c>
      <c r="L18" s="6"/>
      <c r="M18" s="6">
        <v>93988918575</v>
      </c>
      <c r="N18" s="6"/>
      <c r="O18" s="6">
        <v>118498584298</v>
      </c>
      <c r="P18" s="6"/>
      <c r="Q18" s="6">
        <f t="shared" si="1"/>
        <v>-24509665723</v>
      </c>
    </row>
    <row r="19" spans="1:17">
      <c r="A19" s="1" t="s">
        <v>23</v>
      </c>
      <c r="C19" s="6">
        <v>1452611</v>
      </c>
      <c r="D19" s="6"/>
      <c r="E19" s="6">
        <v>119416150668</v>
      </c>
      <c r="F19" s="6"/>
      <c r="G19" s="6">
        <v>128079958455</v>
      </c>
      <c r="H19" s="6"/>
      <c r="I19" s="6">
        <f t="shared" si="0"/>
        <v>-8663807787</v>
      </c>
      <c r="J19" s="6"/>
      <c r="K19" s="6">
        <v>1452611</v>
      </c>
      <c r="L19" s="6"/>
      <c r="M19" s="6">
        <v>119416150668</v>
      </c>
      <c r="N19" s="6"/>
      <c r="O19" s="6">
        <v>144396796455</v>
      </c>
      <c r="P19" s="6"/>
      <c r="Q19" s="6">
        <f t="shared" si="1"/>
        <v>-24980645787</v>
      </c>
    </row>
    <row r="20" spans="1:17">
      <c r="A20" s="1" t="s">
        <v>76</v>
      </c>
      <c r="C20" s="6">
        <v>1639087</v>
      </c>
      <c r="D20" s="6"/>
      <c r="E20" s="6">
        <v>40000160314</v>
      </c>
      <c r="F20" s="6"/>
      <c r="G20" s="6">
        <v>48513830602</v>
      </c>
      <c r="H20" s="6"/>
      <c r="I20" s="6">
        <f t="shared" si="0"/>
        <v>-8513670288</v>
      </c>
      <c r="J20" s="6"/>
      <c r="K20" s="6">
        <v>1639087</v>
      </c>
      <c r="L20" s="6"/>
      <c r="M20" s="6">
        <v>40000160314</v>
      </c>
      <c r="N20" s="6"/>
      <c r="O20" s="6">
        <v>48724129733</v>
      </c>
      <c r="P20" s="6"/>
      <c r="Q20" s="6">
        <f t="shared" si="1"/>
        <v>-8723969419</v>
      </c>
    </row>
    <row r="21" spans="1:17">
      <c r="A21" s="1" t="s">
        <v>86</v>
      </c>
      <c r="C21" s="6">
        <v>14413648</v>
      </c>
      <c r="D21" s="6"/>
      <c r="E21" s="6">
        <v>279966907962</v>
      </c>
      <c r="F21" s="6"/>
      <c r="G21" s="6">
        <v>305432024410</v>
      </c>
      <c r="H21" s="6"/>
      <c r="I21" s="6">
        <f t="shared" si="0"/>
        <v>-25465116448</v>
      </c>
      <c r="J21" s="6"/>
      <c r="K21" s="6">
        <v>14413648</v>
      </c>
      <c r="L21" s="6"/>
      <c r="M21" s="6">
        <v>279966907962</v>
      </c>
      <c r="N21" s="6"/>
      <c r="O21" s="6">
        <v>344043305178</v>
      </c>
      <c r="P21" s="6"/>
      <c r="Q21" s="6">
        <f t="shared" si="1"/>
        <v>-64076397216</v>
      </c>
    </row>
    <row r="22" spans="1:17">
      <c r="A22" s="1" t="s">
        <v>74</v>
      </c>
      <c r="C22" s="6">
        <v>15580119</v>
      </c>
      <c r="D22" s="6"/>
      <c r="E22" s="6">
        <v>163547126602</v>
      </c>
      <c r="F22" s="6"/>
      <c r="G22" s="6">
        <v>145389632875</v>
      </c>
      <c r="H22" s="6"/>
      <c r="I22" s="6">
        <f t="shared" si="0"/>
        <v>18157493727</v>
      </c>
      <c r="J22" s="6"/>
      <c r="K22" s="6">
        <v>15580119</v>
      </c>
      <c r="L22" s="6"/>
      <c r="M22" s="6">
        <v>163547126602</v>
      </c>
      <c r="N22" s="6"/>
      <c r="O22" s="6">
        <v>145528506720</v>
      </c>
      <c r="P22" s="6"/>
      <c r="Q22" s="6">
        <f t="shared" si="1"/>
        <v>18018619882</v>
      </c>
    </row>
    <row r="23" spans="1:17">
      <c r="A23" s="1" t="s">
        <v>82</v>
      </c>
      <c r="C23" s="6">
        <v>22621453</v>
      </c>
      <c r="D23" s="6"/>
      <c r="E23" s="6">
        <v>41016024166</v>
      </c>
      <c r="F23" s="6"/>
      <c r="G23" s="6">
        <v>46497502414</v>
      </c>
      <c r="H23" s="6"/>
      <c r="I23" s="6">
        <f t="shared" si="0"/>
        <v>-5481478248</v>
      </c>
      <c r="J23" s="6"/>
      <c r="K23" s="6">
        <v>22621453</v>
      </c>
      <c r="L23" s="6"/>
      <c r="M23" s="6">
        <v>41016024166</v>
      </c>
      <c r="N23" s="6"/>
      <c r="O23" s="6">
        <v>73578904959</v>
      </c>
      <c r="P23" s="6"/>
      <c r="Q23" s="6">
        <f t="shared" si="1"/>
        <v>-32562880793</v>
      </c>
    </row>
    <row r="24" spans="1:17">
      <c r="A24" s="1" t="s">
        <v>98</v>
      </c>
      <c r="C24" s="6">
        <v>18026749</v>
      </c>
      <c r="D24" s="6"/>
      <c r="E24" s="6">
        <v>75369374281</v>
      </c>
      <c r="F24" s="6"/>
      <c r="G24" s="6">
        <v>72985285424</v>
      </c>
      <c r="H24" s="6"/>
      <c r="I24" s="6">
        <f t="shared" si="0"/>
        <v>2384088857</v>
      </c>
      <c r="J24" s="6"/>
      <c r="K24" s="6">
        <v>18026749</v>
      </c>
      <c r="L24" s="6"/>
      <c r="M24" s="6">
        <v>75369374281</v>
      </c>
      <c r="N24" s="6"/>
      <c r="O24" s="6">
        <v>72985285424</v>
      </c>
      <c r="P24" s="6"/>
      <c r="Q24" s="6">
        <f t="shared" si="1"/>
        <v>2384088857</v>
      </c>
    </row>
    <row r="25" spans="1:17">
      <c r="A25" s="1" t="s">
        <v>25</v>
      </c>
      <c r="C25" s="6">
        <v>706817</v>
      </c>
      <c r="D25" s="6"/>
      <c r="E25" s="6">
        <v>119106691113</v>
      </c>
      <c r="F25" s="6"/>
      <c r="G25" s="6">
        <v>115962551760</v>
      </c>
      <c r="H25" s="6"/>
      <c r="I25" s="6">
        <f t="shared" si="0"/>
        <v>3144139353</v>
      </c>
      <c r="J25" s="6"/>
      <c r="K25" s="6">
        <v>706817</v>
      </c>
      <c r="L25" s="6"/>
      <c r="M25" s="6">
        <v>119106691113</v>
      </c>
      <c r="N25" s="6"/>
      <c r="O25" s="6">
        <v>142904140568</v>
      </c>
      <c r="P25" s="6"/>
      <c r="Q25" s="6">
        <f t="shared" si="1"/>
        <v>-23797449455</v>
      </c>
    </row>
    <row r="26" spans="1:17">
      <c r="A26" s="1" t="s">
        <v>36</v>
      </c>
      <c r="C26" s="6">
        <v>5784273</v>
      </c>
      <c r="D26" s="6"/>
      <c r="E26" s="6">
        <v>33061675309</v>
      </c>
      <c r="F26" s="6"/>
      <c r="G26" s="6">
        <v>33236449251</v>
      </c>
      <c r="H26" s="6"/>
      <c r="I26" s="6">
        <f t="shared" si="0"/>
        <v>-174773942</v>
      </c>
      <c r="J26" s="6"/>
      <c r="K26" s="6">
        <v>5784273</v>
      </c>
      <c r="L26" s="6"/>
      <c r="M26" s="6">
        <v>33061675309</v>
      </c>
      <c r="N26" s="6"/>
      <c r="O26" s="6">
        <v>23577819986</v>
      </c>
      <c r="P26" s="6"/>
      <c r="Q26" s="6">
        <f t="shared" si="1"/>
        <v>9483855323</v>
      </c>
    </row>
    <row r="27" spans="1:17">
      <c r="A27" s="1" t="s">
        <v>37</v>
      </c>
      <c r="C27" s="6">
        <v>14046128</v>
      </c>
      <c r="D27" s="6"/>
      <c r="E27" s="6">
        <v>62747715601</v>
      </c>
      <c r="F27" s="6"/>
      <c r="G27" s="6">
        <v>63984892664</v>
      </c>
      <c r="H27" s="6"/>
      <c r="I27" s="6">
        <f t="shared" si="0"/>
        <v>-1237177063</v>
      </c>
      <c r="J27" s="6"/>
      <c r="K27" s="6">
        <v>14046128</v>
      </c>
      <c r="L27" s="6"/>
      <c r="M27" s="6">
        <v>62747715601</v>
      </c>
      <c r="N27" s="6"/>
      <c r="O27" s="6">
        <v>59794635527</v>
      </c>
      <c r="P27" s="6"/>
      <c r="Q27" s="6">
        <f t="shared" si="1"/>
        <v>2953080074</v>
      </c>
    </row>
    <row r="28" spans="1:17">
      <c r="A28" s="1" t="s">
        <v>39</v>
      </c>
      <c r="C28" s="6">
        <v>77500</v>
      </c>
      <c r="D28" s="6"/>
      <c r="E28" s="6">
        <v>90166900312</v>
      </c>
      <c r="F28" s="6"/>
      <c r="G28" s="6">
        <v>91645300000</v>
      </c>
      <c r="H28" s="6"/>
      <c r="I28" s="6">
        <f t="shared" si="0"/>
        <v>-1478399688</v>
      </c>
      <c r="J28" s="6"/>
      <c r="K28" s="6">
        <v>77500</v>
      </c>
      <c r="L28" s="6"/>
      <c r="M28" s="6">
        <v>90166900312</v>
      </c>
      <c r="N28" s="6"/>
      <c r="O28" s="6">
        <v>98169443794</v>
      </c>
      <c r="P28" s="6"/>
      <c r="Q28" s="6">
        <f t="shared" si="1"/>
        <v>-8002543482</v>
      </c>
    </row>
    <row r="29" spans="1:17">
      <c r="A29" s="1" t="s">
        <v>73</v>
      </c>
      <c r="C29" s="6">
        <v>2471348</v>
      </c>
      <c r="D29" s="6"/>
      <c r="E29" s="6">
        <v>8868482960</v>
      </c>
      <c r="F29" s="6"/>
      <c r="G29" s="6">
        <v>9924839656</v>
      </c>
      <c r="H29" s="6"/>
      <c r="I29" s="6">
        <f t="shared" si="0"/>
        <v>-1056356696</v>
      </c>
      <c r="J29" s="6"/>
      <c r="K29" s="6">
        <v>2471348</v>
      </c>
      <c r="L29" s="6"/>
      <c r="M29" s="6">
        <v>8868482960</v>
      </c>
      <c r="N29" s="6"/>
      <c r="O29" s="6">
        <v>13867789112</v>
      </c>
      <c r="P29" s="6"/>
      <c r="Q29" s="6">
        <f t="shared" si="1"/>
        <v>-4999306152</v>
      </c>
    </row>
    <row r="30" spans="1:17">
      <c r="A30" s="1" t="s">
        <v>30</v>
      </c>
      <c r="C30" s="6">
        <v>2750000</v>
      </c>
      <c r="D30" s="6"/>
      <c r="E30" s="6">
        <v>239275290375</v>
      </c>
      <c r="F30" s="6"/>
      <c r="G30" s="6">
        <v>277294720816</v>
      </c>
      <c r="H30" s="6"/>
      <c r="I30" s="6">
        <f t="shared" si="0"/>
        <v>-38019430441</v>
      </c>
      <c r="J30" s="6"/>
      <c r="K30" s="6">
        <v>2750000</v>
      </c>
      <c r="L30" s="6"/>
      <c r="M30" s="6">
        <v>239275290375</v>
      </c>
      <c r="N30" s="6"/>
      <c r="O30" s="6">
        <v>300180733980</v>
      </c>
      <c r="P30" s="6"/>
      <c r="Q30" s="6">
        <f t="shared" si="1"/>
        <v>-60905443605</v>
      </c>
    </row>
    <row r="31" spans="1:17">
      <c r="A31" s="1" t="s">
        <v>34</v>
      </c>
      <c r="C31" s="6">
        <v>519932</v>
      </c>
      <c r="D31" s="6"/>
      <c r="E31" s="6">
        <v>61415907618</v>
      </c>
      <c r="F31" s="6"/>
      <c r="G31" s="6">
        <v>60211674135</v>
      </c>
      <c r="H31" s="6"/>
      <c r="I31" s="6">
        <f t="shared" si="0"/>
        <v>1204233483</v>
      </c>
      <c r="J31" s="6"/>
      <c r="K31" s="6">
        <v>519932</v>
      </c>
      <c r="L31" s="6"/>
      <c r="M31" s="6">
        <v>61415907618</v>
      </c>
      <c r="N31" s="6"/>
      <c r="O31" s="6">
        <v>60697502236</v>
      </c>
      <c r="P31" s="6"/>
      <c r="Q31" s="6">
        <f t="shared" si="1"/>
        <v>718405382</v>
      </c>
    </row>
    <row r="32" spans="1:17">
      <c r="A32" s="1" t="s">
        <v>54</v>
      </c>
      <c r="C32" s="6">
        <v>8868106</v>
      </c>
      <c r="D32" s="6"/>
      <c r="E32" s="6">
        <v>33859723894</v>
      </c>
      <c r="F32" s="6"/>
      <c r="G32" s="6">
        <v>34609027860</v>
      </c>
      <c r="H32" s="6"/>
      <c r="I32" s="6">
        <f t="shared" si="0"/>
        <v>-749303966</v>
      </c>
      <c r="J32" s="6"/>
      <c r="K32" s="6">
        <v>8868106</v>
      </c>
      <c r="L32" s="6"/>
      <c r="M32" s="6">
        <v>33859723894</v>
      </c>
      <c r="N32" s="6"/>
      <c r="O32" s="6">
        <v>77901166378</v>
      </c>
      <c r="P32" s="6"/>
      <c r="Q32" s="6">
        <f t="shared" si="1"/>
        <v>-44041442484</v>
      </c>
    </row>
    <row r="33" spans="1:17">
      <c r="A33" s="1" t="s">
        <v>33</v>
      </c>
      <c r="C33" s="6">
        <v>1750968</v>
      </c>
      <c r="D33" s="6"/>
      <c r="E33" s="6">
        <v>45254293250</v>
      </c>
      <c r="F33" s="6"/>
      <c r="G33" s="6">
        <v>43252661048</v>
      </c>
      <c r="H33" s="6"/>
      <c r="I33" s="6">
        <f t="shared" si="0"/>
        <v>2001632202</v>
      </c>
      <c r="J33" s="6"/>
      <c r="K33" s="6">
        <v>1750968</v>
      </c>
      <c r="L33" s="6"/>
      <c r="M33" s="6">
        <v>45254293250</v>
      </c>
      <c r="N33" s="6"/>
      <c r="O33" s="6">
        <v>57890684365</v>
      </c>
      <c r="P33" s="6"/>
      <c r="Q33" s="6">
        <f t="shared" si="1"/>
        <v>-12636391115</v>
      </c>
    </row>
    <row r="34" spans="1:17">
      <c r="A34" s="1" t="s">
        <v>72</v>
      </c>
      <c r="C34" s="6">
        <v>328467</v>
      </c>
      <c r="D34" s="6"/>
      <c r="E34" s="6">
        <v>9648447960</v>
      </c>
      <c r="F34" s="6"/>
      <c r="G34" s="6">
        <v>11101429125</v>
      </c>
      <c r="H34" s="6"/>
      <c r="I34" s="6">
        <f t="shared" si="0"/>
        <v>-1452981165</v>
      </c>
      <c r="J34" s="6"/>
      <c r="K34" s="6">
        <v>328467</v>
      </c>
      <c r="L34" s="6"/>
      <c r="M34" s="6">
        <v>9648447960</v>
      </c>
      <c r="N34" s="6"/>
      <c r="O34" s="6">
        <v>10351756147</v>
      </c>
      <c r="P34" s="6"/>
      <c r="Q34" s="6">
        <f t="shared" si="1"/>
        <v>-703308187</v>
      </c>
    </row>
    <row r="35" spans="1:17">
      <c r="A35" s="1" t="s">
        <v>70</v>
      </c>
      <c r="C35" s="6">
        <v>81785</v>
      </c>
      <c r="D35" s="6"/>
      <c r="E35" s="6">
        <v>1003221999</v>
      </c>
      <c r="F35" s="6"/>
      <c r="G35" s="6">
        <v>1250369072</v>
      </c>
      <c r="H35" s="6"/>
      <c r="I35" s="6">
        <f t="shared" si="0"/>
        <v>-247147073</v>
      </c>
      <c r="J35" s="6"/>
      <c r="K35" s="6">
        <v>81785</v>
      </c>
      <c r="L35" s="6"/>
      <c r="M35" s="6">
        <v>1003221999</v>
      </c>
      <c r="N35" s="6"/>
      <c r="O35" s="6">
        <v>1755394604</v>
      </c>
      <c r="P35" s="6"/>
      <c r="Q35" s="6">
        <f t="shared" si="1"/>
        <v>-752172605</v>
      </c>
    </row>
    <row r="36" spans="1:17">
      <c r="A36" s="1" t="s">
        <v>27</v>
      </c>
      <c r="C36" s="6">
        <v>16425561</v>
      </c>
      <c r="D36" s="6"/>
      <c r="E36" s="6">
        <v>158869775314</v>
      </c>
      <c r="F36" s="6"/>
      <c r="G36" s="6">
        <v>167977956301</v>
      </c>
      <c r="H36" s="6"/>
      <c r="I36" s="6">
        <f t="shared" si="0"/>
        <v>-9108180987</v>
      </c>
      <c r="J36" s="6"/>
      <c r="K36" s="6">
        <v>16425561</v>
      </c>
      <c r="L36" s="6"/>
      <c r="M36" s="6">
        <v>158869775314</v>
      </c>
      <c r="N36" s="6"/>
      <c r="O36" s="6">
        <v>180776295453</v>
      </c>
      <c r="P36" s="6"/>
      <c r="Q36" s="6">
        <f t="shared" si="1"/>
        <v>-21906520139</v>
      </c>
    </row>
    <row r="37" spans="1:17">
      <c r="A37" s="1" t="s">
        <v>35</v>
      </c>
      <c r="C37" s="6">
        <v>2625000</v>
      </c>
      <c r="D37" s="6"/>
      <c r="E37" s="6">
        <v>185135599687</v>
      </c>
      <c r="F37" s="6"/>
      <c r="G37" s="6">
        <v>187353573750</v>
      </c>
      <c r="H37" s="6"/>
      <c r="I37" s="6">
        <f t="shared" si="0"/>
        <v>-2217974063</v>
      </c>
      <c r="J37" s="6"/>
      <c r="K37" s="6">
        <v>2625000</v>
      </c>
      <c r="L37" s="6"/>
      <c r="M37" s="6">
        <v>185135599687</v>
      </c>
      <c r="N37" s="6"/>
      <c r="O37" s="6">
        <v>191290260316</v>
      </c>
      <c r="P37" s="6"/>
      <c r="Q37" s="6">
        <f t="shared" si="1"/>
        <v>-6154660629</v>
      </c>
    </row>
    <row r="38" spans="1:17">
      <c r="A38" s="1" t="s">
        <v>56</v>
      </c>
      <c r="C38" s="6">
        <v>14006000</v>
      </c>
      <c r="D38" s="6"/>
      <c r="E38" s="6">
        <v>78802279938</v>
      </c>
      <c r="F38" s="6"/>
      <c r="G38" s="6">
        <v>85624385445</v>
      </c>
      <c r="H38" s="6"/>
      <c r="I38" s="6">
        <f t="shared" si="0"/>
        <v>-6822105507</v>
      </c>
      <c r="J38" s="6"/>
      <c r="K38" s="6">
        <v>14006000</v>
      </c>
      <c r="L38" s="6"/>
      <c r="M38" s="6">
        <v>78802279938</v>
      </c>
      <c r="N38" s="6"/>
      <c r="O38" s="6">
        <v>87573558447</v>
      </c>
      <c r="P38" s="6"/>
      <c r="Q38" s="6">
        <f t="shared" si="1"/>
        <v>-8771278509</v>
      </c>
    </row>
    <row r="39" spans="1:17">
      <c r="A39" s="1" t="s">
        <v>68</v>
      </c>
      <c r="C39" s="6">
        <v>84855799</v>
      </c>
      <c r="D39" s="6"/>
      <c r="E39" s="6">
        <v>36945697264</v>
      </c>
      <c r="F39" s="6"/>
      <c r="G39" s="6">
        <v>33726676472</v>
      </c>
      <c r="H39" s="6"/>
      <c r="I39" s="6">
        <f t="shared" si="0"/>
        <v>3219020792</v>
      </c>
      <c r="J39" s="6"/>
      <c r="K39" s="6">
        <v>84855799</v>
      </c>
      <c r="L39" s="6"/>
      <c r="M39" s="6">
        <v>36945697264</v>
      </c>
      <c r="N39" s="6"/>
      <c r="O39" s="6">
        <v>36876847481</v>
      </c>
      <c r="P39" s="6"/>
      <c r="Q39" s="6">
        <f t="shared" si="1"/>
        <v>68849783</v>
      </c>
    </row>
    <row r="40" spans="1:17">
      <c r="A40" s="1" t="s">
        <v>24</v>
      </c>
      <c r="C40" s="6">
        <v>1470000</v>
      </c>
      <c r="D40" s="6"/>
      <c r="E40" s="6">
        <v>102726121050</v>
      </c>
      <c r="F40" s="6"/>
      <c r="G40" s="6">
        <v>105630667271</v>
      </c>
      <c r="H40" s="6"/>
      <c r="I40" s="6">
        <f t="shared" si="0"/>
        <v>-2904546221</v>
      </c>
      <c r="J40" s="6"/>
      <c r="K40" s="6">
        <v>1470000</v>
      </c>
      <c r="L40" s="6"/>
      <c r="M40" s="6">
        <v>102726121050</v>
      </c>
      <c r="N40" s="6"/>
      <c r="O40" s="6">
        <v>108359334532</v>
      </c>
      <c r="P40" s="6"/>
      <c r="Q40" s="6">
        <f t="shared" si="1"/>
        <v>-5633213482</v>
      </c>
    </row>
    <row r="41" spans="1:17">
      <c r="A41" s="1" t="s">
        <v>40</v>
      </c>
      <c r="C41" s="6">
        <v>102200</v>
      </c>
      <c r="D41" s="6"/>
      <c r="E41" s="6">
        <v>118429430134</v>
      </c>
      <c r="F41" s="6"/>
      <c r="G41" s="6">
        <v>120955616250</v>
      </c>
      <c r="H41" s="6"/>
      <c r="I41" s="6">
        <f t="shared" si="0"/>
        <v>-2526186116</v>
      </c>
      <c r="J41" s="6"/>
      <c r="K41" s="6">
        <v>102200</v>
      </c>
      <c r="L41" s="6"/>
      <c r="M41" s="6">
        <v>118429430134</v>
      </c>
      <c r="N41" s="6"/>
      <c r="O41" s="6">
        <v>117631218240</v>
      </c>
      <c r="P41" s="6"/>
      <c r="Q41" s="6">
        <f t="shared" si="1"/>
        <v>798211894</v>
      </c>
    </row>
    <row r="42" spans="1:17">
      <c r="A42" s="1" t="s">
        <v>29</v>
      </c>
      <c r="C42" s="6">
        <v>600000</v>
      </c>
      <c r="D42" s="6"/>
      <c r="E42" s="6">
        <v>43539390000</v>
      </c>
      <c r="F42" s="6"/>
      <c r="G42" s="6">
        <v>45328680000</v>
      </c>
      <c r="H42" s="6"/>
      <c r="I42" s="6">
        <f t="shared" si="0"/>
        <v>-1789290000</v>
      </c>
      <c r="J42" s="6"/>
      <c r="K42" s="6">
        <v>600000</v>
      </c>
      <c r="L42" s="6"/>
      <c r="M42" s="6">
        <v>43539390000</v>
      </c>
      <c r="N42" s="6"/>
      <c r="O42" s="6">
        <v>64474083000</v>
      </c>
      <c r="P42" s="6"/>
      <c r="Q42" s="6">
        <f t="shared" si="1"/>
        <v>-20934693000</v>
      </c>
    </row>
    <row r="43" spans="1:17">
      <c r="A43" s="1" t="s">
        <v>19</v>
      </c>
      <c r="C43" s="6">
        <v>14666666</v>
      </c>
      <c r="D43" s="6"/>
      <c r="E43" s="6">
        <v>60212919263</v>
      </c>
      <c r="F43" s="6"/>
      <c r="G43" s="6">
        <v>71511953749</v>
      </c>
      <c r="H43" s="6"/>
      <c r="I43" s="6">
        <f t="shared" si="0"/>
        <v>-11299034486</v>
      </c>
      <c r="J43" s="6"/>
      <c r="K43" s="6">
        <v>14666666</v>
      </c>
      <c r="L43" s="6"/>
      <c r="M43" s="6">
        <v>60212919263</v>
      </c>
      <c r="N43" s="6"/>
      <c r="O43" s="6">
        <v>54314231012</v>
      </c>
      <c r="P43" s="6"/>
      <c r="Q43" s="6">
        <f t="shared" si="1"/>
        <v>5898688251</v>
      </c>
    </row>
    <row r="44" spans="1:17">
      <c r="A44" s="1" t="s">
        <v>94</v>
      </c>
      <c r="C44" s="6">
        <v>13359291</v>
      </c>
      <c r="D44" s="6"/>
      <c r="E44" s="6">
        <v>133727618410</v>
      </c>
      <c r="F44" s="6"/>
      <c r="G44" s="6">
        <v>142610321244</v>
      </c>
      <c r="H44" s="6"/>
      <c r="I44" s="6">
        <f t="shared" si="0"/>
        <v>-8882702834</v>
      </c>
      <c r="J44" s="6"/>
      <c r="K44" s="6">
        <v>13359291</v>
      </c>
      <c r="L44" s="6"/>
      <c r="M44" s="6">
        <v>133727618410</v>
      </c>
      <c r="N44" s="6"/>
      <c r="O44" s="6">
        <v>151484519513</v>
      </c>
      <c r="P44" s="6"/>
      <c r="Q44" s="6">
        <f t="shared" si="1"/>
        <v>-17756901103</v>
      </c>
    </row>
    <row r="45" spans="1:17">
      <c r="A45" s="1" t="s">
        <v>79</v>
      </c>
      <c r="C45" s="6">
        <v>10851193</v>
      </c>
      <c r="D45" s="6"/>
      <c r="E45" s="6">
        <v>198797561442</v>
      </c>
      <c r="F45" s="6"/>
      <c r="G45" s="6">
        <v>202239581588</v>
      </c>
      <c r="H45" s="6"/>
      <c r="I45" s="6">
        <f t="shared" si="0"/>
        <v>-3442020146</v>
      </c>
      <c r="J45" s="6"/>
      <c r="K45" s="6">
        <v>10851193</v>
      </c>
      <c r="L45" s="6"/>
      <c r="M45" s="6">
        <v>198797561442</v>
      </c>
      <c r="N45" s="6"/>
      <c r="O45" s="6">
        <v>278242870974</v>
      </c>
      <c r="P45" s="6"/>
      <c r="Q45" s="6">
        <f t="shared" si="1"/>
        <v>-79445309532</v>
      </c>
    </row>
    <row r="46" spans="1:17">
      <c r="A46" s="1" t="s">
        <v>60</v>
      </c>
      <c r="C46" s="6">
        <v>13743649</v>
      </c>
      <c r="D46" s="6"/>
      <c r="E46" s="6">
        <v>82654339445</v>
      </c>
      <c r="F46" s="6"/>
      <c r="G46" s="6">
        <v>82203028210</v>
      </c>
      <c r="H46" s="6"/>
      <c r="I46" s="6">
        <f t="shared" si="0"/>
        <v>451311235</v>
      </c>
      <c r="J46" s="6"/>
      <c r="K46" s="6">
        <v>13743649</v>
      </c>
      <c r="L46" s="6"/>
      <c r="M46" s="6">
        <v>82654339445</v>
      </c>
      <c r="N46" s="6"/>
      <c r="O46" s="6">
        <v>113707622236</v>
      </c>
      <c r="P46" s="6"/>
      <c r="Q46" s="6">
        <f t="shared" si="1"/>
        <v>-31053282791</v>
      </c>
    </row>
    <row r="47" spans="1:17">
      <c r="A47" s="1" t="s">
        <v>87</v>
      </c>
      <c r="C47" s="6">
        <v>10234140</v>
      </c>
      <c r="D47" s="6"/>
      <c r="E47" s="6">
        <v>67957289071</v>
      </c>
      <c r="F47" s="6"/>
      <c r="G47" s="6">
        <v>69360930240</v>
      </c>
      <c r="H47" s="6"/>
      <c r="I47" s="6">
        <f t="shared" si="0"/>
        <v>-1403641169</v>
      </c>
      <c r="J47" s="6"/>
      <c r="K47" s="6">
        <v>10234140</v>
      </c>
      <c r="L47" s="6"/>
      <c r="M47" s="6">
        <v>67957289071</v>
      </c>
      <c r="N47" s="6"/>
      <c r="O47" s="6">
        <v>81179785234</v>
      </c>
      <c r="P47" s="6"/>
      <c r="Q47" s="6">
        <f t="shared" si="1"/>
        <v>-13222496163</v>
      </c>
    </row>
    <row r="48" spans="1:17">
      <c r="A48" s="1" t="s">
        <v>59</v>
      </c>
      <c r="C48" s="6">
        <v>45049921</v>
      </c>
      <c r="D48" s="6"/>
      <c r="E48" s="6">
        <v>174201489743</v>
      </c>
      <c r="F48" s="6"/>
      <c r="G48" s="6">
        <v>206892257741</v>
      </c>
      <c r="H48" s="6"/>
      <c r="I48" s="6">
        <f t="shared" si="0"/>
        <v>-32690767998</v>
      </c>
      <c r="J48" s="6"/>
      <c r="K48" s="6">
        <v>45049921</v>
      </c>
      <c r="L48" s="6"/>
      <c r="M48" s="6">
        <v>174201489743</v>
      </c>
      <c r="N48" s="6"/>
      <c r="O48" s="6">
        <v>227877044956</v>
      </c>
      <c r="P48" s="6"/>
      <c r="Q48" s="6">
        <f t="shared" si="1"/>
        <v>-53675555213</v>
      </c>
    </row>
    <row r="49" spans="1:17">
      <c r="A49" s="1" t="s">
        <v>58</v>
      </c>
      <c r="C49" s="6">
        <v>29854480</v>
      </c>
      <c r="D49" s="6"/>
      <c r="E49" s="6">
        <v>199428404071</v>
      </c>
      <c r="F49" s="6"/>
      <c r="G49" s="6">
        <v>231430993622</v>
      </c>
      <c r="H49" s="6"/>
      <c r="I49" s="6">
        <f t="shared" si="0"/>
        <v>-32002589551</v>
      </c>
      <c r="J49" s="6"/>
      <c r="K49" s="6">
        <v>29854480</v>
      </c>
      <c r="L49" s="6"/>
      <c r="M49" s="6">
        <v>199428404071</v>
      </c>
      <c r="N49" s="6"/>
      <c r="O49" s="6">
        <v>250215903485</v>
      </c>
      <c r="P49" s="6"/>
      <c r="Q49" s="6">
        <f t="shared" si="1"/>
        <v>-50787499414</v>
      </c>
    </row>
    <row r="50" spans="1:17">
      <c r="A50" s="1" t="s">
        <v>57</v>
      </c>
      <c r="C50" s="6">
        <v>42885517</v>
      </c>
      <c r="D50" s="6"/>
      <c r="E50" s="6">
        <v>200362636417</v>
      </c>
      <c r="F50" s="6"/>
      <c r="G50" s="6">
        <v>207915864823</v>
      </c>
      <c r="H50" s="6"/>
      <c r="I50" s="6">
        <f t="shared" si="0"/>
        <v>-7553228406</v>
      </c>
      <c r="J50" s="6"/>
      <c r="K50" s="6">
        <v>42885517</v>
      </c>
      <c r="L50" s="6"/>
      <c r="M50" s="6">
        <v>200362636417</v>
      </c>
      <c r="N50" s="6"/>
      <c r="O50" s="6">
        <v>268860842861</v>
      </c>
      <c r="P50" s="6"/>
      <c r="Q50" s="6">
        <f t="shared" si="1"/>
        <v>-68498206444</v>
      </c>
    </row>
    <row r="51" spans="1:17">
      <c r="A51" s="1" t="s">
        <v>100</v>
      </c>
      <c r="C51" s="6">
        <v>13188080</v>
      </c>
      <c r="D51" s="6"/>
      <c r="E51" s="6">
        <v>137782010811</v>
      </c>
      <c r="F51" s="6"/>
      <c r="G51" s="6">
        <v>110351379557</v>
      </c>
      <c r="H51" s="6"/>
      <c r="I51" s="6">
        <f t="shared" si="0"/>
        <v>27430631254</v>
      </c>
      <c r="J51" s="6"/>
      <c r="K51" s="6">
        <v>13188080</v>
      </c>
      <c r="L51" s="6"/>
      <c r="M51" s="6">
        <v>137782010811</v>
      </c>
      <c r="N51" s="6"/>
      <c r="O51" s="6">
        <v>110351379557</v>
      </c>
      <c r="P51" s="6"/>
      <c r="Q51" s="6">
        <f t="shared" si="1"/>
        <v>27430631254</v>
      </c>
    </row>
    <row r="52" spans="1:17">
      <c r="A52" s="1" t="s">
        <v>61</v>
      </c>
      <c r="C52" s="6">
        <v>20760713</v>
      </c>
      <c r="D52" s="6"/>
      <c r="E52" s="6">
        <v>264362362365</v>
      </c>
      <c r="F52" s="6"/>
      <c r="G52" s="6">
        <v>271158650333</v>
      </c>
      <c r="H52" s="6"/>
      <c r="I52" s="6">
        <f t="shared" si="0"/>
        <v>-6796287968</v>
      </c>
      <c r="J52" s="6"/>
      <c r="K52" s="6">
        <v>20760713</v>
      </c>
      <c r="L52" s="6"/>
      <c r="M52" s="6">
        <v>264362362365</v>
      </c>
      <c r="N52" s="6"/>
      <c r="O52" s="6">
        <v>329948210337</v>
      </c>
      <c r="P52" s="6"/>
      <c r="Q52" s="6">
        <f t="shared" si="1"/>
        <v>-65585847972</v>
      </c>
    </row>
    <row r="53" spans="1:17">
      <c r="A53" s="1" t="s">
        <v>77</v>
      </c>
      <c r="C53" s="6">
        <v>9174088</v>
      </c>
      <c r="D53" s="6"/>
      <c r="E53" s="6">
        <v>55264183188</v>
      </c>
      <c r="F53" s="6"/>
      <c r="G53" s="6">
        <v>64084537549</v>
      </c>
      <c r="H53" s="6"/>
      <c r="I53" s="6">
        <f t="shared" si="0"/>
        <v>-8820354361</v>
      </c>
      <c r="J53" s="6"/>
      <c r="K53" s="6">
        <v>9174088</v>
      </c>
      <c r="L53" s="6"/>
      <c r="M53" s="6">
        <v>55264183188</v>
      </c>
      <c r="N53" s="6"/>
      <c r="O53" s="6">
        <v>67011842124</v>
      </c>
      <c r="P53" s="6"/>
      <c r="Q53" s="6">
        <f t="shared" si="1"/>
        <v>-11747658936</v>
      </c>
    </row>
    <row r="54" spans="1:17">
      <c r="A54" s="1" t="s">
        <v>91</v>
      </c>
      <c r="C54" s="6">
        <v>17587146</v>
      </c>
      <c r="D54" s="6"/>
      <c r="E54" s="6">
        <v>122727167418</v>
      </c>
      <c r="F54" s="6"/>
      <c r="G54" s="6">
        <v>116652092914</v>
      </c>
      <c r="H54" s="6"/>
      <c r="I54" s="6">
        <f t="shared" si="0"/>
        <v>6075074504</v>
      </c>
      <c r="J54" s="6"/>
      <c r="K54" s="6">
        <v>17587146</v>
      </c>
      <c r="L54" s="6"/>
      <c r="M54" s="6">
        <v>122727167418</v>
      </c>
      <c r="N54" s="6"/>
      <c r="O54" s="6">
        <v>121234094877</v>
      </c>
      <c r="P54" s="6"/>
      <c r="Q54" s="6">
        <f t="shared" si="1"/>
        <v>1493072541</v>
      </c>
    </row>
    <row r="55" spans="1:17">
      <c r="A55" s="1" t="s">
        <v>38</v>
      </c>
      <c r="C55" s="6">
        <v>4400785</v>
      </c>
      <c r="D55" s="6"/>
      <c r="E55" s="6">
        <v>60719452569</v>
      </c>
      <c r="F55" s="6"/>
      <c r="G55" s="6">
        <v>74149475580</v>
      </c>
      <c r="H55" s="6"/>
      <c r="I55" s="6">
        <f t="shared" si="0"/>
        <v>-13430023011</v>
      </c>
      <c r="J55" s="6"/>
      <c r="K55" s="6">
        <v>4400785</v>
      </c>
      <c r="L55" s="6"/>
      <c r="M55" s="6">
        <v>60719452569</v>
      </c>
      <c r="N55" s="6"/>
      <c r="O55" s="6">
        <v>106346534004</v>
      </c>
      <c r="P55" s="6"/>
      <c r="Q55" s="6">
        <f t="shared" si="1"/>
        <v>-45627081435</v>
      </c>
    </row>
    <row r="56" spans="1:17">
      <c r="A56" s="1" t="s">
        <v>55</v>
      </c>
      <c r="C56" s="6">
        <v>1590000</v>
      </c>
      <c r="D56" s="6"/>
      <c r="E56" s="6">
        <v>27754273620</v>
      </c>
      <c r="F56" s="6"/>
      <c r="G56" s="6">
        <v>30551828535</v>
      </c>
      <c r="H56" s="6"/>
      <c r="I56" s="6">
        <f t="shared" si="0"/>
        <v>-2797554915</v>
      </c>
      <c r="J56" s="6"/>
      <c r="K56" s="6">
        <v>1590000</v>
      </c>
      <c r="L56" s="6"/>
      <c r="M56" s="6">
        <v>27754273620</v>
      </c>
      <c r="N56" s="6"/>
      <c r="O56" s="6">
        <v>28706639333</v>
      </c>
      <c r="P56" s="6"/>
      <c r="Q56" s="6">
        <f t="shared" si="1"/>
        <v>-952365713</v>
      </c>
    </row>
    <row r="57" spans="1:17">
      <c r="A57" s="1" t="s">
        <v>95</v>
      </c>
      <c r="C57" s="6">
        <v>21713852</v>
      </c>
      <c r="D57" s="6"/>
      <c r="E57" s="6">
        <v>37190359842</v>
      </c>
      <c r="F57" s="6"/>
      <c r="G57" s="6">
        <v>35111663970</v>
      </c>
      <c r="H57" s="6"/>
      <c r="I57" s="6">
        <f t="shared" si="0"/>
        <v>2078695872</v>
      </c>
      <c r="J57" s="6"/>
      <c r="K57" s="6">
        <v>21713852</v>
      </c>
      <c r="L57" s="6"/>
      <c r="M57" s="6">
        <v>37190359842</v>
      </c>
      <c r="N57" s="6"/>
      <c r="O57" s="6">
        <v>40199898189</v>
      </c>
      <c r="P57" s="6"/>
      <c r="Q57" s="6">
        <f t="shared" si="1"/>
        <v>-3009538347</v>
      </c>
    </row>
    <row r="58" spans="1:17">
      <c r="A58" s="1" t="s">
        <v>83</v>
      </c>
      <c r="C58" s="6">
        <v>20606552</v>
      </c>
      <c r="D58" s="6"/>
      <c r="E58" s="6">
        <v>285136486777</v>
      </c>
      <c r="F58" s="6"/>
      <c r="G58" s="6">
        <v>292764160751</v>
      </c>
      <c r="H58" s="6"/>
      <c r="I58" s="6">
        <f t="shared" si="0"/>
        <v>-7627673974</v>
      </c>
      <c r="J58" s="6"/>
      <c r="K58" s="6">
        <v>20606552</v>
      </c>
      <c r="L58" s="6"/>
      <c r="M58" s="6">
        <v>285136486777</v>
      </c>
      <c r="N58" s="6"/>
      <c r="O58" s="6">
        <v>261443376138</v>
      </c>
      <c r="P58" s="6"/>
      <c r="Q58" s="6">
        <f t="shared" si="1"/>
        <v>23693110639</v>
      </c>
    </row>
    <row r="59" spans="1:17">
      <c r="A59" s="1" t="s">
        <v>43</v>
      </c>
      <c r="C59" s="6">
        <v>9959186</v>
      </c>
      <c r="D59" s="6"/>
      <c r="E59" s="6">
        <v>108404220834</v>
      </c>
      <c r="F59" s="6"/>
      <c r="G59" s="6">
        <v>84357575465</v>
      </c>
      <c r="H59" s="6"/>
      <c r="I59" s="6">
        <f t="shared" si="0"/>
        <v>24046645369</v>
      </c>
      <c r="J59" s="6"/>
      <c r="K59" s="6">
        <v>9959186</v>
      </c>
      <c r="L59" s="6"/>
      <c r="M59" s="6">
        <v>108404220834</v>
      </c>
      <c r="N59" s="6"/>
      <c r="O59" s="6">
        <v>105242889031</v>
      </c>
      <c r="P59" s="6"/>
      <c r="Q59" s="6">
        <f t="shared" si="1"/>
        <v>3161331803</v>
      </c>
    </row>
    <row r="60" spans="1:17">
      <c r="A60" s="1" t="s">
        <v>32</v>
      </c>
      <c r="C60" s="6">
        <v>1688195</v>
      </c>
      <c r="D60" s="6"/>
      <c r="E60" s="6">
        <v>92533204219</v>
      </c>
      <c r="F60" s="6"/>
      <c r="G60" s="6">
        <v>105068711826</v>
      </c>
      <c r="H60" s="6"/>
      <c r="I60" s="6">
        <f t="shared" si="0"/>
        <v>-12535507607</v>
      </c>
      <c r="J60" s="6"/>
      <c r="K60" s="6">
        <v>1688195</v>
      </c>
      <c r="L60" s="6"/>
      <c r="M60" s="6">
        <v>92533204219</v>
      </c>
      <c r="N60" s="6"/>
      <c r="O60" s="6">
        <v>144716396076</v>
      </c>
      <c r="P60" s="6"/>
      <c r="Q60" s="6">
        <f t="shared" si="1"/>
        <v>-52183191857</v>
      </c>
    </row>
    <row r="61" spans="1:17">
      <c r="A61" s="1" t="s">
        <v>96</v>
      </c>
      <c r="C61" s="6">
        <v>886900</v>
      </c>
      <c r="D61" s="6"/>
      <c r="E61" s="6">
        <v>23248397059</v>
      </c>
      <c r="F61" s="6"/>
      <c r="G61" s="6">
        <v>24941113114</v>
      </c>
      <c r="H61" s="6"/>
      <c r="I61" s="6">
        <f t="shared" si="0"/>
        <v>-1692716055</v>
      </c>
      <c r="J61" s="6"/>
      <c r="K61" s="6">
        <v>886900</v>
      </c>
      <c r="L61" s="6"/>
      <c r="M61" s="6">
        <v>23248397059</v>
      </c>
      <c r="N61" s="6"/>
      <c r="O61" s="6">
        <v>26792521298</v>
      </c>
      <c r="P61" s="6"/>
      <c r="Q61" s="6">
        <f t="shared" si="1"/>
        <v>-3544124239</v>
      </c>
    </row>
    <row r="62" spans="1:17">
      <c r="A62" s="1" t="s">
        <v>64</v>
      </c>
      <c r="C62" s="6">
        <v>3662144</v>
      </c>
      <c r="D62" s="6"/>
      <c r="E62" s="6">
        <v>75355332834</v>
      </c>
      <c r="F62" s="6"/>
      <c r="G62" s="6">
        <v>72545440831</v>
      </c>
      <c r="H62" s="6"/>
      <c r="I62" s="6">
        <f t="shared" si="0"/>
        <v>2809892003</v>
      </c>
      <c r="J62" s="6"/>
      <c r="K62" s="6">
        <v>3662144</v>
      </c>
      <c r="L62" s="6"/>
      <c r="M62" s="6">
        <v>75355332834</v>
      </c>
      <c r="N62" s="6"/>
      <c r="O62" s="6">
        <v>80616072988</v>
      </c>
      <c r="P62" s="6"/>
      <c r="Q62" s="6">
        <f t="shared" si="1"/>
        <v>-5260740154</v>
      </c>
    </row>
    <row r="63" spans="1:17">
      <c r="A63" s="1" t="s">
        <v>63</v>
      </c>
      <c r="C63" s="6">
        <v>6411291</v>
      </c>
      <c r="D63" s="6"/>
      <c r="E63" s="6">
        <v>73801005418</v>
      </c>
      <c r="F63" s="6"/>
      <c r="G63" s="6">
        <v>87602076499</v>
      </c>
      <c r="H63" s="6"/>
      <c r="I63" s="6">
        <f t="shared" si="0"/>
        <v>-13801071081</v>
      </c>
      <c r="J63" s="6"/>
      <c r="K63" s="6">
        <v>6411291</v>
      </c>
      <c r="L63" s="6"/>
      <c r="M63" s="6">
        <v>73801005418</v>
      </c>
      <c r="N63" s="6"/>
      <c r="O63" s="6">
        <v>108138404846</v>
      </c>
      <c r="P63" s="6"/>
      <c r="Q63" s="6">
        <f t="shared" si="1"/>
        <v>-34337399428</v>
      </c>
    </row>
    <row r="64" spans="1:17">
      <c r="A64" s="1" t="s">
        <v>75</v>
      </c>
      <c r="C64" s="6">
        <v>3900045</v>
      </c>
      <c r="D64" s="6"/>
      <c r="E64" s="6">
        <v>44195972947</v>
      </c>
      <c r="F64" s="6"/>
      <c r="G64" s="6">
        <v>43226763014</v>
      </c>
      <c r="H64" s="6"/>
      <c r="I64" s="6">
        <f t="shared" si="0"/>
        <v>969209933</v>
      </c>
      <c r="J64" s="6"/>
      <c r="K64" s="6">
        <v>3900045</v>
      </c>
      <c r="L64" s="6"/>
      <c r="M64" s="6">
        <v>44195972947</v>
      </c>
      <c r="N64" s="6"/>
      <c r="O64" s="6">
        <v>51061865194</v>
      </c>
      <c r="P64" s="6"/>
      <c r="Q64" s="6">
        <f t="shared" si="1"/>
        <v>-6865892247</v>
      </c>
    </row>
    <row r="65" spans="1:17">
      <c r="A65" s="1" t="s">
        <v>62</v>
      </c>
      <c r="C65" s="6">
        <v>6493226</v>
      </c>
      <c r="D65" s="6"/>
      <c r="E65" s="6">
        <v>213324242640</v>
      </c>
      <c r="F65" s="6"/>
      <c r="G65" s="6">
        <v>227779429103</v>
      </c>
      <c r="H65" s="6"/>
      <c r="I65" s="6">
        <f t="shared" si="0"/>
        <v>-14455186463</v>
      </c>
      <c r="J65" s="6"/>
      <c r="K65" s="6">
        <v>6493226</v>
      </c>
      <c r="L65" s="6"/>
      <c r="M65" s="6">
        <v>213324242640</v>
      </c>
      <c r="N65" s="6"/>
      <c r="O65" s="6">
        <v>253964338619</v>
      </c>
      <c r="P65" s="6"/>
      <c r="Q65" s="6">
        <f t="shared" si="1"/>
        <v>-40640095979</v>
      </c>
    </row>
    <row r="66" spans="1:17">
      <c r="A66" s="1" t="s">
        <v>102</v>
      </c>
      <c r="C66" s="6">
        <v>4294801</v>
      </c>
      <c r="D66" s="6"/>
      <c r="E66" s="6">
        <v>47900950600</v>
      </c>
      <c r="F66" s="6"/>
      <c r="G66" s="6">
        <v>36629278030</v>
      </c>
      <c r="H66" s="6"/>
      <c r="I66" s="6">
        <f t="shared" si="0"/>
        <v>11271672570</v>
      </c>
      <c r="J66" s="6"/>
      <c r="K66" s="6">
        <v>4294801</v>
      </c>
      <c r="L66" s="6"/>
      <c r="M66" s="6">
        <v>47900950600</v>
      </c>
      <c r="N66" s="6"/>
      <c r="O66" s="6">
        <v>36629278030</v>
      </c>
      <c r="P66" s="6"/>
      <c r="Q66" s="6">
        <f t="shared" si="1"/>
        <v>11271672570</v>
      </c>
    </row>
    <row r="67" spans="1:17">
      <c r="A67" s="1" t="s">
        <v>53</v>
      </c>
      <c r="C67" s="6">
        <v>537833</v>
      </c>
      <c r="D67" s="6"/>
      <c r="E67" s="6">
        <v>222407283758</v>
      </c>
      <c r="F67" s="6"/>
      <c r="G67" s="6">
        <v>232939551763</v>
      </c>
      <c r="H67" s="6"/>
      <c r="I67" s="6">
        <f t="shared" si="0"/>
        <v>-10532268005</v>
      </c>
      <c r="J67" s="6"/>
      <c r="K67" s="6">
        <v>537833</v>
      </c>
      <c r="L67" s="6"/>
      <c r="M67" s="6">
        <v>222407283758</v>
      </c>
      <c r="N67" s="6"/>
      <c r="O67" s="6">
        <v>243945414610</v>
      </c>
      <c r="P67" s="6"/>
      <c r="Q67" s="6">
        <f t="shared" si="1"/>
        <v>-21538130852</v>
      </c>
    </row>
    <row r="68" spans="1:17">
      <c r="A68" s="1" t="s">
        <v>21</v>
      </c>
      <c r="C68" s="6">
        <v>1115372</v>
      </c>
      <c r="D68" s="6"/>
      <c r="E68" s="6">
        <v>37164815186</v>
      </c>
      <c r="F68" s="6"/>
      <c r="G68" s="6">
        <v>38096153037</v>
      </c>
      <c r="H68" s="6"/>
      <c r="I68" s="6">
        <f t="shared" si="0"/>
        <v>-931337851</v>
      </c>
      <c r="J68" s="6"/>
      <c r="K68" s="6">
        <v>1115372</v>
      </c>
      <c r="L68" s="6"/>
      <c r="M68" s="6">
        <v>37164815186</v>
      </c>
      <c r="N68" s="6"/>
      <c r="O68" s="6">
        <v>41986416323</v>
      </c>
      <c r="P68" s="6"/>
      <c r="Q68" s="6">
        <f t="shared" si="1"/>
        <v>-4821601137</v>
      </c>
    </row>
    <row r="69" spans="1:17">
      <c r="A69" s="1" t="s">
        <v>20</v>
      </c>
      <c r="C69" s="6">
        <v>21485041</v>
      </c>
      <c r="D69" s="6"/>
      <c r="E69" s="6">
        <v>117251055483</v>
      </c>
      <c r="F69" s="6"/>
      <c r="G69" s="6">
        <v>118523380812</v>
      </c>
      <c r="H69" s="6"/>
      <c r="I69" s="6">
        <f t="shared" si="0"/>
        <v>-1272325329</v>
      </c>
      <c r="J69" s="6"/>
      <c r="K69" s="6">
        <v>21485041</v>
      </c>
      <c r="L69" s="6"/>
      <c r="M69" s="6">
        <v>117251055483</v>
      </c>
      <c r="N69" s="6"/>
      <c r="O69" s="6">
        <v>134425027060</v>
      </c>
      <c r="P69" s="6"/>
      <c r="Q69" s="6">
        <f t="shared" si="1"/>
        <v>-17173971577</v>
      </c>
    </row>
    <row r="70" spans="1:17">
      <c r="A70" s="1" t="s">
        <v>90</v>
      </c>
      <c r="C70" s="6">
        <v>3968321</v>
      </c>
      <c r="D70" s="6"/>
      <c r="E70" s="6">
        <v>116092800292</v>
      </c>
      <c r="F70" s="6"/>
      <c r="G70" s="6">
        <v>114844215831</v>
      </c>
      <c r="H70" s="6"/>
      <c r="I70" s="6">
        <f t="shared" si="0"/>
        <v>1248584461</v>
      </c>
      <c r="J70" s="6"/>
      <c r="K70" s="6">
        <v>3968321</v>
      </c>
      <c r="L70" s="6"/>
      <c r="M70" s="6">
        <v>116092800292</v>
      </c>
      <c r="N70" s="6"/>
      <c r="O70" s="6">
        <v>110294077361</v>
      </c>
      <c r="P70" s="6"/>
      <c r="Q70" s="6">
        <f t="shared" si="1"/>
        <v>5798722931</v>
      </c>
    </row>
    <row r="71" spans="1:17">
      <c r="A71" s="1" t="s">
        <v>89</v>
      </c>
      <c r="C71" s="6">
        <v>700215</v>
      </c>
      <c r="D71" s="6"/>
      <c r="E71" s="6">
        <v>15424439651</v>
      </c>
      <c r="F71" s="6"/>
      <c r="G71" s="6">
        <v>15173862112</v>
      </c>
      <c r="H71" s="6"/>
      <c r="I71" s="6">
        <f t="shared" si="0"/>
        <v>250577539</v>
      </c>
      <c r="J71" s="6"/>
      <c r="K71" s="6">
        <v>700215</v>
      </c>
      <c r="L71" s="6"/>
      <c r="M71" s="6">
        <v>15424439651</v>
      </c>
      <c r="N71" s="6"/>
      <c r="O71" s="6">
        <v>15821187422</v>
      </c>
      <c r="P71" s="6"/>
      <c r="Q71" s="6">
        <f t="shared" si="1"/>
        <v>-396747771</v>
      </c>
    </row>
    <row r="72" spans="1:17">
      <c r="A72" s="1" t="s">
        <v>81</v>
      </c>
      <c r="C72" s="6">
        <v>38285131</v>
      </c>
      <c r="D72" s="6"/>
      <c r="E72" s="6">
        <v>399221438596</v>
      </c>
      <c r="F72" s="6"/>
      <c r="G72" s="6">
        <v>365942464875</v>
      </c>
      <c r="H72" s="6"/>
      <c r="I72" s="6">
        <f t="shared" si="0"/>
        <v>33278973721</v>
      </c>
      <c r="J72" s="6"/>
      <c r="K72" s="6">
        <v>38285131</v>
      </c>
      <c r="L72" s="6"/>
      <c r="M72" s="6">
        <v>399221438596</v>
      </c>
      <c r="N72" s="6"/>
      <c r="O72" s="6">
        <v>398480244674</v>
      </c>
      <c r="P72" s="6"/>
      <c r="Q72" s="6">
        <f t="shared" si="1"/>
        <v>741193922</v>
      </c>
    </row>
    <row r="73" spans="1:17">
      <c r="A73" s="1" t="s">
        <v>78</v>
      </c>
      <c r="C73" s="6">
        <v>89149162</v>
      </c>
      <c r="D73" s="6"/>
      <c r="E73" s="6">
        <v>436004124471</v>
      </c>
      <c r="F73" s="6"/>
      <c r="G73" s="6">
        <v>482972048449</v>
      </c>
      <c r="H73" s="6"/>
      <c r="I73" s="6">
        <f t="shared" ref="I73:I111" si="2">E73-G73</f>
        <v>-46967923978</v>
      </c>
      <c r="J73" s="6"/>
      <c r="K73" s="6">
        <v>89149162</v>
      </c>
      <c r="L73" s="6"/>
      <c r="M73" s="6">
        <v>436004124471</v>
      </c>
      <c r="N73" s="6"/>
      <c r="O73" s="6">
        <v>605561281271</v>
      </c>
      <c r="P73" s="6"/>
      <c r="Q73" s="6">
        <f t="shared" ref="Q73:Q111" si="3">M73-O73</f>
        <v>-169557156800</v>
      </c>
    </row>
    <row r="74" spans="1:17">
      <c r="A74" s="1" t="s">
        <v>97</v>
      </c>
      <c r="C74" s="6">
        <v>5892479</v>
      </c>
      <c r="D74" s="6"/>
      <c r="E74" s="6">
        <v>91961474374</v>
      </c>
      <c r="F74" s="6"/>
      <c r="G74" s="6">
        <v>91530584929</v>
      </c>
      <c r="H74" s="6"/>
      <c r="I74" s="6">
        <f t="shared" si="2"/>
        <v>430889445</v>
      </c>
      <c r="J74" s="6"/>
      <c r="K74" s="6">
        <v>5892479</v>
      </c>
      <c r="L74" s="6"/>
      <c r="M74" s="6">
        <v>91961474374</v>
      </c>
      <c r="N74" s="6"/>
      <c r="O74" s="6">
        <v>95236548702</v>
      </c>
      <c r="P74" s="6"/>
      <c r="Q74" s="6">
        <f t="shared" si="3"/>
        <v>-3275074328</v>
      </c>
    </row>
    <row r="75" spans="1:17">
      <c r="A75" s="1" t="s">
        <v>31</v>
      </c>
      <c r="C75" s="6">
        <v>513130</v>
      </c>
      <c r="D75" s="6"/>
      <c r="E75" s="6">
        <v>22234251046</v>
      </c>
      <c r="F75" s="6"/>
      <c r="G75" s="6">
        <v>22078346710</v>
      </c>
      <c r="H75" s="6"/>
      <c r="I75" s="6">
        <f t="shared" si="2"/>
        <v>155904336</v>
      </c>
      <c r="J75" s="6"/>
      <c r="K75" s="6">
        <v>513130</v>
      </c>
      <c r="L75" s="6"/>
      <c r="M75" s="6">
        <v>22234251046</v>
      </c>
      <c r="N75" s="6"/>
      <c r="O75" s="6">
        <v>27057634425</v>
      </c>
      <c r="P75" s="6"/>
      <c r="Q75" s="6">
        <f t="shared" si="3"/>
        <v>-4823383379</v>
      </c>
    </row>
    <row r="76" spans="1:17">
      <c r="A76" s="1" t="s">
        <v>80</v>
      </c>
      <c r="C76" s="6">
        <v>1016578</v>
      </c>
      <c r="D76" s="6"/>
      <c r="E76" s="6">
        <v>19907428409</v>
      </c>
      <c r="F76" s="6"/>
      <c r="G76" s="6">
        <v>15489711539</v>
      </c>
      <c r="H76" s="6"/>
      <c r="I76" s="6">
        <f t="shared" si="2"/>
        <v>4417716870</v>
      </c>
      <c r="J76" s="6"/>
      <c r="K76" s="6">
        <v>1016578</v>
      </c>
      <c r="L76" s="6"/>
      <c r="M76" s="6">
        <v>19907428409</v>
      </c>
      <c r="N76" s="6"/>
      <c r="O76" s="6">
        <v>25919635744</v>
      </c>
      <c r="P76" s="6"/>
      <c r="Q76" s="6">
        <f t="shared" si="3"/>
        <v>-6012207335</v>
      </c>
    </row>
    <row r="77" spans="1:17">
      <c r="A77" s="1" t="s">
        <v>44</v>
      </c>
      <c r="C77" s="6">
        <v>2890242</v>
      </c>
      <c r="D77" s="6"/>
      <c r="E77" s="6">
        <v>23214204085</v>
      </c>
      <c r="F77" s="6"/>
      <c r="G77" s="6">
        <v>22487410831</v>
      </c>
      <c r="H77" s="6"/>
      <c r="I77" s="6">
        <f t="shared" si="2"/>
        <v>726793254</v>
      </c>
      <c r="J77" s="6"/>
      <c r="K77" s="6">
        <v>2890242</v>
      </c>
      <c r="L77" s="6"/>
      <c r="M77" s="6">
        <v>23214204085</v>
      </c>
      <c r="N77" s="6"/>
      <c r="O77" s="6">
        <v>24369692674</v>
      </c>
      <c r="P77" s="6"/>
      <c r="Q77" s="6">
        <f t="shared" si="3"/>
        <v>-1155488589</v>
      </c>
    </row>
    <row r="78" spans="1:17">
      <c r="A78" s="1" t="s">
        <v>52</v>
      </c>
      <c r="C78" s="6">
        <v>1577122</v>
      </c>
      <c r="D78" s="6"/>
      <c r="E78" s="6">
        <v>32922500606</v>
      </c>
      <c r="F78" s="6"/>
      <c r="G78" s="6">
        <v>34739463905</v>
      </c>
      <c r="H78" s="6"/>
      <c r="I78" s="6">
        <f t="shared" si="2"/>
        <v>-1816963299</v>
      </c>
      <c r="J78" s="6"/>
      <c r="K78" s="6">
        <v>1577122</v>
      </c>
      <c r="L78" s="6"/>
      <c r="M78" s="6">
        <v>32922500606</v>
      </c>
      <c r="N78" s="6"/>
      <c r="O78" s="6">
        <v>40574098015</v>
      </c>
      <c r="P78" s="6"/>
      <c r="Q78" s="6">
        <f t="shared" si="3"/>
        <v>-7651597409</v>
      </c>
    </row>
    <row r="79" spans="1:17">
      <c r="A79" s="1" t="s">
        <v>16</v>
      </c>
      <c r="C79" s="6">
        <v>51449352</v>
      </c>
      <c r="D79" s="6"/>
      <c r="E79" s="6">
        <v>97120990647</v>
      </c>
      <c r="F79" s="6"/>
      <c r="G79" s="6">
        <v>89347219937</v>
      </c>
      <c r="H79" s="6"/>
      <c r="I79" s="6">
        <f t="shared" si="2"/>
        <v>7773770710</v>
      </c>
      <c r="J79" s="6"/>
      <c r="K79" s="6">
        <v>51449352</v>
      </c>
      <c r="L79" s="6"/>
      <c r="M79" s="6">
        <v>97120990647</v>
      </c>
      <c r="N79" s="6"/>
      <c r="O79" s="6">
        <v>102542172852</v>
      </c>
      <c r="P79" s="6"/>
      <c r="Q79" s="6">
        <f t="shared" si="3"/>
        <v>-5421182205</v>
      </c>
    </row>
    <row r="80" spans="1:17">
      <c r="A80" s="1" t="s">
        <v>18</v>
      </c>
      <c r="C80" s="6">
        <v>24077083</v>
      </c>
      <c r="D80" s="6"/>
      <c r="E80" s="6">
        <v>47771913414</v>
      </c>
      <c r="F80" s="6"/>
      <c r="G80" s="6">
        <v>43870700044</v>
      </c>
      <c r="H80" s="6"/>
      <c r="I80" s="6">
        <f t="shared" si="2"/>
        <v>3901213370</v>
      </c>
      <c r="J80" s="6"/>
      <c r="K80" s="6">
        <v>24077083</v>
      </c>
      <c r="L80" s="6"/>
      <c r="M80" s="6">
        <v>47771913414</v>
      </c>
      <c r="N80" s="6"/>
      <c r="O80" s="6">
        <v>48154854604</v>
      </c>
      <c r="P80" s="6"/>
      <c r="Q80" s="6">
        <f t="shared" si="3"/>
        <v>-382941190</v>
      </c>
    </row>
    <row r="81" spans="1:17">
      <c r="A81" s="1" t="s">
        <v>51</v>
      </c>
      <c r="C81" s="6">
        <v>23246519</v>
      </c>
      <c r="D81" s="6"/>
      <c r="E81" s="6">
        <v>81086681561</v>
      </c>
      <c r="F81" s="6"/>
      <c r="G81" s="6">
        <v>84770593603</v>
      </c>
      <c r="H81" s="6"/>
      <c r="I81" s="6">
        <f t="shared" si="2"/>
        <v>-3683912042</v>
      </c>
      <c r="J81" s="6"/>
      <c r="K81" s="6">
        <v>23246519</v>
      </c>
      <c r="L81" s="6"/>
      <c r="M81" s="6">
        <v>81086681561</v>
      </c>
      <c r="N81" s="6"/>
      <c r="O81" s="6">
        <v>121461980897</v>
      </c>
      <c r="P81" s="6"/>
      <c r="Q81" s="6">
        <f t="shared" si="3"/>
        <v>-40375299336</v>
      </c>
    </row>
    <row r="82" spans="1:17">
      <c r="A82" s="1" t="s">
        <v>71</v>
      </c>
      <c r="C82" s="6">
        <v>13419947</v>
      </c>
      <c r="D82" s="6"/>
      <c r="E82" s="6">
        <v>147141284418</v>
      </c>
      <c r="F82" s="6"/>
      <c r="G82" s="6">
        <v>134063337321</v>
      </c>
      <c r="H82" s="6"/>
      <c r="I82" s="6">
        <f t="shared" si="2"/>
        <v>13077947097</v>
      </c>
      <c r="J82" s="6"/>
      <c r="K82" s="6">
        <v>13419947</v>
      </c>
      <c r="L82" s="6"/>
      <c r="M82" s="6">
        <v>147141284418</v>
      </c>
      <c r="N82" s="6"/>
      <c r="O82" s="6">
        <v>167427377613</v>
      </c>
      <c r="P82" s="6"/>
      <c r="Q82" s="6">
        <f t="shared" si="3"/>
        <v>-20286093195</v>
      </c>
    </row>
    <row r="83" spans="1:17">
      <c r="A83" s="1" t="s">
        <v>93</v>
      </c>
      <c r="C83" s="6">
        <v>4520432</v>
      </c>
      <c r="D83" s="6"/>
      <c r="E83" s="6">
        <v>62909496050</v>
      </c>
      <c r="F83" s="6"/>
      <c r="G83" s="6">
        <v>66010035460</v>
      </c>
      <c r="H83" s="6"/>
      <c r="I83" s="6">
        <f t="shared" si="2"/>
        <v>-3100539410</v>
      </c>
      <c r="J83" s="6"/>
      <c r="K83" s="6">
        <v>4520432</v>
      </c>
      <c r="L83" s="6"/>
      <c r="M83" s="6">
        <v>62909496050</v>
      </c>
      <c r="N83" s="6"/>
      <c r="O83" s="6">
        <v>87360446302</v>
      </c>
      <c r="P83" s="6"/>
      <c r="Q83" s="6">
        <f t="shared" si="3"/>
        <v>-24450950252</v>
      </c>
    </row>
    <row r="84" spans="1:17">
      <c r="A84" s="1" t="s">
        <v>92</v>
      </c>
      <c r="C84" s="6">
        <v>3968114</v>
      </c>
      <c r="D84" s="6"/>
      <c r="E84" s="6">
        <v>157582923681</v>
      </c>
      <c r="F84" s="6"/>
      <c r="G84" s="6">
        <v>173163713382</v>
      </c>
      <c r="H84" s="6"/>
      <c r="I84" s="6">
        <f t="shared" si="2"/>
        <v>-15580789701</v>
      </c>
      <c r="J84" s="6"/>
      <c r="K84" s="6">
        <v>3968114</v>
      </c>
      <c r="L84" s="6"/>
      <c r="M84" s="6">
        <v>157582923681</v>
      </c>
      <c r="N84" s="6"/>
      <c r="O84" s="6">
        <v>188353997214</v>
      </c>
      <c r="P84" s="6"/>
      <c r="Q84" s="6">
        <f t="shared" si="3"/>
        <v>-30771073533</v>
      </c>
    </row>
    <row r="85" spans="1:17">
      <c r="A85" s="1" t="s">
        <v>66</v>
      </c>
      <c r="C85" s="6">
        <v>10200001</v>
      </c>
      <c r="D85" s="6"/>
      <c r="E85" s="6">
        <v>75943439345</v>
      </c>
      <c r="F85" s="6"/>
      <c r="G85" s="6">
        <v>77949193675</v>
      </c>
      <c r="H85" s="6"/>
      <c r="I85" s="6">
        <f t="shared" si="2"/>
        <v>-2005754330</v>
      </c>
      <c r="J85" s="6"/>
      <c r="K85" s="6">
        <v>10200001</v>
      </c>
      <c r="L85" s="6"/>
      <c r="M85" s="6">
        <v>75943439345</v>
      </c>
      <c r="N85" s="6"/>
      <c r="O85" s="6">
        <v>88239587115</v>
      </c>
      <c r="P85" s="6"/>
      <c r="Q85" s="6">
        <f t="shared" si="3"/>
        <v>-12296147770</v>
      </c>
    </row>
    <row r="86" spans="1:17">
      <c r="A86" s="1" t="s">
        <v>17</v>
      </c>
      <c r="C86" s="6">
        <v>0</v>
      </c>
      <c r="D86" s="6"/>
      <c r="E86" s="6">
        <v>0</v>
      </c>
      <c r="F86" s="6"/>
      <c r="G86" s="6">
        <v>0</v>
      </c>
      <c r="H86" s="6"/>
      <c r="I86" s="6">
        <f t="shared" si="2"/>
        <v>0</v>
      </c>
      <c r="J86" s="6"/>
      <c r="K86" s="6">
        <v>40523191</v>
      </c>
      <c r="L86" s="6"/>
      <c r="M86" s="6">
        <v>96435294764</v>
      </c>
      <c r="N86" s="6"/>
      <c r="O86" s="6">
        <v>94994810448</v>
      </c>
      <c r="P86" s="6"/>
      <c r="Q86" s="6">
        <f t="shared" si="3"/>
        <v>1440484316</v>
      </c>
    </row>
    <row r="87" spans="1:17">
      <c r="A87" s="1" t="s">
        <v>47</v>
      </c>
      <c r="C87" s="6">
        <v>0</v>
      </c>
      <c r="D87" s="6"/>
      <c r="E87" s="6">
        <v>0</v>
      </c>
      <c r="F87" s="6"/>
      <c r="G87" s="6">
        <v>-3723777096</v>
      </c>
      <c r="H87" s="6"/>
      <c r="I87" s="6">
        <f t="shared" si="2"/>
        <v>3723777096</v>
      </c>
      <c r="J87" s="6"/>
      <c r="K87" s="6">
        <v>0</v>
      </c>
      <c r="L87" s="6"/>
      <c r="M87" s="6">
        <v>0</v>
      </c>
      <c r="N87" s="6"/>
      <c r="O87" s="6">
        <v>0</v>
      </c>
      <c r="P87" s="6"/>
      <c r="Q87" s="6">
        <f t="shared" si="3"/>
        <v>0</v>
      </c>
    </row>
    <row r="88" spans="1:17">
      <c r="A88" s="1" t="s">
        <v>50</v>
      </c>
      <c r="C88" s="6">
        <v>0</v>
      </c>
      <c r="D88" s="6"/>
      <c r="E88" s="6">
        <v>0</v>
      </c>
      <c r="F88" s="6"/>
      <c r="G88" s="6">
        <v>26722523674</v>
      </c>
      <c r="H88" s="6"/>
      <c r="I88" s="6">
        <f t="shared" si="2"/>
        <v>-26722523674</v>
      </c>
      <c r="J88" s="6"/>
      <c r="K88" s="6">
        <v>0</v>
      </c>
      <c r="L88" s="6"/>
      <c r="M88" s="6">
        <v>0</v>
      </c>
      <c r="N88" s="6"/>
      <c r="O88" s="6">
        <v>0</v>
      </c>
      <c r="P88" s="6"/>
      <c r="Q88" s="6">
        <f t="shared" si="3"/>
        <v>0</v>
      </c>
    </row>
    <row r="89" spans="1:17">
      <c r="A89" s="1" t="s">
        <v>45</v>
      </c>
      <c r="C89" s="6">
        <v>0</v>
      </c>
      <c r="D89" s="6"/>
      <c r="E89" s="6">
        <v>0</v>
      </c>
      <c r="F89" s="6"/>
      <c r="G89" s="6">
        <v>-3218212940</v>
      </c>
      <c r="H89" s="6"/>
      <c r="I89" s="6">
        <f t="shared" si="2"/>
        <v>3218212940</v>
      </c>
      <c r="J89" s="6"/>
      <c r="K89" s="6">
        <v>0</v>
      </c>
      <c r="L89" s="6"/>
      <c r="M89" s="6">
        <v>0</v>
      </c>
      <c r="N89" s="6"/>
      <c r="O89" s="6">
        <v>0</v>
      </c>
      <c r="P89" s="6"/>
      <c r="Q89" s="6">
        <f t="shared" si="3"/>
        <v>0</v>
      </c>
    </row>
    <row r="90" spans="1:17">
      <c r="A90" s="1" t="s">
        <v>88</v>
      </c>
      <c r="C90" s="6">
        <v>0</v>
      </c>
      <c r="D90" s="6"/>
      <c r="E90" s="6">
        <v>0</v>
      </c>
      <c r="F90" s="6"/>
      <c r="G90" s="6">
        <v>-962961901</v>
      </c>
      <c r="H90" s="6"/>
      <c r="I90" s="6">
        <f t="shared" si="2"/>
        <v>962961901</v>
      </c>
      <c r="J90" s="6"/>
      <c r="K90" s="6">
        <v>0</v>
      </c>
      <c r="L90" s="6"/>
      <c r="M90" s="6">
        <v>0</v>
      </c>
      <c r="N90" s="6"/>
      <c r="O90" s="6">
        <v>0</v>
      </c>
      <c r="P90" s="6"/>
      <c r="Q90" s="6">
        <f t="shared" si="3"/>
        <v>0</v>
      </c>
    </row>
    <row r="91" spans="1:17">
      <c r="A91" s="1" t="s">
        <v>42</v>
      </c>
      <c r="C91" s="6">
        <v>0</v>
      </c>
      <c r="D91" s="6"/>
      <c r="E91" s="6">
        <v>0</v>
      </c>
      <c r="F91" s="6"/>
      <c r="G91" s="6">
        <v>89790721</v>
      </c>
      <c r="H91" s="6"/>
      <c r="I91" s="6">
        <f t="shared" si="2"/>
        <v>-89790721</v>
      </c>
      <c r="J91" s="6"/>
      <c r="K91" s="6">
        <v>0</v>
      </c>
      <c r="L91" s="6"/>
      <c r="M91" s="6">
        <v>0</v>
      </c>
      <c r="N91" s="6"/>
      <c r="O91" s="6">
        <v>0</v>
      </c>
      <c r="P91" s="6"/>
      <c r="Q91" s="6">
        <f t="shared" si="3"/>
        <v>0</v>
      </c>
    </row>
    <row r="92" spans="1:17">
      <c r="A92" s="1" t="s">
        <v>41</v>
      </c>
      <c r="C92" s="6">
        <v>0</v>
      </c>
      <c r="D92" s="6"/>
      <c r="E92" s="6">
        <v>0</v>
      </c>
      <c r="F92" s="6"/>
      <c r="G92" s="6">
        <v>-118544823</v>
      </c>
      <c r="H92" s="6"/>
      <c r="I92" s="6">
        <f t="shared" si="2"/>
        <v>118544823</v>
      </c>
      <c r="J92" s="6"/>
      <c r="K92" s="6">
        <v>0</v>
      </c>
      <c r="L92" s="6"/>
      <c r="M92" s="6">
        <v>0</v>
      </c>
      <c r="N92" s="6"/>
      <c r="O92" s="6">
        <v>0</v>
      </c>
      <c r="P92" s="6"/>
      <c r="Q92" s="6">
        <f t="shared" si="3"/>
        <v>0</v>
      </c>
    </row>
    <row r="93" spans="1:17">
      <c r="A93" s="1" t="s">
        <v>15</v>
      </c>
      <c r="C93" s="6">
        <v>0</v>
      </c>
      <c r="D93" s="6"/>
      <c r="E93" s="6">
        <v>0</v>
      </c>
      <c r="F93" s="6"/>
      <c r="G93" s="6">
        <v>-9507571344</v>
      </c>
      <c r="H93" s="6"/>
      <c r="I93" s="6">
        <f t="shared" si="2"/>
        <v>9507571344</v>
      </c>
      <c r="J93" s="6"/>
      <c r="K93" s="6">
        <v>0</v>
      </c>
      <c r="L93" s="6"/>
      <c r="M93" s="6">
        <v>0</v>
      </c>
      <c r="N93" s="6"/>
      <c r="O93" s="6">
        <v>0</v>
      </c>
      <c r="P93" s="6"/>
      <c r="Q93" s="6">
        <f t="shared" si="3"/>
        <v>0</v>
      </c>
    </row>
    <row r="94" spans="1:17">
      <c r="A94" s="1" t="s">
        <v>28</v>
      </c>
      <c r="C94" s="6">
        <v>0</v>
      </c>
      <c r="D94" s="6"/>
      <c r="E94" s="6">
        <v>0</v>
      </c>
      <c r="F94" s="6"/>
      <c r="G94" s="6">
        <v>-217723008</v>
      </c>
      <c r="H94" s="6"/>
      <c r="I94" s="6">
        <f t="shared" si="2"/>
        <v>217723008</v>
      </c>
      <c r="J94" s="6"/>
      <c r="K94" s="6">
        <v>0</v>
      </c>
      <c r="L94" s="6"/>
      <c r="M94" s="6">
        <v>0</v>
      </c>
      <c r="N94" s="6"/>
      <c r="O94" s="6">
        <v>0</v>
      </c>
      <c r="P94" s="6"/>
      <c r="Q94" s="6">
        <f t="shared" si="3"/>
        <v>0</v>
      </c>
    </row>
    <row r="95" spans="1:17">
      <c r="A95" s="1" t="s">
        <v>163</v>
      </c>
      <c r="C95" s="6">
        <v>405000</v>
      </c>
      <c r="D95" s="6"/>
      <c r="E95" s="6">
        <v>404922544484</v>
      </c>
      <c r="F95" s="6"/>
      <c r="G95" s="6">
        <v>404933419370</v>
      </c>
      <c r="H95" s="6"/>
      <c r="I95" s="6">
        <f t="shared" si="2"/>
        <v>-10874886</v>
      </c>
      <c r="J95" s="6"/>
      <c r="K95" s="6">
        <v>405000</v>
      </c>
      <c r="L95" s="6"/>
      <c r="M95" s="6">
        <v>404922544484</v>
      </c>
      <c r="N95" s="6"/>
      <c r="O95" s="6">
        <v>403248279888</v>
      </c>
      <c r="P95" s="6"/>
      <c r="Q95" s="6">
        <f t="shared" si="3"/>
        <v>1674264596</v>
      </c>
    </row>
    <row r="96" spans="1:17">
      <c r="A96" s="1" t="s">
        <v>130</v>
      </c>
      <c r="C96" s="6">
        <v>34430</v>
      </c>
      <c r="D96" s="6"/>
      <c r="E96" s="6">
        <v>32014784868</v>
      </c>
      <c r="F96" s="6"/>
      <c r="G96" s="6">
        <v>31497739999</v>
      </c>
      <c r="H96" s="6"/>
      <c r="I96" s="6">
        <f t="shared" si="2"/>
        <v>517044869</v>
      </c>
      <c r="J96" s="6"/>
      <c r="K96" s="6">
        <v>34430</v>
      </c>
      <c r="L96" s="6"/>
      <c r="M96" s="6">
        <v>32014784868</v>
      </c>
      <c r="N96" s="6"/>
      <c r="O96" s="6">
        <v>29993963945</v>
      </c>
      <c r="P96" s="6"/>
      <c r="Q96" s="6">
        <f t="shared" si="3"/>
        <v>2020820923</v>
      </c>
    </row>
    <row r="97" spans="1:17">
      <c r="A97" s="1" t="s">
        <v>127</v>
      </c>
      <c r="C97" s="6">
        <v>97965</v>
      </c>
      <c r="D97" s="6"/>
      <c r="E97" s="6">
        <v>92138972283</v>
      </c>
      <c r="F97" s="6"/>
      <c r="G97" s="6">
        <v>90679558350</v>
      </c>
      <c r="H97" s="6"/>
      <c r="I97" s="6">
        <f t="shared" si="2"/>
        <v>1459413933</v>
      </c>
      <c r="J97" s="6"/>
      <c r="K97" s="6">
        <v>97965</v>
      </c>
      <c r="L97" s="6"/>
      <c r="M97" s="6">
        <v>92138972283</v>
      </c>
      <c r="N97" s="6"/>
      <c r="O97" s="6">
        <v>86335447991</v>
      </c>
      <c r="P97" s="6"/>
      <c r="Q97" s="6">
        <f t="shared" si="3"/>
        <v>5803524292</v>
      </c>
    </row>
    <row r="98" spans="1:17">
      <c r="A98" s="1" t="s">
        <v>124</v>
      </c>
      <c r="C98" s="6">
        <v>2348</v>
      </c>
      <c r="D98" s="6"/>
      <c r="E98" s="6">
        <v>2245454937</v>
      </c>
      <c r="F98" s="6"/>
      <c r="G98" s="6">
        <v>2202048286</v>
      </c>
      <c r="H98" s="6"/>
      <c r="I98" s="6">
        <f t="shared" si="2"/>
        <v>43406651</v>
      </c>
      <c r="J98" s="6"/>
      <c r="K98" s="6">
        <v>2348</v>
      </c>
      <c r="L98" s="6"/>
      <c r="M98" s="6">
        <v>2245454937</v>
      </c>
      <c r="N98" s="6"/>
      <c r="O98" s="6">
        <v>2094644408</v>
      </c>
      <c r="P98" s="6"/>
      <c r="Q98" s="6">
        <f t="shared" si="3"/>
        <v>150810529</v>
      </c>
    </row>
    <row r="99" spans="1:17">
      <c r="A99" s="1" t="s">
        <v>133</v>
      </c>
      <c r="C99" s="6">
        <v>120000</v>
      </c>
      <c r="D99" s="6"/>
      <c r="E99" s="6">
        <v>107308546800</v>
      </c>
      <c r="F99" s="6"/>
      <c r="G99" s="6">
        <v>104980968750</v>
      </c>
      <c r="H99" s="6"/>
      <c r="I99" s="6">
        <f t="shared" si="2"/>
        <v>2327578050</v>
      </c>
      <c r="J99" s="6"/>
      <c r="K99" s="6">
        <v>120000</v>
      </c>
      <c r="L99" s="6"/>
      <c r="M99" s="6">
        <v>107308546800</v>
      </c>
      <c r="N99" s="6"/>
      <c r="O99" s="6">
        <v>100819467532</v>
      </c>
      <c r="P99" s="6"/>
      <c r="Q99" s="6">
        <f t="shared" si="3"/>
        <v>6489079268</v>
      </c>
    </row>
    <row r="100" spans="1:17">
      <c r="A100" s="1" t="s">
        <v>154</v>
      </c>
      <c r="C100" s="6">
        <v>100000</v>
      </c>
      <c r="D100" s="6"/>
      <c r="E100" s="6">
        <v>99977875725</v>
      </c>
      <c r="F100" s="6"/>
      <c r="G100" s="6">
        <v>98172203062</v>
      </c>
      <c r="H100" s="6"/>
      <c r="I100" s="6">
        <f t="shared" si="2"/>
        <v>1805672663</v>
      </c>
      <c r="J100" s="6"/>
      <c r="K100" s="6">
        <v>100000</v>
      </c>
      <c r="L100" s="6"/>
      <c r="M100" s="6">
        <v>99977875725</v>
      </c>
      <c r="N100" s="6"/>
      <c r="O100" s="6">
        <v>97415543750</v>
      </c>
      <c r="P100" s="6"/>
      <c r="Q100" s="6">
        <f t="shared" si="3"/>
        <v>2562331975</v>
      </c>
    </row>
    <row r="101" spans="1:17">
      <c r="A101" s="1" t="s">
        <v>169</v>
      </c>
      <c r="C101" s="6">
        <v>140000</v>
      </c>
      <c r="D101" s="6"/>
      <c r="E101" s="6">
        <v>139973225253</v>
      </c>
      <c r="F101" s="6"/>
      <c r="G101" s="6">
        <v>137776805000</v>
      </c>
      <c r="H101" s="6"/>
      <c r="I101" s="6">
        <f t="shared" si="2"/>
        <v>2196420253</v>
      </c>
      <c r="J101" s="6"/>
      <c r="K101" s="6">
        <v>140000</v>
      </c>
      <c r="L101" s="6"/>
      <c r="M101" s="6">
        <v>139973225253</v>
      </c>
      <c r="N101" s="6"/>
      <c r="O101" s="6">
        <v>137776805000</v>
      </c>
      <c r="P101" s="6"/>
      <c r="Q101" s="6">
        <f t="shared" si="3"/>
        <v>2196420253</v>
      </c>
    </row>
    <row r="102" spans="1:17">
      <c r="A102" s="1" t="s">
        <v>139</v>
      </c>
      <c r="C102" s="6">
        <v>120000</v>
      </c>
      <c r="D102" s="6"/>
      <c r="E102" s="6">
        <v>99965877900</v>
      </c>
      <c r="F102" s="6"/>
      <c r="G102" s="6">
        <v>98233391970</v>
      </c>
      <c r="H102" s="6"/>
      <c r="I102" s="6">
        <f t="shared" si="2"/>
        <v>1732485930</v>
      </c>
      <c r="J102" s="6"/>
      <c r="K102" s="6">
        <v>120000</v>
      </c>
      <c r="L102" s="6"/>
      <c r="M102" s="6">
        <v>99965877900</v>
      </c>
      <c r="N102" s="6"/>
      <c r="O102" s="6">
        <v>97415317145</v>
      </c>
      <c r="P102" s="6"/>
      <c r="Q102" s="6">
        <f t="shared" si="3"/>
        <v>2550560755</v>
      </c>
    </row>
    <row r="103" spans="1:17">
      <c r="A103" s="1" t="s">
        <v>142</v>
      </c>
      <c r="C103" s="6">
        <v>11380</v>
      </c>
      <c r="D103" s="6"/>
      <c r="E103" s="6">
        <v>9397607374</v>
      </c>
      <c r="F103" s="6"/>
      <c r="G103" s="6">
        <v>9216243053</v>
      </c>
      <c r="H103" s="6"/>
      <c r="I103" s="6">
        <f t="shared" si="2"/>
        <v>181364321</v>
      </c>
      <c r="J103" s="6"/>
      <c r="K103" s="6">
        <v>11380</v>
      </c>
      <c r="L103" s="6"/>
      <c r="M103" s="6">
        <v>9397607374</v>
      </c>
      <c r="N103" s="6"/>
      <c r="O103" s="6">
        <v>9099617167</v>
      </c>
      <c r="P103" s="6"/>
      <c r="Q103" s="6">
        <f t="shared" si="3"/>
        <v>297990207</v>
      </c>
    </row>
    <row r="104" spans="1:17">
      <c r="A104" s="1" t="s">
        <v>145</v>
      </c>
      <c r="C104" s="6">
        <v>394120</v>
      </c>
      <c r="D104" s="6"/>
      <c r="E104" s="6">
        <v>319139933400</v>
      </c>
      <c r="F104" s="6"/>
      <c r="G104" s="6">
        <v>313784195959</v>
      </c>
      <c r="H104" s="6"/>
      <c r="I104" s="6">
        <f t="shared" si="2"/>
        <v>5355737441</v>
      </c>
      <c r="J104" s="6"/>
      <c r="K104" s="6">
        <v>394120</v>
      </c>
      <c r="L104" s="6"/>
      <c r="M104" s="6">
        <v>319139933400</v>
      </c>
      <c r="N104" s="6"/>
      <c r="O104" s="6">
        <v>305289783065</v>
      </c>
      <c r="P104" s="6"/>
      <c r="Q104" s="6">
        <f t="shared" si="3"/>
        <v>13850150335</v>
      </c>
    </row>
    <row r="105" spans="1:17">
      <c r="A105" s="1" t="s">
        <v>136</v>
      </c>
      <c r="C105" s="6">
        <v>137841</v>
      </c>
      <c r="D105" s="6"/>
      <c r="E105" s="6">
        <v>122823011908</v>
      </c>
      <c r="F105" s="6"/>
      <c r="G105" s="6">
        <v>120300978804</v>
      </c>
      <c r="H105" s="6"/>
      <c r="I105" s="6">
        <f t="shared" si="2"/>
        <v>2522033104</v>
      </c>
      <c r="J105" s="6"/>
      <c r="K105" s="6">
        <v>137841</v>
      </c>
      <c r="L105" s="6"/>
      <c r="M105" s="6">
        <v>122823011910</v>
      </c>
      <c r="N105" s="6"/>
      <c r="O105" s="6">
        <v>117313532215</v>
      </c>
      <c r="P105" s="6"/>
      <c r="Q105" s="6">
        <f t="shared" si="3"/>
        <v>5509479695</v>
      </c>
    </row>
    <row r="106" spans="1:17">
      <c r="A106" s="1" t="s">
        <v>148</v>
      </c>
      <c r="C106" s="6">
        <v>38137</v>
      </c>
      <c r="D106" s="6"/>
      <c r="E106" s="6">
        <v>29665589507</v>
      </c>
      <c r="F106" s="6"/>
      <c r="G106" s="6">
        <v>29093256891</v>
      </c>
      <c r="H106" s="6"/>
      <c r="I106" s="6">
        <f t="shared" si="2"/>
        <v>572332616</v>
      </c>
      <c r="J106" s="6"/>
      <c r="K106" s="6">
        <v>38137</v>
      </c>
      <c r="L106" s="6"/>
      <c r="M106" s="6">
        <v>29665589507</v>
      </c>
      <c r="N106" s="6"/>
      <c r="O106" s="6">
        <v>27806998254</v>
      </c>
      <c r="P106" s="6"/>
      <c r="Q106" s="6">
        <f t="shared" si="3"/>
        <v>1858591253</v>
      </c>
    </row>
    <row r="107" spans="1:17">
      <c r="A107" s="1" t="s">
        <v>166</v>
      </c>
      <c r="C107" s="6">
        <v>29349</v>
      </c>
      <c r="D107" s="6"/>
      <c r="E107" s="6">
        <v>27964527510</v>
      </c>
      <c r="F107" s="6"/>
      <c r="G107" s="6">
        <v>27945273974</v>
      </c>
      <c r="H107" s="6"/>
      <c r="I107" s="6">
        <f t="shared" si="2"/>
        <v>19253536</v>
      </c>
      <c r="J107" s="6"/>
      <c r="K107" s="6">
        <v>29349</v>
      </c>
      <c r="L107" s="6"/>
      <c r="M107" s="6">
        <v>27964527510</v>
      </c>
      <c r="N107" s="6"/>
      <c r="O107" s="6">
        <v>27945273974</v>
      </c>
      <c r="P107" s="6"/>
      <c r="Q107" s="6">
        <f t="shared" si="3"/>
        <v>19253536</v>
      </c>
    </row>
    <row r="108" spans="1:17">
      <c r="A108" s="1" t="s">
        <v>151</v>
      </c>
      <c r="C108" s="6">
        <v>0</v>
      </c>
      <c r="D108" s="6"/>
      <c r="E108" s="6">
        <v>0</v>
      </c>
      <c r="F108" s="6"/>
      <c r="G108" s="6">
        <v>0</v>
      </c>
      <c r="H108" s="6"/>
      <c r="I108" s="6">
        <f t="shared" si="2"/>
        <v>0</v>
      </c>
      <c r="J108" s="6"/>
      <c r="K108" s="6">
        <v>420511</v>
      </c>
      <c r="L108" s="6"/>
      <c r="M108" s="6">
        <v>416146347600</v>
      </c>
      <c r="N108" s="6"/>
      <c r="O108" s="6">
        <v>416494965631</v>
      </c>
      <c r="P108" s="6"/>
      <c r="Q108" s="6">
        <f t="shared" si="3"/>
        <v>-348618031</v>
      </c>
    </row>
    <row r="109" spans="1:17">
      <c r="A109" s="1" t="s">
        <v>160</v>
      </c>
      <c r="C109" s="6">
        <v>0</v>
      </c>
      <c r="D109" s="6"/>
      <c r="E109" s="6">
        <v>0</v>
      </c>
      <c r="F109" s="6"/>
      <c r="G109" s="6">
        <v>0</v>
      </c>
      <c r="H109" s="6"/>
      <c r="I109" s="6">
        <f t="shared" si="2"/>
        <v>0</v>
      </c>
      <c r="J109" s="6"/>
      <c r="K109" s="6">
        <v>10000</v>
      </c>
      <c r="L109" s="6"/>
      <c r="M109" s="6">
        <v>9998177501</v>
      </c>
      <c r="N109" s="6"/>
      <c r="O109" s="6">
        <v>10001802495</v>
      </c>
      <c r="P109" s="6"/>
      <c r="Q109" s="6">
        <f t="shared" si="3"/>
        <v>-3624994</v>
      </c>
    </row>
    <row r="110" spans="1:17">
      <c r="A110" s="1" t="s">
        <v>157</v>
      </c>
      <c r="C110" s="6">
        <v>0</v>
      </c>
      <c r="D110" s="6"/>
      <c r="E110" s="6">
        <v>0</v>
      </c>
      <c r="F110" s="6"/>
      <c r="G110" s="6">
        <v>0</v>
      </c>
      <c r="H110" s="6"/>
      <c r="I110" s="6">
        <f t="shared" si="2"/>
        <v>0</v>
      </c>
      <c r="J110" s="6"/>
      <c r="K110" s="6">
        <v>250000</v>
      </c>
      <c r="L110" s="6"/>
      <c r="M110" s="6">
        <v>249954687500</v>
      </c>
      <c r="N110" s="6"/>
      <c r="O110" s="6">
        <v>250019062500</v>
      </c>
      <c r="P110" s="6"/>
      <c r="Q110" s="6">
        <f t="shared" si="3"/>
        <v>-64375000</v>
      </c>
    </row>
    <row r="111" spans="1:17">
      <c r="A111" s="1" t="s">
        <v>120</v>
      </c>
      <c r="C111" s="6">
        <v>0</v>
      </c>
      <c r="D111" s="6"/>
      <c r="E111" s="6">
        <v>0</v>
      </c>
      <c r="F111" s="6"/>
      <c r="G111" s="6">
        <v>24260507044</v>
      </c>
      <c r="H111" s="6"/>
      <c r="I111" s="6">
        <f t="shared" si="2"/>
        <v>-24260507044</v>
      </c>
      <c r="J111" s="6"/>
      <c r="K111" s="6">
        <v>0</v>
      </c>
      <c r="L111" s="6"/>
      <c r="M111" s="6">
        <v>0</v>
      </c>
      <c r="N111" s="6"/>
      <c r="O111" s="6">
        <v>0</v>
      </c>
      <c r="P111" s="6"/>
      <c r="Q111" s="6">
        <f t="shared" si="3"/>
        <v>0</v>
      </c>
    </row>
    <row r="112" spans="1:17" ht="24.75" thickBot="1">
      <c r="C112" s="6"/>
      <c r="D112" s="6"/>
      <c r="E112" s="7">
        <f>SUM(E8:E111)</f>
        <v>9541053752613</v>
      </c>
      <c r="F112" s="6"/>
      <c r="G112" s="7">
        <f>SUM(G8:G111)</f>
        <v>9836406238373</v>
      </c>
      <c r="H112" s="6"/>
      <c r="I112" s="7">
        <f>SUM(I8:I111)</f>
        <v>-295352485760</v>
      </c>
      <c r="J112" s="6"/>
      <c r="K112" s="6"/>
      <c r="L112" s="6"/>
      <c r="M112" s="7">
        <f>SUM(M8:M111)</f>
        <v>10313588259980</v>
      </c>
      <c r="N112" s="6"/>
      <c r="O112" s="7">
        <f>SUM(O8:O111)</f>
        <v>11780962766477</v>
      </c>
      <c r="P112" s="6"/>
      <c r="Q112" s="7">
        <f>SUM(Q8:Q111)</f>
        <v>-1467374506497</v>
      </c>
    </row>
    <row r="113" spans="5:17" ht="24.75" thickTop="1"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</row>
    <row r="114" spans="5:17">
      <c r="G114" s="3"/>
      <c r="I114" s="3"/>
      <c r="O114" s="3"/>
      <c r="Q114" s="3"/>
    </row>
    <row r="115" spans="5:17"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7" spans="5:17"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5:17">
      <c r="G118" s="3"/>
      <c r="I118" s="3"/>
      <c r="O118" s="3"/>
      <c r="Q118" s="3"/>
    </row>
    <row r="119" spans="5:17">
      <c r="E119" s="3"/>
      <c r="F119" s="3">
        <f t="shared" ref="F119" si="4">F118-F117</f>
        <v>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5"/>
  <sheetViews>
    <sheetView rightToLeft="1" topLeftCell="A52" workbookViewId="0">
      <selection activeCell="Q58" sqref="Q58"/>
    </sheetView>
  </sheetViews>
  <sheetFormatPr defaultRowHeight="24"/>
  <cols>
    <col min="1" max="1" width="34.42578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187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4" t="s">
        <v>3</v>
      </c>
      <c r="C6" s="25" t="s">
        <v>189</v>
      </c>
      <c r="D6" s="25" t="s">
        <v>189</v>
      </c>
      <c r="E6" s="25" t="s">
        <v>189</v>
      </c>
      <c r="F6" s="25" t="s">
        <v>189</v>
      </c>
      <c r="G6" s="25" t="s">
        <v>189</v>
      </c>
      <c r="H6" s="25" t="s">
        <v>189</v>
      </c>
      <c r="I6" s="25" t="s">
        <v>189</v>
      </c>
      <c r="K6" s="25" t="s">
        <v>190</v>
      </c>
      <c r="L6" s="25" t="s">
        <v>190</v>
      </c>
      <c r="M6" s="25" t="s">
        <v>190</v>
      </c>
      <c r="N6" s="25" t="s">
        <v>190</v>
      </c>
      <c r="O6" s="25" t="s">
        <v>190</v>
      </c>
      <c r="P6" s="25" t="s">
        <v>190</v>
      </c>
      <c r="Q6" s="25" t="s">
        <v>190</v>
      </c>
    </row>
    <row r="7" spans="1:17" ht="24.75">
      <c r="A7" s="25" t="s">
        <v>3</v>
      </c>
      <c r="C7" s="25" t="s">
        <v>7</v>
      </c>
      <c r="E7" s="25" t="s">
        <v>208</v>
      </c>
      <c r="G7" s="25" t="s">
        <v>209</v>
      </c>
      <c r="I7" s="25" t="s">
        <v>211</v>
      </c>
      <c r="K7" s="25" t="s">
        <v>7</v>
      </c>
      <c r="M7" s="25" t="s">
        <v>208</v>
      </c>
      <c r="O7" s="25" t="s">
        <v>209</v>
      </c>
      <c r="Q7" s="25" t="s">
        <v>211</v>
      </c>
    </row>
    <row r="8" spans="1:17">
      <c r="A8" s="1" t="s">
        <v>90</v>
      </c>
      <c r="C8" s="6">
        <v>433000</v>
      </c>
      <c r="D8" s="6"/>
      <c r="E8" s="6">
        <v>11816301529</v>
      </c>
      <c r="F8" s="6"/>
      <c r="G8" s="6">
        <v>12034645230</v>
      </c>
      <c r="H8" s="6"/>
      <c r="I8" s="6">
        <f>E8-G8</f>
        <v>-218343701</v>
      </c>
      <c r="J8" s="6"/>
      <c r="K8" s="6">
        <v>533000</v>
      </c>
      <c r="L8" s="6"/>
      <c r="M8" s="6">
        <v>14706004896</v>
      </c>
      <c r="N8" s="6"/>
      <c r="O8" s="6">
        <v>14814009034</v>
      </c>
      <c r="P8" s="6"/>
      <c r="Q8" s="6">
        <f>M8-O8</f>
        <v>-108004138</v>
      </c>
    </row>
    <row r="9" spans="1:17">
      <c r="A9" s="1" t="s">
        <v>43</v>
      </c>
      <c r="C9" s="6">
        <v>2046714</v>
      </c>
      <c r="D9" s="6"/>
      <c r="E9" s="6">
        <v>19159924785</v>
      </c>
      <c r="F9" s="6"/>
      <c r="G9" s="6">
        <v>21739817451</v>
      </c>
      <c r="H9" s="6"/>
      <c r="I9" s="6">
        <f t="shared" ref="I9:I58" si="0">E9-G9</f>
        <v>-2579892666</v>
      </c>
      <c r="J9" s="6"/>
      <c r="K9" s="6">
        <v>2046714</v>
      </c>
      <c r="L9" s="6"/>
      <c r="M9" s="6">
        <v>19159924785</v>
      </c>
      <c r="N9" s="6"/>
      <c r="O9" s="6">
        <v>21739817451</v>
      </c>
      <c r="P9" s="6"/>
      <c r="Q9" s="6">
        <f t="shared" ref="Q9:Q58" si="1">M9-O9</f>
        <v>-2579892666</v>
      </c>
    </row>
    <row r="10" spans="1:17">
      <c r="A10" s="1" t="s">
        <v>41</v>
      </c>
      <c r="C10" s="6">
        <v>1400</v>
      </c>
      <c r="D10" s="6"/>
      <c r="E10" s="6">
        <v>1632486943</v>
      </c>
      <c r="F10" s="6"/>
      <c r="G10" s="6">
        <v>1774074221</v>
      </c>
      <c r="H10" s="6"/>
      <c r="I10" s="6">
        <f t="shared" si="0"/>
        <v>-141587278</v>
      </c>
      <c r="J10" s="6"/>
      <c r="K10" s="6">
        <v>1400</v>
      </c>
      <c r="L10" s="6"/>
      <c r="M10" s="6">
        <v>1632486943</v>
      </c>
      <c r="N10" s="6"/>
      <c r="O10" s="6">
        <v>1774074221</v>
      </c>
      <c r="P10" s="6"/>
      <c r="Q10" s="6">
        <f t="shared" si="1"/>
        <v>-141587278</v>
      </c>
    </row>
    <row r="11" spans="1:17">
      <c r="A11" s="1" t="s">
        <v>42</v>
      </c>
      <c r="C11" s="6">
        <v>3100</v>
      </c>
      <c r="D11" s="6"/>
      <c r="E11" s="6">
        <v>3602884761</v>
      </c>
      <c r="F11" s="6"/>
      <c r="G11" s="6">
        <v>3582219721</v>
      </c>
      <c r="H11" s="6"/>
      <c r="I11" s="6">
        <f t="shared" si="0"/>
        <v>20665040</v>
      </c>
      <c r="J11" s="6"/>
      <c r="K11" s="6">
        <v>3100</v>
      </c>
      <c r="L11" s="6"/>
      <c r="M11" s="6">
        <v>3602884761</v>
      </c>
      <c r="N11" s="6"/>
      <c r="O11" s="6">
        <v>3582219721</v>
      </c>
      <c r="P11" s="6"/>
      <c r="Q11" s="6">
        <f t="shared" si="1"/>
        <v>20665040</v>
      </c>
    </row>
    <row r="12" spans="1:17">
      <c r="A12" s="1" t="s">
        <v>81</v>
      </c>
      <c r="C12" s="6">
        <v>200000</v>
      </c>
      <c r="D12" s="6"/>
      <c r="E12" s="6">
        <v>2079552646</v>
      </c>
      <c r="F12" s="6"/>
      <c r="G12" s="6">
        <v>2081644931</v>
      </c>
      <c r="H12" s="6"/>
      <c r="I12" s="6">
        <f t="shared" si="0"/>
        <v>-2092285</v>
      </c>
      <c r="J12" s="6"/>
      <c r="K12" s="6">
        <v>500000</v>
      </c>
      <c r="L12" s="6"/>
      <c r="M12" s="6">
        <v>5068388255</v>
      </c>
      <c r="N12" s="6"/>
      <c r="O12" s="6">
        <v>5204112307</v>
      </c>
      <c r="P12" s="6"/>
      <c r="Q12" s="6">
        <f t="shared" si="1"/>
        <v>-135724052</v>
      </c>
    </row>
    <row r="13" spans="1:17">
      <c r="A13" s="1" t="s">
        <v>91</v>
      </c>
      <c r="C13" s="6">
        <v>6100000</v>
      </c>
      <c r="D13" s="6"/>
      <c r="E13" s="6">
        <v>42232290949</v>
      </c>
      <c r="F13" s="6"/>
      <c r="G13" s="6">
        <v>42049345509</v>
      </c>
      <c r="H13" s="6"/>
      <c r="I13" s="6">
        <f t="shared" si="0"/>
        <v>182945440</v>
      </c>
      <c r="J13" s="6"/>
      <c r="K13" s="6">
        <v>6100000</v>
      </c>
      <c r="L13" s="6"/>
      <c r="M13" s="6">
        <v>42232290949</v>
      </c>
      <c r="N13" s="6"/>
      <c r="O13" s="6">
        <v>42049345509</v>
      </c>
      <c r="P13" s="6"/>
      <c r="Q13" s="6">
        <f t="shared" si="1"/>
        <v>182945440</v>
      </c>
    </row>
    <row r="14" spans="1:17">
      <c r="A14" s="1" t="s">
        <v>80</v>
      </c>
      <c r="C14" s="6">
        <v>1235000</v>
      </c>
      <c r="D14" s="6"/>
      <c r="E14" s="6">
        <v>24740979257</v>
      </c>
      <c r="F14" s="6"/>
      <c r="G14" s="6">
        <v>31467328167</v>
      </c>
      <c r="H14" s="6"/>
      <c r="I14" s="6">
        <f t="shared" si="0"/>
        <v>-6726348910</v>
      </c>
      <c r="J14" s="6"/>
      <c r="K14" s="6">
        <v>3483422</v>
      </c>
      <c r="L14" s="6"/>
      <c r="M14" s="6">
        <v>77520283908</v>
      </c>
      <c r="N14" s="6"/>
      <c r="O14" s="6">
        <v>88773853256</v>
      </c>
      <c r="P14" s="6"/>
      <c r="Q14" s="6">
        <f t="shared" si="1"/>
        <v>-11253569348</v>
      </c>
    </row>
    <row r="15" spans="1:17">
      <c r="A15" s="1" t="s">
        <v>22</v>
      </c>
      <c r="C15" s="6">
        <v>30933</v>
      </c>
      <c r="D15" s="6"/>
      <c r="E15" s="6">
        <v>3136215356</v>
      </c>
      <c r="F15" s="6"/>
      <c r="G15" s="6">
        <v>4021839465</v>
      </c>
      <c r="H15" s="6"/>
      <c r="I15" s="6">
        <f t="shared" si="0"/>
        <v>-885624109</v>
      </c>
      <c r="J15" s="6"/>
      <c r="K15" s="6">
        <v>30933</v>
      </c>
      <c r="L15" s="6"/>
      <c r="M15" s="6">
        <v>3136215356</v>
      </c>
      <c r="N15" s="6"/>
      <c r="O15" s="6">
        <v>4021839465</v>
      </c>
      <c r="P15" s="6"/>
      <c r="Q15" s="6">
        <f t="shared" si="1"/>
        <v>-885624109</v>
      </c>
    </row>
    <row r="16" spans="1:17">
      <c r="A16" s="1" t="s">
        <v>74</v>
      </c>
      <c r="C16" s="6">
        <v>20000</v>
      </c>
      <c r="D16" s="6"/>
      <c r="E16" s="6">
        <v>203486332</v>
      </c>
      <c r="F16" s="6"/>
      <c r="G16" s="6">
        <v>186813087</v>
      </c>
      <c r="H16" s="6"/>
      <c r="I16" s="6">
        <f t="shared" si="0"/>
        <v>16673245</v>
      </c>
      <c r="J16" s="6"/>
      <c r="K16" s="6">
        <v>5193373</v>
      </c>
      <c r="L16" s="6"/>
      <c r="M16" s="6">
        <v>57381813238</v>
      </c>
      <c r="N16" s="6"/>
      <c r="O16" s="6">
        <v>89053288961</v>
      </c>
      <c r="P16" s="6"/>
      <c r="Q16" s="6">
        <f t="shared" si="1"/>
        <v>-31671475723</v>
      </c>
    </row>
    <row r="17" spans="1:17">
      <c r="A17" s="1" t="s">
        <v>47</v>
      </c>
      <c r="C17" s="6">
        <v>15580119</v>
      </c>
      <c r="D17" s="6"/>
      <c r="E17" s="6">
        <v>129791353852</v>
      </c>
      <c r="F17" s="6"/>
      <c r="G17" s="6">
        <v>129791353852</v>
      </c>
      <c r="H17" s="6"/>
      <c r="I17" s="6">
        <f t="shared" si="0"/>
        <v>0</v>
      </c>
      <c r="J17" s="6"/>
      <c r="K17" s="6">
        <v>15580119</v>
      </c>
      <c r="L17" s="6"/>
      <c r="M17" s="6">
        <v>129791353852</v>
      </c>
      <c r="N17" s="6"/>
      <c r="O17" s="6">
        <v>129791353852</v>
      </c>
      <c r="P17" s="6"/>
      <c r="Q17" s="6">
        <f t="shared" si="1"/>
        <v>0</v>
      </c>
    </row>
    <row r="18" spans="1:17">
      <c r="A18" s="1" t="s">
        <v>86</v>
      </c>
      <c r="C18" s="6">
        <v>1000000</v>
      </c>
      <c r="D18" s="6"/>
      <c r="E18" s="6">
        <v>19450480310</v>
      </c>
      <c r="F18" s="6"/>
      <c r="G18" s="6">
        <v>23836397301</v>
      </c>
      <c r="H18" s="6"/>
      <c r="I18" s="6">
        <f t="shared" si="0"/>
        <v>-4385916991</v>
      </c>
      <c r="J18" s="6"/>
      <c r="K18" s="6">
        <v>1227080</v>
      </c>
      <c r="L18" s="6"/>
      <c r="M18" s="6">
        <v>24545386153</v>
      </c>
      <c r="N18" s="6"/>
      <c r="O18" s="6">
        <v>29256147520</v>
      </c>
      <c r="P18" s="6"/>
      <c r="Q18" s="6">
        <f t="shared" si="1"/>
        <v>-4710761367</v>
      </c>
    </row>
    <row r="19" spans="1:17">
      <c r="A19" s="1" t="s">
        <v>51</v>
      </c>
      <c r="C19" s="6">
        <v>400000</v>
      </c>
      <c r="D19" s="6"/>
      <c r="E19" s="6">
        <v>1442167753</v>
      </c>
      <c r="F19" s="6"/>
      <c r="G19" s="6">
        <v>2118080524</v>
      </c>
      <c r="H19" s="6"/>
      <c r="I19" s="6">
        <f t="shared" si="0"/>
        <v>-675912771</v>
      </c>
      <c r="J19" s="6"/>
      <c r="K19" s="6">
        <v>400000</v>
      </c>
      <c r="L19" s="6"/>
      <c r="M19" s="6">
        <v>1442167753</v>
      </c>
      <c r="N19" s="6"/>
      <c r="O19" s="6">
        <v>2118080524</v>
      </c>
      <c r="P19" s="6"/>
      <c r="Q19" s="6">
        <f t="shared" si="1"/>
        <v>-675912771</v>
      </c>
    </row>
    <row r="20" spans="1:17">
      <c r="A20" s="1" t="s">
        <v>99</v>
      </c>
      <c r="C20" s="6">
        <v>8300000</v>
      </c>
      <c r="D20" s="6"/>
      <c r="E20" s="6">
        <v>92929458117</v>
      </c>
      <c r="F20" s="6"/>
      <c r="G20" s="6">
        <v>92929458117</v>
      </c>
      <c r="H20" s="6"/>
      <c r="I20" s="6">
        <f t="shared" si="0"/>
        <v>0</v>
      </c>
      <c r="J20" s="6"/>
      <c r="K20" s="6">
        <v>8300000</v>
      </c>
      <c r="L20" s="6"/>
      <c r="M20" s="6">
        <v>92929458117</v>
      </c>
      <c r="N20" s="6"/>
      <c r="O20" s="6">
        <v>92929458117</v>
      </c>
      <c r="P20" s="6"/>
      <c r="Q20" s="6">
        <f t="shared" si="1"/>
        <v>0</v>
      </c>
    </row>
    <row r="21" spans="1:17">
      <c r="A21" s="1" t="s">
        <v>50</v>
      </c>
      <c r="C21" s="6">
        <v>13188080</v>
      </c>
      <c r="D21" s="6"/>
      <c r="E21" s="6">
        <v>97163299557</v>
      </c>
      <c r="F21" s="6"/>
      <c r="G21" s="6">
        <v>97163299557</v>
      </c>
      <c r="H21" s="6"/>
      <c r="I21" s="6">
        <f t="shared" si="0"/>
        <v>0</v>
      </c>
      <c r="J21" s="6"/>
      <c r="K21" s="6">
        <v>13188080</v>
      </c>
      <c r="L21" s="6"/>
      <c r="M21" s="6">
        <v>97163299557</v>
      </c>
      <c r="N21" s="6"/>
      <c r="O21" s="6">
        <v>97163299557</v>
      </c>
      <c r="P21" s="6"/>
      <c r="Q21" s="6">
        <f t="shared" si="1"/>
        <v>0</v>
      </c>
    </row>
    <row r="22" spans="1:17">
      <c r="A22" s="1" t="s">
        <v>83</v>
      </c>
      <c r="C22" s="6">
        <v>12900055</v>
      </c>
      <c r="D22" s="6"/>
      <c r="E22" s="6">
        <v>177583886971</v>
      </c>
      <c r="F22" s="6"/>
      <c r="G22" s="6">
        <v>164519976817</v>
      </c>
      <c r="H22" s="6"/>
      <c r="I22" s="6">
        <f t="shared" si="0"/>
        <v>13063910154</v>
      </c>
      <c r="J22" s="6"/>
      <c r="K22" s="6">
        <v>13672805</v>
      </c>
      <c r="L22" s="6"/>
      <c r="M22" s="6">
        <v>188284117266</v>
      </c>
      <c r="N22" s="6"/>
      <c r="O22" s="6">
        <v>174475228522</v>
      </c>
      <c r="P22" s="6"/>
      <c r="Q22" s="6">
        <f t="shared" si="1"/>
        <v>13808888744</v>
      </c>
    </row>
    <row r="23" spans="1:17">
      <c r="A23" s="1" t="s">
        <v>36</v>
      </c>
      <c r="C23" s="6">
        <v>215726</v>
      </c>
      <c r="D23" s="6"/>
      <c r="E23" s="6">
        <v>1229194629</v>
      </c>
      <c r="F23" s="6"/>
      <c r="G23" s="6">
        <v>879341063</v>
      </c>
      <c r="H23" s="6"/>
      <c r="I23" s="6">
        <f t="shared" si="0"/>
        <v>349853566</v>
      </c>
      <c r="J23" s="6"/>
      <c r="K23" s="6">
        <v>215726</v>
      </c>
      <c r="L23" s="6"/>
      <c r="M23" s="6">
        <v>1229194629</v>
      </c>
      <c r="N23" s="6"/>
      <c r="O23" s="6">
        <v>879341063</v>
      </c>
      <c r="P23" s="6"/>
      <c r="Q23" s="6">
        <f t="shared" si="1"/>
        <v>349853566</v>
      </c>
    </row>
    <row r="24" spans="1:17">
      <c r="A24" s="1" t="s">
        <v>37</v>
      </c>
      <c r="C24" s="6">
        <v>5000</v>
      </c>
      <c r="D24" s="6"/>
      <c r="E24" s="6">
        <v>22763746</v>
      </c>
      <c r="F24" s="6"/>
      <c r="G24" s="6">
        <v>21285096</v>
      </c>
      <c r="H24" s="6"/>
      <c r="I24" s="6">
        <f t="shared" si="0"/>
        <v>1478650</v>
      </c>
      <c r="J24" s="6"/>
      <c r="K24" s="6">
        <v>5000</v>
      </c>
      <c r="L24" s="6"/>
      <c r="M24" s="6">
        <v>22763746</v>
      </c>
      <c r="N24" s="6"/>
      <c r="O24" s="6">
        <v>21285096</v>
      </c>
      <c r="P24" s="6"/>
      <c r="Q24" s="6">
        <f t="shared" si="1"/>
        <v>1478650</v>
      </c>
    </row>
    <row r="25" spans="1:17">
      <c r="A25" s="1" t="s">
        <v>76</v>
      </c>
      <c r="C25" s="6">
        <v>200000</v>
      </c>
      <c r="D25" s="6"/>
      <c r="E25" s="6">
        <v>5586561005</v>
      </c>
      <c r="F25" s="6"/>
      <c r="G25" s="6">
        <v>6237838287</v>
      </c>
      <c r="H25" s="6"/>
      <c r="I25" s="6">
        <f t="shared" si="0"/>
        <v>-651277282</v>
      </c>
      <c r="J25" s="6"/>
      <c r="K25" s="6">
        <v>200000</v>
      </c>
      <c r="L25" s="6"/>
      <c r="M25" s="6">
        <v>5586561005</v>
      </c>
      <c r="N25" s="6"/>
      <c r="O25" s="6">
        <v>6237838287</v>
      </c>
      <c r="P25" s="6"/>
      <c r="Q25" s="6">
        <f t="shared" si="1"/>
        <v>-651277282</v>
      </c>
    </row>
    <row r="26" spans="1:17">
      <c r="A26" s="1" t="s">
        <v>28</v>
      </c>
      <c r="C26" s="6">
        <v>1600</v>
      </c>
      <c r="D26" s="6"/>
      <c r="E26" s="6">
        <v>272887229</v>
      </c>
      <c r="F26" s="6"/>
      <c r="G26" s="6">
        <v>501226068</v>
      </c>
      <c r="H26" s="6"/>
      <c r="I26" s="6">
        <f t="shared" si="0"/>
        <v>-228338839</v>
      </c>
      <c r="J26" s="6"/>
      <c r="K26" s="6">
        <v>796980</v>
      </c>
      <c r="L26" s="6"/>
      <c r="M26" s="6">
        <v>148553892125</v>
      </c>
      <c r="N26" s="6"/>
      <c r="O26" s="6">
        <v>249666665788</v>
      </c>
      <c r="P26" s="6"/>
      <c r="Q26" s="6">
        <f t="shared" si="1"/>
        <v>-101112773663</v>
      </c>
    </row>
    <row r="27" spans="1:17">
      <c r="A27" s="1" t="s">
        <v>30</v>
      </c>
      <c r="C27" s="6">
        <v>240000</v>
      </c>
      <c r="D27" s="6"/>
      <c r="E27" s="6">
        <v>21677656747</v>
      </c>
      <c r="F27" s="6"/>
      <c r="G27" s="6">
        <v>26197591229</v>
      </c>
      <c r="H27" s="6"/>
      <c r="I27" s="6">
        <f t="shared" si="0"/>
        <v>-4519934482</v>
      </c>
      <c r="J27" s="6"/>
      <c r="K27" s="6">
        <v>250000</v>
      </c>
      <c r="L27" s="6"/>
      <c r="M27" s="6">
        <v>22718505315</v>
      </c>
      <c r="N27" s="6"/>
      <c r="O27" s="6">
        <v>27289157520</v>
      </c>
      <c r="P27" s="6"/>
      <c r="Q27" s="6">
        <f t="shared" si="1"/>
        <v>-4570652205</v>
      </c>
    </row>
    <row r="28" spans="1:17">
      <c r="A28" s="1" t="s">
        <v>45</v>
      </c>
      <c r="C28" s="6">
        <v>4294801</v>
      </c>
      <c r="D28" s="6"/>
      <c r="E28" s="6">
        <v>32334477030</v>
      </c>
      <c r="F28" s="6"/>
      <c r="G28" s="6">
        <v>32334477030</v>
      </c>
      <c r="H28" s="6"/>
      <c r="I28" s="6">
        <f t="shared" si="0"/>
        <v>0</v>
      </c>
      <c r="J28" s="6"/>
      <c r="K28" s="6">
        <v>4294801</v>
      </c>
      <c r="L28" s="6"/>
      <c r="M28" s="6">
        <v>32334477030</v>
      </c>
      <c r="N28" s="6"/>
      <c r="O28" s="6">
        <v>32334477030</v>
      </c>
      <c r="P28" s="6"/>
      <c r="Q28" s="6">
        <f t="shared" si="1"/>
        <v>0</v>
      </c>
    </row>
    <row r="29" spans="1:17">
      <c r="A29" s="1" t="s">
        <v>15</v>
      </c>
      <c r="C29" s="6">
        <v>2550528</v>
      </c>
      <c r="D29" s="6"/>
      <c r="E29" s="6">
        <v>58399221912</v>
      </c>
      <c r="F29" s="6"/>
      <c r="G29" s="6">
        <v>70686774280</v>
      </c>
      <c r="H29" s="6"/>
      <c r="I29" s="6">
        <f t="shared" si="0"/>
        <v>-12287552368</v>
      </c>
      <c r="J29" s="6"/>
      <c r="K29" s="6">
        <v>2550528</v>
      </c>
      <c r="L29" s="6"/>
      <c r="M29" s="6">
        <v>58399221912</v>
      </c>
      <c r="N29" s="6"/>
      <c r="O29" s="6">
        <v>70686774280</v>
      </c>
      <c r="P29" s="6"/>
      <c r="Q29" s="6">
        <f t="shared" si="1"/>
        <v>-12287552368</v>
      </c>
    </row>
    <row r="30" spans="1:17">
      <c r="A30" s="1" t="s">
        <v>25</v>
      </c>
      <c r="C30" s="6">
        <v>10000</v>
      </c>
      <c r="D30" s="6"/>
      <c r="E30" s="6">
        <v>1629264178</v>
      </c>
      <c r="F30" s="6"/>
      <c r="G30" s="6">
        <v>2021798274</v>
      </c>
      <c r="H30" s="6"/>
      <c r="I30" s="6">
        <f t="shared" si="0"/>
        <v>-392534096</v>
      </c>
      <c r="J30" s="6"/>
      <c r="K30" s="6">
        <v>10000</v>
      </c>
      <c r="L30" s="6"/>
      <c r="M30" s="6">
        <v>1629264178</v>
      </c>
      <c r="N30" s="6"/>
      <c r="O30" s="6">
        <v>2021798274</v>
      </c>
      <c r="P30" s="6"/>
      <c r="Q30" s="6">
        <f t="shared" si="1"/>
        <v>-392534096</v>
      </c>
    </row>
    <row r="31" spans="1:17">
      <c r="A31" s="1" t="s">
        <v>88</v>
      </c>
      <c r="C31" s="6">
        <v>218674</v>
      </c>
      <c r="D31" s="6"/>
      <c r="E31" s="6">
        <v>3120927871</v>
      </c>
      <c r="F31" s="6"/>
      <c r="G31" s="6">
        <v>4495271358</v>
      </c>
      <c r="H31" s="6"/>
      <c r="I31" s="6">
        <f t="shared" si="0"/>
        <v>-1374343487</v>
      </c>
      <c r="J31" s="6"/>
      <c r="K31" s="6">
        <v>218674</v>
      </c>
      <c r="L31" s="6"/>
      <c r="M31" s="6">
        <v>3120927871</v>
      </c>
      <c r="N31" s="6"/>
      <c r="O31" s="6">
        <v>4495271358</v>
      </c>
      <c r="P31" s="6"/>
      <c r="Q31" s="6">
        <f t="shared" si="1"/>
        <v>-1374343487</v>
      </c>
    </row>
    <row r="32" spans="1:17">
      <c r="A32" s="1" t="s">
        <v>24</v>
      </c>
      <c r="C32" s="6">
        <v>360000</v>
      </c>
      <c r="D32" s="6"/>
      <c r="E32" s="6">
        <v>23449168139</v>
      </c>
      <c r="F32" s="6"/>
      <c r="G32" s="6">
        <v>26527783204</v>
      </c>
      <c r="H32" s="6"/>
      <c r="I32" s="6">
        <f t="shared" si="0"/>
        <v>-3078615065</v>
      </c>
      <c r="J32" s="6"/>
      <c r="K32" s="6">
        <v>391297</v>
      </c>
      <c r="L32" s="6"/>
      <c r="M32" s="6">
        <v>25676783423</v>
      </c>
      <c r="N32" s="6"/>
      <c r="O32" s="6">
        <v>28834647741</v>
      </c>
      <c r="P32" s="6"/>
      <c r="Q32" s="6">
        <f t="shared" si="1"/>
        <v>-3157864318</v>
      </c>
    </row>
    <row r="33" spans="1:17">
      <c r="A33" s="1" t="s">
        <v>71</v>
      </c>
      <c r="C33" s="6">
        <v>1000000</v>
      </c>
      <c r="D33" s="6"/>
      <c r="E33" s="6">
        <v>10303688345</v>
      </c>
      <c r="F33" s="6"/>
      <c r="G33" s="6">
        <v>12158422989</v>
      </c>
      <c r="H33" s="6"/>
      <c r="I33" s="6">
        <f t="shared" si="0"/>
        <v>-1854734644</v>
      </c>
      <c r="J33" s="6"/>
      <c r="K33" s="6">
        <v>1100000</v>
      </c>
      <c r="L33" s="6"/>
      <c r="M33" s="6">
        <v>11318738369</v>
      </c>
      <c r="N33" s="6"/>
      <c r="O33" s="6">
        <v>13369208532</v>
      </c>
      <c r="P33" s="6"/>
      <c r="Q33" s="6">
        <f t="shared" si="1"/>
        <v>-2050470163</v>
      </c>
    </row>
    <row r="34" spans="1:17">
      <c r="A34" s="1" t="s">
        <v>31</v>
      </c>
      <c r="C34" s="6">
        <v>292880</v>
      </c>
      <c r="D34" s="6"/>
      <c r="E34" s="6">
        <v>12804198003</v>
      </c>
      <c r="F34" s="6"/>
      <c r="G34" s="6">
        <v>15338358321</v>
      </c>
      <c r="H34" s="6"/>
      <c r="I34" s="6">
        <f t="shared" si="0"/>
        <v>-2534160318</v>
      </c>
      <c r="J34" s="6"/>
      <c r="K34" s="6">
        <v>312880</v>
      </c>
      <c r="L34" s="6"/>
      <c r="M34" s="6">
        <v>13777174150</v>
      </c>
      <c r="N34" s="6"/>
      <c r="O34" s="6">
        <v>16390355015</v>
      </c>
      <c r="P34" s="6"/>
      <c r="Q34" s="6">
        <f t="shared" si="1"/>
        <v>-2613180865</v>
      </c>
    </row>
    <row r="35" spans="1:17">
      <c r="A35" s="1" t="s">
        <v>212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1394767</v>
      </c>
      <c r="L35" s="6"/>
      <c r="M35" s="6">
        <v>6414276177</v>
      </c>
      <c r="N35" s="6"/>
      <c r="O35" s="6">
        <v>6148994483</v>
      </c>
      <c r="P35" s="6"/>
      <c r="Q35" s="6">
        <f t="shared" si="1"/>
        <v>265281694</v>
      </c>
    </row>
    <row r="36" spans="1:17">
      <c r="A36" s="1" t="s">
        <v>213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1700000</v>
      </c>
      <c r="L36" s="6"/>
      <c r="M36" s="6">
        <v>61606564087</v>
      </c>
      <c r="N36" s="6"/>
      <c r="O36" s="6">
        <v>52352637300</v>
      </c>
      <c r="P36" s="6"/>
      <c r="Q36" s="6">
        <f t="shared" si="1"/>
        <v>9253926787</v>
      </c>
    </row>
    <row r="37" spans="1:17">
      <c r="A37" s="1" t="s">
        <v>69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200000</v>
      </c>
      <c r="L37" s="6"/>
      <c r="M37" s="6">
        <v>3723711310</v>
      </c>
      <c r="N37" s="6"/>
      <c r="O37" s="6">
        <v>3769238789</v>
      </c>
      <c r="P37" s="6"/>
      <c r="Q37" s="6">
        <f t="shared" si="1"/>
        <v>-45527479</v>
      </c>
    </row>
    <row r="38" spans="1:17">
      <c r="A38" s="1" t="s">
        <v>214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241824</v>
      </c>
      <c r="L38" s="6"/>
      <c r="M38" s="6">
        <v>2187430301</v>
      </c>
      <c r="N38" s="6"/>
      <c r="O38" s="6">
        <v>2194717832</v>
      </c>
      <c r="P38" s="6"/>
      <c r="Q38" s="6">
        <f t="shared" si="1"/>
        <v>-7287531</v>
      </c>
    </row>
    <row r="39" spans="1:17">
      <c r="A39" s="1" t="s">
        <v>77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90669</v>
      </c>
      <c r="L39" s="6"/>
      <c r="M39" s="6">
        <v>657044271</v>
      </c>
      <c r="N39" s="6"/>
      <c r="O39" s="6">
        <v>692194688</v>
      </c>
      <c r="P39" s="6"/>
      <c r="Q39" s="6">
        <f t="shared" si="1"/>
        <v>-35150417</v>
      </c>
    </row>
    <row r="40" spans="1:17">
      <c r="A40" s="1" t="s">
        <v>73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900793</v>
      </c>
      <c r="L40" s="6"/>
      <c r="M40" s="6">
        <v>4341564046</v>
      </c>
      <c r="N40" s="6"/>
      <c r="O40" s="6">
        <v>5260402476</v>
      </c>
      <c r="P40" s="6"/>
      <c r="Q40" s="6">
        <f t="shared" si="1"/>
        <v>-918838430</v>
      </c>
    </row>
    <row r="41" spans="1:17">
      <c r="A41" s="1" t="s">
        <v>215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5985523</v>
      </c>
      <c r="L41" s="6"/>
      <c r="M41" s="6">
        <v>24640807830</v>
      </c>
      <c r="N41" s="6"/>
      <c r="O41" s="6">
        <v>27465433447</v>
      </c>
      <c r="P41" s="6"/>
      <c r="Q41" s="6">
        <f t="shared" si="1"/>
        <v>-2824625617</v>
      </c>
    </row>
    <row r="42" spans="1:17">
      <c r="A42" s="1" t="s">
        <v>19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684260</v>
      </c>
      <c r="L42" s="6"/>
      <c r="M42" s="6">
        <v>3101213040</v>
      </c>
      <c r="N42" s="6"/>
      <c r="O42" s="6">
        <v>2533981182</v>
      </c>
      <c r="P42" s="6"/>
      <c r="Q42" s="6">
        <f t="shared" si="1"/>
        <v>567231858</v>
      </c>
    </row>
    <row r="43" spans="1:17">
      <c r="A43" s="1" t="s">
        <v>216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3666666</v>
      </c>
      <c r="L43" s="6"/>
      <c r="M43" s="6">
        <v>11403331260</v>
      </c>
      <c r="N43" s="6"/>
      <c r="O43" s="6">
        <v>7530258730</v>
      </c>
      <c r="P43" s="6"/>
      <c r="Q43" s="6">
        <f t="shared" si="1"/>
        <v>3873072530</v>
      </c>
    </row>
    <row r="44" spans="1:17">
      <c r="A44" s="1" t="s">
        <v>100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8700000</v>
      </c>
      <c r="L44" s="6"/>
      <c r="M44" s="6">
        <v>101328105361</v>
      </c>
      <c r="N44" s="6"/>
      <c r="O44" s="6">
        <v>162400986000</v>
      </c>
      <c r="P44" s="6"/>
      <c r="Q44" s="6">
        <f t="shared" si="1"/>
        <v>-61072880639</v>
      </c>
    </row>
    <row r="45" spans="1:17">
      <c r="A45" s="1" t="s">
        <v>61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439136</v>
      </c>
      <c r="L45" s="6"/>
      <c r="M45" s="6">
        <v>6424413212</v>
      </c>
      <c r="N45" s="6"/>
      <c r="O45" s="6">
        <v>6985464890</v>
      </c>
      <c r="P45" s="6"/>
      <c r="Q45" s="6">
        <f t="shared" si="1"/>
        <v>-561051678</v>
      </c>
    </row>
    <row r="46" spans="1:17">
      <c r="A46" s="1" t="s">
        <v>217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11130</v>
      </c>
      <c r="L46" s="6"/>
      <c r="M46" s="6">
        <v>105769710</v>
      </c>
      <c r="N46" s="6"/>
      <c r="O46" s="6">
        <v>105217963</v>
      </c>
      <c r="P46" s="6"/>
      <c r="Q46" s="6">
        <f t="shared" si="1"/>
        <v>551747</v>
      </c>
    </row>
    <row r="47" spans="1:17">
      <c r="A47" s="1" t="s">
        <v>75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100000</v>
      </c>
      <c r="L47" s="6"/>
      <c r="M47" s="6">
        <v>1430437964</v>
      </c>
      <c r="N47" s="6"/>
      <c r="O47" s="6">
        <v>1315624683</v>
      </c>
      <c r="P47" s="6"/>
      <c r="Q47" s="6">
        <f t="shared" si="1"/>
        <v>114813281</v>
      </c>
    </row>
    <row r="48" spans="1:17">
      <c r="A48" s="1" t="s">
        <v>218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2399999</v>
      </c>
      <c r="L48" s="6"/>
      <c r="M48" s="6">
        <v>1802399249</v>
      </c>
      <c r="N48" s="6"/>
      <c r="O48" s="6">
        <v>9948448254</v>
      </c>
      <c r="P48" s="6"/>
      <c r="Q48" s="6">
        <f t="shared" si="1"/>
        <v>-8146049005</v>
      </c>
    </row>
    <row r="49" spans="1:17">
      <c r="A49" s="1" t="s">
        <v>219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635792</v>
      </c>
      <c r="L49" s="6"/>
      <c r="M49" s="6">
        <v>34623529424</v>
      </c>
      <c r="N49" s="6"/>
      <c r="O49" s="6">
        <v>35986736082</v>
      </c>
      <c r="P49" s="6"/>
      <c r="Q49" s="6">
        <f t="shared" si="1"/>
        <v>-1363206658</v>
      </c>
    </row>
    <row r="50" spans="1:17">
      <c r="A50" s="1" t="s">
        <v>102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257784</v>
      </c>
      <c r="L50" s="6"/>
      <c r="M50" s="6">
        <v>3180543576</v>
      </c>
      <c r="N50" s="6"/>
      <c r="O50" s="6">
        <v>2953987715</v>
      </c>
      <c r="P50" s="6"/>
      <c r="Q50" s="6">
        <f t="shared" si="1"/>
        <v>226555861</v>
      </c>
    </row>
    <row r="51" spans="1:17">
      <c r="A51" s="1" t="s">
        <v>26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21994</v>
      </c>
      <c r="L51" s="6"/>
      <c r="M51" s="6">
        <v>3563750531</v>
      </c>
      <c r="N51" s="6"/>
      <c r="O51" s="6">
        <v>4130602197</v>
      </c>
      <c r="P51" s="6"/>
      <c r="Q51" s="6">
        <f t="shared" si="1"/>
        <v>-566851666</v>
      </c>
    </row>
    <row r="52" spans="1:17">
      <c r="A52" s="1" t="s">
        <v>35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50000</v>
      </c>
      <c r="L52" s="6"/>
      <c r="M52" s="6">
        <v>5187588010</v>
      </c>
      <c r="N52" s="6"/>
      <c r="O52" s="6">
        <v>5465435954</v>
      </c>
      <c r="P52" s="6"/>
      <c r="Q52" s="6">
        <f t="shared" si="1"/>
        <v>-277847944</v>
      </c>
    </row>
    <row r="53" spans="1:17">
      <c r="A53" s="1" t="s">
        <v>120</v>
      </c>
      <c r="C53" s="6">
        <v>482778</v>
      </c>
      <c r="D53" s="6"/>
      <c r="E53" s="6">
        <v>482778000000</v>
      </c>
      <c r="F53" s="6"/>
      <c r="G53" s="6">
        <v>455292501216</v>
      </c>
      <c r="H53" s="6"/>
      <c r="I53" s="6">
        <f t="shared" si="0"/>
        <v>27485498784</v>
      </c>
      <c r="J53" s="6"/>
      <c r="K53" s="6">
        <v>482778</v>
      </c>
      <c r="L53" s="6"/>
      <c r="M53" s="6">
        <v>482778000000</v>
      </c>
      <c r="N53" s="6"/>
      <c r="O53" s="6">
        <v>455292501216</v>
      </c>
      <c r="P53" s="6"/>
      <c r="Q53" s="6">
        <f t="shared" si="1"/>
        <v>27485498784</v>
      </c>
    </row>
    <row r="54" spans="1:17">
      <c r="A54" s="1" t="s">
        <v>220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31029</v>
      </c>
      <c r="L54" s="6"/>
      <c r="M54" s="6">
        <v>31029000000</v>
      </c>
      <c r="N54" s="6"/>
      <c r="O54" s="6">
        <v>29860274781</v>
      </c>
      <c r="P54" s="6"/>
      <c r="Q54" s="6">
        <f t="shared" si="1"/>
        <v>1168725219</v>
      </c>
    </row>
    <row r="55" spans="1:17">
      <c r="A55" s="1" t="s">
        <v>221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91619</v>
      </c>
      <c r="L55" s="6"/>
      <c r="M55" s="6">
        <v>91619000000</v>
      </c>
      <c r="N55" s="6"/>
      <c r="O55" s="6">
        <v>87846512695</v>
      </c>
      <c r="P55" s="6"/>
      <c r="Q55" s="6">
        <f t="shared" si="1"/>
        <v>3772487305</v>
      </c>
    </row>
    <row r="56" spans="1:17">
      <c r="A56" s="1" t="s">
        <v>196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1000</v>
      </c>
      <c r="L56" s="6"/>
      <c r="M56" s="6">
        <v>1000000000</v>
      </c>
      <c r="N56" s="6"/>
      <c r="O56" s="6">
        <v>979822375</v>
      </c>
      <c r="P56" s="6"/>
      <c r="Q56" s="6">
        <f t="shared" si="1"/>
        <v>20177625</v>
      </c>
    </row>
    <row r="57" spans="1:17">
      <c r="A57" s="1" t="s">
        <v>222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5000</v>
      </c>
      <c r="L57" s="6"/>
      <c r="M57" s="6">
        <v>5000000000</v>
      </c>
      <c r="N57" s="6"/>
      <c r="O57" s="6">
        <v>4926201964</v>
      </c>
      <c r="P57" s="6"/>
      <c r="Q57" s="6">
        <f t="shared" si="1"/>
        <v>73798036</v>
      </c>
    </row>
    <row r="58" spans="1:17">
      <c r="A58" s="1" t="s">
        <v>223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56965</v>
      </c>
      <c r="L58" s="6"/>
      <c r="M58" s="6">
        <v>56965000000</v>
      </c>
      <c r="N58" s="6"/>
      <c r="O58" s="6">
        <v>55075170815</v>
      </c>
      <c r="P58" s="6"/>
      <c r="Q58" s="6">
        <f t="shared" si="1"/>
        <v>1889829185</v>
      </c>
    </row>
    <row r="59" spans="1:17" ht="24.75" thickBot="1">
      <c r="C59" s="6"/>
      <c r="D59" s="6"/>
      <c r="E59" s="7">
        <f>SUM(E8:E58)</f>
        <v>1280572777952</v>
      </c>
      <c r="F59" s="6"/>
      <c r="G59" s="7">
        <f>SUM(G8:G58)</f>
        <v>1281988962365</v>
      </c>
      <c r="H59" s="6"/>
      <c r="I59" s="7">
        <f>SUM(I8:I58)</f>
        <v>-1416184413</v>
      </c>
      <c r="J59" s="6"/>
      <c r="K59" s="6"/>
      <c r="L59" s="6"/>
      <c r="M59" s="7">
        <f>SUM(M8:M58)</f>
        <v>2027077058901</v>
      </c>
      <c r="N59" s="6"/>
      <c r="O59" s="7">
        <f>SUM(O8:O58)</f>
        <v>2220193794512</v>
      </c>
      <c r="P59" s="6"/>
      <c r="Q59" s="7">
        <f>SUM(Q8:Q58)</f>
        <v>-193116735611</v>
      </c>
    </row>
    <row r="60" spans="1:17" ht="24.75" thickTop="1"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  <row r="61" spans="1:17">
      <c r="G61" s="3"/>
      <c r="I61" s="3"/>
      <c r="O61" s="3"/>
      <c r="Q61" s="3"/>
    </row>
    <row r="62" spans="1:17"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4" spans="1:17">
      <c r="F64" s="15">
        <f t="shared" ref="F64" si="2">SUM(F53:F58)</f>
        <v>0</v>
      </c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7:17">
      <c r="G65" s="3"/>
      <c r="I65" s="3"/>
      <c r="O65" s="3"/>
      <c r="Q6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تبعی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2022-02-22T12:54:51Z</dcterms:created>
  <dcterms:modified xsi:type="dcterms:W3CDTF">2022-02-27T05:57:03Z</dcterms:modified>
</cp:coreProperties>
</file>