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نهایی\"/>
    </mc:Choice>
  </mc:AlternateContent>
  <xr:revisionPtr revIDLastSave="0" documentId="13_ncr:1_{1022ACD6-E335-485B-B8F0-13FBC69272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2" l="1"/>
  <c r="M11" i="12"/>
  <c r="M12" i="12"/>
  <c r="M13" i="12"/>
  <c r="M14" i="12"/>
  <c r="M15" i="12"/>
  <c r="M16" i="12"/>
  <c r="M17" i="12"/>
  <c r="M18" i="12"/>
  <c r="Q18" i="12" s="1"/>
  <c r="M19" i="12"/>
  <c r="M20" i="12"/>
  <c r="M21" i="12"/>
  <c r="M22" i="12"/>
  <c r="Q22" i="12" s="1"/>
  <c r="M23" i="12"/>
  <c r="M24" i="12"/>
  <c r="M25" i="12"/>
  <c r="Q25" i="12" s="1"/>
  <c r="M26" i="12"/>
  <c r="Q26" i="12" s="1"/>
  <c r="M8" i="12"/>
  <c r="Q8" i="12" s="1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8" i="9"/>
  <c r="G11" i="15"/>
  <c r="E10" i="14"/>
  <c r="C10" i="14"/>
  <c r="C10" i="15" s="1"/>
  <c r="K9" i="13"/>
  <c r="G9" i="13"/>
  <c r="I10" i="13"/>
  <c r="K8" i="13" s="1"/>
  <c r="K10" i="13" s="1"/>
  <c r="E10" i="13"/>
  <c r="G8" i="13" s="1"/>
  <c r="G10" i="13" s="1"/>
  <c r="Q9" i="12"/>
  <c r="Q10" i="12"/>
  <c r="Q11" i="12"/>
  <c r="Q12" i="12"/>
  <c r="Q13" i="12"/>
  <c r="Q14" i="12"/>
  <c r="Q15" i="12"/>
  <c r="Q16" i="12"/>
  <c r="Q17" i="12"/>
  <c r="Q19" i="12"/>
  <c r="Q20" i="12"/>
  <c r="Q21" i="12"/>
  <c r="Q23" i="12"/>
  <c r="Q24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8" i="12"/>
  <c r="C27" i="12"/>
  <c r="E27" i="12"/>
  <c r="G27" i="12"/>
  <c r="K27" i="12"/>
  <c r="O27" i="12"/>
  <c r="I97" i="11"/>
  <c r="G98" i="11"/>
  <c r="E98" i="11"/>
  <c r="C98" i="11"/>
  <c r="Q98" i="11"/>
  <c r="O98" i="11"/>
  <c r="M9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98" i="11" s="1"/>
  <c r="C7" i="15" s="1"/>
  <c r="I89" i="11"/>
  <c r="I90" i="11"/>
  <c r="I91" i="11"/>
  <c r="I92" i="11"/>
  <c r="I93" i="11"/>
  <c r="I94" i="11"/>
  <c r="I95" i="11"/>
  <c r="I96" i="11"/>
  <c r="I8" i="11"/>
  <c r="O22" i="10"/>
  <c r="M22" i="10"/>
  <c r="G22" i="10"/>
  <c r="E22" i="10"/>
  <c r="Q9" i="10"/>
  <c r="Q22" i="10" s="1"/>
  <c r="Q10" i="10"/>
  <c r="Q11" i="10"/>
  <c r="Q12" i="10"/>
  <c r="Q13" i="10"/>
  <c r="Q14" i="10"/>
  <c r="Q15" i="10"/>
  <c r="Q16" i="10"/>
  <c r="Q17" i="10"/>
  <c r="Q18" i="10"/>
  <c r="Q19" i="10"/>
  <c r="Q20" i="10"/>
  <c r="Q21" i="10"/>
  <c r="Q8" i="10"/>
  <c r="I9" i="10"/>
  <c r="I10" i="10"/>
  <c r="I11" i="10"/>
  <c r="I22" i="10" s="1"/>
  <c r="I12" i="10"/>
  <c r="I13" i="10"/>
  <c r="I14" i="10"/>
  <c r="I15" i="10"/>
  <c r="I16" i="10"/>
  <c r="I17" i="10"/>
  <c r="I18" i="10"/>
  <c r="I19" i="10"/>
  <c r="I20" i="10"/>
  <c r="I21" i="10"/>
  <c r="I8" i="10"/>
  <c r="O115" i="9"/>
  <c r="M115" i="9"/>
  <c r="G115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8" i="9"/>
  <c r="S9" i="8"/>
  <c r="Q9" i="8"/>
  <c r="O9" i="8"/>
  <c r="M9" i="8"/>
  <c r="K9" i="8"/>
  <c r="I9" i="8"/>
  <c r="T16" i="7"/>
  <c r="I15" i="7"/>
  <c r="K15" i="7"/>
  <c r="O15" i="7"/>
  <c r="Q15" i="7"/>
  <c r="S15" i="7"/>
  <c r="M15" i="7"/>
  <c r="S10" i="6"/>
  <c r="K10" i="6"/>
  <c r="M10" i="6"/>
  <c r="O10" i="6"/>
  <c r="Q10" i="6"/>
  <c r="AK27" i="3"/>
  <c r="AI27" i="3"/>
  <c r="Q27" i="3"/>
  <c r="S27" i="3"/>
  <c r="W27" i="3"/>
  <c r="AA27" i="3"/>
  <c r="AG27" i="3"/>
  <c r="Y98" i="1"/>
  <c r="W98" i="1"/>
  <c r="U98" i="1"/>
  <c r="O98" i="1"/>
  <c r="M98" i="1"/>
  <c r="K98" i="1"/>
  <c r="G98" i="1"/>
  <c r="E98" i="1"/>
  <c r="M27" i="12" l="1"/>
  <c r="Q115" i="9"/>
  <c r="S98" i="11"/>
  <c r="U14" i="11" s="1"/>
  <c r="C9" i="15"/>
  <c r="Q27" i="12"/>
  <c r="I27" i="12"/>
  <c r="C8" i="15" s="1"/>
  <c r="U10" i="11"/>
  <c r="U18" i="11"/>
  <c r="U22" i="11"/>
  <c r="U26" i="11"/>
  <c r="U34" i="11"/>
  <c r="U38" i="11"/>
  <c r="U42" i="11"/>
  <c r="U50" i="11"/>
  <c r="U54" i="11"/>
  <c r="U58" i="11"/>
  <c r="U66" i="11"/>
  <c r="U70" i="11"/>
  <c r="U74" i="11"/>
  <c r="U78" i="11"/>
  <c r="U82" i="11"/>
  <c r="U86" i="11"/>
  <c r="U90" i="11"/>
  <c r="U94" i="11"/>
  <c r="U8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67" i="11"/>
  <c r="U71" i="11"/>
  <c r="U75" i="11"/>
  <c r="U79" i="11"/>
  <c r="U83" i="11"/>
  <c r="U87" i="11"/>
  <c r="U91" i="11"/>
  <c r="U95" i="11"/>
  <c r="U12" i="11"/>
  <c r="U16" i="11"/>
  <c r="U20" i="11"/>
  <c r="U24" i="11"/>
  <c r="U28" i="11"/>
  <c r="U32" i="11"/>
  <c r="U36" i="11"/>
  <c r="U40" i="11"/>
  <c r="U44" i="11"/>
  <c r="U48" i="11"/>
  <c r="U52" i="11"/>
  <c r="U56" i="11"/>
  <c r="U60" i="11"/>
  <c r="U64" i="11"/>
  <c r="U68" i="11"/>
  <c r="U72" i="11"/>
  <c r="U76" i="11"/>
  <c r="U80" i="11"/>
  <c r="U84" i="11"/>
  <c r="U92" i="11"/>
  <c r="U96" i="11"/>
  <c r="U9" i="11"/>
  <c r="U13" i="11"/>
  <c r="U17" i="11"/>
  <c r="U21" i="11"/>
  <c r="U25" i="11"/>
  <c r="U29" i="11"/>
  <c r="U33" i="11"/>
  <c r="U37" i="11"/>
  <c r="U41" i="11"/>
  <c r="U45" i="11"/>
  <c r="U49" i="11"/>
  <c r="U53" i="11"/>
  <c r="U57" i="11"/>
  <c r="U61" i="11"/>
  <c r="U65" i="11"/>
  <c r="U69" i="11"/>
  <c r="U73" i="11"/>
  <c r="U77" i="11"/>
  <c r="U81" i="11"/>
  <c r="U85" i="11"/>
  <c r="U89" i="11"/>
  <c r="U93" i="11"/>
  <c r="U97" i="11"/>
  <c r="U88" i="11"/>
  <c r="K10" i="11"/>
  <c r="K73" i="11"/>
  <c r="K82" i="11"/>
  <c r="K12" i="11"/>
  <c r="K18" i="11"/>
  <c r="K26" i="11"/>
  <c r="K38" i="11"/>
  <c r="K42" i="11"/>
  <c r="K54" i="11"/>
  <c r="K66" i="11"/>
  <c r="K78" i="11"/>
  <c r="K94" i="11"/>
  <c r="K13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9" i="11"/>
  <c r="K83" i="11"/>
  <c r="K87" i="11"/>
  <c r="K91" i="11"/>
  <c r="K95" i="11"/>
  <c r="K17" i="11"/>
  <c r="K21" i="11"/>
  <c r="K29" i="11"/>
  <c r="K37" i="11"/>
  <c r="K45" i="11"/>
  <c r="K53" i="11"/>
  <c r="K61" i="11"/>
  <c r="K69" i="11"/>
  <c r="K81" i="11"/>
  <c r="K93" i="11"/>
  <c r="K8" i="11"/>
  <c r="K30" i="11"/>
  <c r="K46" i="11"/>
  <c r="K58" i="11"/>
  <c r="K70" i="11"/>
  <c r="K90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68" i="11"/>
  <c r="K72" i="11"/>
  <c r="K76" i="11"/>
  <c r="K80" i="11"/>
  <c r="K84" i="11"/>
  <c r="K92" i="11"/>
  <c r="K96" i="11"/>
  <c r="K9" i="11"/>
  <c r="K25" i="11"/>
  <c r="K33" i="11"/>
  <c r="K41" i="11"/>
  <c r="K49" i="11"/>
  <c r="K57" i="11"/>
  <c r="K65" i="11"/>
  <c r="K77" i="11"/>
  <c r="K85" i="11"/>
  <c r="K89" i="11"/>
  <c r="K97" i="11"/>
  <c r="K22" i="11"/>
  <c r="K34" i="11"/>
  <c r="K50" i="11"/>
  <c r="K62" i="11"/>
  <c r="K74" i="11"/>
  <c r="K86" i="11"/>
  <c r="K88" i="11"/>
  <c r="K15" i="11"/>
  <c r="K11" i="11"/>
  <c r="K14" i="11"/>
  <c r="I76" i="9"/>
  <c r="I115" i="9" s="1"/>
  <c r="E115" i="9"/>
  <c r="U62" i="11" l="1"/>
  <c r="U46" i="11"/>
  <c r="U30" i="11"/>
  <c r="C11" i="15"/>
  <c r="U98" i="11"/>
  <c r="K98" i="11"/>
  <c r="E7" i="15" l="1"/>
  <c r="E10" i="15"/>
  <c r="E9" i="15"/>
  <c r="E8" i="15"/>
  <c r="E11" i="15" l="1"/>
</calcChain>
</file>

<file path=xl/sharedStrings.xml><?xml version="1.0" encoding="utf-8"?>
<sst xmlns="http://schemas.openxmlformats.org/spreadsheetml/2006/main" count="848" uniqueCount="233">
  <si>
    <t>صندوق سرمایه‌گذاری توسعه اندوخته آینده</t>
  </si>
  <si>
    <t>صورت وضعیت پورتفوی</t>
  </si>
  <si>
    <t>برای ماه منتهی به 1400/09/30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</si>
  <si>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</si>
  <si>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</si>
  <si>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</si>
  <si>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</si>
  <si>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</si>
  <si>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</si>
  <si>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</si>
  <si>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</si>
  <si>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</si>
  <si>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</si>
  <si>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</si>
  <si>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</si>
  <si>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</si>
  <si>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بانک تجارت</t>
  </si>
  <si>
    <t>بانک سینا</t>
  </si>
  <si>
    <t>بانک صادرات ایران</t>
  </si>
  <si>
    <t>بیمه اتکایی امین</t>
  </si>
  <si>
    <t>پالایش نفت اصفهان</t>
  </si>
  <si>
    <t>پالایش نفت تبریز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</si>
  <si>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</si>
  <si>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</si>
  <si>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</si>
  <si>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</si>
  <si>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</si>
  <si>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</si>
  <si>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</si>
  <si>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</si>
  <si>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</si>
  <si>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</si>
  <si>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</si>
  <si>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</si>
  <si>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</si>
  <si>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</si>
  <si>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</si>
  <si>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</si>
  <si>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</si>
  <si>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توسعه‌معادن‌وفلزات‌</t>
  </si>
  <si>
    <t>ح . تامین سرمایه لوتوس پارسیان</t>
  </si>
  <si>
    <t>ح . فجر انرژی خلیج فارس</t>
  </si>
  <si>
    <t>ح . واسپاری ملت</t>
  </si>
  <si>
    <t>حفاری شمال</t>
  </si>
  <si>
    <t>داروسازی‌ ابوریحان‌</t>
  </si>
  <si>
    <t>ریل پرداز نو آفرین</t>
  </si>
  <si>
    <t>س. و خدمات مدیریت صند. ب کشوری</t>
  </si>
  <si>
    <t>سپنتا</t>
  </si>
  <si>
    <t>سپید ماکیان</t>
  </si>
  <si>
    <t>سخت آژند</t>
  </si>
  <si>
    <t>سرما آفرین‌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</si>
  <si>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</si>
  <si>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</si>
  <si>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</si>
  <si>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</si>
  <si>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</si>
  <si>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</si>
  <si>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</si>
  <si>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</si>
  <si>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</si>
  <si>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</si>
  <si>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</si>
  <si>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</si>
  <si>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</si>
  <si>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</si>
  <si>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</si>
  <si>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</si>
  <si>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کی بی سی</t>
  </si>
  <si>
    <t>شیرپاستوریزه پگاه گیلان</t>
  </si>
  <si>
    <t>صنایع پتروشیمی خلیج فارس</t>
  </si>
  <si>
    <t>صنایع چوب خزر کاسپین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</si>
  <si>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</si>
  <si>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</si>
  <si>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</si>
  <si>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</si>
  <si>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</si>
  <si>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</si>
  <si>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</si>
  <si>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</si>
  <si>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خراسان</t>
  </si>
  <si>
    <t>فولاد مبارکه اصفهان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</si>
  <si>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</si>
  <si>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</si>
  <si>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</si>
  <si>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</si>
  <si>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</si>
  <si>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</si>
  <si>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</si>
  <si>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</si>
  <si>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</si>
  <si>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</si>
  <si>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</si>
  <si>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نفت پاسارگاد</t>
  </si>
  <si>
    <t>نفت‌ بهران‌</t>
  </si>
  <si>
    <t>نیروترانس‌</t>
  </si>
  <si>
    <t>واسپاری ملت</t>
  </si>
  <si>
    <t>کارخانجات‌داروپخش‌</t>
  </si>
  <si>
    <t>شرکت س استان کردستان</t>
  </si>
  <si>
    <t>کالسیمین‌</t>
  </si>
  <si>
    <t>ح . دوده‌ صنعتی‌ پارس‌</t>
  </si>
  <si>
    <t>دوده‌ صنعتی‌ پارس‌</t>
  </si>
  <si>
    <t>ح . غلتک سازان سپاهان</t>
  </si>
  <si>
    <t>سکه تمام بهارتحویل1روزه آینده</t>
  </si>
  <si>
    <t>ح.سرمایه گذاری صندوق بازنشستگی</t>
  </si>
  <si>
    <t>تعداد اوراق تبعی</t>
  </si>
  <si>
    <t>قیمت اعمال</t>
  </si>
  <si>
    <t>تاریخ اعمال</t>
  </si>
  <si>
    <t>نرخ موثر</t>
  </si>
  <si>
    <t>اختیارف ت کیمیا-28750-01/06/16</t>
  </si>
  <si>
    <t/>
  </si>
  <si>
    <t>1401/06/16</t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</si>
  <si>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</si>
  <si>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</si>
  <si>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</si>
  <si>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</si>
  <si>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</si>
  <si>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</si>
  <si>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</si>
  <si>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</si>
  <si>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</si>
  <si>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</si>
  <si>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</si>
  <si>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</si>
  <si>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</si>
  <si>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</si>
  <si>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</si>
  <si>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</si>
  <si>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</si>
  <si>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</si>
  <si>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</si>
  <si>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</si>
  <si>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</si>
  <si>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</si>
  <si>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</si>
  <si>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</si>
  <si>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</si>
  <si>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</si>
  <si>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</si>
  <si>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</si>
  <si>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</si>
  <si>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اسنادخزانه-م18بودجه98-010614</t>
  </si>
  <si>
    <t>1398/11/12</t>
  </si>
  <si>
    <t>1401/06/14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</si>
  <si>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</si>
  <si>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</si>
  <si>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</si>
  <si>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</si>
  <si>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</si>
  <si>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</si>
  <si>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</si>
  <si>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</si>
  <si>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</si>
  <si>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</si>
  <si>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</si>
  <si>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</si>
  <si>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اسنادخزانه-م9بودجه98-000923</t>
  </si>
  <si>
    <t>1398/07/23</t>
  </si>
  <si>
    <t>1400/09/23</t>
  </si>
  <si>
    <t>مرابحه عام دولت4-ش.خ 0009</t>
  </si>
  <si>
    <t>1399/06/12</t>
  </si>
  <si>
    <t>1400/09/12</t>
  </si>
  <si>
    <t>منفعت دولت5-ش.خاص کاردان0108</t>
  </si>
  <si>
    <t>1398/08/18</t>
  </si>
  <si>
    <t>1401/08/18</t>
  </si>
  <si>
    <t>اسنادخزانه-م1بودجه99-010621</t>
  </si>
  <si>
    <t>1399/09/01</t>
  </si>
  <si>
    <t>منفعت صبا اروند ملت 14001222</t>
  </si>
  <si>
    <t>1397/12/22</t>
  </si>
  <si>
    <t>1400/12/22</t>
  </si>
  <si>
    <t>صکوک اجاره مخابرات-3 ماهه 16%</t>
  </si>
  <si>
    <t>1397/02/30</t>
  </si>
  <si>
    <t>1401/02/30</t>
  </si>
  <si>
    <t>مرابحه عام دولت3-ش.خ 0103</t>
  </si>
  <si>
    <t>1399/04/03</t>
  </si>
  <si>
    <t>1401/03/03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</si>
  <si>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</si>
  <si>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</si>
  <si>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</si>
  <si>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</si>
  <si>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</si>
  <si>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</si>
  <si>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</si>
  <si>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</si>
  <si>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</si>
  <si>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</si>
  <si>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</si>
  <si>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</si>
  <si>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</si>
  <si>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</si>
  <si>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</si>
  <si>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</si>
  <si>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</si>
  <si>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</si>
  <si>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</si>
  <si>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</si>
  <si>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</si>
  <si>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</si>
  <si>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</si>
  <si>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</si>
  <si>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</si>
  <si>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</si>
  <si>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</si>
  <si>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</si>
  <si>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</si>
  <si>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</si>
  <si>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</si>
  <si>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1400/08/06</t>
  </si>
  <si>
    <t>بهای فروش</t>
  </si>
  <si>
    <t>ارزش دفتری</t>
  </si>
  <si>
    <t>سود و زیان ناشی از تغییر قیمت</t>
  </si>
  <si>
    <t>سود و زیان ناشی از فروش</t>
  </si>
  <si>
    <t>ح . بیمه اتکایی امین</t>
  </si>
  <si>
    <t>اسنادخزانه-م23بودجه97-000824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</si>
  <si>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</si>
  <si>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</si>
  <si>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</si>
  <si>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</si>
  <si>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</si>
  <si>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</si>
  <si>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</si>
  <si>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</si>
  <si>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</si>
  <si>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</si>
  <si>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</si>
  <si>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</si>
  <si>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</si>
  <si>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</si>
  <si>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</si>
  <si>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</si>
  <si>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1400/09/01</t>
  </si>
  <si>
    <t>-</t>
  </si>
  <si>
    <t xml:space="preserve">از ابتدای سال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</si>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</sst>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10" fontId="1" fillId="0" borderId="0" xfId="1" applyNumberFormat="1" applyFont="1" applyAlignment="1">
      <alignment horizontal="center"/>
    </xf>
    <xf numFmtId="10" fontId="1" fillId="0" borderId="2" xfId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0" xfId="2" applyNumberFormat="1" applyFont="1" applyAlignment="1">
      <alignment horizontal="center"/>
    </xf>
    <xf numFmtId="9" fontId="1" fillId="0" borderId="0" xfId="1" applyFont="1" applyAlignment="1">
      <alignment horizontal="center"/>
    </xf>
    <xf numFmtId="9" fontId="1" fillId="0" borderId="0" xfId="1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0</xdr:row>
          <xdr:rowOff>76200</xdr:rowOff>
        </xdr:from>
        <xdr:to>
          <xdr:col>10</xdr:col>
          <xdr:colOff>542925</xdr:colOff>
          <xdr:row>33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5580C26-B848-4832-B832-341B09197C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A4F5-3171-4226-AFFB-04EA52344DCF}">
  <dimension ref="A1"/>
  <sheetViews>
    <sheetView rightToLeft="1" tabSelected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323850</xdr:colOff>
                <xdr:row>0</xdr:row>
                <xdr:rowOff>76200</xdr:rowOff>
              </from>
              <to>
                <xdr:col>10</xdr:col>
                <xdr:colOff>552450</xdr:colOff>
                <xdr:row>33</xdr:row>
                <xdr:rowOff>9525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8"/>
  <sheetViews>
    <sheetView rightToLeft="1" topLeftCell="A7" workbookViewId="0">
      <selection activeCell="M30" sqref="M30"/>
    </sheetView>
  </sheetViews>
  <sheetFormatPr defaultRowHeight="24"/>
  <cols>
    <col min="1" max="1" width="34.42578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7.42578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20" width="9.140625" style="1"/>
    <col min="21" max="21" width="12.42578125" style="1" bestFit="1" customWidth="1"/>
    <col min="22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191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9" t="s">
        <v>3</v>
      </c>
      <c r="C6" s="20" t="s">
        <v>193</v>
      </c>
      <c r="D6" s="20" t="s">
        <v>193</v>
      </c>
      <c r="E6" s="20" t="s">
        <v>193</v>
      </c>
      <c r="F6" s="20" t="s">
        <v>193</v>
      </c>
      <c r="G6" s="20" t="s">
        <v>193</v>
      </c>
      <c r="H6" s="20" t="s">
        <v>193</v>
      </c>
      <c r="I6" s="20" t="s">
        <v>193</v>
      </c>
      <c r="K6" s="20" t="s">
        <v>194</v>
      </c>
      <c r="L6" s="20" t="s">
        <v>194</v>
      </c>
      <c r="M6" s="20" t="s">
        <v>194</v>
      </c>
      <c r="N6" s="20" t="s">
        <v>194</v>
      </c>
      <c r="O6" s="20" t="s">
        <v>194</v>
      </c>
      <c r="P6" s="20" t="s">
        <v>194</v>
      </c>
      <c r="Q6" s="20" t="s">
        <v>194</v>
      </c>
    </row>
    <row r="7" spans="1:17" ht="24.75">
      <c r="A7" s="20" t="s">
        <v>3</v>
      </c>
      <c r="C7" s="20" t="s">
        <v>7</v>
      </c>
      <c r="E7" s="20" t="s">
        <v>207</v>
      </c>
      <c r="G7" s="20" t="s">
        <v>208</v>
      </c>
      <c r="I7" s="20" t="s">
        <v>210</v>
      </c>
      <c r="K7" s="20" t="s">
        <v>7</v>
      </c>
      <c r="M7" s="20" t="s">
        <v>207</v>
      </c>
      <c r="O7" s="20" t="s">
        <v>208</v>
      </c>
      <c r="Q7" s="20" t="s">
        <v>210</v>
      </c>
    </row>
    <row r="8" spans="1:17">
      <c r="A8" s="5" t="s">
        <v>46</v>
      </c>
      <c r="C8" s="6">
        <v>241824</v>
      </c>
      <c r="D8" s="6"/>
      <c r="E8" s="6">
        <v>2187430301</v>
      </c>
      <c r="F8" s="6"/>
      <c r="G8" s="6">
        <v>2194717832</v>
      </c>
      <c r="H8" s="6"/>
      <c r="I8" s="6">
        <f>E8-G8</f>
        <v>-7287531</v>
      </c>
      <c r="J8" s="6"/>
      <c r="K8" s="6">
        <v>241824</v>
      </c>
      <c r="L8" s="6"/>
      <c r="M8" s="6">
        <v>2187430301</v>
      </c>
      <c r="N8" s="6"/>
      <c r="O8" s="6">
        <v>2194717832</v>
      </c>
      <c r="P8" s="6"/>
      <c r="Q8" s="6">
        <f>M8-O8</f>
        <v>-7287531</v>
      </c>
    </row>
    <row r="9" spans="1:17">
      <c r="A9" s="5" t="s">
        <v>48</v>
      </c>
      <c r="C9" s="6">
        <v>141482</v>
      </c>
      <c r="D9" s="6"/>
      <c r="E9" s="6">
        <v>8024146395</v>
      </c>
      <c r="F9" s="6"/>
      <c r="G9" s="6">
        <v>8008193486</v>
      </c>
      <c r="H9" s="6"/>
      <c r="I9" s="6">
        <f t="shared" ref="I9:I21" si="0">E9-G9</f>
        <v>15952909</v>
      </c>
      <c r="J9" s="6"/>
      <c r="K9" s="6">
        <v>635792</v>
      </c>
      <c r="L9" s="6"/>
      <c r="M9" s="6">
        <v>34623529424</v>
      </c>
      <c r="N9" s="6"/>
      <c r="O9" s="6">
        <v>35986736082</v>
      </c>
      <c r="P9" s="6"/>
      <c r="Q9" s="6">
        <f t="shared" ref="Q9:Q21" si="1">M9-O9</f>
        <v>-1363206658</v>
      </c>
    </row>
    <row r="10" spans="1:17">
      <c r="A10" s="5" t="s">
        <v>73</v>
      </c>
      <c r="C10" s="6">
        <v>4419772</v>
      </c>
      <c r="D10" s="6"/>
      <c r="E10" s="6">
        <v>48839965576</v>
      </c>
      <c r="F10" s="6"/>
      <c r="G10" s="6">
        <v>75910306241</v>
      </c>
      <c r="H10" s="6"/>
      <c r="I10" s="6">
        <f t="shared" si="0"/>
        <v>-27070340665</v>
      </c>
      <c r="J10" s="6"/>
      <c r="K10" s="6">
        <v>4419772</v>
      </c>
      <c r="L10" s="6"/>
      <c r="M10" s="6">
        <v>48839965576</v>
      </c>
      <c r="N10" s="6"/>
      <c r="O10" s="6">
        <v>75910306241</v>
      </c>
      <c r="P10" s="6"/>
      <c r="Q10" s="6">
        <f t="shared" si="1"/>
        <v>-27070340665</v>
      </c>
    </row>
    <row r="11" spans="1:17">
      <c r="A11" s="5" t="s">
        <v>74</v>
      </c>
      <c r="C11" s="6">
        <v>100000</v>
      </c>
      <c r="D11" s="6"/>
      <c r="E11" s="6">
        <v>1430437964</v>
      </c>
      <c r="F11" s="6"/>
      <c r="G11" s="6">
        <v>1315624683</v>
      </c>
      <c r="H11" s="6"/>
      <c r="I11" s="6">
        <f t="shared" si="0"/>
        <v>114813281</v>
      </c>
      <c r="J11" s="6"/>
      <c r="K11" s="6">
        <v>100000</v>
      </c>
      <c r="L11" s="6"/>
      <c r="M11" s="6">
        <v>1430437964</v>
      </c>
      <c r="N11" s="6"/>
      <c r="O11" s="6">
        <v>1315624683</v>
      </c>
      <c r="P11" s="6"/>
      <c r="Q11" s="6">
        <f t="shared" si="1"/>
        <v>114813281</v>
      </c>
    </row>
    <row r="12" spans="1:17">
      <c r="A12" s="5" t="s">
        <v>45</v>
      </c>
      <c r="C12" s="6">
        <v>200000</v>
      </c>
      <c r="D12" s="6"/>
      <c r="E12" s="6">
        <v>954288034</v>
      </c>
      <c r="F12" s="6"/>
      <c r="G12" s="6">
        <v>881723543</v>
      </c>
      <c r="H12" s="6"/>
      <c r="I12" s="6">
        <f t="shared" si="0"/>
        <v>72564491</v>
      </c>
      <c r="J12" s="6"/>
      <c r="K12" s="6">
        <v>200000</v>
      </c>
      <c r="L12" s="6"/>
      <c r="M12" s="6">
        <v>954288034</v>
      </c>
      <c r="N12" s="6"/>
      <c r="O12" s="6">
        <v>881723543</v>
      </c>
      <c r="P12" s="6"/>
      <c r="Q12" s="6">
        <f t="shared" si="1"/>
        <v>72564491</v>
      </c>
    </row>
    <row r="13" spans="1:17">
      <c r="A13" s="5" t="s">
        <v>79</v>
      </c>
      <c r="C13" s="6">
        <v>324953</v>
      </c>
      <c r="D13" s="6"/>
      <c r="E13" s="6">
        <v>7182849845</v>
      </c>
      <c r="F13" s="6"/>
      <c r="G13" s="6">
        <v>8282220666</v>
      </c>
      <c r="H13" s="6"/>
      <c r="I13" s="6">
        <f t="shared" si="0"/>
        <v>-1099370821</v>
      </c>
      <c r="J13" s="6"/>
      <c r="K13" s="6">
        <v>1700000</v>
      </c>
      <c r="L13" s="6"/>
      <c r="M13" s="6">
        <v>41240482180</v>
      </c>
      <c r="N13" s="6"/>
      <c r="O13" s="6">
        <v>43328651098</v>
      </c>
      <c r="P13" s="6"/>
      <c r="Q13" s="6">
        <f t="shared" si="1"/>
        <v>-2088168918</v>
      </c>
    </row>
    <row r="14" spans="1:17">
      <c r="A14" s="5" t="s">
        <v>72</v>
      </c>
      <c r="C14" s="6">
        <v>500793</v>
      </c>
      <c r="D14" s="6"/>
      <c r="E14" s="6">
        <v>2355054484</v>
      </c>
      <c r="F14" s="6"/>
      <c r="G14" s="6">
        <v>2924504002</v>
      </c>
      <c r="H14" s="6"/>
      <c r="I14" s="6">
        <f t="shared" si="0"/>
        <v>-569449518</v>
      </c>
      <c r="J14" s="6"/>
      <c r="K14" s="6">
        <v>500793</v>
      </c>
      <c r="L14" s="6"/>
      <c r="M14" s="6">
        <v>2355054484</v>
      </c>
      <c r="N14" s="6"/>
      <c r="O14" s="6">
        <v>2924504002</v>
      </c>
      <c r="P14" s="6"/>
      <c r="Q14" s="6">
        <f t="shared" si="1"/>
        <v>-569449518</v>
      </c>
    </row>
    <row r="15" spans="1:17">
      <c r="A15" s="5" t="s">
        <v>95</v>
      </c>
      <c r="C15" s="6">
        <v>5985523</v>
      </c>
      <c r="D15" s="6"/>
      <c r="E15" s="6">
        <v>24640807830</v>
      </c>
      <c r="F15" s="6"/>
      <c r="G15" s="6">
        <v>27465433447</v>
      </c>
      <c r="H15" s="6"/>
      <c r="I15" s="6">
        <f t="shared" si="0"/>
        <v>-2824625617</v>
      </c>
      <c r="J15" s="6"/>
      <c r="K15" s="6">
        <v>5985523</v>
      </c>
      <c r="L15" s="6"/>
      <c r="M15" s="6">
        <v>24640807830</v>
      </c>
      <c r="N15" s="6"/>
      <c r="O15" s="6">
        <v>27465433447</v>
      </c>
      <c r="P15" s="6"/>
      <c r="Q15" s="6">
        <f t="shared" si="1"/>
        <v>-2824625617</v>
      </c>
    </row>
    <row r="16" spans="1:17">
      <c r="A16" s="5" t="s">
        <v>19</v>
      </c>
      <c r="C16" s="6">
        <v>684260</v>
      </c>
      <c r="D16" s="6"/>
      <c r="E16" s="6">
        <v>3101213040</v>
      </c>
      <c r="F16" s="6"/>
      <c r="G16" s="6">
        <v>2533981182</v>
      </c>
      <c r="H16" s="6"/>
      <c r="I16" s="6">
        <f t="shared" si="0"/>
        <v>567231858</v>
      </c>
      <c r="J16" s="6"/>
      <c r="K16" s="6">
        <v>684260</v>
      </c>
      <c r="L16" s="6"/>
      <c r="M16" s="6">
        <v>3101213040</v>
      </c>
      <c r="N16" s="6"/>
      <c r="O16" s="6">
        <v>2533981182</v>
      </c>
      <c r="P16" s="6"/>
      <c r="Q16" s="6">
        <f t="shared" si="1"/>
        <v>567231858</v>
      </c>
    </row>
    <row r="17" spans="1:17">
      <c r="A17" s="5" t="s">
        <v>76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90669</v>
      </c>
      <c r="L17" s="6"/>
      <c r="M17" s="6">
        <v>657044271</v>
      </c>
      <c r="N17" s="6"/>
      <c r="O17" s="6">
        <v>692194688</v>
      </c>
      <c r="P17" s="6"/>
      <c r="Q17" s="6">
        <f t="shared" si="1"/>
        <v>-35150417</v>
      </c>
    </row>
    <row r="18" spans="1:17">
      <c r="A18" s="5" t="s">
        <v>211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3666666</v>
      </c>
      <c r="L18" s="6"/>
      <c r="M18" s="6">
        <v>11403331260</v>
      </c>
      <c r="N18" s="6"/>
      <c r="O18" s="6">
        <v>7530258730</v>
      </c>
      <c r="P18" s="6"/>
      <c r="Q18" s="6">
        <f t="shared" si="1"/>
        <v>3873072530</v>
      </c>
    </row>
    <row r="19" spans="1:17">
      <c r="A19" s="5" t="s">
        <v>158</v>
      </c>
      <c r="C19" s="6">
        <v>1000</v>
      </c>
      <c r="D19" s="6"/>
      <c r="E19" s="6">
        <v>1000000000</v>
      </c>
      <c r="F19" s="6"/>
      <c r="G19" s="6">
        <v>979822375</v>
      </c>
      <c r="H19" s="6"/>
      <c r="I19" s="6">
        <f t="shared" si="0"/>
        <v>20177625</v>
      </c>
      <c r="J19" s="6"/>
      <c r="K19" s="6">
        <v>1000</v>
      </c>
      <c r="L19" s="6"/>
      <c r="M19" s="6">
        <v>1000000000</v>
      </c>
      <c r="N19" s="6"/>
      <c r="O19" s="6">
        <v>979822375</v>
      </c>
      <c r="P19" s="6"/>
      <c r="Q19" s="6">
        <f t="shared" si="1"/>
        <v>20177625</v>
      </c>
    </row>
    <row r="20" spans="1:17">
      <c r="A20" s="5" t="s">
        <v>155</v>
      </c>
      <c r="C20" s="6">
        <v>56965</v>
      </c>
      <c r="D20" s="6"/>
      <c r="E20" s="6">
        <v>56965000000</v>
      </c>
      <c r="F20" s="6"/>
      <c r="G20" s="6">
        <v>55075170815</v>
      </c>
      <c r="H20" s="6"/>
      <c r="I20" s="6">
        <f t="shared" si="0"/>
        <v>1889829185</v>
      </c>
      <c r="J20" s="6"/>
      <c r="K20" s="6">
        <v>56965</v>
      </c>
      <c r="L20" s="6"/>
      <c r="M20" s="6">
        <v>56965000000</v>
      </c>
      <c r="N20" s="6"/>
      <c r="O20" s="6">
        <v>55075170815</v>
      </c>
      <c r="P20" s="6"/>
      <c r="Q20" s="6">
        <f t="shared" si="1"/>
        <v>1889829185</v>
      </c>
    </row>
    <row r="21" spans="1:17">
      <c r="A21" s="5" t="s">
        <v>212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5000</v>
      </c>
      <c r="L21" s="6"/>
      <c r="M21" s="6">
        <v>5000000000</v>
      </c>
      <c r="N21" s="6"/>
      <c r="O21" s="6">
        <v>4926201964</v>
      </c>
      <c r="P21" s="6"/>
      <c r="Q21" s="6">
        <f t="shared" si="1"/>
        <v>73798036</v>
      </c>
    </row>
    <row r="22" spans="1:17" ht="24.75" thickBot="1">
      <c r="E22" s="7">
        <f>SUM(E8:E21)</f>
        <v>156681193469</v>
      </c>
      <c r="G22" s="7">
        <f>SUM(G8:G21)</f>
        <v>185571698272</v>
      </c>
      <c r="I22" s="7">
        <f>SUM(I8:I21)</f>
        <v>-28890504803</v>
      </c>
      <c r="M22" s="7">
        <f>SUM(M8:M21)</f>
        <v>234398584364</v>
      </c>
      <c r="O22" s="7">
        <f>SUM(O8:O21)</f>
        <v>261745326682</v>
      </c>
      <c r="Q22" s="7">
        <f>SUM(Q8:Q21)</f>
        <v>-27346742318</v>
      </c>
    </row>
    <row r="23" spans="1:17" ht="24.75" thickTop="1"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>
      <c r="G24" s="3"/>
      <c r="I24" s="3"/>
      <c r="O24" s="3"/>
      <c r="Q24" s="3"/>
    </row>
    <row r="27" spans="1:17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G28" s="3"/>
      <c r="I28" s="3"/>
      <c r="O28" s="3"/>
      <c r="Q28" s="3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9"/>
  <sheetViews>
    <sheetView rightToLeft="1" topLeftCell="A88" workbookViewId="0">
      <selection activeCell="O101" sqref="O101"/>
    </sheetView>
  </sheetViews>
  <sheetFormatPr defaultRowHeight="24"/>
  <cols>
    <col min="1" max="1" width="34.42578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4.75">
      <c r="A3" s="18" t="s">
        <v>191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4.75">
      <c r="A6" s="19" t="s">
        <v>3</v>
      </c>
      <c r="C6" s="20" t="s">
        <v>193</v>
      </c>
      <c r="D6" s="20" t="s">
        <v>193</v>
      </c>
      <c r="E6" s="20" t="s">
        <v>193</v>
      </c>
      <c r="F6" s="20" t="s">
        <v>193</v>
      </c>
      <c r="G6" s="20" t="s">
        <v>193</v>
      </c>
      <c r="H6" s="20" t="s">
        <v>193</v>
      </c>
      <c r="I6" s="20" t="s">
        <v>193</v>
      </c>
      <c r="J6" s="20" t="s">
        <v>193</v>
      </c>
      <c r="K6" s="20" t="s">
        <v>193</v>
      </c>
      <c r="M6" s="20" t="s">
        <v>194</v>
      </c>
      <c r="N6" s="20" t="s">
        <v>194</v>
      </c>
      <c r="O6" s="20" t="s">
        <v>194</v>
      </c>
      <c r="P6" s="20" t="s">
        <v>194</v>
      </c>
      <c r="Q6" s="20" t="s">
        <v>194</v>
      </c>
      <c r="R6" s="20" t="s">
        <v>194</v>
      </c>
      <c r="S6" s="20" t="s">
        <v>194</v>
      </c>
      <c r="T6" s="20" t="s">
        <v>194</v>
      </c>
      <c r="U6" s="20" t="s">
        <v>194</v>
      </c>
    </row>
    <row r="7" spans="1:21" ht="24.75">
      <c r="A7" s="20" t="s">
        <v>3</v>
      </c>
      <c r="C7" s="20" t="s">
        <v>213</v>
      </c>
      <c r="E7" s="20" t="s">
        <v>214</v>
      </c>
      <c r="G7" s="20" t="s">
        <v>215</v>
      </c>
      <c r="I7" s="20" t="s">
        <v>181</v>
      </c>
      <c r="K7" s="20" t="s">
        <v>216</v>
      </c>
      <c r="M7" s="20" t="s">
        <v>213</v>
      </c>
      <c r="O7" s="20" t="s">
        <v>214</v>
      </c>
      <c r="Q7" s="20" t="s">
        <v>215</v>
      </c>
      <c r="S7" s="20" t="s">
        <v>181</v>
      </c>
      <c r="U7" s="20" t="s">
        <v>216</v>
      </c>
    </row>
    <row r="8" spans="1:21">
      <c r="A8" s="5" t="s">
        <v>46</v>
      </c>
      <c r="C8" s="6">
        <v>0</v>
      </c>
      <c r="D8" s="6"/>
      <c r="E8" s="6">
        <v>-33894306</v>
      </c>
      <c r="F8" s="6"/>
      <c r="G8" s="6">
        <v>-7287531</v>
      </c>
      <c r="H8" s="6"/>
      <c r="I8" s="6">
        <f>C8+E8+G8</f>
        <v>-41181837</v>
      </c>
      <c r="J8" s="6"/>
      <c r="K8" s="8">
        <f>I8/$I$98</f>
        <v>1.0151490067740327E-4</v>
      </c>
      <c r="L8" s="6"/>
      <c r="M8" s="6">
        <v>0</v>
      </c>
      <c r="N8" s="6"/>
      <c r="O8" s="6">
        <v>0</v>
      </c>
      <c r="P8" s="6"/>
      <c r="Q8" s="6">
        <v>-7287531</v>
      </c>
      <c r="R8" s="6"/>
      <c r="S8" s="6">
        <f>M8+O8+Q8</f>
        <v>-7287531</v>
      </c>
      <c r="T8" s="6"/>
      <c r="U8" s="8">
        <f>S8/$S$98</f>
        <v>9.1927613713497772E-6</v>
      </c>
    </row>
    <row r="9" spans="1:21">
      <c r="A9" s="5" t="s">
        <v>48</v>
      </c>
      <c r="C9" s="6">
        <v>0</v>
      </c>
      <c r="D9" s="6"/>
      <c r="E9" s="6">
        <v>-824151431</v>
      </c>
      <c r="F9" s="6"/>
      <c r="G9" s="6">
        <v>15952909</v>
      </c>
      <c r="H9" s="6"/>
      <c r="I9" s="6">
        <f t="shared" ref="I9:I72" si="0">C9+E9+G9</f>
        <v>-808198522</v>
      </c>
      <c r="J9" s="6"/>
      <c r="K9" s="8">
        <f t="shared" ref="K9:K72" si="1">I9/$I$98</f>
        <v>1.9922421792027906E-3</v>
      </c>
      <c r="L9" s="6"/>
      <c r="M9" s="6">
        <v>0</v>
      </c>
      <c r="N9" s="6"/>
      <c r="O9" s="6">
        <v>0</v>
      </c>
      <c r="P9" s="6"/>
      <c r="Q9" s="6">
        <v>-1363206658</v>
      </c>
      <c r="R9" s="6"/>
      <c r="S9" s="6">
        <f t="shared" ref="S9:S72" si="2">M9+O9+Q9</f>
        <v>-1363206658</v>
      </c>
      <c r="T9" s="6"/>
      <c r="U9" s="8">
        <f t="shared" ref="U9:U72" si="3">S9/$S$98</f>
        <v>1.7195993412349431E-3</v>
      </c>
    </row>
    <row r="10" spans="1:21">
      <c r="A10" s="5" t="s">
        <v>73</v>
      </c>
      <c r="C10" s="6">
        <v>0</v>
      </c>
      <c r="D10" s="6"/>
      <c r="E10" s="6">
        <v>28560808964</v>
      </c>
      <c r="F10" s="6"/>
      <c r="G10" s="6">
        <v>-27070340665</v>
      </c>
      <c r="H10" s="6"/>
      <c r="I10" s="6">
        <f t="shared" si="0"/>
        <v>1490468299</v>
      </c>
      <c r="J10" s="6"/>
      <c r="K10" s="8">
        <f t="shared" si="1"/>
        <v>-3.6740648877757248E-3</v>
      </c>
      <c r="L10" s="6"/>
      <c r="M10" s="6">
        <v>0</v>
      </c>
      <c r="N10" s="6"/>
      <c r="O10" s="6">
        <v>-4533438543</v>
      </c>
      <c r="P10" s="6"/>
      <c r="Q10" s="6">
        <v>-27070340665</v>
      </c>
      <c r="R10" s="6"/>
      <c r="S10" s="6">
        <f t="shared" si="2"/>
        <v>-31603779208</v>
      </c>
      <c r="T10" s="6"/>
      <c r="U10" s="8">
        <f t="shared" si="3"/>
        <v>3.9866176993548247E-2</v>
      </c>
    </row>
    <row r="11" spans="1:21">
      <c r="A11" s="5" t="s">
        <v>74</v>
      </c>
      <c r="C11" s="6">
        <v>0</v>
      </c>
      <c r="D11" s="6"/>
      <c r="E11" s="6">
        <v>-287332170</v>
      </c>
      <c r="F11" s="6"/>
      <c r="G11" s="6">
        <v>114813281</v>
      </c>
      <c r="H11" s="6"/>
      <c r="I11" s="6">
        <f t="shared" si="0"/>
        <v>-172518889</v>
      </c>
      <c r="J11" s="6"/>
      <c r="K11" s="8">
        <f t="shared" si="1"/>
        <v>4.2526606770385109E-4</v>
      </c>
      <c r="L11" s="6"/>
      <c r="M11" s="6">
        <v>0</v>
      </c>
      <c r="N11" s="6"/>
      <c r="O11" s="6">
        <v>5461825860</v>
      </c>
      <c r="P11" s="6"/>
      <c r="Q11" s="6">
        <v>114813281</v>
      </c>
      <c r="R11" s="6"/>
      <c r="S11" s="6">
        <f t="shared" si="2"/>
        <v>5576639141</v>
      </c>
      <c r="T11" s="6"/>
      <c r="U11" s="8">
        <f t="shared" si="3"/>
        <v>-7.0345790470520133E-3</v>
      </c>
    </row>
    <row r="12" spans="1:21">
      <c r="A12" s="5" t="s">
        <v>45</v>
      </c>
      <c r="C12" s="6">
        <v>0</v>
      </c>
      <c r="D12" s="6"/>
      <c r="E12" s="6">
        <v>-1665980648</v>
      </c>
      <c r="F12" s="6"/>
      <c r="G12" s="6">
        <v>72564491</v>
      </c>
      <c r="H12" s="6"/>
      <c r="I12" s="6">
        <f t="shared" si="0"/>
        <v>-1593416157</v>
      </c>
      <c r="J12" s="6"/>
      <c r="K12" s="8">
        <f t="shared" si="1"/>
        <v>3.9278355386532324E-3</v>
      </c>
      <c r="L12" s="6"/>
      <c r="M12" s="6">
        <v>0</v>
      </c>
      <c r="N12" s="6"/>
      <c r="O12" s="6">
        <v>369354575</v>
      </c>
      <c r="P12" s="6"/>
      <c r="Q12" s="6">
        <v>72564491</v>
      </c>
      <c r="R12" s="6"/>
      <c r="S12" s="6">
        <f t="shared" si="2"/>
        <v>441919066</v>
      </c>
      <c r="T12" s="6"/>
      <c r="U12" s="8">
        <f t="shared" si="3"/>
        <v>-5.5745306869881895E-4</v>
      </c>
    </row>
    <row r="13" spans="1:21">
      <c r="A13" s="5" t="s">
        <v>79</v>
      </c>
      <c r="C13" s="6">
        <v>0</v>
      </c>
      <c r="D13" s="6"/>
      <c r="E13" s="6">
        <v>-2927080280</v>
      </c>
      <c r="F13" s="6"/>
      <c r="G13" s="6">
        <v>-1099370821</v>
      </c>
      <c r="H13" s="6"/>
      <c r="I13" s="6">
        <f t="shared" si="0"/>
        <v>-4026451101</v>
      </c>
      <c r="J13" s="6"/>
      <c r="K13" s="8">
        <f t="shared" si="1"/>
        <v>9.9253654857707312E-3</v>
      </c>
      <c r="L13" s="6"/>
      <c r="M13" s="6">
        <v>0</v>
      </c>
      <c r="N13" s="6"/>
      <c r="O13" s="6">
        <v>-9574689902</v>
      </c>
      <c r="P13" s="6"/>
      <c r="Q13" s="6">
        <v>-2088168918</v>
      </c>
      <c r="R13" s="6"/>
      <c r="S13" s="6">
        <f t="shared" si="2"/>
        <v>-11662858820</v>
      </c>
      <c r="T13" s="6"/>
      <c r="U13" s="8">
        <f t="shared" si="3"/>
        <v>1.4711961848258627E-2</v>
      </c>
    </row>
    <row r="14" spans="1:21">
      <c r="A14" s="5" t="s">
        <v>72</v>
      </c>
      <c r="C14" s="6">
        <v>0</v>
      </c>
      <c r="D14" s="6"/>
      <c r="E14" s="6">
        <v>2758450324</v>
      </c>
      <c r="F14" s="6"/>
      <c r="G14" s="6">
        <v>-569449518</v>
      </c>
      <c r="H14" s="6"/>
      <c r="I14" s="6">
        <f t="shared" si="0"/>
        <v>2189000806</v>
      </c>
      <c r="J14" s="6"/>
      <c r="K14" s="8">
        <f t="shared" si="1"/>
        <v>-5.3959758862589281E-3</v>
      </c>
      <c r="L14" s="6"/>
      <c r="M14" s="6">
        <v>0</v>
      </c>
      <c r="N14" s="6"/>
      <c r="O14" s="6">
        <v>-3084808799</v>
      </c>
      <c r="P14" s="6"/>
      <c r="Q14" s="6">
        <v>-569449518</v>
      </c>
      <c r="R14" s="6"/>
      <c r="S14" s="6">
        <f t="shared" si="2"/>
        <v>-3654258317</v>
      </c>
      <c r="T14" s="6"/>
      <c r="U14" s="8">
        <f t="shared" si="3"/>
        <v>4.6096167134590917E-3</v>
      </c>
    </row>
    <row r="15" spans="1:21">
      <c r="A15" s="5" t="s">
        <v>95</v>
      </c>
      <c r="C15" s="6">
        <v>0</v>
      </c>
      <c r="D15" s="6"/>
      <c r="E15" s="6">
        <v>2535314159</v>
      </c>
      <c r="F15" s="6"/>
      <c r="G15" s="6">
        <v>-2824625617</v>
      </c>
      <c r="H15" s="6"/>
      <c r="I15" s="6">
        <f t="shared" si="0"/>
        <v>-289311458</v>
      </c>
      <c r="J15" s="6"/>
      <c r="K15" s="8">
        <f t="shared" si="1"/>
        <v>7.1316449345629554E-4</v>
      </c>
      <c r="L15" s="6"/>
      <c r="M15" s="6">
        <v>0</v>
      </c>
      <c r="N15" s="6"/>
      <c r="O15" s="6">
        <v>0</v>
      </c>
      <c r="P15" s="6"/>
      <c r="Q15" s="6">
        <v>-2824625617</v>
      </c>
      <c r="R15" s="6"/>
      <c r="S15" s="6">
        <f t="shared" si="2"/>
        <v>-2824625617</v>
      </c>
      <c r="T15" s="6"/>
      <c r="U15" s="8">
        <f t="shared" si="3"/>
        <v>3.5630873145490057E-3</v>
      </c>
    </row>
    <row r="16" spans="1:21">
      <c r="A16" s="5" t="s">
        <v>19</v>
      </c>
      <c r="C16" s="6">
        <v>0</v>
      </c>
      <c r="D16" s="6"/>
      <c r="E16" s="6">
        <v>14028140924</v>
      </c>
      <c r="F16" s="6"/>
      <c r="G16" s="6">
        <v>567231858</v>
      </c>
      <c r="H16" s="6"/>
      <c r="I16" s="6">
        <f t="shared" si="0"/>
        <v>14595372782</v>
      </c>
      <c r="J16" s="6"/>
      <c r="K16" s="8">
        <f t="shared" si="1"/>
        <v>-3.5978186653363838E-2</v>
      </c>
      <c r="L16" s="6"/>
      <c r="M16" s="6">
        <v>0</v>
      </c>
      <c r="N16" s="6"/>
      <c r="O16" s="6">
        <v>18218280691</v>
      </c>
      <c r="P16" s="6"/>
      <c r="Q16" s="6">
        <v>567231858</v>
      </c>
      <c r="R16" s="6"/>
      <c r="S16" s="6">
        <f t="shared" si="2"/>
        <v>18785512549</v>
      </c>
      <c r="T16" s="6"/>
      <c r="U16" s="8">
        <f t="shared" si="3"/>
        <v>-2.3696740926584556E-2</v>
      </c>
    </row>
    <row r="17" spans="1:21">
      <c r="A17" s="5" t="s">
        <v>76</v>
      </c>
      <c r="C17" s="6">
        <v>0</v>
      </c>
      <c r="D17" s="6"/>
      <c r="E17" s="6">
        <v>-4871787561</v>
      </c>
      <c r="F17" s="6"/>
      <c r="G17" s="6">
        <v>0</v>
      </c>
      <c r="H17" s="6"/>
      <c r="I17" s="6">
        <f t="shared" si="0"/>
        <v>-4871787561</v>
      </c>
      <c r="J17" s="6"/>
      <c r="K17" s="8">
        <f t="shared" si="1"/>
        <v>1.2009154190385526E-2</v>
      </c>
      <c r="L17" s="6"/>
      <c r="M17" s="6">
        <v>0</v>
      </c>
      <c r="N17" s="6"/>
      <c r="O17" s="6">
        <v>-10597507874</v>
      </c>
      <c r="P17" s="6"/>
      <c r="Q17" s="6">
        <v>-35150417</v>
      </c>
      <c r="R17" s="6"/>
      <c r="S17" s="6">
        <f t="shared" si="2"/>
        <v>-10632658291</v>
      </c>
      <c r="T17" s="6"/>
      <c r="U17" s="8">
        <f t="shared" si="3"/>
        <v>1.341242876527959E-2</v>
      </c>
    </row>
    <row r="18" spans="1:21">
      <c r="A18" s="5" t="s">
        <v>211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8">
        <f t="shared" si="1"/>
        <v>0</v>
      </c>
      <c r="L18" s="6"/>
      <c r="M18" s="6">
        <v>0</v>
      </c>
      <c r="N18" s="6"/>
      <c r="O18" s="6">
        <v>0</v>
      </c>
      <c r="P18" s="6"/>
      <c r="Q18" s="6">
        <v>3873072530</v>
      </c>
      <c r="R18" s="6"/>
      <c r="S18" s="6">
        <f t="shared" si="2"/>
        <v>3873072530</v>
      </c>
      <c r="T18" s="6"/>
      <c r="U18" s="8">
        <f t="shared" si="3"/>
        <v>-4.8856370617455964E-3</v>
      </c>
    </row>
    <row r="19" spans="1:21">
      <c r="A19" s="5" t="s">
        <v>43</v>
      </c>
      <c r="C19" s="6">
        <v>0</v>
      </c>
      <c r="D19" s="6"/>
      <c r="E19" s="6">
        <v>-17085623793</v>
      </c>
      <c r="F19" s="6"/>
      <c r="G19" s="6">
        <v>0</v>
      </c>
      <c r="H19" s="6"/>
      <c r="I19" s="6">
        <f t="shared" si="0"/>
        <v>-17085623793</v>
      </c>
      <c r="J19" s="6"/>
      <c r="K19" s="8">
        <f t="shared" si="1"/>
        <v>4.2116756529289187E-2</v>
      </c>
      <c r="L19" s="6"/>
      <c r="M19" s="6">
        <v>7614888750</v>
      </c>
      <c r="N19" s="6"/>
      <c r="O19" s="6">
        <v>-36979447340</v>
      </c>
      <c r="P19" s="6"/>
      <c r="Q19" s="6">
        <v>0</v>
      </c>
      <c r="R19" s="6"/>
      <c r="S19" s="6">
        <f t="shared" si="2"/>
        <v>-29364558590</v>
      </c>
      <c r="T19" s="6"/>
      <c r="U19" s="8">
        <f t="shared" si="3"/>
        <v>3.7041541215109657E-2</v>
      </c>
    </row>
    <row r="20" spans="1:21">
      <c r="A20" s="5" t="s">
        <v>40</v>
      </c>
      <c r="C20" s="6">
        <v>0</v>
      </c>
      <c r="D20" s="6"/>
      <c r="E20" s="6">
        <v>975759074</v>
      </c>
      <c r="F20" s="6"/>
      <c r="G20" s="6">
        <v>0</v>
      </c>
      <c r="H20" s="6"/>
      <c r="I20" s="6">
        <f t="shared" si="0"/>
        <v>975759074</v>
      </c>
      <c r="J20" s="6"/>
      <c r="K20" s="8">
        <f t="shared" si="1"/>
        <v>-2.4052857448341848E-3</v>
      </c>
      <c r="L20" s="6"/>
      <c r="M20" s="6">
        <v>0</v>
      </c>
      <c r="N20" s="6"/>
      <c r="O20" s="6">
        <v>1312145454</v>
      </c>
      <c r="P20" s="6"/>
      <c r="Q20" s="6">
        <v>0</v>
      </c>
      <c r="R20" s="6"/>
      <c r="S20" s="6">
        <f t="shared" si="2"/>
        <v>1312145454</v>
      </c>
      <c r="T20" s="6"/>
      <c r="U20" s="8">
        <f t="shared" si="3"/>
        <v>-1.6551888483388154E-3</v>
      </c>
    </row>
    <row r="21" spans="1:21">
      <c r="A21" s="5" t="s">
        <v>41</v>
      </c>
      <c r="C21" s="6">
        <v>0</v>
      </c>
      <c r="D21" s="6"/>
      <c r="E21" s="6">
        <v>6775223481</v>
      </c>
      <c r="F21" s="6"/>
      <c r="G21" s="6">
        <v>0</v>
      </c>
      <c r="H21" s="6"/>
      <c r="I21" s="6">
        <f t="shared" si="0"/>
        <v>6775223481</v>
      </c>
      <c r="J21" s="6"/>
      <c r="K21" s="8">
        <f t="shared" si="1"/>
        <v>-1.6701201035323545E-2</v>
      </c>
      <c r="L21" s="6"/>
      <c r="M21" s="6">
        <v>0</v>
      </c>
      <c r="N21" s="6"/>
      <c r="O21" s="6">
        <v>7913766643</v>
      </c>
      <c r="P21" s="6"/>
      <c r="Q21" s="6">
        <v>0</v>
      </c>
      <c r="R21" s="6"/>
      <c r="S21" s="6">
        <f t="shared" si="2"/>
        <v>7913766643</v>
      </c>
      <c r="T21" s="6"/>
      <c r="U21" s="8">
        <f t="shared" si="3"/>
        <v>-9.9827181932600779E-3</v>
      </c>
    </row>
    <row r="22" spans="1:21">
      <c r="A22" s="5" t="s">
        <v>42</v>
      </c>
      <c r="C22" s="6">
        <v>0</v>
      </c>
      <c r="D22" s="6"/>
      <c r="E22" s="6">
        <v>-11816293103</v>
      </c>
      <c r="F22" s="6"/>
      <c r="G22" s="6">
        <v>0</v>
      </c>
      <c r="H22" s="6"/>
      <c r="I22" s="6">
        <f t="shared" si="0"/>
        <v>-11816293103</v>
      </c>
      <c r="J22" s="6"/>
      <c r="K22" s="8">
        <f t="shared" si="1"/>
        <v>2.9127642380939206E-2</v>
      </c>
      <c r="L22" s="6"/>
      <c r="M22" s="6">
        <v>0</v>
      </c>
      <c r="N22" s="6"/>
      <c r="O22" s="6">
        <v>-13973971760</v>
      </c>
      <c r="P22" s="6"/>
      <c r="Q22" s="6">
        <v>0</v>
      </c>
      <c r="R22" s="6"/>
      <c r="S22" s="6">
        <f t="shared" si="2"/>
        <v>-13973971760</v>
      </c>
      <c r="T22" s="6"/>
      <c r="U22" s="8">
        <f t="shared" si="3"/>
        <v>1.7627285262959522E-2</v>
      </c>
    </row>
    <row r="23" spans="1:21">
      <c r="A23" s="5" t="s">
        <v>101</v>
      </c>
      <c r="C23" s="6">
        <v>0</v>
      </c>
      <c r="D23" s="6"/>
      <c r="E23" s="6">
        <v>-5257414136</v>
      </c>
      <c r="F23" s="6"/>
      <c r="G23" s="6">
        <v>0</v>
      </c>
      <c r="H23" s="6"/>
      <c r="I23" s="6">
        <f t="shared" si="0"/>
        <v>-5257414136</v>
      </c>
      <c r="J23" s="6"/>
      <c r="K23" s="8">
        <f t="shared" si="1"/>
        <v>1.2959739358786155E-2</v>
      </c>
      <c r="L23" s="6"/>
      <c r="M23" s="6">
        <v>0</v>
      </c>
      <c r="N23" s="6"/>
      <c r="O23" s="6">
        <v>-5257414136</v>
      </c>
      <c r="P23" s="6"/>
      <c r="Q23" s="6">
        <v>0</v>
      </c>
      <c r="R23" s="6"/>
      <c r="S23" s="6">
        <f t="shared" si="2"/>
        <v>-5257414136</v>
      </c>
      <c r="T23" s="6"/>
      <c r="U23" s="8">
        <f t="shared" si="3"/>
        <v>6.631896808755814E-3</v>
      </c>
    </row>
    <row r="24" spans="1:21">
      <c r="A24" s="5" t="s">
        <v>103</v>
      </c>
      <c r="C24" s="6">
        <v>0</v>
      </c>
      <c r="D24" s="6"/>
      <c r="E24" s="6">
        <v>39682531350</v>
      </c>
      <c r="F24" s="6"/>
      <c r="G24" s="6">
        <v>0</v>
      </c>
      <c r="H24" s="6"/>
      <c r="I24" s="6">
        <f t="shared" si="0"/>
        <v>39682531350</v>
      </c>
      <c r="J24" s="6"/>
      <c r="K24" s="8">
        <f t="shared" si="1"/>
        <v>-9.7819051360510986E-2</v>
      </c>
      <c r="L24" s="6"/>
      <c r="M24" s="6">
        <v>0</v>
      </c>
      <c r="N24" s="6"/>
      <c r="O24" s="6">
        <v>39682531350</v>
      </c>
      <c r="P24" s="6"/>
      <c r="Q24" s="6">
        <v>0</v>
      </c>
      <c r="R24" s="6"/>
      <c r="S24" s="6">
        <f t="shared" si="2"/>
        <v>39682531350</v>
      </c>
      <c r="T24" s="6"/>
      <c r="U24" s="8">
        <f t="shared" si="3"/>
        <v>-5.0057014002637727E-2</v>
      </c>
    </row>
    <row r="25" spans="1:21">
      <c r="A25" s="5" t="s">
        <v>99</v>
      </c>
      <c r="C25" s="6">
        <v>0</v>
      </c>
      <c r="D25" s="6"/>
      <c r="E25" s="6">
        <v>81869824</v>
      </c>
      <c r="F25" s="6"/>
      <c r="G25" s="6">
        <v>0</v>
      </c>
      <c r="H25" s="6"/>
      <c r="I25" s="6">
        <f t="shared" si="0"/>
        <v>81869824</v>
      </c>
      <c r="J25" s="6"/>
      <c r="K25" s="8">
        <f t="shared" si="1"/>
        <v>-2.0181244104862264E-4</v>
      </c>
      <c r="L25" s="6"/>
      <c r="M25" s="6">
        <v>0</v>
      </c>
      <c r="N25" s="6"/>
      <c r="O25" s="6">
        <v>81869824</v>
      </c>
      <c r="P25" s="6"/>
      <c r="Q25" s="6">
        <v>0</v>
      </c>
      <c r="R25" s="6"/>
      <c r="S25" s="6">
        <f t="shared" si="2"/>
        <v>81869824</v>
      </c>
      <c r="T25" s="6"/>
      <c r="U25" s="8">
        <f t="shared" si="3"/>
        <v>-1.0327362662970557E-4</v>
      </c>
    </row>
    <row r="26" spans="1:21">
      <c r="A26" s="5" t="s">
        <v>22</v>
      </c>
      <c r="C26" s="6">
        <v>0</v>
      </c>
      <c r="D26" s="6"/>
      <c r="E26" s="6">
        <v>-7987719216</v>
      </c>
      <c r="F26" s="6"/>
      <c r="G26" s="6">
        <v>0</v>
      </c>
      <c r="H26" s="6"/>
      <c r="I26" s="6">
        <f t="shared" si="0"/>
        <v>-7987719216</v>
      </c>
      <c r="J26" s="6"/>
      <c r="K26" s="8">
        <f t="shared" si="1"/>
        <v>1.9690052263846937E-2</v>
      </c>
      <c r="L26" s="6"/>
      <c r="M26" s="6">
        <v>0</v>
      </c>
      <c r="N26" s="6"/>
      <c r="O26" s="6">
        <v>-26088566393</v>
      </c>
      <c r="P26" s="6"/>
      <c r="Q26" s="6">
        <v>0</v>
      </c>
      <c r="R26" s="6"/>
      <c r="S26" s="6">
        <f t="shared" si="2"/>
        <v>-26088566393</v>
      </c>
      <c r="T26" s="6"/>
      <c r="U26" s="8">
        <f t="shared" si="3"/>
        <v>3.2909083387976587E-2</v>
      </c>
    </row>
    <row r="27" spans="1:21">
      <c r="A27" s="5" t="s">
        <v>83</v>
      </c>
      <c r="C27" s="6">
        <v>0</v>
      </c>
      <c r="D27" s="6"/>
      <c r="E27" s="6">
        <v>1938397500</v>
      </c>
      <c r="F27" s="6"/>
      <c r="G27" s="6">
        <v>0</v>
      </c>
      <c r="H27" s="6"/>
      <c r="I27" s="6">
        <f t="shared" si="0"/>
        <v>1938397500</v>
      </c>
      <c r="J27" s="6"/>
      <c r="K27" s="8">
        <f t="shared" si="1"/>
        <v>-4.7782285594940022E-3</v>
      </c>
      <c r="L27" s="6"/>
      <c r="M27" s="6">
        <v>0</v>
      </c>
      <c r="N27" s="6"/>
      <c r="O27" s="6">
        <v>-11630385000</v>
      </c>
      <c r="P27" s="6"/>
      <c r="Q27" s="6">
        <v>0</v>
      </c>
      <c r="R27" s="6"/>
      <c r="S27" s="6">
        <f t="shared" si="2"/>
        <v>-11630385000</v>
      </c>
      <c r="T27" s="6"/>
      <c r="U27" s="8">
        <f t="shared" si="3"/>
        <v>1.4670998169603103E-2</v>
      </c>
    </row>
    <row r="28" spans="1:21">
      <c r="A28" s="5" t="s">
        <v>26</v>
      </c>
      <c r="C28" s="6">
        <v>0</v>
      </c>
      <c r="D28" s="6"/>
      <c r="E28" s="6">
        <v>18526642322</v>
      </c>
      <c r="F28" s="6"/>
      <c r="G28" s="6">
        <v>0</v>
      </c>
      <c r="H28" s="6"/>
      <c r="I28" s="6">
        <f t="shared" si="0"/>
        <v>18526642322</v>
      </c>
      <c r="J28" s="6"/>
      <c r="K28" s="8">
        <f t="shared" si="1"/>
        <v>-4.5668925725766092E-2</v>
      </c>
      <c r="L28" s="6"/>
      <c r="M28" s="6">
        <v>0</v>
      </c>
      <c r="N28" s="6"/>
      <c r="O28" s="6">
        <v>3384433983</v>
      </c>
      <c r="P28" s="6"/>
      <c r="Q28" s="6">
        <v>0</v>
      </c>
      <c r="R28" s="6"/>
      <c r="S28" s="6">
        <f t="shared" si="2"/>
        <v>3384433983</v>
      </c>
      <c r="T28" s="6"/>
      <c r="U28" s="8">
        <f t="shared" si="3"/>
        <v>-4.2692503102636364E-3</v>
      </c>
    </row>
    <row r="29" spans="1:21">
      <c r="A29" s="5" t="s">
        <v>67</v>
      </c>
      <c r="C29" s="6">
        <v>0</v>
      </c>
      <c r="D29" s="6"/>
      <c r="E29" s="6">
        <v>-8690581530</v>
      </c>
      <c r="F29" s="6"/>
      <c r="G29" s="6">
        <v>0</v>
      </c>
      <c r="H29" s="6"/>
      <c r="I29" s="6">
        <f t="shared" si="0"/>
        <v>-8690581530</v>
      </c>
      <c r="J29" s="6"/>
      <c r="K29" s="8">
        <f t="shared" si="1"/>
        <v>2.1422636412426803E-2</v>
      </c>
      <c r="L29" s="6"/>
      <c r="M29" s="6">
        <v>0</v>
      </c>
      <c r="N29" s="6"/>
      <c r="O29" s="6">
        <v>-7968603015</v>
      </c>
      <c r="P29" s="6"/>
      <c r="Q29" s="6">
        <v>0</v>
      </c>
      <c r="R29" s="6"/>
      <c r="S29" s="6">
        <f t="shared" si="2"/>
        <v>-7968603015</v>
      </c>
      <c r="T29" s="6"/>
      <c r="U29" s="8">
        <f t="shared" si="3"/>
        <v>1.0051890822819603E-2</v>
      </c>
    </row>
    <row r="30" spans="1:21">
      <c r="A30" s="5" t="s">
        <v>64</v>
      </c>
      <c r="C30" s="6">
        <v>0</v>
      </c>
      <c r="D30" s="6"/>
      <c r="E30" s="6">
        <v>-8586446416</v>
      </c>
      <c r="F30" s="6"/>
      <c r="G30" s="6">
        <v>0</v>
      </c>
      <c r="H30" s="6"/>
      <c r="I30" s="6">
        <f t="shared" si="0"/>
        <v>-8586446416</v>
      </c>
      <c r="J30" s="6"/>
      <c r="K30" s="8">
        <f t="shared" si="1"/>
        <v>2.1165939127292581E-2</v>
      </c>
      <c r="L30" s="6"/>
      <c r="M30" s="6">
        <v>0</v>
      </c>
      <c r="N30" s="6"/>
      <c r="O30" s="6">
        <v>-9274021290</v>
      </c>
      <c r="P30" s="6"/>
      <c r="Q30" s="6">
        <v>0</v>
      </c>
      <c r="R30" s="6"/>
      <c r="S30" s="6">
        <f t="shared" si="2"/>
        <v>-9274021290</v>
      </c>
      <c r="T30" s="6"/>
      <c r="U30" s="8">
        <f t="shared" si="3"/>
        <v>1.1698593758542836E-2</v>
      </c>
    </row>
    <row r="31" spans="1:21">
      <c r="A31" s="5" t="s">
        <v>66</v>
      </c>
      <c r="C31" s="6">
        <v>0</v>
      </c>
      <c r="D31" s="6"/>
      <c r="E31" s="6">
        <v>-4002045300</v>
      </c>
      <c r="F31" s="6"/>
      <c r="G31" s="6">
        <v>0</v>
      </c>
      <c r="H31" s="6"/>
      <c r="I31" s="6">
        <f t="shared" si="0"/>
        <v>-4002045300</v>
      </c>
      <c r="J31" s="6"/>
      <c r="K31" s="8">
        <f t="shared" si="1"/>
        <v>9.865204195139924E-3</v>
      </c>
      <c r="L31" s="6"/>
      <c r="M31" s="6">
        <v>0</v>
      </c>
      <c r="N31" s="6"/>
      <c r="O31" s="6">
        <v>-1246538700</v>
      </c>
      <c r="P31" s="6"/>
      <c r="Q31" s="6">
        <v>0</v>
      </c>
      <c r="R31" s="6"/>
      <c r="S31" s="6">
        <f t="shared" si="2"/>
        <v>-1246538700</v>
      </c>
      <c r="T31" s="6"/>
      <c r="U31" s="8">
        <f t="shared" si="3"/>
        <v>1.5724300602292557E-3</v>
      </c>
    </row>
    <row r="32" spans="1:21">
      <c r="A32" s="5" t="s">
        <v>84</v>
      </c>
      <c r="C32" s="6">
        <v>0</v>
      </c>
      <c r="D32" s="6"/>
      <c r="E32" s="6">
        <v>-5498697119</v>
      </c>
      <c r="F32" s="6"/>
      <c r="G32" s="6">
        <v>0</v>
      </c>
      <c r="H32" s="6"/>
      <c r="I32" s="6">
        <f t="shared" si="0"/>
        <v>-5498697119</v>
      </c>
      <c r="J32" s="6"/>
      <c r="K32" s="8">
        <f t="shared" si="1"/>
        <v>1.3554511710840109E-2</v>
      </c>
      <c r="L32" s="6"/>
      <c r="M32" s="6">
        <v>0</v>
      </c>
      <c r="N32" s="6"/>
      <c r="O32" s="6">
        <v>-15376500320</v>
      </c>
      <c r="P32" s="6"/>
      <c r="Q32" s="6">
        <v>0</v>
      </c>
      <c r="R32" s="6"/>
      <c r="S32" s="6">
        <f t="shared" si="2"/>
        <v>-15376500320</v>
      </c>
      <c r="T32" s="6"/>
      <c r="U32" s="8">
        <f t="shared" si="3"/>
        <v>1.9396486706985325E-2</v>
      </c>
    </row>
    <row r="33" spans="1:21">
      <c r="A33" s="5" t="s">
        <v>23</v>
      </c>
      <c r="C33" s="6">
        <v>0</v>
      </c>
      <c r="D33" s="6"/>
      <c r="E33" s="6">
        <v>-3608475943</v>
      </c>
      <c r="F33" s="6"/>
      <c r="G33" s="6">
        <v>0</v>
      </c>
      <c r="H33" s="6"/>
      <c r="I33" s="6">
        <f t="shared" si="0"/>
        <v>-3608475943</v>
      </c>
      <c r="J33" s="6"/>
      <c r="K33" s="8">
        <f t="shared" si="1"/>
        <v>8.8950397465378753E-3</v>
      </c>
      <c r="L33" s="6"/>
      <c r="M33" s="6">
        <v>0</v>
      </c>
      <c r="N33" s="6"/>
      <c r="O33" s="6">
        <v>-7941823805</v>
      </c>
      <c r="P33" s="6"/>
      <c r="Q33" s="6">
        <v>0</v>
      </c>
      <c r="R33" s="6"/>
      <c r="S33" s="6">
        <f t="shared" si="2"/>
        <v>-7941823805</v>
      </c>
      <c r="T33" s="6"/>
      <c r="U33" s="8">
        <f t="shared" si="3"/>
        <v>1.0018110536019689E-2</v>
      </c>
    </row>
    <row r="34" spans="1:21">
      <c r="A34" s="5" t="s">
        <v>75</v>
      </c>
      <c r="C34" s="6">
        <v>0</v>
      </c>
      <c r="D34" s="6"/>
      <c r="E34" s="6">
        <v>-4650601378</v>
      </c>
      <c r="F34" s="6"/>
      <c r="G34" s="6">
        <v>0</v>
      </c>
      <c r="H34" s="6"/>
      <c r="I34" s="6">
        <f t="shared" si="0"/>
        <v>-4650601378</v>
      </c>
      <c r="J34" s="6"/>
      <c r="K34" s="8">
        <f t="shared" si="1"/>
        <v>1.1463921266500685E-2</v>
      </c>
      <c r="L34" s="6"/>
      <c r="M34" s="6">
        <v>0</v>
      </c>
      <c r="N34" s="6"/>
      <c r="O34" s="6">
        <v>-6494169113</v>
      </c>
      <c r="P34" s="6"/>
      <c r="Q34" s="6">
        <v>0</v>
      </c>
      <c r="R34" s="6"/>
      <c r="S34" s="6">
        <f t="shared" si="2"/>
        <v>-6494169113</v>
      </c>
      <c r="T34" s="6"/>
      <c r="U34" s="8">
        <f t="shared" si="3"/>
        <v>8.1919853186215256E-3</v>
      </c>
    </row>
    <row r="35" spans="1:21">
      <c r="A35" s="5" t="s">
        <v>85</v>
      </c>
      <c r="C35" s="6">
        <v>0</v>
      </c>
      <c r="D35" s="6"/>
      <c r="E35" s="6">
        <v>8706692774</v>
      </c>
      <c r="F35" s="6"/>
      <c r="G35" s="6">
        <v>0</v>
      </c>
      <c r="H35" s="6"/>
      <c r="I35" s="6">
        <f t="shared" si="0"/>
        <v>8706692774</v>
      </c>
      <c r="J35" s="6"/>
      <c r="K35" s="8">
        <f t="shared" si="1"/>
        <v>-2.1462351283194937E-2</v>
      </c>
      <c r="L35" s="6"/>
      <c r="M35" s="6">
        <v>0</v>
      </c>
      <c r="N35" s="6"/>
      <c r="O35" s="6">
        <v>310953313</v>
      </c>
      <c r="P35" s="6"/>
      <c r="Q35" s="6">
        <v>0</v>
      </c>
      <c r="R35" s="6"/>
      <c r="S35" s="6">
        <f t="shared" si="2"/>
        <v>310953313</v>
      </c>
      <c r="T35" s="6"/>
      <c r="U35" s="8">
        <f t="shared" si="3"/>
        <v>-3.9224801980803053E-4</v>
      </c>
    </row>
    <row r="36" spans="1:21">
      <c r="A36" s="5" t="s">
        <v>81</v>
      </c>
      <c r="C36" s="6">
        <v>0</v>
      </c>
      <c r="D36" s="6"/>
      <c r="E36" s="6">
        <v>-15329929335</v>
      </c>
      <c r="F36" s="6"/>
      <c r="G36" s="6">
        <v>0</v>
      </c>
      <c r="H36" s="6"/>
      <c r="I36" s="6">
        <f t="shared" si="0"/>
        <v>-15329929335</v>
      </c>
      <c r="J36" s="6"/>
      <c r="K36" s="8">
        <f t="shared" si="1"/>
        <v>3.778889838824178E-2</v>
      </c>
      <c r="L36" s="6"/>
      <c r="M36" s="6">
        <v>0</v>
      </c>
      <c r="N36" s="6"/>
      <c r="O36" s="6">
        <v>-20565078114</v>
      </c>
      <c r="P36" s="6"/>
      <c r="Q36" s="6">
        <v>0</v>
      </c>
      <c r="R36" s="6"/>
      <c r="S36" s="6">
        <f t="shared" si="2"/>
        <v>-20565078114</v>
      </c>
      <c r="T36" s="6"/>
      <c r="U36" s="8">
        <f t="shared" si="3"/>
        <v>2.5941550805776321E-2</v>
      </c>
    </row>
    <row r="37" spans="1:21">
      <c r="A37" s="5" t="s">
        <v>87</v>
      </c>
      <c r="C37" s="6">
        <v>0</v>
      </c>
      <c r="D37" s="6"/>
      <c r="E37" s="6">
        <v>-228241533</v>
      </c>
      <c r="F37" s="6"/>
      <c r="G37" s="6">
        <v>0</v>
      </c>
      <c r="H37" s="6"/>
      <c r="I37" s="6">
        <f t="shared" si="0"/>
        <v>-228241533</v>
      </c>
      <c r="J37" s="6"/>
      <c r="K37" s="8">
        <f t="shared" si="1"/>
        <v>5.6262464816596845E-4</v>
      </c>
      <c r="L37" s="6"/>
      <c r="M37" s="6">
        <v>0</v>
      </c>
      <c r="N37" s="6"/>
      <c r="O37" s="6">
        <v>-213025430</v>
      </c>
      <c r="P37" s="6"/>
      <c r="Q37" s="6">
        <v>0</v>
      </c>
      <c r="R37" s="6"/>
      <c r="S37" s="6">
        <f t="shared" si="2"/>
        <v>-213025430</v>
      </c>
      <c r="T37" s="6"/>
      <c r="U37" s="8">
        <f t="shared" si="3"/>
        <v>2.6871816312262357E-4</v>
      </c>
    </row>
    <row r="38" spans="1:21">
      <c r="A38" s="5" t="s">
        <v>25</v>
      </c>
      <c r="C38" s="6">
        <v>0</v>
      </c>
      <c r="D38" s="6"/>
      <c r="E38" s="6">
        <v>-4738470392</v>
      </c>
      <c r="F38" s="6"/>
      <c r="G38" s="6">
        <v>0</v>
      </c>
      <c r="H38" s="6"/>
      <c r="I38" s="6">
        <f t="shared" si="0"/>
        <v>-4738470392</v>
      </c>
      <c r="J38" s="6"/>
      <c r="K38" s="8">
        <f t="shared" si="1"/>
        <v>1.1680521954537776E-2</v>
      </c>
      <c r="L38" s="6"/>
      <c r="M38" s="6">
        <v>0</v>
      </c>
      <c r="N38" s="6"/>
      <c r="O38" s="6">
        <v>-16773472639</v>
      </c>
      <c r="P38" s="6"/>
      <c r="Q38" s="6">
        <v>0</v>
      </c>
      <c r="R38" s="6"/>
      <c r="S38" s="6">
        <f t="shared" si="2"/>
        <v>-16773472639</v>
      </c>
      <c r="T38" s="6"/>
      <c r="U38" s="8">
        <f t="shared" si="3"/>
        <v>2.1158679302934233E-2</v>
      </c>
    </row>
    <row r="39" spans="1:21">
      <c r="A39" s="5" t="s">
        <v>37</v>
      </c>
      <c r="C39" s="6">
        <v>0</v>
      </c>
      <c r="D39" s="6"/>
      <c r="E39" s="6">
        <v>4923552136</v>
      </c>
      <c r="F39" s="6"/>
      <c r="G39" s="6">
        <v>0</v>
      </c>
      <c r="H39" s="6"/>
      <c r="I39" s="6">
        <f t="shared" si="0"/>
        <v>4923552136</v>
      </c>
      <c r="J39" s="6"/>
      <c r="K39" s="8">
        <f t="shared" si="1"/>
        <v>-1.2136755970017964E-2</v>
      </c>
      <c r="L39" s="6"/>
      <c r="M39" s="6">
        <v>0</v>
      </c>
      <c r="N39" s="6"/>
      <c r="O39" s="6">
        <v>838051428</v>
      </c>
      <c r="P39" s="6"/>
      <c r="Q39" s="6">
        <v>0</v>
      </c>
      <c r="R39" s="6"/>
      <c r="S39" s="6">
        <f t="shared" si="2"/>
        <v>838051428</v>
      </c>
      <c r="T39" s="6"/>
      <c r="U39" s="8">
        <f t="shared" si="3"/>
        <v>-1.0571490940515956E-3</v>
      </c>
    </row>
    <row r="40" spans="1:21">
      <c r="A40" s="5" t="s">
        <v>58</v>
      </c>
      <c r="C40" s="6">
        <v>0</v>
      </c>
      <c r="D40" s="6"/>
      <c r="E40" s="6">
        <v>1918691853</v>
      </c>
      <c r="F40" s="6"/>
      <c r="G40" s="6">
        <v>0</v>
      </c>
      <c r="H40" s="6"/>
      <c r="I40" s="6">
        <f t="shared" si="0"/>
        <v>1918691853</v>
      </c>
      <c r="J40" s="6"/>
      <c r="K40" s="8">
        <f t="shared" si="1"/>
        <v>-4.7296533393553532E-3</v>
      </c>
      <c r="L40" s="6"/>
      <c r="M40" s="6">
        <v>0</v>
      </c>
      <c r="N40" s="6"/>
      <c r="O40" s="6">
        <v>2957739018</v>
      </c>
      <c r="P40" s="6"/>
      <c r="Q40" s="6">
        <v>0</v>
      </c>
      <c r="R40" s="6"/>
      <c r="S40" s="6">
        <f t="shared" si="2"/>
        <v>2957739018</v>
      </c>
      <c r="T40" s="6"/>
      <c r="U40" s="8">
        <f t="shared" si="3"/>
        <v>-3.731001486128076E-3</v>
      </c>
    </row>
    <row r="41" spans="1:21">
      <c r="A41" s="5" t="s">
        <v>30</v>
      </c>
      <c r="C41" s="6">
        <v>0</v>
      </c>
      <c r="D41" s="6"/>
      <c r="E41" s="6">
        <v>-32833471500</v>
      </c>
      <c r="F41" s="6"/>
      <c r="G41" s="6">
        <v>0</v>
      </c>
      <c r="H41" s="6"/>
      <c r="I41" s="6">
        <f t="shared" si="0"/>
        <v>-32833471500</v>
      </c>
      <c r="J41" s="6"/>
      <c r="K41" s="8">
        <f t="shared" si="1"/>
        <v>8.0935840676967644E-2</v>
      </c>
      <c r="L41" s="6"/>
      <c r="M41" s="6">
        <v>0</v>
      </c>
      <c r="N41" s="6"/>
      <c r="O41" s="6">
        <v>-178929000</v>
      </c>
      <c r="P41" s="6"/>
      <c r="Q41" s="6">
        <v>0</v>
      </c>
      <c r="R41" s="6"/>
      <c r="S41" s="6">
        <f t="shared" si="2"/>
        <v>-178929000</v>
      </c>
      <c r="T41" s="6"/>
      <c r="U41" s="8">
        <f t="shared" si="3"/>
        <v>2.2570766414774007E-4</v>
      </c>
    </row>
    <row r="42" spans="1:21">
      <c r="A42" s="5" t="s">
        <v>34</v>
      </c>
      <c r="C42" s="6">
        <v>0</v>
      </c>
      <c r="D42" s="6"/>
      <c r="E42" s="6">
        <v>3343944478</v>
      </c>
      <c r="F42" s="6"/>
      <c r="G42" s="6">
        <v>0</v>
      </c>
      <c r="H42" s="6"/>
      <c r="I42" s="6">
        <f t="shared" si="0"/>
        <v>3343944478</v>
      </c>
      <c r="J42" s="6"/>
      <c r="K42" s="8">
        <f t="shared" si="1"/>
        <v>-8.2429589421890315E-3</v>
      </c>
      <c r="L42" s="6"/>
      <c r="M42" s="6">
        <v>0</v>
      </c>
      <c r="N42" s="6"/>
      <c r="O42" s="6">
        <v>2341277973</v>
      </c>
      <c r="P42" s="6"/>
      <c r="Q42" s="6">
        <v>0</v>
      </c>
      <c r="R42" s="6"/>
      <c r="S42" s="6">
        <f t="shared" si="2"/>
        <v>2341277973</v>
      </c>
      <c r="T42" s="6"/>
      <c r="U42" s="8">
        <f t="shared" si="3"/>
        <v>-2.9533747039685327E-3</v>
      </c>
    </row>
    <row r="43" spans="1:21">
      <c r="A43" s="5" t="s">
        <v>49</v>
      </c>
      <c r="C43" s="6">
        <v>0</v>
      </c>
      <c r="D43" s="6"/>
      <c r="E43" s="6">
        <v>-13134857745</v>
      </c>
      <c r="F43" s="6"/>
      <c r="G43" s="6">
        <v>0</v>
      </c>
      <c r="H43" s="6"/>
      <c r="I43" s="6">
        <f t="shared" si="0"/>
        <v>-13134857745</v>
      </c>
      <c r="J43" s="6"/>
      <c r="K43" s="8">
        <f t="shared" si="1"/>
        <v>3.2377957772876817E-2</v>
      </c>
      <c r="L43" s="6"/>
      <c r="M43" s="6">
        <v>0</v>
      </c>
      <c r="N43" s="6"/>
      <c r="O43" s="6">
        <v>-42639803300</v>
      </c>
      <c r="P43" s="6"/>
      <c r="Q43" s="6">
        <v>0</v>
      </c>
      <c r="R43" s="6"/>
      <c r="S43" s="6">
        <f t="shared" si="2"/>
        <v>-42639803300</v>
      </c>
      <c r="T43" s="6"/>
      <c r="U43" s="8">
        <f t="shared" si="3"/>
        <v>5.3787426311900803E-2</v>
      </c>
    </row>
    <row r="44" spans="1:21">
      <c r="A44" s="5" t="s">
        <v>33</v>
      </c>
      <c r="C44" s="6">
        <v>0</v>
      </c>
      <c r="D44" s="6"/>
      <c r="E44" s="6">
        <v>-4069405292</v>
      </c>
      <c r="F44" s="6"/>
      <c r="G44" s="6">
        <v>0</v>
      </c>
      <c r="H44" s="6"/>
      <c r="I44" s="6">
        <f t="shared" si="0"/>
        <v>-4069405292</v>
      </c>
      <c r="J44" s="6"/>
      <c r="K44" s="8">
        <f t="shared" si="1"/>
        <v>1.0031249311036787E-2</v>
      </c>
      <c r="L44" s="6"/>
      <c r="M44" s="6">
        <v>0</v>
      </c>
      <c r="N44" s="6"/>
      <c r="O44" s="6">
        <v>-10895841374</v>
      </c>
      <c r="P44" s="6"/>
      <c r="Q44" s="6">
        <v>0</v>
      </c>
      <c r="R44" s="6"/>
      <c r="S44" s="6">
        <f t="shared" si="2"/>
        <v>-10895841374</v>
      </c>
      <c r="T44" s="6"/>
      <c r="U44" s="8">
        <f t="shared" si="3"/>
        <v>1.3744417648619523E-2</v>
      </c>
    </row>
    <row r="45" spans="1:21">
      <c r="A45" s="5" t="s">
        <v>71</v>
      </c>
      <c r="C45" s="6">
        <v>0</v>
      </c>
      <c r="D45" s="6"/>
      <c r="E45" s="6">
        <v>-484218216</v>
      </c>
      <c r="F45" s="6"/>
      <c r="G45" s="6">
        <v>0</v>
      </c>
      <c r="H45" s="6"/>
      <c r="I45" s="6">
        <f t="shared" si="0"/>
        <v>-484218216</v>
      </c>
      <c r="J45" s="6"/>
      <c r="K45" s="8">
        <f t="shared" si="1"/>
        <v>1.1936175674589116E-3</v>
      </c>
      <c r="L45" s="6"/>
      <c r="M45" s="6">
        <v>0</v>
      </c>
      <c r="N45" s="6"/>
      <c r="O45" s="6">
        <v>68241138</v>
      </c>
      <c r="P45" s="6"/>
      <c r="Q45" s="6">
        <v>0</v>
      </c>
      <c r="R45" s="6"/>
      <c r="S45" s="6">
        <f t="shared" si="2"/>
        <v>68241138</v>
      </c>
      <c r="T45" s="6"/>
      <c r="U45" s="8">
        <f t="shared" si="3"/>
        <v>-8.6081897606109589E-5</v>
      </c>
    </row>
    <row r="46" spans="1:21">
      <c r="A46" s="5" t="s">
        <v>60</v>
      </c>
      <c r="C46" s="6">
        <v>0</v>
      </c>
      <c r="D46" s="6"/>
      <c r="E46" s="6">
        <v>155053940</v>
      </c>
      <c r="F46" s="6"/>
      <c r="G46" s="6">
        <v>0</v>
      </c>
      <c r="H46" s="6"/>
      <c r="I46" s="6">
        <f t="shared" si="0"/>
        <v>155053940</v>
      </c>
      <c r="J46" s="6"/>
      <c r="K46" s="8">
        <f t="shared" si="1"/>
        <v>-3.8221425913419178E-4</v>
      </c>
      <c r="L46" s="6"/>
      <c r="M46" s="6">
        <v>0</v>
      </c>
      <c r="N46" s="6"/>
      <c r="O46" s="6">
        <v>458223404</v>
      </c>
      <c r="P46" s="6"/>
      <c r="Q46" s="6">
        <v>0</v>
      </c>
      <c r="R46" s="6"/>
      <c r="S46" s="6">
        <f t="shared" si="2"/>
        <v>458223404</v>
      </c>
      <c r="T46" s="6"/>
      <c r="U46" s="8">
        <f t="shared" si="3"/>
        <v>-5.7801996420181305E-4</v>
      </c>
    </row>
    <row r="47" spans="1:21">
      <c r="A47" s="5" t="s">
        <v>68</v>
      </c>
      <c r="C47" s="6">
        <v>0</v>
      </c>
      <c r="D47" s="6"/>
      <c r="E47" s="6">
        <v>-293731043</v>
      </c>
      <c r="F47" s="6"/>
      <c r="G47" s="6">
        <v>0</v>
      </c>
      <c r="H47" s="6"/>
      <c r="I47" s="6">
        <f t="shared" si="0"/>
        <v>-293731043</v>
      </c>
      <c r="J47" s="6"/>
      <c r="K47" s="8">
        <f t="shared" si="1"/>
        <v>7.2405894996901347E-4</v>
      </c>
      <c r="L47" s="6"/>
      <c r="M47" s="6">
        <v>0</v>
      </c>
      <c r="N47" s="6"/>
      <c r="O47" s="6">
        <v>-675183038</v>
      </c>
      <c r="P47" s="6"/>
      <c r="Q47" s="6">
        <v>0</v>
      </c>
      <c r="R47" s="6"/>
      <c r="S47" s="6">
        <f t="shared" si="2"/>
        <v>-675183038</v>
      </c>
      <c r="T47" s="6"/>
      <c r="U47" s="8">
        <f t="shared" si="3"/>
        <v>8.5170087788538921E-4</v>
      </c>
    </row>
    <row r="48" spans="1:21">
      <c r="A48" s="5" t="s">
        <v>27</v>
      </c>
      <c r="C48" s="6">
        <v>0</v>
      </c>
      <c r="D48" s="6"/>
      <c r="E48" s="6">
        <v>12220881200</v>
      </c>
      <c r="F48" s="6"/>
      <c r="G48" s="6">
        <v>0</v>
      </c>
      <c r="H48" s="6"/>
      <c r="I48" s="6">
        <f t="shared" si="0"/>
        <v>12220881200</v>
      </c>
      <c r="J48" s="6"/>
      <c r="K48" s="8">
        <f t="shared" si="1"/>
        <v>-3.0124968471133155E-2</v>
      </c>
      <c r="L48" s="6"/>
      <c r="M48" s="6">
        <v>0</v>
      </c>
      <c r="N48" s="6"/>
      <c r="O48" s="6">
        <v>3641235650</v>
      </c>
      <c r="P48" s="6"/>
      <c r="Q48" s="6">
        <v>0</v>
      </c>
      <c r="R48" s="6"/>
      <c r="S48" s="6">
        <f t="shared" si="2"/>
        <v>3641235650</v>
      </c>
      <c r="T48" s="6"/>
      <c r="U48" s="8">
        <f t="shared" si="3"/>
        <v>-4.5931894392355517E-3</v>
      </c>
    </row>
    <row r="49" spans="1:21">
      <c r="A49" s="5" t="s">
        <v>35</v>
      </c>
      <c r="C49" s="6">
        <v>0</v>
      </c>
      <c r="D49" s="6"/>
      <c r="E49" s="6">
        <v>-16788908070</v>
      </c>
      <c r="F49" s="6"/>
      <c r="G49" s="6">
        <v>0</v>
      </c>
      <c r="H49" s="6"/>
      <c r="I49" s="6">
        <f t="shared" si="0"/>
        <v>-16788908070</v>
      </c>
      <c r="J49" s="6"/>
      <c r="K49" s="8">
        <f t="shared" si="1"/>
        <v>4.1385340221906666E-2</v>
      </c>
      <c r="L49" s="6"/>
      <c r="M49" s="6">
        <v>0</v>
      </c>
      <c r="N49" s="6"/>
      <c r="O49" s="6">
        <v>-6230307780</v>
      </c>
      <c r="P49" s="6"/>
      <c r="Q49" s="6">
        <v>0</v>
      </c>
      <c r="R49" s="6"/>
      <c r="S49" s="6">
        <f t="shared" si="2"/>
        <v>-6230307780</v>
      </c>
      <c r="T49" s="6"/>
      <c r="U49" s="8">
        <f t="shared" si="3"/>
        <v>7.8591408656243089E-3</v>
      </c>
    </row>
    <row r="50" spans="1:21">
      <c r="A50" s="5" t="s">
        <v>51</v>
      </c>
      <c r="C50" s="6">
        <v>0</v>
      </c>
      <c r="D50" s="6"/>
      <c r="E50" s="6">
        <v>-3188290124</v>
      </c>
      <c r="F50" s="6"/>
      <c r="G50" s="6">
        <v>0</v>
      </c>
      <c r="H50" s="6"/>
      <c r="I50" s="6">
        <f t="shared" si="0"/>
        <v>-3188290124</v>
      </c>
      <c r="J50" s="6"/>
      <c r="K50" s="8">
        <f t="shared" si="1"/>
        <v>7.8592646381608899E-3</v>
      </c>
      <c r="L50" s="6"/>
      <c r="M50" s="6">
        <v>0</v>
      </c>
      <c r="N50" s="6"/>
      <c r="O50" s="6">
        <v>-3619892718</v>
      </c>
      <c r="P50" s="6"/>
      <c r="Q50" s="6">
        <v>0</v>
      </c>
      <c r="R50" s="6"/>
      <c r="S50" s="6">
        <f t="shared" si="2"/>
        <v>-3619892718</v>
      </c>
      <c r="T50" s="6"/>
      <c r="U50" s="8">
        <f t="shared" si="3"/>
        <v>4.5662666747435798E-3</v>
      </c>
    </row>
    <row r="51" spans="1:21">
      <c r="A51" s="5" t="s">
        <v>102</v>
      </c>
      <c r="C51" s="6">
        <v>0</v>
      </c>
      <c r="D51" s="6"/>
      <c r="E51" s="6">
        <v>45748154</v>
      </c>
      <c r="F51" s="6"/>
      <c r="G51" s="6">
        <v>0</v>
      </c>
      <c r="H51" s="6"/>
      <c r="I51" s="6">
        <f t="shared" si="0"/>
        <v>45748154</v>
      </c>
      <c r="J51" s="6"/>
      <c r="K51" s="8">
        <f t="shared" si="1"/>
        <v>-1.1277105752918572E-4</v>
      </c>
      <c r="L51" s="6"/>
      <c r="M51" s="6">
        <v>0</v>
      </c>
      <c r="N51" s="6"/>
      <c r="O51" s="6">
        <v>45748154</v>
      </c>
      <c r="P51" s="6"/>
      <c r="Q51" s="6">
        <v>0</v>
      </c>
      <c r="R51" s="6"/>
      <c r="S51" s="6">
        <f t="shared" si="2"/>
        <v>45748154</v>
      </c>
      <c r="T51" s="6"/>
      <c r="U51" s="8">
        <f t="shared" si="3"/>
        <v>-5.7708414949008216E-5</v>
      </c>
    </row>
    <row r="52" spans="1:21">
      <c r="A52" s="5" t="s">
        <v>97</v>
      </c>
      <c r="C52" s="6">
        <v>0</v>
      </c>
      <c r="D52" s="6"/>
      <c r="E52" s="6">
        <v>441966063</v>
      </c>
      <c r="F52" s="6"/>
      <c r="G52" s="6">
        <v>0</v>
      </c>
      <c r="H52" s="6"/>
      <c r="I52" s="6">
        <f t="shared" si="0"/>
        <v>441966063</v>
      </c>
      <c r="J52" s="6"/>
      <c r="K52" s="8">
        <f t="shared" si="1"/>
        <v>-1.0894642943739482E-3</v>
      </c>
      <c r="L52" s="6"/>
      <c r="M52" s="6">
        <v>0</v>
      </c>
      <c r="N52" s="6"/>
      <c r="O52" s="6">
        <v>441966063</v>
      </c>
      <c r="P52" s="6"/>
      <c r="Q52" s="6">
        <v>0</v>
      </c>
      <c r="R52" s="6"/>
      <c r="S52" s="6">
        <f t="shared" si="2"/>
        <v>441966063</v>
      </c>
      <c r="T52" s="6"/>
      <c r="U52" s="8">
        <f t="shared" si="3"/>
        <v>-5.5751235245434178E-4</v>
      </c>
    </row>
    <row r="53" spans="1:21">
      <c r="A53" s="5" t="s">
        <v>70</v>
      </c>
      <c r="C53" s="6">
        <v>0</v>
      </c>
      <c r="D53" s="6"/>
      <c r="E53" s="6">
        <v>-10124101035</v>
      </c>
      <c r="F53" s="6"/>
      <c r="G53" s="6">
        <v>0</v>
      </c>
      <c r="H53" s="6"/>
      <c r="I53" s="6">
        <f t="shared" si="0"/>
        <v>-10124101035</v>
      </c>
      <c r="J53" s="6"/>
      <c r="K53" s="8">
        <f t="shared" si="1"/>
        <v>2.4956320210194137E-2</v>
      </c>
      <c r="L53" s="6"/>
      <c r="M53" s="6">
        <v>0</v>
      </c>
      <c r="N53" s="6"/>
      <c r="O53" s="6">
        <v>-8364930750</v>
      </c>
      <c r="P53" s="6"/>
      <c r="Q53" s="6">
        <v>0</v>
      </c>
      <c r="R53" s="6"/>
      <c r="S53" s="6">
        <f t="shared" si="2"/>
        <v>-8364930750</v>
      </c>
      <c r="T53" s="6"/>
      <c r="U53" s="8">
        <f t="shared" si="3"/>
        <v>1.0551833298906847E-2</v>
      </c>
    </row>
    <row r="54" spans="1:21">
      <c r="A54" s="5" t="s">
        <v>24</v>
      </c>
      <c r="C54" s="6">
        <v>0</v>
      </c>
      <c r="D54" s="6"/>
      <c r="E54" s="6">
        <v>-5143617945</v>
      </c>
      <c r="F54" s="6"/>
      <c r="G54" s="6">
        <v>0</v>
      </c>
      <c r="H54" s="6"/>
      <c r="I54" s="6">
        <f t="shared" si="0"/>
        <v>-5143617945</v>
      </c>
      <c r="J54" s="6"/>
      <c r="K54" s="8">
        <f t="shared" si="1"/>
        <v>1.2679227126492295E-2</v>
      </c>
      <c r="L54" s="6"/>
      <c r="M54" s="6">
        <v>0</v>
      </c>
      <c r="N54" s="6"/>
      <c r="O54" s="6">
        <v>-6253751315</v>
      </c>
      <c r="P54" s="6"/>
      <c r="Q54" s="6">
        <v>0</v>
      </c>
      <c r="R54" s="6"/>
      <c r="S54" s="6">
        <f t="shared" si="2"/>
        <v>-6253751315</v>
      </c>
      <c r="T54" s="6"/>
      <c r="U54" s="8">
        <f t="shared" si="3"/>
        <v>7.8887134085000622E-3</v>
      </c>
    </row>
    <row r="55" spans="1:21">
      <c r="A55" s="5" t="s">
        <v>15</v>
      </c>
      <c r="C55" s="6">
        <v>0</v>
      </c>
      <c r="D55" s="6"/>
      <c r="E55" s="6">
        <v>-7783531740</v>
      </c>
      <c r="F55" s="6"/>
      <c r="G55" s="6">
        <v>0</v>
      </c>
      <c r="H55" s="6"/>
      <c r="I55" s="6">
        <f t="shared" si="0"/>
        <v>-7783531740</v>
      </c>
      <c r="J55" s="6"/>
      <c r="K55" s="8">
        <f t="shared" si="1"/>
        <v>1.9186721843066783E-2</v>
      </c>
      <c r="L55" s="6"/>
      <c r="M55" s="6">
        <v>0</v>
      </c>
      <c r="N55" s="6"/>
      <c r="O55" s="6">
        <v>-9735753056</v>
      </c>
      <c r="P55" s="6"/>
      <c r="Q55" s="6">
        <v>0</v>
      </c>
      <c r="R55" s="6"/>
      <c r="S55" s="6">
        <f t="shared" si="2"/>
        <v>-9735753056</v>
      </c>
      <c r="T55" s="6"/>
      <c r="U55" s="8">
        <f t="shared" si="3"/>
        <v>1.2281039300443091E-2</v>
      </c>
    </row>
    <row r="56" spans="1:21">
      <c r="A56" s="5" t="s">
        <v>59</v>
      </c>
      <c r="C56" s="6">
        <v>0</v>
      </c>
      <c r="D56" s="6"/>
      <c r="E56" s="6">
        <v>5915563000</v>
      </c>
      <c r="F56" s="6"/>
      <c r="G56" s="6">
        <v>0</v>
      </c>
      <c r="H56" s="6"/>
      <c r="I56" s="6">
        <f t="shared" si="0"/>
        <v>5915563000</v>
      </c>
      <c r="J56" s="6"/>
      <c r="K56" s="8">
        <f t="shared" si="1"/>
        <v>-1.4582103037218123E-2</v>
      </c>
      <c r="L56" s="6"/>
      <c r="M56" s="6">
        <v>0</v>
      </c>
      <c r="N56" s="6"/>
      <c r="O56" s="6">
        <v>15368923510</v>
      </c>
      <c r="P56" s="6"/>
      <c r="Q56" s="6">
        <v>0</v>
      </c>
      <c r="R56" s="6"/>
      <c r="S56" s="6">
        <f t="shared" si="2"/>
        <v>15368923510</v>
      </c>
      <c r="T56" s="6"/>
      <c r="U56" s="8">
        <f t="shared" si="3"/>
        <v>-1.9386929038374922E-2</v>
      </c>
    </row>
    <row r="57" spans="1:21">
      <c r="A57" s="5" t="s">
        <v>29</v>
      </c>
      <c r="C57" s="6">
        <v>0</v>
      </c>
      <c r="D57" s="6"/>
      <c r="E57" s="6">
        <v>-1097431200</v>
      </c>
      <c r="F57" s="6"/>
      <c r="G57" s="6">
        <v>0</v>
      </c>
      <c r="H57" s="6"/>
      <c r="I57" s="6">
        <f t="shared" si="0"/>
        <v>-1097431200</v>
      </c>
      <c r="J57" s="6"/>
      <c r="K57" s="8">
        <f t="shared" si="1"/>
        <v>2.7052124767596815E-3</v>
      </c>
      <c r="L57" s="6"/>
      <c r="M57" s="6">
        <v>0</v>
      </c>
      <c r="N57" s="6"/>
      <c r="O57" s="6">
        <v>-10503132300</v>
      </c>
      <c r="P57" s="6"/>
      <c r="Q57" s="6">
        <v>0</v>
      </c>
      <c r="R57" s="6"/>
      <c r="S57" s="6">
        <f t="shared" si="2"/>
        <v>-10503132300</v>
      </c>
      <c r="T57" s="6"/>
      <c r="U57" s="8">
        <f t="shared" si="3"/>
        <v>1.3249039885472342E-2</v>
      </c>
    </row>
    <row r="58" spans="1:21">
      <c r="A58" s="5" t="s">
        <v>28</v>
      </c>
      <c r="C58" s="6">
        <v>0</v>
      </c>
      <c r="D58" s="6"/>
      <c r="E58" s="6">
        <v>-25906181585</v>
      </c>
      <c r="F58" s="6"/>
      <c r="G58" s="6">
        <v>0</v>
      </c>
      <c r="H58" s="6"/>
      <c r="I58" s="6">
        <f t="shared" si="0"/>
        <v>-25906181585</v>
      </c>
      <c r="J58" s="6"/>
      <c r="K58" s="8">
        <f t="shared" si="1"/>
        <v>6.3859789706128184E-2</v>
      </c>
      <c r="L58" s="6"/>
      <c r="M58" s="6">
        <v>0</v>
      </c>
      <c r="N58" s="6"/>
      <c r="O58" s="6">
        <v>-74819746029</v>
      </c>
      <c r="P58" s="6"/>
      <c r="Q58" s="6">
        <v>0</v>
      </c>
      <c r="R58" s="6"/>
      <c r="S58" s="6">
        <f t="shared" si="2"/>
        <v>-74819746029</v>
      </c>
      <c r="T58" s="6"/>
      <c r="U58" s="8">
        <f t="shared" si="3"/>
        <v>9.4380397299111601E-2</v>
      </c>
    </row>
    <row r="59" spans="1:21">
      <c r="A59" s="5" t="s">
        <v>93</v>
      </c>
      <c r="C59" s="6">
        <v>0</v>
      </c>
      <c r="D59" s="6"/>
      <c r="E59" s="6">
        <v>-7245555156</v>
      </c>
      <c r="F59" s="6"/>
      <c r="G59" s="6">
        <v>0</v>
      </c>
      <c r="H59" s="6"/>
      <c r="I59" s="6">
        <f t="shared" si="0"/>
        <v>-7245555156</v>
      </c>
      <c r="J59" s="6"/>
      <c r="K59" s="8">
        <f t="shared" si="1"/>
        <v>1.7860587715258724E-2</v>
      </c>
      <c r="L59" s="6"/>
      <c r="M59" s="6">
        <v>0</v>
      </c>
      <c r="N59" s="6"/>
      <c r="O59" s="6">
        <v>-7743193732</v>
      </c>
      <c r="P59" s="6"/>
      <c r="Q59" s="6">
        <v>0</v>
      </c>
      <c r="R59" s="6"/>
      <c r="S59" s="6">
        <f t="shared" si="2"/>
        <v>-7743193732</v>
      </c>
      <c r="T59" s="6"/>
      <c r="U59" s="8">
        <f t="shared" si="3"/>
        <v>9.7675512091004914E-3</v>
      </c>
    </row>
    <row r="60" spans="1:21">
      <c r="A60" s="5" t="s">
        <v>78</v>
      </c>
      <c r="C60" s="6">
        <v>0</v>
      </c>
      <c r="D60" s="6"/>
      <c r="E60" s="6">
        <v>-18385868787</v>
      </c>
      <c r="F60" s="6"/>
      <c r="G60" s="6">
        <v>0</v>
      </c>
      <c r="H60" s="6"/>
      <c r="I60" s="6">
        <f t="shared" si="0"/>
        <v>-18385868787</v>
      </c>
      <c r="J60" s="6"/>
      <c r="K60" s="8">
        <f t="shared" si="1"/>
        <v>4.5321913244911194E-2</v>
      </c>
      <c r="L60" s="6"/>
      <c r="M60" s="6">
        <v>0</v>
      </c>
      <c r="N60" s="6"/>
      <c r="O60" s="6">
        <v>-37145995850</v>
      </c>
      <c r="P60" s="6"/>
      <c r="Q60" s="6">
        <v>0</v>
      </c>
      <c r="R60" s="6"/>
      <c r="S60" s="6">
        <f t="shared" si="2"/>
        <v>-37145995850</v>
      </c>
      <c r="T60" s="6"/>
      <c r="U60" s="8">
        <f t="shared" si="3"/>
        <v>4.6857334226118437E-2</v>
      </c>
    </row>
    <row r="61" spans="1:21">
      <c r="A61" s="5" t="s">
        <v>55</v>
      </c>
      <c r="C61" s="6">
        <v>0</v>
      </c>
      <c r="D61" s="6"/>
      <c r="E61" s="6">
        <v>-16072262763</v>
      </c>
      <c r="F61" s="6"/>
      <c r="G61" s="6">
        <v>0</v>
      </c>
      <c r="H61" s="6"/>
      <c r="I61" s="6">
        <f t="shared" si="0"/>
        <v>-16072262763</v>
      </c>
      <c r="J61" s="6"/>
      <c r="K61" s="8">
        <f t="shared" si="1"/>
        <v>3.9618780435828352E-2</v>
      </c>
      <c r="L61" s="6"/>
      <c r="M61" s="6">
        <v>0</v>
      </c>
      <c r="N61" s="6"/>
      <c r="O61" s="6">
        <v>-15752810439</v>
      </c>
      <c r="P61" s="6"/>
      <c r="Q61" s="6">
        <v>0</v>
      </c>
      <c r="R61" s="6"/>
      <c r="S61" s="6">
        <f t="shared" si="2"/>
        <v>-15752810439</v>
      </c>
      <c r="T61" s="6"/>
      <c r="U61" s="8">
        <f t="shared" si="3"/>
        <v>1.9871178221243208E-2</v>
      </c>
    </row>
    <row r="62" spans="1:21">
      <c r="A62" s="5" t="s">
        <v>86</v>
      </c>
      <c r="C62" s="6">
        <v>0</v>
      </c>
      <c r="D62" s="6"/>
      <c r="E62" s="6">
        <v>-5925069855</v>
      </c>
      <c r="F62" s="6"/>
      <c r="G62" s="6">
        <v>0</v>
      </c>
      <c r="H62" s="6"/>
      <c r="I62" s="6">
        <f t="shared" si="0"/>
        <v>-5925069855</v>
      </c>
      <c r="J62" s="6"/>
      <c r="K62" s="8">
        <f t="shared" si="1"/>
        <v>1.4605537820884513E-2</v>
      </c>
      <c r="L62" s="6"/>
      <c r="M62" s="6">
        <v>0</v>
      </c>
      <c r="N62" s="6"/>
      <c r="O62" s="6">
        <v>-9720817732</v>
      </c>
      <c r="P62" s="6"/>
      <c r="Q62" s="6">
        <v>0</v>
      </c>
      <c r="R62" s="6"/>
      <c r="S62" s="6">
        <f t="shared" si="2"/>
        <v>-9720817732</v>
      </c>
      <c r="T62" s="6"/>
      <c r="U62" s="8">
        <f t="shared" si="3"/>
        <v>1.2262199329877505E-2</v>
      </c>
    </row>
    <row r="63" spans="1:21">
      <c r="A63" s="5" t="s">
        <v>54</v>
      </c>
      <c r="C63" s="6">
        <v>0</v>
      </c>
      <c r="D63" s="6"/>
      <c r="E63" s="6">
        <v>-11674634598</v>
      </c>
      <c r="F63" s="6"/>
      <c r="G63" s="6">
        <v>0</v>
      </c>
      <c r="H63" s="6"/>
      <c r="I63" s="6">
        <f t="shared" si="0"/>
        <v>-11674634598</v>
      </c>
      <c r="J63" s="6"/>
      <c r="K63" s="8">
        <f t="shared" si="1"/>
        <v>2.8778448413094002E-2</v>
      </c>
      <c r="L63" s="6"/>
      <c r="M63" s="6">
        <v>0</v>
      </c>
      <c r="N63" s="6"/>
      <c r="O63" s="6">
        <v>-30590498252</v>
      </c>
      <c r="P63" s="6"/>
      <c r="Q63" s="6">
        <v>0</v>
      </c>
      <c r="R63" s="6"/>
      <c r="S63" s="6">
        <f t="shared" si="2"/>
        <v>-30590498252</v>
      </c>
      <c r="T63" s="6"/>
      <c r="U63" s="8">
        <f t="shared" si="3"/>
        <v>3.8587986886275814E-2</v>
      </c>
    </row>
    <row r="64" spans="1:21">
      <c r="A64" s="5" t="s">
        <v>53</v>
      </c>
      <c r="C64" s="6">
        <v>0</v>
      </c>
      <c r="D64" s="6"/>
      <c r="E64" s="6">
        <v>-2895890086</v>
      </c>
      <c r="F64" s="6"/>
      <c r="G64" s="6">
        <v>0</v>
      </c>
      <c r="H64" s="6"/>
      <c r="I64" s="6">
        <f t="shared" si="0"/>
        <v>-2895890086</v>
      </c>
      <c r="J64" s="6"/>
      <c r="K64" s="8">
        <f t="shared" si="1"/>
        <v>7.1384866695715105E-3</v>
      </c>
      <c r="L64" s="6"/>
      <c r="M64" s="6">
        <v>0</v>
      </c>
      <c r="N64" s="6"/>
      <c r="O64" s="6">
        <v>-13374841247</v>
      </c>
      <c r="P64" s="6"/>
      <c r="Q64" s="6">
        <v>0</v>
      </c>
      <c r="R64" s="6"/>
      <c r="S64" s="6">
        <f t="shared" si="2"/>
        <v>-13374841247</v>
      </c>
      <c r="T64" s="6"/>
      <c r="U64" s="8">
        <f t="shared" si="3"/>
        <v>1.6871519855401959E-2</v>
      </c>
    </row>
    <row r="65" spans="1:21">
      <c r="A65" s="5" t="s">
        <v>17</v>
      </c>
      <c r="C65" s="6">
        <v>0</v>
      </c>
      <c r="D65" s="6"/>
      <c r="E65" s="6">
        <v>1115689781</v>
      </c>
      <c r="F65" s="6"/>
      <c r="G65" s="6">
        <v>0</v>
      </c>
      <c r="H65" s="6"/>
      <c r="I65" s="6">
        <f t="shared" si="0"/>
        <v>1115689781</v>
      </c>
      <c r="J65" s="6"/>
      <c r="K65" s="8">
        <f t="shared" si="1"/>
        <v>-2.7502206204402394E-3</v>
      </c>
      <c r="L65" s="6"/>
      <c r="M65" s="6">
        <v>0</v>
      </c>
      <c r="N65" s="6"/>
      <c r="O65" s="6">
        <v>-3506418003</v>
      </c>
      <c r="P65" s="6"/>
      <c r="Q65" s="6">
        <v>0</v>
      </c>
      <c r="R65" s="6"/>
      <c r="S65" s="6">
        <f t="shared" si="2"/>
        <v>-3506418003</v>
      </c>
      <c r="T65" s="6"/>
      <c r="U65" s="8">
        <f t="shared" si="3"/>
        <v>4.4231254686647407E-3</v>
      </c>
    </row>
    <row r="66" spans="1:21">
      <c r="A66" s="5" t="s">
        <v>52</v>
      </c>
      <c r="C66" s="6">
        <v>0</v>
      </c>
      <c r="D66" s="6"/>
      <c r="E66" s="6">
        <v>-28120759641</v>
      </c>
      <c r="F66" s="6"/>
      <c r="G66" s="6">
        <v>0</v>
      </c>
      <c r="H66" s="6"/>
      <c r="I66" s="6">
        <f t="shared" si="0"/>
        <v>-28120759641</v>
      </c>
      <c r="J66" s="6"/>
      <c r="K66" s="8">
        <f t="shared" si="1"/>
        <v>6.9318814552377678E-2</v>
      </c>
      <c r="L66" s="6"/>
      <c r="M66" s="6">
        <v>0</v>
      </c>
      <c r="N66" s="6"/>
      <c r="O66" s="6">
        <v>-44899027002</v>
      </c>
      <c r="P66" s="6"/>
      <c r="Q66" s="6">
        <v>0</v>
      </c>
      <c r="R66" s="6"/>
      <c r="S66" s="6">
        <f t="shared" si="2"/>
        <v>-44899027002</v>
      </c>
      <c r="T66" s="6"/>
      <c r="U66" s="8">
        <f t="shared" si="3"/>
        <v>5.6637294720966014E-2</v>
      </c>
    </row>
    <row r="67" spans="1:21">
      <c r="A67" s="5" t="s">
        <v>56</v>
      </c>
      <c r="C67" s="6">
        <v>0</v>
      </c>
      <c r="D67" s="6"/>
      <c r="E67" s="6">
        <v>-40893284250</v>
      </c>
      <c r="F67" s="6"/>
      <c r="G67" s="6">
        <v>0</v>
      </c>
      <c r="H67" s="6"/>
      <c r="I67" s="6">
        <f t="shared" si="0"/>
        <v>-40893284250</v>
      </c>
      <c r="J67" s="6"/>
      <c r="K67" s="8">
        <f t="shared" si="1"/>
        <v>0.10080360642997954</v>
      </c>
      <c r="L67" s="6"/>
      <c r="M67" s="6">
        <v>0</v>
      </c>
      <c r="N67" s="6"/>
      <c r="O67" s="6">
        <v>-53087295600</v>
      </c>
      <c r="P67" s="6"/>
      <c r="Q67" s="6">
        <v>0</v>
      </c>
      <c r="R67" s="6"/>
      <c r="S67" s="6">
        <f t="shared" si="2"/>
        <v>-53087295600</v>
      </c>
      <c r="T67" s="6"/>
      <c r="U67" s="8">
        <f t="shared" si="3"/>
        <v>6.6966279841705917E-2</v>
      </c>
    </row>
    <row r="68" spans="1:21">
      <c r="A68" s="5" t="s">
        <v>57</v>
      </c>
      <c r="C68" s="6">
        <v>0</v>
      </c>
      <c r="D68" s="6"/>
      <c r="E68" s="6">
        <v>2533899773</v>
      </c>
      <c r="F68" s="6"/>
      <c r="G68" s="6">
        <v>0</v>
      </c>
      <c r="H68" s="6"/>
      <c r="I68" s="6">
        <f t="shared" si="0"/>
        <v>2533899773</v>
      </c>
      <c r="J68" s="6"/>
      <c r="K68" s="8">
        <f t="shared" si="1"/>
        <v>-6.246165846914252E-3</v>
      </c>
      <c r="L68" s="6"/>
      <c r="M68" s="6">
        <v>0</v>
      </c>
      <c r="N68" s="6"/>
      <c r="O68" s="6">
        <v>-26899709083</v>
      </c>
      <c r="P68" s="6"/>
      <c r="Q68" s="6">
        <v>0</v>
      </c>
      <c r="R68" s="6"/>
      <c r="S68" s="6">
        <f t="shared" si="2"/>
        <v>-26899709083</v>
      </c>
      <c r="T68" s="6"/>
      <c r="U68" s="8">
        <f t="shared" si="3"/>
        <v>3.3932288803814235E-2</v>
      </c>
    </row>
    <row r="69" spans="1:21">
      <c r="A69" s="5" t="s">
        <v>90</v>
      </c>
      <c r="C69" s="6">
        <v>0</v>
      </c>
      <c r="D69" s="6"/>
      <c r="E69" s="6">
        <v>-2236889709</v>
      </c>
      <c r="F69" s="6"/>
      <c r="G69" s="6">
        <v>0</v>
      </c>
      <c r="H69" s="6"/>
      <c r="I69" s="6">
        <f t="shared" si="0"/>
        <v>-2236889709</v>
      </c>
      <c r="J69" s="6"/>
      <c r="K69" s="8">
        <f t="shared" si="1"/>
        <v>5.5140239770129851E-3</v>
      </c>
      <c r="L69" s="6"/>
      <c r="M69" s="6">
        <v>0</v>
      </c>
      <c r="N69" s="6"/>
      <c r="O69" s="6">
        <v>-9762167607</v>
      </c>
      <c r="P69" s="6"/>
      <c r="Q69" s="6">
        <v>0</v>
      </c>
      <c r="R69" s="6"/>
      <c r="S69" s="6">
        <f t="shared" si="2"/>
        <v>-9762167607</v>
      </c>
      <c r="T69" s="6"/>
      <c r="U69" s="8">
        <f t="shared" si="3"/>
        <v>1.2314359592881552E-2</v>
      </c>
    </row>
    <row r="70" spans="1:21">
      <c r="A70" s="5" t="s">
        <v>38</v>
      </c>
      <c r="C70" s="6">
        <v>0</v>
      </c>
      <c r="D70" s="6"/>
      <c r="E70" s="6">
        <v>-5818218437</v>
      </c>
      <c r="F70" s="6"/>
      <c r="G70" s="6">
        <v>0</v>
      </c>
      <c r="H70" s="6"/>
      <c r="I70" s="6">
        <f t="shared" si="0"/>
        <v>-5818218437</v>
      </c>
      <c r="J70" s="6"/>
      <c r="K70" s="8">
        <f t="shared" si="1"/>
        <v>1.434214473607604E-2</v>
      </c>
      <c r="L70" s="6"/>
      <c r="M70" s="6">
        <v>0</v>
      </c>
      <c r="N70" s="6"/>
      <c r="O70" s="6">
        <v>-14567419096</v>
      </c>
      <c r="P70" s="6"/>
      <c r="Q70" s="6">
        <v>0</v>
      </c>
      <c r="R70" s="6"/>
      <c r="S70" s="6">
        <f t="shared" si="2"/>
        <v>-14567419096</v>
      </c>
      <c r="T70" s="6"/>
      <c r="U70" s="8">
        <f t="shared" si="3"/>
        <v>1.8375881700670896E-2</v>
      </c>
    </row>
    <row r="71" spans="1:21">
      <c r="A71" s="5" t="s">
        <v>50</v>
      </c>
      <c r="C71" s="6">
        <v>0</v>
      </c>
      <c r="D71" s="6"/>
      <c r="E71" s="6">
        <v>-5579304435</v>
      </c>
      <c r="F71" s="6"/>
      <c r="G71" s="6">
        <v>0</v>
      </c>
      <c r="H71" s="6"/>
      <c r="I71" s="6">
        <f t="shared" si="0"/>
        <v>-5579304435</v>
      </c>
      <c r="J71" s="6"/>
      <c r="K71" s="8">
        <f t="shared" si="1"/>
        <v>1.375321201839589E-2</v>
      </c>
      <c r="L71" s="6"/>
      <c r="M71" s="6">
        <v>0</v>
      </c>
      <c r="N71" s="6"/>
      <c r="O71" s="6">
        <v>-1458138353</v>
      </c>
      <c r="P71" s="6"/>
      <c r="Q71" s="6">
        <v>0</v>
      </c>
      <c r="R71" s="6"/>
      <c r="S71" s="6">
        <f t="shared" si="2"/>
        <v>-1458138353</v>
      </c>
      <c r="T71" s="6"/>
      <c r="U71" s="8">
        <f t="shared" si="3"/>
        <v>1.8393496954650327E-3</v>
      </c>
    </row>
    <row r="72" spans="1:21">
      <c r="A72" s="5" t="s">
        <v>94</v>
      </c>
      <c r="C72" s="6">
        <v>0</v>
      </c>
      <c r="D72" s="6"/>
      <c r="E72" s="6">
        <v>-2556781472</v>
      </c>
      <c r="F72" s="6"/>
      <c r="G72" s="6">
        <v>0</v>
      </c>
      <c r="H72" s="6"/>
      <c r="I72" s="6">
        <f t="shared" si="0"/>
        <v>-2556781472</v>
      </c>
      <c r="J72" s="6"/>
      <c r="K72" s="8">
        <f t="shared" si="1"/>
        <v>6.3025701642183893E-3</v>
      </c>
      <c r="L72" s="6"/>
      <c r="M72" s="6">
        <v>0</v>
      </c>
      <c r="N72" s="6"/>
      <c r="O72" s="6">
        <v>-2984403492</v>
      </c>
      <c r="P72" s="6"/>
      <c r="Q72" s="6">
        <v>0</v>
      </c>
      <c r="R72" s="6"/>
      <c r="S72" s="6">
        <f t="shared" si="2"/>
        <v>-2984403492</v>
      </c>
      <c r="T72" s="6"/>
      <c r="U72" s="8">
        <f t="shared" si="3"/>
        <v>3.7646370406903221E-3</v>
      </c>
    </row>
    <row r="73" spans="1:21">
      <c r="A73" s="5" t="s">
        <v>82</v>
      </c>
      <c r="C73" s="6">
        <v>0</v>
      </c>
      <c r="D73" s="6"/>
      <c r="E73" s="6">
        <v>9296920737</v>
      </c>
      <c r="F73" s="6"/>
      <c r="G73" s="6">
        <v>0</v>
      </c>
      <c r="H73" s="6"/>
      <c r="I73" s="6">
        <f t="shared" ref="I73:I96" si="4">C73+E73+G73</f>
        <v>9296920737</v>
      </c>
      <c r="J73" s="6"/>
      <c r="K73" s="8">
        <f t="shared" ref="K73:K97" si="5">I73/$I$98</f>
        <v>-2.2917287182265468E-2</v>
      </c>
      <c r="L73" s="6"/>
      <c r="M73" s="6">
        <v>0</v>
      </c>
      <c r="N73" s="6"/>
      <c r="O73" s="6">
        <v>12395894316</v>
      </c>
      <c r="P73" s="6"/>
      <c r="Q73" s="6">
        <v>0</v>
      </c>
      <c r="R73" s="6"/>
      <c r="S73" s="6">
        <f t="shared" ref="S73:S97" si="6">M73+O73+Q73</f>
        <v>12395894316</v>
      </c>
      <c r="T73" s="6"/>
      <c r="U73" s="8">
        <f t="shared" ref="U73:U97" si="7">S73/$S$98</f>
        <v>-1.563663995823264E-2</v>
      </c>
    </row>
    <row r="74" spans="1:21">
      <c r="A74" s="5" t="s">
        <v>39</v>
      </c>
      <c r="C74" s="6">
        <v>0</v>
      </c>
      <c r="D74" s="6"/>
      <c r="E74" s="6">
        <v>-7638057532</v>
      </c>
      <c r="F74" s="6"/>
      <c r="G74" s="6">
        <v>0</v>
      </c>
      <c r="H74" s="6"/>
      <c r="I74" s="6">
        <f t="shared" si="4"/>
        <v>-7638057532</v>
      </c>
      <c r="J74" s="6"/>
      <c r="K74" s="8">
        <f t="shared" si="5"/>
        <v>1.8828122012363654E-2</v>
      </c>
      <c r="L74" s="6"/>
      <c r="M74" s="6">
        <v>0</v>
      </c>
      <c r="N74" s="6"/>
      <c r="O74" s="6">
        <v>-15395459713</v>
      </c>
      <c r="P74" s="6"/>
      <c r="Q74" s="6">
        <v>0</v>
      </c>
      <c r="R74" s="6"/>
      <c r="S74" s="6">
        <f t="shared" si="6"/>
        <v>-15395459713</v>
      </c>
      <c r="T74" s="6"/>
      <c r="U74" s="8">
        <f t="shared" si="7"/>
        <v>1.9420402787149463E-2</v>
      </c>
    </row>
    <row r="75" spans="1:21">
      <c r="A75" s="5" t="s">
        <v>32</v>
      </c>
      <c r="C75" s="6">
        <v>0</v>
      </c>
      <c r="D75" s="6"/>
      <c r="E75" s="6">
        <v>-16207985250</v>
      </c>
      <c r="F75" s="6"/>
      <c r="G75" s="6">
        <v>0</v>
      </c>
      <c r="H75" s="6"/>
      <c r="I75" s="6">
        <f t="shared" si="4"/>
        <v>-16207985250</v>
      </c>
      <c r="J75" s="6"/>
      <c r="K75" s="8">
        <f t="shared" si="5"/>
        <v>3.9953341878230617E-2</v>
      </c>
      <c r="L75" s="6"/>
      <c r="M75" s="6">
        <v>0</v>
      </c>
      <c r="N75" s="6"/>
      <c r="O75" s="6">
        <v>-23678271000</v>
      </c>
      <c r="P75" s="6"/>
      <c r="Q75" s="6">
        <v>0</v>
      </c>
      <c r="R75" s="6"/>
      <c r="S75" s="6">
        <f t="shared" si="6"/>
        <v>-23678271000</v>
      </c>
      <c r="T75" s="6"/>
      <c r="U75" s="8">
        <f t="shared" si="7"/>
        <v>2.9868647555550933E-2</v>
      </c>
    </row>
    <row r="76" spans="1:21">
      <c r="A76" s="5" t="s">
        <v>96</v>
      </c>
      <c r="C76" s="6">
        <v>0</v>
      </c>
      <c r="D76" s="6"/>
      <c r="E76" s="6">
        <v>793460650</v>
      </c>
      <c r="F76" s="6"/>
      <c r="G76" s="6">
        <v>0</v>
      </c>
      <c r="H76" s="6"/>
      <c r="I76" s="6">
        <f t="shared" si="4"/>
        <v>793460650</v>
      </c>
      <c r="J76" s="6"/>
      <c r="K76" s="8">
        <f t="shared" si="5"/>
        <v>-1.955912726189894E-3</v>
      </c>
      <c r="L76" s="6"/>
      <c r="M76" s="6">
        <v>0</v>
      </c>
      <c r="N76" s="6"/>
      <c r="O76" s="6">
        <v>-431995242</v>
      </c>
      <c r="P76" s="6"/>
      <c r="Q76" s="6">
        <v>0</v>
      </c>
      <c r="R76" s="6"/>
      <c r="S76" s="6">
        <f t="shared" si="6"/>
        <v>-431995242</v>
      </c>
      <c r="T76" s="6"/>
      <c r="U76" s="8">
        <f t="shared" si="7"/>
        <v>5.4493478974765232E-4</v>
      </c>
    </row>
    <row r="77" spans="1:21">
      <c r="A77" s="5" t="s">
        <v>63</v>
      </c>
      <c r="C77" s="6">
        <v>0</v>
      </c>
      <c r="D77" s="6"/>
      <c r="E77" s="6">
        <v>-8753214631</v>
      </c>
      <c r="F77" s="6"/>
      <c r="G77" s="6">
        <v>0</v>
      </c>
      <c r="H77" s="6"/>
      <c r="I77" s="6">
        <f t="shared" si="4"/>
        <v>-8753214631</v>
      </c>
      <c r="J77" s="6"/>
      <c r="K77" s="8">
        <f t="shared" si="5"/>
        <v>2.1577029550040667E-2</v>
      </c>
      <c r="L77" s="6"/>
      <c r="M77" s="6">
        <v>0</v>
      </c>
      <c r="N77" s="6"/>
      <c r="O77" s="6">
        <v>-6819744811</v>
      </c>
      <c r="P77" s="6"/>
      <c r="Q77" s="6">
        <v>0</v>
      </c>
      <c r="R77" s="6"/>
      <c r="S77" s="6">
        <f t="shared" si="6"/>
        <v>-6819744811</v>
      </c>
      <c r="T77" s="6"/>
      <c r="U77" s="8">
        <f t="shared" si="7"/>
        <v>8.6026785561562468E-3</v>
      </c>
    </row>
    <row r="78" spans="1:21">
      <c r="A78" s="5" t="s">
        <v>62</v>
      </c>
      <c r="C78" s="6">
        <v>0</v>
      </c>
      <c r="D78" s="6"/>
      <c r="E78" s="6">
        <v>-8956950510</v>
      </c>
      <c r="F78" s="6"/>
      <c r="G78" s="6">
        <v>0</v>
      </c>
      <c r="H78" s="6"/>
      <c r="I78" s="6">
        <f t="shared" si="4"/>
        <v>-8956950510</v>
      </c>
      <c r="J78" s="6"/>
      <c r="K78" s="8">
        <f t="shared" si="5"/>
        <v>2.207924676587561E-2</v>
      </c>
      <c r="L78" s="6"/>
      <c r="M78" s="6">
        <v>0</v>
      </c>
      <c r="N78" s="6"/>
      <c r="O78" s="6">
        <v>-22193880312</v>
      </c>
      <c r="P78" s="6"/>
      <c r="Q78" s="6">
        <v>0</v>
      </c>
      <c r="R78" s="6"/>
      <c r="S78" s="6">
        <f t="shared" si="6"/>
        <v>-22193880312</v>
      </c>
      <c r="T78" s="6"/>
      <c r="U78" s="8">
        <f t="shared" si="7"/>
        <v>2.799618219291471E-2</v>
      </c>
    </row>
    <row r="79" spans="1:21">
      <c r="A79" s="5" t="s">
        <v>61</v>
      </c>
      <c r="C79" s="6">
        <v>0</v>
      </c>
      <c r="D79" s="6"/>
      <c r="E79" s="6">
        <v>-10344554601</v>
      </c>
      <c r="F79" s="6"/>
      <c r="G79" s="6">
        <v>0</v>
      </c>
      <c r="H79" s="6"/>
      <c r="I79" s="6">
        <f t="shared" si="4"/>
        <v>-10344554601</v>
      </c>
      <c r="J79" s="6"/>
      <c r="K79" s="8">
        <f t="shared" si="5"/>
        <v>2.5499747203421012E-2</v>
      </c>
      <c r="L79" s="6"/>
      <c r="M79" s="6">
        <v>0</v>
      </c>
      <c r="N79" s="6"/>
      <c r="O79" s="6">
        <v>9059088274</v>
      </c>
      <c r="P79" s="6"/>
      <c r="Q79" s="6">
        <v>0</v>
      </c>
      <c r="R79" s="6"/>
      <c r="S79" s="6">
        <f t="shared" si="6"/>
        <v>9059088274</v>
      </c>
      <c r="T79" s="6"/>
      <c r="U79" s="8">
        <f t="shared" si="7"/>
        <v>-1.1427469295825284E-2</v>
      </c>
    </row>
    <row r="80" spans="1:21">
      <c r="A80" s="5" t="s">
        <v>100</v>
      </c>
      <c r="C80" s="6">
        <v>0</v>
      </c>
      <c r="D80" s="6"/>
      <c r="E80" s="6">
        <v>-32735603</v>
      </c>
      <c r="F80" s="6"/>
      <c r="G80" s="6">
        <v>0</v>
      </c>
      <c r="H80" s="6"/>
      <c r="I80" s="6">
        <f t="shared" si="4"/>
        <v>-32735603</v>
      </c>
      <c r="J80" s="6"/>
      <c r="K80" s="8">
        <f t="shared" si="5"/>
        <v>8.0694590849842478E-5</v>
      </c>
      <c r="L80" s="6"/>
      <c r="M80" s="6">
        <v>0</v>
      </c>
      <c r="N80" s="6"/>
      <c r="O80" s="6">
        <v>-32735603</v>
      </c>
      <c r="P80" s="6"/>
      <c r="Q80" s="6">
        <v>0</v>
      </c>
      <c r="R80" s="6"/>
      <c r="S80" s="6">
        <f t="shared" si="6"/>
        <v>-32735603</v>
      </c>
      <c r="T80" s="6"/>
      <c r="U80" s="8">
        <f t="shared" si="7"/>
        <v>4.1293901422339319E-5</v>
      </c>
    </row>
    <row r="81" spans="1:21">
      <c r="A81" s="5" t="s">
        <v>47</v>
      </c>
      <c r="C81" s="6">
        <v>0</v>
      </c>
      <c r="D81" s="6"/>
      <c r="E81" s="6">
        <v>-19669144157</v>
      </c>
      <c r="F81" s="6"/>
      <c r="G81" s="6">
        <v>0</v>
      </c>
      <c r="H81" s="6"/>
      <c r="I81" s="6">
        <f t="shared" si="4"/>
        <v>-19669144157</v>
      </c>
      <c r="J81" s="6"/>
      <c r="K81" s="8">
        <f t="shared" si="5"/>
        <v>4.8485239148204629E-2</v>
      </c>
      <c r="L81" s="6"/>
      <c r="M81" s="6">
        <v>0</v>
      </c>
      <c r="N81" s="6"/>
      <c r="O81" s="6">
        <v>-26029047158</v>
      </c>
      <c r="P81" s="6"/>
      <c r="Q81" s="6">
        <v>0</v>
      </c>
      <c r="R81" s="6"/>
      <c r="S81" s="6">
        <f t="shared" si="6"/>
        <v>-26029047158</v>
      </c>
      <c r="T81" s="6"/>
      <c r="U81" s="8">
        <f t="shared" si="7"/>
        <v>3.283400362167984E-2</v>
      </c>
    </row>
    <row r="82" spans="1:21">
      <c r="A82" s="5" t="s">
        <v>21</v>
      </c>
      <c r="C82" s="6">
        <v>0</v>
      </c>
      <c r="D82" s="6"/>
      <c r="E82" s="6">
        <v>-1892965261</v>
      </c>
      <c r="F82" s="6"/>
      <c r="G82" s="6">
        <v>0</v>
      </c>
      <c r="H82" s="6"/>
      <c r="I82" s="6">
        <f t="shared" si="4"/>
        <v>-1892965261</v>
      </c>
      <c r="J82" s="6"/>
      <c r="K82" s="8">
        <f t="shared" si="5"/>
        <v>4.6662362452697228E-3</v>
      </c>
      <c r="L82" s="6"/>
      <c r="M82" s="6">
        <v>0</v>
      </c>
      <c r="N82" s="6"/>
      <c r="O82" s="6">
        <v>-7271906672</v>
      </c>
      <c r="P82" s="6"/>
      <c r="Q82" s="6">
        <v>0</v>
      </c>
      <c r="R82" s="6"/>
      <c r="S82" s="6">
        <f t="shared" si="6"/>
        <v>-7271906672</v>
      </c>
      <c r="T82" s="6"/>
      <c r="U82" s="8">
        <f t="shared" si="7"/>
        <v>9.1730522656332178E-3</v>
      </c>
    </row>
    <row r="83" spans="1:21">
      <c r="A83" s="5" t="s">
        <v>20</v>
      </c>
      <c r="C83" s="6">
        <v>0</v>
      </c>
      <c r="D83" s="6"/>
      <c r="E83" s="6">
        <v>-3516829373</v>
      </c>
      <c r="F83" s="6"/>
      <c r="G83" s="6">
        <v>0</v>
      </c>
      <c r="H83" s="6"/>
      <c r="I83" s="6">
        <f t="shared" si="4"/>
        <v>-3516829373</v>
      </c>
      <c r="J83" s="6"/>
      <c r="K83" s="8">
        <f t="shared" si="5"/>
        <v>8.6691272295470797E-3</v>
      </c>
      <c r="L83" s="6"/>
      <c r="M83" s="6">
        <v>0</v>
      </c>
      <c r="N83" s="6"/>
      <c r="O83" s="6">
        <v>-11173136165</v>
      </c>
      <c r="P83" s="6"/>
      <c r="Q83" s="6">
        <v>0</v>
      </c>
      <c r="R83" s="6"/>
      <c r="S83" s="6">
        <f t="shared" si="6"/>
        <v>-11173136165</v>
      </c>
      <c r="T83" s="6"/>
      <c r="U83" s="8">
        <f t="shared" si="7"/>
        <v>1.4094207562814235E-2</v>
      </c>
    </row>
    <row r="84" spans="1:21">
      <c r="A84" s="5" t="s">
        <v>89</v>
      </c>
      <c r="C84" s="6">
        <v>0</v>
      </c>
      <c r="D84" s="6"/>
      <c r="E84" s="6">
        <v>-671180720</v>
      </c>
      <c r="F84" s="6"/>
      <c r="G84" s="6">
        <v>0</v>
      </c>
      <c r="H84" s="6"/>
      <c r="I84" s="6">
        <f t="shared" si="4"/>
        <v>-671180720</v>
      </c>
      <c r="J84" s="6"/>
      <c r="K84" s="8">
        <f t="shared" si="5"/>
        <v>1.6544877327203257E-3</v>
      </c>
      <c r="L84" s="6"/>
      <c r="M84" s="6">
        <v>0</v>
      </c>
      <c r="N84" s="6"/>
      <c r="O84" s="6">
        <v>1834560638</v>
      </c>
      <c r="P84" s="6"/>
      <c r="Q84" s="6">
        <v>0</v>
      </c>
      <c r="R84" s="6"/>
      <c r="S84" s="6">
        <f t="shared" si="6"/>
        <v>1834560638</v>
      </c>
      <c r="T84" s="6"/>
      <c r="U84" s="8">
        <f t="shared" si="7"/>
        <v>-2.3141827000674443E-3</v>
      </c>
    </row>
    <row r="85" spans="1:21">
      <c r="A85" s="5" t="s">
        <v>88</v>
      </c>
      <c r="C85" s="6">
        <v>0</v>
      </c>
      <c r="D85" s="6"/>
      <c r="E85" s="6">
        <v>-1865410570</v>
      </c>
      <c r="F85" s="6"/>
      <c r="G85" s="6">
        <v>0</v>
      </c>
      <c r="H85" s="6"/>
      <c r="I85" s="6">
        <f t="shared" si="4"/>
        <v>-1865410570</v>
      </c>
      <c r="J85" s="6"/>
      <c r="K85" s="8">
        <f t="shared" si="5"/>
        <v>4.5983128129065296E-3</v>
      </c>
      <c r="L85" s="6"/>
      <c r="M85" s="6">
        <v>0</v>
      </c>
      <c r="N85" s="6"/>
      <c r="O85" s="6">
        <v>-1051033567</v>
      </c>
      <c r="P85" s="6"/>
      <c r="Q85" s="6">
        <v>0</v>
      </c>
      <c r="R85" s="6"/>
      <c r="S85" s="6">
        <f t="shared" si="6"/>
        <v>-1051033567</v>
      </c>
      <c r="T85" s="6"/>
      <c r="U85" s="8">
        <f t="shared" si="7"/>
        <v>1.3258126483042842E-3</v>
      </c>
    </row>
    <row r="86" spans="1:21">
      <c r="A86" s="5" t="s">
        <v>80</v>
      </c>
      <c r="C86" s="6">
        <v>0</v>
      </c>
      <c r="D86" s="6"/>
      <c r="E86" s="6">
        <v>-33455810388</v>
      </c>
      <c r="F86" s="6"/>
      <c r="G86" s="6">
        <v>0</v>
      </c>
      <c r="H86" s="6"/>
      <c r="I86" s="6">
        <f t="shared" si="4"/>
        <v>-33455810388</v>
      </c>
      <c r="J86" s="6"/>
      <c r="K86" s="8">
        <f t="shared" si="5"/>
        <v>8.2469931310248656E-2</v>
      </c>
      <c r="L86" s="6"/>
      <c r="M86" s="6">
        <v>0</v>
      </c>
      <c r="N86" s="6"/>
      <c r="O86" s="6">
        <v>-11536486340</v>
      </c>
      <c r="P86" s="6"/>
      <c r="Q86" s="6">
        <v>0</v>
      </c>
      <c r="R86" s="6"/>
      <c r="S86" s="6">
        <f t="shared" si="6"/>
        <v>-11536486340</v>
      </c>
      <c r="T86" s="6"/>
      <c r="U86" s="8">
        <f t="shared" si="7"/>
        <v>1.4552550923962638E-2</v>
      </c>
    </row>
    <row r="87" spans="1:21">
      <c r="A87" s="5" t="s">
        <v>77</v>
      </c>
      <c r="C87" s="6">
        <v>0</v>
      </c>
      <c r="D87" s="6"/>
      <c r="E87" s="6">
        <v>-20382306631</v>
      </c>
      <c r="F87" s="6"/>
      <c r="G87" s="6">
        <v>0</v>
      </c>
      <c r="H87" s="6"/>
      <c r="I87" s="6">
        <f t="shared" si="4"/>
        <v>-20382306631</v>
      </c>
      <c r="J87" s="6"/>
      <c r="K87" s="8">
        <f t="shared" si="5"/>
        <v>5.0243213609493499E-2</v>
      </c>
      <c r="L87" s="6"/>
      <c r="M87" s="6">
        <v>0</v>
      </c>
      <c r="N87" s="6"/>
      <c r="O87" s="6">
        <v>-35742882825</v>
      </c>
      <c r="P87" s="6"/>
      <c r="Q87" s="6">
        <v>0</v>
      </c>
      <c r="R87" s="6"/>
      <c r="S87" s="6">
        <f t="shared" si="6"/>
        <v>-35742882825</v>
      </c>
      <c r="T87" s="6"/>
      <c r="U87" s="8">
        <f t="shared" si="7"/>
        <v>4.5087395516306056E-2</v>
      </c>
    </row>
    <row r="88" spans="1:21">
      <c r="A88" s="5" t="s">
        <v>98</v>
      </c>
      <c r="C88" s="6">
        <v>0</v>
      </c>
      <c r="D88" s="6"/>
      <c r="E88" s="6">
        <v>2276846630</v>
      </c>
      <c r="F88" s="6"/>
      <c r="G88" s="6">
        <v>0</v>
      </c>
      <c r="H88" s="6"/>
      <c r="I88" s="6">
        <f t="shared" si="4"/>
        <v>2276846630</v>
      </c>
      <c r="J88" s="6"/>
      <c r="K88" s="8">
        <f t="shared" si="5"/>
        <v>-5.6125194100042292E-3</v>
      </c>
      <c r="L88" s="6"/>
      <c r="M88" s="6">
        <v>0</v>
      </c>
      <c r="N88" s="6"/>
      <c r="O88" s="6">
        <v>2276846629</v>
      </c>
      <c r="P88" s="6"/>
      <c r="Q88" s="6">
        <v>0</v>
      </c>
      <c r="R88" s="6"/>
      <c r="S88" s="6">
        <f t="shared" si="6"/>
        <v>2276846629</v>
      </c>
      <c r="T88" s="6"/>
      <c r="U88" s="8">
        <f t="shared" si="7"/>
        <v>-2.8720986215439986E-3</v>
      </c>
    </row>
    <row r="89" spans="1:21">
      <c r="A89" s="5" t="s">
        <v>31</v>
      </c>
      <c r="C89" s="6">
        <v>0</v>
      </c>
      <c r="D89" s="6"/>
      <c r="E89" s="6">
        <v>-1311127746</v>
      </c>
      <c r="F89" s="6"/>
      <c r="G89" s="6">
        <v>0</v>
      </c>
      <c r="H89" s="6"/>
      <c r="I89" s="6">
        <f t="shared" si="4"/>
        <v>-1311127746</v>
      </c>
      <c r="J89" s="6"/>
      <c r="K89" s="8">
        <f t="shared" si="5"/>
        <v>3.2319831412711778E-3</v>
      </c>
      <c r="L89" s="6"/>
      <c r="M89" s="6">
        <v>0</v>
      </c>
      <c r="N89" s="6"/>
      <c r="O89" s="6">
        <v>-2475336939</v>
      </c>
      <c r="P89" s="6"/>
      <c r="Q89" s="6">
        <v>0</v>
      </c>
      <c r="R89" s="6"/>
      <c r="S89" s="6">
        <f t="shared" si="6"/>
        <v>-2475336939</v>
      </c>
      <c r="T89" s="6"/>
      <c r="U89" s="8">
        <f t="shared" si="7"/>
        <v>3.1224816462412852E-3</v>
      </c>
    </row>
    <row r="90" spans="1:21">
      <c r="A90" s="5" t="s">
        <v>44</v>
      </c>
      <c r="C90" s="6">
        <v>0</v>
      </c>
      <c r="D90" s="6"/>
      <c r="E90" s="6">
        <v>-3412313089</v>
      </c>
      <c r="F90" s="6"/>
      <c r="G90" s="6">
        <v>0</v>
      </c>
      <c r="H90" s="6"/>
      <c r="I90" s="6">
        <f t="shared" si="4"/>
        <v>-3412313089</v>
      </c>
      <c r="J90" s="6"/>
      <c r="K90" s="8">
        <f t="shared" si="5"/>
        <v>8.4114903448828209E-3</v>
      </c>
      <c r="L90" s="6"/>
      <c r="M90" s="6">
        <v>0</v>
      </c>
      <c r="N90" s="6"/>
      <c r="O90" s="6">
        <v>-6076866212</v>
      </c>
      <c r="P90" s="6"/>
      <c r="Q90" s="6">
        <v>0</v>
      </c>
      <c r="R90" s="6"/>
      <c r="S90" s="6">
        <f t="shared" si="6"/>
        <v>-6076866212</v>
      </c>
      <c r="T90" s="6"/>
      <c r="U90" s="8">
        <f t="shared" si="7"/>
        <v>7.6655839916885769E-3</v>
      </c>
    </row>
    <row r="91" spans="1:21">
      <c r="A91" s="5" t="s">
        <v>16</v>
      </c>
      <c r="C91" s="6">
        <v>0</v>
      </c>
      <c r="D91" s="6"/>
      <c r="E91" s="6">
        <v>-2199158818</v>
      </c>
      <c r="F91" s="6"/>
      <c r="G91" s="6">
        <v>0</v>
      </c>
      <c r="H91" s="6"/>
      <c r="I91" s="6">
        <f t="shared" si="4"/>
        <v>-2199158818</v>
      </c>
      <c r="J91" s="6"/>
      <c r="K91" s="8">
        <f t="shared" si="5"/>
        <v>5.4210157983750357E-3</v>
      </c>
      <c r="L91" s="6"/>
      <c r="M91" s="6">
        <v>0</v>
      </c>
      <c r="N91" s="6"/>
      <c r="O91" s="6">
        <v>-7671484252</v>
      </c>
      <c r="P91" s="6"/>
      <c r="Q91" s="6">
        <v>0</v>
      </c>
      <c r="R91" s="6"/>
      <c r="S91" s="6">
        <f t="shared" si="6"/>
        <v>-7671484252</v>
      </c>
      <c r="T91" s="6"/>
      <c r="U91" s="8">
        <f t="shared" si="7"/>
        <v>9.6770942165053889E-3</v>
      </c>
    </row>
    <row r="92" spans="1:21">
      <c r="A92" s="5" t="s">
        <v>18</v>
      </c>
      <c r="C92" s="6">
        <v>0</v>
      </c>
      <c r="D92" s="6"/>
      <c r="E92" s="6">
        <v>-2824191273</v>
      </c>
      <c r="F92" s="6"/>
      <c r="G92" s="6">
        <v>0</v>
      </c>
      <c r="H92" s="6"/>
      <c r="I92" s="6">
        <f t="shared" si="4"/>
        <v>-2824191273</v>
      </c>
      <c r="J92" s="6"/>
      <c r="K92" s="8">
        <f t="shared" si="5"/>
        <v>6.96174618370191E-3</v>
      </c>
      <c r="L92" s="6"/>
      <c r="M92" s="6">
        <v>0</v>
      </c>
      <c r="N92" s="6"/>
      <c r="O92" s="6">
        <v>-7036544360</v>
      </c>
      <c r="P92" s="6"/>
      <c r="Q92" s="6">
        <v>0</v>
      </c>
      <c r="R92" s="6"/>
      <c r="S92" s="6">
        <f t="shared" si="6"/>
        <v>-7036544360</v>
      </c>
      <c r="T92" s="6"/>
      <c r="U92" s="8">
        <f t="shared" si="7"/>
        <v>8.876157532694837E-3</v>
      </c>
    </row>
    <row r="93" spans="1:21">
      <c r="A93" s="5" t="s">
        <v>69</v>
      </c>
      <c r="C93" s="6">
        <v>0</v>
      </c>
      <c r="D93" s="6"/>
      <c r="E93" s="6">
        <v>-7147996149</v>
      </c>
      <c r="F93" s="6"/>
      <c r="G93" s="6">
        <v>0</v>
      </c>
      <c r="H93" s="6"/>
      <c r="I93" s="6">
        <f t="shared" si="4"/>
        <v>-7147996149</v>
      </c>
      <c r="J93" s="6"/>
      <c r="K93" s="8">
        <f t="shared" si="5"/>
        <v>1.7620100800947662E-2</v>
      </c>
      <c r="L93" s="6"/>
      <c r="M93" s="6">
        <v>0</v>
      </c>
      <c r="N93" s="6"/>
      <c r="O93" s="6">
        <v>-26934657722</v>
      </c>
      <c r="P93" s="6"/>
      <c r="Q93" s="6">
        <v>0</v>
      </c>
      <c r="R93" s="6"/>
      <c r="S93" s="6">
        <f t="shared" si="6"/>
        <v>-26934657722</v>
      </c>
      <c r="T93" s="6"/>
      <c r="U93" s="8">
        <f t="shared" si="7"/>
        <v>3.3976374310768567E-2</v>
      </c>
    </row>
    <row r="94" spans="1:21">
      <c r="A94" s="5" t="s">
        <v>92</v>
      </c>
      <c r="C94" s="6">
        <v>0</v>
      </c>
      <c r="D94" s="6"/>
      <c r="E94" s="6">
        <v>-9062753850</v>
      </c>
      <c r="F94" s="6"/>
      <c r="G94" s="6">
        <v>0</v>
      </c>
      <c r="H94" s="6"/>
      <c r="I94" s="6">
        <f t="shared" si="4"/>
        <v>-9062753850</v>
      </c>
      <c r="J94" s="6"/>
      <c r="K94" s="8">
        <f t="shared" si="5"/>
        <v>2.2340056295849651E-2</v>
      </c>
      <c r="L94" s="6"/>
      <c r="M94" s="6">
        <v>0</v>
      </c>
      <c r="N94" s="6"/>
      <c r="O94" s="6">
        <v>-19257233625</v>
      </c>
      <c r="P94" s="6"/>
      <c r="Q94" s="6">
        <v>0</v>
      </c>
      <c r="R94" s="6"/>
      <c r="S94" s="6">
        <f t="shared" si="6"/>
        <v>-19257233625</v>
      </c>
      <c r="T94" s="6"/>
      <c r="U94" s="8">
        <f t="shared" si="7"/>
        <v>2.4291787353900526E-2</v>
      </c>
    </row>
    <row r="95" spans="1:21">
      <c r="A95" s="5" t="s">
        <v>91</v>
      </c>
      <c r="C95" s="6">
        <v>0</v>
      </c>
      <c r="D95" s="6"/>
      <c r="E95" s="6">
        <v>-9025024514</v>
      </c>
      <c r="F95" s="6"/>
      <c r="G95" s="6">
        <v>0</v>
      </c>
      <c r="H95" s="6"/>
      <c r="I95" s="6">
        <f t="shared" si="4"/>
        <v>-9025024514</v>
      </c>
      <c r="J95" s="6"/>
      <c r="K95" s="8">
        <f t="shared" si="5"/>
        <v>2.2247051950349851E-2</v>
      </c>
      <c r="L95" s="6"/>
      <c r="M95" s="6">
        <v>0</v>
      </c>
      <c r="N95" s="6"/>
      <c r="O95" s="6">
        <v>-10851329737</v>
      </c>
      <c r="P95" s="6"/>
      <c r="Q95" s="6">
        <v>0</v>
      </c>
      <c r="R95" s="6"/>
      <c r="S95" s="6">
        <f t="shared" si="6"/>
        <v>-10851329737</v>
      </c>
      <c r="T95" s="6"/>
      <c r="U95" s="8">
        <f t="shared" si="7"/>
        <v>1.3688269021987384E-2</v>
      </c>
    </row>
    <row r="96" spans="1:21">
      <c r="A96" s="5" t="s">
        <v>65</v>
      </c>
      <c r="C96" s="6">
        <v>0</v>
      </c>
      <c r="D96" s="6"/>
      <c r="E96" s="6">
        <v>288373905</v>
      </c>
      <c r="F96" s="6"/>
      <c r="G96" s="6">
        <v>0</v>
      </c>
      <c r="H96" s="6"/>
      <c r="I96" s="6">
        <f t="shared" si="4"/>
        <v>288373905</v>
      </c>
      <c r="J96" s="6"/>
      <c r="K96" s="8">
        <f t="shared" si="5"/>
        <v>-7.1085338723549238E-4</v>
      </c>
      <c r="L96" s="6"/>
      <c r="M96" s="6">
        <v>0</v>
      </c>
      <c r="N96" s="6"/>
      <c r="O96" s="6">
        <v>-5065187479</v>
      </c>
      <c r="P96" s="6"/>
      <c r="Q96" s="6">
        <v>0</v>
      </c>
      <c r="R96" s="6"/>
      <c r="S96" s="6">
        <f t="shared" si="6"/>
        <v>-5065187479</v>
      </c>
      <c r="T96" s="6"/>
      <c r="U96" s="8">
        <f t="shared" si="7"/>
        <v>6.389414987819024E-3</v>
      </c>
    </row>
    <row r="97" spans="1:21">
      <c r="A97" s="5" t="s">
        <v>36</v>
      </c>
      <c r="C97" s="6">
        <v>0</v>
      </c>
      <c r="D97" s="6"/>
      <c r="E97" s="6">
        <v>0</v>
      </c>
      <c r="F97" s="6"/>
      <c r="G97" s="6">
        <v>0</v>
      </c>
      <c r="H97" s="6"/>
      <c r="I97" s="6">
        <f>C97+E97+G97</f>
        <v>0</v>
      </c>
      <c r="J97" s="6"/>
      <c r="K97" s="8">
        <f t="shared" si="5"/>
        <v>0</v>
      </c>
      <c r="L97" s="6"/>
      <c r="M97" s="6">
        <v>0</v>
      </c>
      <c r="N97" s="6"/>
      <c r="O97" s="6">
        <v>214714800</v>
      </c>
      <c r="P97" s="6"/>
      <c r="Q97" s="6">
        <v>0</v>
      </c>
      <c r="R97" s="6"/>
      <c r="S97" s="6">
        <f t="shared" si="6"/>
        <v>214714800</v>
      </c>
      <c r="T97" s="6"/>
      <c r="U97" s="8">
        <f t="shared" si="7"/>
        <v>-2.7084919697728809E-4</v>
      </c>
    </row>
    <row r="98" spans="1:21" ht="24.75" thickBot="1">
      <c r="C98" s="7">
        <f>SUM(C8:C97)</f>
        <v>0</v>
      </c>
      <c r="D98" s="6"/>
      <c r="E98" s="7">
        <f>SUM(E8:E97)</f>
        <v>-374872317944</v>
      </c>
      <c r="F98" s="6"/>
      <c r="G98" s="7">
        <f>SUM(G8:G97)</f>
        <v>-30800511613</v>
      </c>
      <c r="H98" s="6"/>
      <c r="I98" s="7">
        <f>SUM(I8:I97)</f>
        <v>-405672829557</v>
      </c>
      <c r="J98" s="6"/>
      <c r="K98" s="9">
        <f>SUM(K8:K97)</f>
        <v>1</v>
      </c>
      <c r="L98" s="6"/>
      <c r="M98" s="7">
        <f>SUM(M8:M97)</f>
        <v>7614888750</v>
      </c>
      <c r="N98" s="6"/>
      <c r="O98" s="7">
        <f>SUM(O8:O97)</f>
        <v>-771031015367</v>
      </c>
      <c r="P98" s="6"/>
      <c r="Q98" s="7">
        <f>SUM(Q8:Q97)</f>
        <v>-29330547164</v>
      </c>
      <c r="R98" s="6"/>
      <c r="S98" s="7">
        <f>SUM(S8:S97)</f>
        <v>-792746673781</v>
      </c>
      <c r="T98" s="6"/>
      <c r="U98" s="9">
        <f>SUM(U8:U97)</f>
        <v>1</v>
      </c>
    </row>
    <row r="99" spans="1:21" ht="24.75" thickTop="1">
      <c r="C99" s="6"/>
      <c r="E99" s="6"/>
      <c r="G99" s="6"/>
      <c r="M99" s="6"/>
      <c r="O99" s="6"/>
      <c r="Q99" s="6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28"/>
  <sheetViews>
    <sheetView rightToLeft="1" topLeftCell="A7" workbookViewId="0">
      <selection activeCell="M29" sqref="M29"/>
    </sheetView>
  </sheetViews>
  <sheetFormatPr defaultRowHeight="24"/>
  <cols>
    <col min="1" max="1" width="33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9" ht="24.75">
      <c r="A3" s="18" t="s">
        <v>191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9" ht="24.75">
      <c r="A6" s="19" t="s">
        <v>195</v>
      </c>
      <c r="C6" s="20" t="s">
        <v>193</v>
      </c>
      <c r="D6" s="20" t="s">
        <v>193</v>
      </c>
      <c r="E6" s="20" t="s">
        <v>193</v>
      </c>
      <c r="F6" s="20" t="s">
        <v>193</v>
      </c>
      <c r="G6" s="20" t="s">
        <v>193</v>
      </c>
      <c r="H6" s="20" t="s">
        <v>193</v>
      </c>
      <c r="I6" s="20" t="s">
        <v>193</v>
      </c>
      <c r="K6" s="20" t="s">
        <v>194</v>
      </c>
      <c r="L6" s="20" t="s">
        <v>194</v>
      </c>
      <c r="M6" s="20" t="s">
        <v>194</v>
      </c>
      <c r="N6" s="20" t="s">
        <v>194</v>
      </c>
      <c r="O6" s="20" t="s">
        <v>194</v>
      </c>
      <c r="P6" s="20" t="s">
        <v>194</v>
      </c>
      <c r="Q6" s="20" t="s">
        <v>194</v>
      </c>
    </row>
    <row r="7" spans="1:19" ht="24.75">
      <c r="A7" s="20" t="s">
        <v>195</v>
      </c>
      <c r="C7" s="20" t="s">
        <v>217</v>
      </c>
      <c r="E7" s="20" t="s">
        <v>214</v>
      </c>
      <c r="G7" s="20" t="s">
        <v>215</v>
      </c>
      <c r="I7" s="20" t="s">
        <v>218</v>
      </c>
      <c r="K7" s="20" t="s">
        <v>217</v>
      </c>
      <c r="M7" s="20" t="s">
        <v>214</v>
      </c>
      <c r="O7" s="20" t="s">
        <v>215</v>
      </c>
      <c r="Q7" s="20" t="s">
        <v>218</v>
      </c>
    </row>
    <row r="8" spans="1:19">
      <c r="A8" s="5" t="s">
        <v>158</v>
      </c>
      <c r="C8" s="6">
        <v>4653263</v>
      </c>
      <c r="D8" s="6"/>
      <c r="E8" s="6">
        <v>-19996375</v>
      </c>
      <c r="F8" s="6"/>
      <c r="G8" s="6">
        <v>20177625</v>
      </c>
      <c r="H8" s="6"/>
      <c r="I8" s="6">
        <f>C8+E8+G8</f>
        <v>4834513</v>
      </c>
      <c r="J8" s="6"/>
      <c r="K8" s="6">
        <v>17172098</v>
      </c>
      <c r="L8" s="6"/>
      <c r="M8" s="6">
        <f>VLOOKUP(A8,'درآمد ناشی از تغییر قیمت اوراق'!A:Q,17,0)</f>
        <v>0</v>
      </c>
      <c r="N8" s="6"/>
      <c r="O8" s="6">
        <v>20177625</v>
      </c>
      <c r="P8" s="6"/>
      <c r="Q8" s="6">
        <f>K8+M8+O8</f>
        <v>37349723</v>
      </c>
      <c r="R8" s="6"/>
      <c r="S8" s="6"/>
    </row>
    <row r="9" spans="1:19">
      <c r="A9" s="5" t="s">
        <v>155</v>
      </c>
      <c r="C9" s="6">
        <v>0</v>
      </c>
      <c r="D9" s="6"/>
      <c r="E9" s="6">
        <v>-1167058248</v>
      </c>
      <c r="F9" s="6"/>
      <c r="G9" s="6">
        <v>1889829185</v>
      </c>
      <c r="H9" s="6"/>
      <c r="I9" s="6">
        <f t="shared" ref="I9:I26" si="0">C9+E9+G9</f>
        <v>722770937</v>
      </c>
      <c r="J9" s="6"/>
      <c r="K9" s="6">
        <v>0</v>
      </c>
      <c r="L9" s="6"/>
      <c r="M9" s="6">
        <f>VLOOKUP(A9,'درآمد ناشی از تغییر قیمت اوراق'!A:Q,17,0)</f>
        <v>0</v>
      </c>
      <c r="N9" s="6"/>
      <c r="O9" s="6">
        <v>1889829185</v>
      </c>
      <c r="P9" s="6"/>
      <c r="Q9" s="6">
        <f t="shared" ref="Q9:Q26" si="1">K9+M9+O9</f>
        <v>1889829185</v>
      </c>
      <c r="R9" s="6"/>
      <c r="S9" s="6"/>
    </row>
    <row r="10" spans="1:19">
      <c r="A10" s="5" t="s">
        <v>212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f t="shared" si="0"/>
        <v>0</v>
      </c>
      <c r="J10" s="6"/>
      <c r="K10" s="6">
        <v>0</v>
      </c>
      <c r="L10" s="6"/>
      <c r="M10" s="6">
        <v>0</v>
      </c>
      <c r="N10" s="6"/>
      <c r="O10" s="6">
        <v>73798036</v>
      </c>
      <c r="P10" s="6"/>
      <c r="Q10" s="6">
        <f t="shared" si="1"/>
        <v>73798036</v>
      </c>
      <c r="R10" s="6"/>
      <c r="S10" s="6"/>
    </row>
    <row r="11" spans="1:19">
      <c r="A11" s="5" t="s">
        <v>172</v>
      </c>
      <c r="C11" s="6">
        <v>1221338250</v>
      </c>
      <c r="D11" s="6"/>
      <c r="E11" s="6">
        <v>1966240036</v>
      </c>
      <c r="F11" s="6"/>
      <c r="G11" s="6">
        <v>0</v>
      </c>
      <c r="H11" s="6"/>
      <c r="I11" s="6">
        <f t="shared" si="0"/>
        <v>3187578286</v>
      </c>
      <c r="J11" s="6"/>
      <c r="K11" s="6">
        <v>1221338250</v>
      </c>
      <c r="L11" s="6"/>
      <c r="M11" s="6">
        <f>VLOOKUP(A11,'درآمد ناشی از تغییر قیمت اوراق'!A:Q,17,0)</f>
        <v>1966240036</v>
      </c>
      <c r="N11" s="6"/>
      <c r="O11" s="6">
        <v>0</v>
      </c>
      <c r="P11" s="6"/>
      <c r="Q11" s="6">
        <f t="shared" si="1"/>
        <v>3187578286</v>
      </c>
      <c r="R11" s="6"/>
      <c r="S11" s="6"/>
    </row>
    <row r="12" spans="1:19">
      <c r="A12" s="5" t="s">
        <v>161</v>
      </c>
      <c r="C12" s="6">
        <v>137854521</v>
      </c>
      <c r="D12" s="6"/>
      <c r="E12" s="6">
        <v>0</v>
      </c>
      <c r="F12" s="6"/>
      <c r="G12" s="6">
        <v>0</v>
      </c>
      <c r="H12" s="6"/>
      <c r="I12" s="6">
        <f t="shared" si="0"/>
        <v>137854521</v>
      </c>
      <c r="J12" s="6"/>
      <c r="K12" s="6">
        <v>234288010</v>
      </c>
      <c r="L12" s="6"/>
      <c r="M12" s="6">
        <f>VLOOKUP(A12,'درآمد ناشی از تغییر قیمت اوراق'!A:Q,17,0)</f>
        <v>-3624994</v>
      </c>
      <c r="N12" s="6"/>
      <c r="O12" s="6">
        <v>0</v>
      </c>
      <c r="P12" s="6"/>
      <c r="Q12" s="6">
        <f t="shared" si="1"/>
        <v>230663016</v>
      </c>
      <c r="R12" s="6"/>
      <c r="S12" s="6"/>
    </row>
    <row r="13" spans="1:19">
      <c r="A13" s="5" t="s">
        <v>166</v>
      </c>
      <c r="C13" s="6">
        <v>2175724954</v>
      </c>
      <c r="D13" s="6"/>
      <c r="E13" s="6">
        <v>1737606295</v>
      </c>
      <c r="F13" s="6"/>
      <c r="G13" s="6">
        <v>0</v>
      </c>
      <c r="H13" s="6"/>
      <c r="I13" s="6">
        <f t="shared" si="0"/>
        <v>3913331249</v>
      </c>
      <c r="J13" s="6"/>
      <c r="K13" s="6">
        <v>2175724954</v>
      </c>
      <c r="L13" s="6"/>
      <c r="M13" s="6">
        <f>VLOOKUP(A13,'درآمد ناشی از تغییر قیمت اوراق'!A:Q,17,0)</f>
        <v>1737606295</v>
      </c>
      <c r="N13" s="6"/>
      <c r="O13" s="6">
        <v>0</v>
      </c>
      <c r="P13" s="6"/>
      <c r="Q13" s="6">
        <f t="shared" si="1"/>
        <v>3913331249</v>
      </c>
      <c r="R13" s="6"/>
      <c r="S13" s="6"/>
    </row>
    <row r="14" spans="1:19">
      <c r="A14" s="5" t="s">
        <v>169</v>
      </c>
      <c r="C14" s="6">
        <v>966334001</v>
      </c>
      <c r="D14" s="6"/>
      <c r="E14" s="6">
        <v>-1512317485</v>
      </c>
      <c r="F14" s="6"/>
      <c r="G14" s="6">
        <v>0</v>
      </c>
      <c r="H14" s="6"/>
      <c r="I14" s="6">
        <f t="shared" si="0"/>
        <v>-545983484</v>
      </c>
      <c r="J14" s="6"/>
      <c r="K14" s="6">
        <v>966334001</v>
      </c>
      <c r="L14" s="6"/>
      <c r="M14" s="6">
        <f>VLOOKUP(A14,'درآمد ناشی از تغییر قیمت اوراق'!A:Q,17,0)</f>
        <v>-1512317486</v>
      </c>
      <c r="N14" s="6"/>
      <c r="O14" s="6">
        <v>0</v>
      </c>
      <c r="P14" s="6"/>
      <c r="Q14" s="6">
        <f t="shared" si="1"/>
        <v>-545983485</v>
      </c>
      <c r="R14" s="6"/>
      <c r="S14" s="6"/>
    </row>
    <row r="15" spans="1:19">
      <c r="A15" s="5" t="s">
        <v>137</v>
      </c>
      <c r="C15" s="6">
        <v>0</v>
      </c>
      <c r="D15" s="6"/>
      <c r="E15" s="6">
        <v>457767155</v>
      </c>
      <c r="F15" s="6"/>
      <c r="G15" s="6">
        <v>0</v>
      </c>
      <c r="H15" s="6"/>
      <c r="I15" s="6">
        <f t="shared" si="0"/>
        <v>457767155</v>
      </c>
      <c r="J15" s="6"/>
      <c r="K15" s="6">
        <v>0</v>
      </c>
      <c r="L15" s="6"/>
      <c r="M15" s="6">
        <f>VLOOKUP(A15,'درآمد ناشی از تغییر قیمت اوراق'!A:Q,17,0)</f>
        <v>643216489</v>
      </c>
      <c r="N15" s="6"/>
      <c r="O15" s="6">
        <v>0</v>
      </c>
      <c r="P15" s="6"/>
      <c r="Q15" s="6">
        <f t="shared" si="1"/>
        <v>643216489</v>
      </c>
      <c r="R15" s="6"/>
      <c r="S15" s="6"/>
    </row>
    <row r="16" spans="1:19">
      <c r="A16" s="5" t="s">
        <v>125</v>
      </c>
      <c r="C16" s="6">
        <v>0</v>
      </c>
      <c r="D16" s="6"/>
      <c r="E16" s="6">
        <v>1500630419</v>
      </c>
      <c r="F16" s="6"/>
      <c r="G16" s="6">
        <v>0</v>
      </c>
      <c r="H16" s="6"/>
      <c r="I16" s="6">
        <f t="shared" si="0"/>
        <v>1500630419</v>
      </c>
      <c r="J16" s="6"/>
      <c r="K16" s="6">
        <v>0</v>
      </c>
      <c r="L16" s="6"/>
      <c r="M16" s="6">
        <f>VLOOKUP(A16,'درآمد ناشی از تغییر قیمت اوراق'!A:Q,17,0)</f>
        <v>2839857420</v>
      </c>
      <c r="N16" s="6"/>
      <c r="O16" s="6">
        <v>0</v>
      </c>
      <c r="P16" s="6"/>
      <c r="Q16" s="6">
        <f t="shared" si="1"/>
        <v>2839857420</v>
      </c>
      <c r="R16" s="6"/>
      <c r="S16" s="6"/>
    </row>
    <row r="17" spans="1:19">
      <c r="A17" s="5" t="s">
        <v>134</v>
      </c>
      <c r="C17" s="6">
        <v>0</v>
      </c>
      <c r="D17" s="6"/>
      <c r="E17" s="6">
        <v>954675516</v>
      </c>
      <c r="F17" s="6"/>
      <c r="G17" s="6">
        <v>0</v>
      </c>
      <c r="H17" s="6"/>
      <c r="I17" s="6">
        <f t="shared" si="0"/>
        <v>954675516</v>
      </c>
      <c r="J17" s="6"/>
      <c r="K17" s="6">
        <v>0</v>
      </c>
      <c r="L17" s="6"/>
      <c r="M17" s="6">
        <f>VLOOKUP(A17,'درآمد ناشی از تغییر قیمت اوراق'!A:Q,17,0)</f>
        <v>1954197609</v>
      </c>
      <c r="N17" s="6"/>
      <c r="O17" s="6">
        <v>0</v>
      </c>
      <c r="P17" s="6"/>
      <c r="Q17" s="6">
        <f t="shared" si="1"/>
        <v>1954197609</v>
      </c>
      <c r="R17" s="6"/>
      <c r="S17" s="6"/>
    </row>
    <row r="18" spans="1:19">
      <c r="A18" s="5" t="s">
        <v>131</v>
      </c>
      <c r="C18" s="6">
        <v>0</v>
      </c>
      <c r="D18" s="6"/>
      <c r="E18" s="6">
        <v>34143122</v>
      </c>
      <c r="F18" s="6"/>
      <c r="G18" s="6">
        <v>0</v>
      </c>
      <c r="H18" s="6"/>
      <c r="I18" s="6">
        <f t="shared" si="0"/>
        <v>34143122</v>
      </c>
      <c r="J18" s="6"/>
      <c r="K18" s="6">
        <v>0</v>
      </c>
      <c r="L18" s="6"/>
      <c r="M18" s="6">
        <f>VLOOKUP(A18,'درآمد ناشی از تغییر قیمت اوراق'!A:Q,17,0)</f>
        <v>62180204</v>
      </c>
      <c r="N18" s="6"/>
      <c r="O18" s="6">
        <v>0</v>
      </c>
      <c r="P18" s="6"/>
      <c r="Q18" s="6">
        <f t="shared" si="1"/>
        <v>62180204</v>
      </c>
      <c r="R18" s="6"/>
      <c r="S18" s="6"/>
    </row>
    <row r="19" spans="1:19">
      <c r="A19" s="5" t="s">
        <v>128</v>
      </c>
      <c r="C19" s="6">
        <v>0</v>
      </c>
      <c r="D19" s="6"/>
      <c r="E19" s="6">
        <v>7964393192</v>
      </c>
      <c r="F19" s="6"/>
      <c r="G19" s="6">
        <v>0</v>
      </c>
      <c r="H19" s="6"/>
      <c r="I19" s="6">
        <f t="shared" si="0"/>
        <v>7964393192</v>
      </c>
      <c r="J19" s="6"/>
      <c r="K19" s="6">
        <v>0</v>
      </c>
      <c r="L19" s="6"/>
      <c r="M19" s="6">
        <f>VLOOKUP(A19,'درآمد ناشی از تغییر قیمت اوراق'!A:Q,17,0)</f>
        <v>16537459100</v>
      </c>
      <c r="N19" s="6"/>
      <c r="O19" s="6">
        <v>0</v>
      </c>
      <c r="P19" s="6"/>
      <c r="Q19" s="6">
        <f t="shared" si="1"/>
        <v>16537459100</v>
      </c>
      <c r="R19" s="6"/>
      <c r="S19" s="6"/>
    </row>
    <row r="20" spans="1:19">
      <c r="A20" s="5" t="s">
        <v>121</v>
      </c>
      <c r="C20" s="6">
        <v>0</v>
      </c>
      <c r="D20" s="6"/>
      <c r="E20" s="6">
        <v>496374016</v>
      </c>
      <c r="F20" s="6"/>
      <c r="G20" s="6">
        <v>0</v>
      </c>
      <c r="H20" s="6"/>
      <c r="I20" s="6">
        <f t="shared" si="0"/>
        <v>496374016</v>
      </c>
      <c r="J20" s="6"/>
      <c r="K20" s="6">
        <v>0</v>
      </c>
      <c r="L20" s="6"/>
      <c r="M20" s="6">
        <f>VLOOKUP(A20,'درآمد ناشی از تغییر قیمت اوراق'!A:Q,17,0)</f>
        <v>1070031084</v>
      </c>
      <c r="N20" s="6"/>
      <c r="O20" s="6">
        <v>0</v>
      </c>
      <c r="P20" s="6"/>
      <c r="Q20" s="6">
        <f t="shared" si="1"/>
        <v>1070031084</v>
      </c>
      <c r="R20" s="6"/>
      <c r="S20" s="6"/>
    </row>
    <row r="21" spans="1:19">
      <c r="A21" s="5" t="s">
        <v>140</v>
      </c>
      <c r="C21" s="6">
        <v>0</v>
      </c>
      <c r="D21" s="6"/>
      <c r="E21" s="6">
        <v>1424021849</v>
      </c>
      <c r="F21" s="6"/>
      <c r="G21" s="6">
        <v>0</v>
      </c>
      <c r="H21" s="6"/>
      <c r="I21" s="6">
        <f t="shared" si="0"/>
        <v>1424021849</v>
      </c>
      <c r="J21" s="6"/>
      <c r="K21" s="6">
        <v>0</v>
      </c>
      <c r="L21" s="6"/>
      <c r="M21" s="6">
        <f>VLOOKUP(A21,'درآمد ناشی از تغییر قیمت اوراق'!A:Q,17,0)</f>
        <v>1640758185</v>
      </c>
      <c r="N21" s="6"/>
      <c r="O21" s="6">
        <v>0</v>
      </c>
      <c r="P21" s="6"/>
      <c r="Q21" s="6">
        <f t="shared" si="1"/>
        <v>1640758185</v>
      </c>
      <c r="R21" s="6"/>
      <c r="S21" s="6"/>
    </row>
    <row r="22" spans="1:19">
      <c r="A22" s="5" t="s">
        <v>143</v>
      </c>
      <c r="C22" s="6">
        <v>0</v>
      </c>
      <c r="D22" s="6"/>
      <c r="E22" s="6">
        <v>235957225</v>
      </c>
      <c r="F22" s="6"/>
      <c r="G22" s="6">
        <v>0</v>
      </c>
      <c r="H22" s="6"/>
      <c r="I22" s="6">
        <f t="shared" si="0"/>
        <v>235957225</v>
      </c>
      <c r="J22" s="6"/>
      <c r="K22" s="6">
        <v>0</v>
      </c>
      <c r="L22" s="6"/>
      <c r="M22" s="6">
        <f>VLOOKUP(A22,'درآمد ناشی از تغییر قیمت اوراق'!A:Q,17,0)</f>
        <v>232638827</v>
      </c>
      <c r="N22" s="6"/>
      <c r="O22" s="6">
        <v>0</v>
      </c>
      <c r="P22" s="6"/>
      <c r="Q22" s="6">
        <f t="shared" si="1"/>
        <v>232638827</v>
      </c>
      <c r="R22" s="6"/>
      <c r="S22" s="6"/>
    </row>
    <row r="23" spans="1:19">
      <c r="A23" s="5" t="s">
        <v>146</v>
      </c>
      <c r="C23" s="6">
        <v>0</v>
      </c>
      <c r="D23" s="6"/>
      <c r="E23" s="6">
        <v>8705374</v>
      </c>
      <c r="F23" s="6"/>
      <c r="G23" s="6">
        <v>0</v>
      </c>
      <c r="H23" s="6"/>
      <c r="I23" s="6">
        <f t="shared" si="0"/>
        <v>8705374</v>
      </c>
      <c r="J23" s="6"/>
      <c r="K23" s="6">
        <v>0</v>
      </c>
      <c r="L23" s="6"/>
      <c r="M23" s="6">
        <f>VLOOKUP(A23,'درآمد ناشی از تغییر قیمت اوراق'!A:Q,17,0)</f>
        <v>8222928</v>
      </c>
      <c r="N23" s="6"/>
      <c r="O23" s="6">
        <v>0</v>
      </c>
      <c r="P23" s="6"/>
      <c r="Q23" s="6">
        <f t="shared" si="1"/>
        <v>8222928</v>
      </c>
      <c r="R23" s="6"/>
      <c r="S23" s="6"/>
    </row>
    <row r="24" spans="1:19">
      <c r="A24" s="5" t="s">
        <v>149</v>
      </c>
      <c r="C24" s="6">
        <v>0</v>
      </c>
      <c r="D24" s="6"/>
      <c r="E24" s="6">
        <v>3192970476</v>
      </c>
      <c r="F24" s="6"/>
      <c r="G24" s="6">
        <v>0</v>
      </c>
      <c r="H24" s="6"/>
      <c r="I24" s="6">
        <f t="shared" si="0"/>
        <v>3192970476</v>
      </c>
      <c r="J24" s="6"/>
      <c r="K24" s="6">
        <v>0</v>
      </c>
      <c r="L24" s="6"/>
      <c r="M24" s="6">
        <f>VLOOKUP(A24,'درآمد ناشی از تغییر قیمت اوراق'!A:Q,17,0)</f>
        <v>3348134226</v>
      </c>
      <c r="N24" s="6"/>
      <c r="O24" s="6">
        <v>0</v>
      </c>
      <c r="P24" s="6"/>
      <c r="Q24" s="6">
        <f t="shared" si="1"/>
        <v>3348134226</v>
      </c>
      <c r="R24" s="6"/>
      <c r="S24" s="6"/>
    </row>
    <row r="25" spans="1:19">
      <c r="A25" s="5" t="s">
        <v>164</v>
      </c>
      <c r="C25" s="6">
        <v>0</v>
      </c>
      <c r="D25" s="6"/>
      <c r="E25" s="6">
        <v>9242477</v>
      </c>
      <c r="F25" s="6"/>
      <c r="G25" s="6">
        <v>0</v>
      </c>
      <c r="H25" s="6"/>
      <c r="I25" s="6">
        <f t="shared" si="0"/>
        <v>9242477</v>
      </c>
      <c r="J25" s="6"/>
      <c r="K25" s="6">
        <v>0</v>
      </c>
      <c r="L25" s="6"/>
      <c r="M25" s="6">
        <f>VLOOKUP(A25,'درآمد ناشی از تغییر قیمت اوراق'!A:Q,17,0)</f>
        <v>9242477</v>
      </c>
      <c r="N25" s="6"/>
      <c r="O25" s="6">
        <v>0</v>
      </c>
      <c r="P25" s="6"/>
      <c r="Q25" s="6">
        <f t="shared" si="1"/>
        <v>9242477</v>
      </c>
      <c r="R25" s="6"/>
      <c r="S25" s="6"/>
    </row>
    <row r="26" spans="1:19">
      <c r="A26" s="5" t="s">
        <v>152</v>
      </c>
      <c r="C26" s="6">
        <v>0</v>
      </c>
      <c r="D26" s="6"/>
      <c r="E26" s="6">
        <v>552352456</v>
      </c>
      <c r="F26" s="6"/>
      <c r="G26" s="6">
        <v>0</v>
      </c>
      <c r="H26" s="6"/>
      <c r="I26" s="6">
        <f t="shared" si="0"/>
        <v>552352456</v>
      </c>
      <c r="J26" s="6"/>
      <c r="K26" s="6">
        <v>0</v>
      </c>
      <c r="L26" s="6"/>
      <c r="M26" s="6">
        <f>VLOOKUP(A26,'درآمد ناشی از تغییر قیمت اوراق'!A:Q,17,0)</f>
        <v>393938325</v>
      </c>
      <c r="N26" s="6"/>
      <c r="O26" s="6">
        <v>0</v>
      </c>
      <c r="P26" s="6"/>
      <c r="Q26" s="6">
        <f t="shared" si="1"/>
        <v>393938325</v>
      </c>
      <c r="R26" s="6"/>
      <c r="S26" s="6"/>
    </row>
    <row r="27" spans="1:19" ht="24.75" thickBot="1">
      <c r="A27" s="5"/>
      <c r="C27" s="7">
        <f>SUM(C8:C26)</f>
        <v>4505904989</v>
      </c>
      <c r="E27" s="7">
        <f>SUM(E8:E26)</f>
        <v>17835707500</v>
      </c>
      <c r="G27" s="7">
        <f>SUM(G8:G26)</f>
        <v>1910006810</v>
      </c>
      <c r="I27" s="7">
        <f>SUM(I8:I26)</f>
        <v>24251619299</v>
      </c>
      <c r="K27" s="7">
        <f>SUM(K8:K26)</f>
        <v>4614857313</v>
      </c>
      <c r="M27" s="7">
        <f>SUM(M8:M26)</f>
        <v>30927780725</v>
      </c>
      <c r="O27" s="7">
        <f>SUM(O8:O26)</f>
        <v>1983804846</v>
      </c>
      <c r="Q27" s="7">
        <f>SUM(Q8:Q26)</f>
        <v>37526442884</v>
      </c>
    </row>
    <row r="28" spans="1:19" ht="24.75" thickTop="1">
      <c r="C28" s="6"/>
      <c r="E28" s="6"/>
      <c r="G28" s="6"/>
      <c r="K28" s="6"/>
      <c r="M28" s="6"/>
      <c r="O28" s="6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K9" sqref="K9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>
      <c r="A3" s="18" t="s">
        <v>191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>
      <c r="A6" s="20" t="s">
        <v>219</v>
      </c>
      <c r="B6" s="20" t="s">
        <v>219</v>
      </c>
      <c r="C6" s="20" t="s">
        <v>219</v>
      </c>
      <c r="E6" s="20" t="s">
        <v>193</v>
      </c>
      <c r="F6" s="20" t="s">
        <v>193</v>
      </c>
      <c r="G6" s="20" t="s">
        <v>193</v>
      </c>
      <c r="I6" s="20" t="s">
        <v>194</v>
      </c>
      <c r="J6" s="20" t="s">
        <v>194</v>
      </c>
      <c r="K6" s="20" t="s">
        <v>194</v>
      </c>
    </row>
    <row r="7" spans="1:11" ht="24.75">
      <c r="A7" s="21" t="s">
        <v>220</v>
      </c>
      <c r="C7" s="21" t="s">
        <v>178</v>
      </c>
      <c r="E7" s="21" t="s">
        <v>221</v>
      </c>
      <c r="G7" s="21" t="s">
        <v>222</v>
      </c>
      <c r="I7" s="21" t="s">
        <v>221</v>
      </c>
      <c r="K7" s="21" t="s">
        <v>222</v>
      </c>
    </row>
    <row r="8" spans="1:11">
      <c r="A8" s="5" t="s">
        <v>184</v>
      </c>
      <c r="C8" s="1" t="s">
        <v>185</v>
      </c>
      <c r="E8" s="3">
        <v>4618385746</v>
      </c>
      <c r="G8" s="8">
        <f>E8/$E$10</f>
        <v>0.87106510944180482</v>
      </c>
      <c r="I8" s="3">
        <v>9780283887</v>
      </c>
      <c r="K8" s="8">
        <f>I8/$I$10</f>
        <v>0.87771190091027251</v>
      </c>
    </row>
    <row r="9" spans="1:11">
      <c r="A9" s="5" t="s">
        <v>188</v>
      </c>
      <c r="C9" s="1" t="s">
        <v>189</v>
      </c>
      <c r="E9" s="3">
        <v>683612573</v>
      </c>
      <c r="G9" s="8">
        <f>E9/$E$10</f>
        <v>0.12893489055819521</v>
      </c>
      <c r="I9" s="3">
        <v>1362647953</v>
      </c>
      <c r="K9" s="8">
        <f>I9/$I$10</f>
        <v>0.12228809908972754</v>
      </c>
    </row>
    <row r="10" spans="1:11" ht="24.75" thickBot="1">
      <c r="A10" s="5"/>
      <c r="E10" s="12">
        <f>SUM(E8:E9)</f>
        <v>5301998319</v>
      </c>
      <c r="G10" s="9">
        <f>SUM(G8:G9)</f>
        <v>1</v>
      </c>
      <c r="I10" s="12">
        <f>SUM(I8:I9)</f>
        <v>11142931840</v>
      </c>
      <c r="K10" s="9">
        <f>SUM(K8:K9)</f>
        <v>1</v>
      </c>
    </row>
    <row r="11" spans="1:11" ht="24.75" thickTop="1">
      <c r="E11" s="3"/>
      <c r="I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1"/>
  <sheetViews>
    <sheetView rightToLeft="1" workbookViewId="0">
      <selection activeCell="C9" sqref="C9"/>
    </sheetView>
  </sheetViews>
  <sheetFormatPr defaultRowHeight="24"/>
  <cols>
    <col min="1" max="1" width="31" style="1" bestFit="1" customWidth="1"/>
    <col min="2" max="2" width="1" style="1" customWidth="1"/>
    <col min="3" max="3" width="15.5703125" style="1" bestFit="1" customWidth="1"/>
    <col min="4" max="4" width="1" style="1" customWidth="1"/>
    <col min="5" max="5" width="21" style="1" customWidth="1"/>
    <col min="6" max="6" width="1" style="1" customWidth="1"/>
    <col min="7" max="7" width="9.140625" style="1" customWidth="1"/>
    <col min="8" max="16384" width="9.140625" style="1"/>
  </cols>
  <sheetData>
    <row r="2" spans="1:7" ht="24.75">
      <c r="A2" s="18" t="s">
        <v>0</v>
      </c>
      <c r="B2" s="18"/>
      <c r="C2" s="18"/>
      <c r="D2" s="18"/>
      <c r="E2" s="18"/>
    </row>
    <row r="3" spans="1:7" ht="24.75">
      <c r="A3" s="18" t="s">
        <v>191</v>
      </c>
      <c r="B3" s="18"/>
      <c r="C3" s="18"/>
      <c r="D3" s="18"/>
      <c r="E3" s="18"/>
    </row>
    <row r="4" spans="1:7" ht="24.75">
      <c r="A4" s="18" t="s">
        <v>2</v>
      </c>
      <c r="B4" s="18"/>
      <c r="C4" s="18"/>
      <c r="D4" s="18"/>
      <c r="E4" s="18"/>
    </row>
    <row r="5" spans="1:7" ht="24.75">
      <c r="C5" s="19" t="s">
        <v>193</v>
      </c>
      <c r="E5" s="4" t="s">
        <v>231</v>
      </c>
    </row>
    <row r="6" spans="1:7" ht="24.75">
      <c r="A6" s="18" t="s">
        <v>223</v>
      </c>
      <c r="C6" s="20"/>
      <c r="E6" s="20" t="s">
        <v>232</v>
      </c>
    </row>
    <row r="7" spans="1:7" ht="24.75">
      <c r="A7" s="18" t="s">
        <v>223</v>
      </c>
      <c r="C7" s="21" t="s">
        <v>181</v>
      </c>
      <c r="E7" s="21" t="s">
        <v>181</v>
      </c>
    </row>
    <row r="8" spans="1:7">
      <c r="A8" s="5" t="s">
        <v>224</v>
      </c>
      <c r="C8" s="6">
        <v>2613693261</v>
      </c>
      <c r="D8" s="6"/>
      <c r="E8" s="6">
        <v>6863236930</v>
      </c>
      <c r="F8" s="6"/>
      <c r="G8" s="6"/>
    </row>
    <row r="9" spans="1:7">
      <c r="A9" s="5" t="s">
        <v>225</v>
      </c>
      <c r="C9" s="6">
        <v>-84327063</v>
      </c>
      <c r="D9" s="6"/>
      <c r="E9" s="6">
        <v>115999257</v>
      </c>
      <c r="F9" s="6"/>
      <c r="G9" s="6"/>
    </row>
    <row r="10" spans="1:7" ht="25.5" thickBot="1">
      <c r="A10" s="2" t="s">
        <v>109</v>
      </c>
      <c r="C10" s="12">
        <f>SUM(C8:C9)</f>
        <v>2529366198</v>
      </c>
      <c r="E10" s="12">
        <f>SUM(E8:E9)</f>
        <v>6979236187</v>
      </c>
    </row>
    <row r="11" spans="1:7" ht="24.75" thickTop="1"/>
  </sheetData>
  <mergeCells count="8">
    <mergeCell ref="A3:E3"/>
    <mergeCell ref="A2:E2"/>
    <mergeCell ref="C5:C6"/>
    <mergeCell ref="E7"/>
    <mergeCell ref="E6"/>
    <mergeCell ref="A6:A7"/>
    <mergeCell ref="C7"/>
    <mergeCell ref="A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2"/>
  <sheetViews>
    <sheetView rightToLeft="1" topLeftCell="A100" workbookViewId="0">
      <selection activeCell="K107" sqref="K107"/>
    </sheetView>
  </sheetViews>
  <sheetFormatPr defaultRowHeight="24"/>
  <cols>
    <col min="1" max="1" width="34.42578125" style="1" bestFit="1" customWidth="1"/>
    <col min="2" max="2" width="1" style="1" customWidth="1"/>
    <col min="3" max="3" width="12.855468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2.855468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.85546875" style="1" customWidth="1"/>
    <col min="17" max="17" width="12.8554687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>
      <c r="A6" s="19" t="s">
        <v>3</v>
      </c>
      <c r="C6" s="20" t="s">
        <v>229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5" t="s">
        <v>15</v>
      </c>
      <c r="C9" s="6">
        <v>2550528</v>
      </c>
      <c r="D9" s="6"/>
      <c r="E9" s="6">
        <v>73242036496</v>
      </c>
      <c r="F9" s="6"/>
      <c r="G9" s="6">
        <v>68733402436.223999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2550528</v>
      </c>
      <c r="R9" s="6"/>
      <c r="S9" s="6">
        <v>24040</v>
      </c>
      <c r="T9" s="6"/>
      <c r="U9" s="6">
        <v>73242036496</v>
      </c>
      <c r="V9" s="6"/>
      <c r="W9" s="6">
        <v>60949870695.935997</v>
      </c>
      <c r="X9" s="6"/>
      <c r="Y9" s="8">
        <v>4.8559868646219171E-3</v>
      </c>
    </row>
    <row r="10" spans="1:25">
      <c r="A10" s="5" t="s">
        <v>16</v>
      </c>
      <c r="C10" s="6">
        <v>51449352</v>
      </c>
      <c r="D10" s="6"/>
      <c r="E10" s="6">
        <v>58278327873</v>
      </c>
      <c r="F10" s="6"/>
      <c r="G10" s="6">
        <v>97069847418.928802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51449352</v>
      </c>
      <c r="R10" s="6"/>
      <c r="S10" s="6">
        <v>1855</v>
      </c>
      <c r="T10" s="6"/>
      <c r="U10" s="6">
        <v>58278327873</v>
      </c>
      <c r="V10" s="6"/>
      <c r="W10" s="6">
        <v>94870688599.638</v>
      </c>
      <c r="X10" s="6"/>
      <c r="Y10" s="8">
        <v>7.5585200168143503E-3</v>
      </c>
    </row>
    <row r="11" spans="1:25">
      <c r="A11" s="5" t="s">
        <v>17</v>
      </c>
      <c r="C11" s="6">
        <v>33212671</v>
      </c>
      <c r="D11" s="6"/>
      <c r="E11" s="6">
        <v>96183462788</v>
      </c>
      <c r="F11" s="6"/>
      <c r="G11" s="6">
        <v>73293423448.761002</v>
      </c>
      <c r="H11" s="6"/>
      <c r="I11" s="6">
        <v>1610000</v>
      </c>
      <c r="J11" s="6"/>
      <c r="K11" s="6">
        <v>3648785393</v>
      </c>
      <c r="L11" s="6"/>
      <c r="M11" s="6">
        <v>0</v>
      </c>
      <c r="N11" s="6"/>
      <c r="O11" s="6">
        <v>0</v>
      </c>
      <c r="P11" s="6"/>
      <c r="Q11" s="6">
        <v>34822671</v>
      </c>
      <c r="R11" s="6"/>
      <c r="S11" s="6">
        <v>2255</v>
      </c>
      <c r="T11" s="6"/>
      <c r="U11" s="6">
        <v>99832248181</v>
      </c>
      <c r="V11" s="6"/>
      <c r="W11" s="6">
        <v>78057898622.525299</v>
      </c>
      <c r="X11" s="6"/>
      <c r="Y11" s="8">
        <v>6.2190145124663273E-3</v>
      </c>
    </row>
    <row r="12" spans="1:25">
      <c r="A12" s="5" t="s">
        <v>18</v>
      </c>
      <c r="C12" s="6">
        <v>24077083</v>
      </c>
      <c r="D12" s="6"/>
      <c r="E12" s="6">
        <v>29215932274</v>
      </c>
      <c r="F12" s="6"/>
      <c r="G12" s="6">
        <v>43942501517.891403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24077083</v>
      </c>
      <c r="R12" s="6"/>
      <c r="S12" s="6">
        <v>1718</v>
      </c>
      <c r="T12" s="6"/>
      <c r="U12" s="6">
        <v>29215932274</v>
      </c>
      <c r="V12" s="6"/>
      <c r="W12" s="6">
        <v>41118310243.8657</v>
      </c>
      <c r="X12" s="6"/>
      <c r="Y12" s="8">
        <v>3.2759704353724612E-3</v>
      </c>
    </row>
    <row r="13" spans="1:25">
      <c r="A13" s="5" t="s">
        <v>19</v>
      </c>
      <c r="C13" s="6">
        <v>15350926</v>
      </c>
      <c r="D13" s="6"/>
      <c r="E13" s="6">
        <v>63101894812</v>
      </c>
      <c r="F13" s="6"/>
      <c r="G13" s="6">
        <v>61038351961.199997</v>
      </c>
      <c r="H13" s="6"/>
      <c r="I13" s="6">
        <v>0</v>
      </c>
      <c r="J13" s="6"/>
      <c r="K13" s="6">
        <v>0</v>
      </c>
      <c r="L13" s="6"/>
      <c r="M13" s="6">
        <v>-684260</v>
      </c>
      <c r="N13" s="6"/>
      <c r="O13" s="6">
        <v>3101213040</v>
      </c>
      <c r="P13" s="6"/>
      <c r="Q13" s="6">
        <v>14666666</v>
      </c>
      <c r="R13" s="6"/>
      <c r="S13" s="6">
        <v>4975</v>
      </c>
      <c r="T13" s="6"/>
      <c r="U13" s="6">
        <v>60289158792</v>
      </c>
      <c r="V13" s="6"/>
      <c r="W13" s="6">
        <v>72532511703.067505</v>
      </c>
      <c r="X13" s="6"/>
      <c r="Y13" s="8">
        <v>5.7787969041846769E-3</v>
      </c>
    </row>
    <row r="14" spans="1:25">
      <c r="A14" s="5" t="s">
        <v>20</v>
      </c>
      <c r="C14" s="6">
        <v>14865041</v>
      </c>
      <c r="D14" s="6"/>
      <c r="E14" s="6">
        <v>108614593709</v>
      </c>
      <c r="F14" s="6"/>
      <c r="G14" s="6">
        <v>88482244908.227402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14865041</v>
      </c>
      <c r="R14" s="6"/>
      <c r="S14" s="6">
        <v>5750</v>
      </c>
      <c r="T14" s="6"/>
      <c r="U14" s="6">
        <v>108614593709</v>
      </c>
      <c r="V14" s="6"/>
      <c r="W14" s="6">
        <v>84965415534.787506</v>
      </c>
      <c r="X14" s="6"/>
      <c r="Y14" s="8">
        <v>6.7693489267989827E-3</v>
      </c>
    </row>
    <row r="15" spans="1:25">
      <c r="A15" s="5" t="s">
        <v>21</v>
      </c>
      <c r="C15" s="6">
        <v>1095372</v>
      </c>
      <c r="D15" s="6"/>
      <c r="E15" s="6">
        <v>34879505060</v>
      </c>
      <c r="F15" s="6"/>
      <c r="G15" s="6">
        <v>36008419525.362</v>
      </c>
      <c r="H15" s="6"/>
      <c r="I15" s="6">
        <v>20000</v>
      </c>
      <c r="J15" s="6"/>
      <c r="K15" s="6">
        <v>599055387</v>
      </c>
      <c r="L15" s="6"/>
      <c r="M15" s="6">
        <v>0</v>
      </c>
      <c r="N15" s="6"/>
      <c r="O15" s="6">
        <v>0</v>
      </c>
      <c r="P15" s="6"/>
      <c r="Q15" s="6">
        <v>1115372</v>
      </c>
      <c r="R15" s="6"/>
      <c r="S15" s="6">
        <v>31310</v>
      </c>
      <c r="T15" s="6"/>
      <c r="U15" s="6">
        <v>35478560447</v>
      </c>
      <c r="V15" s="6"/>
      <c r="W15" s="6">
        <v>34714509650.945999</v>
      </c>
      <c r="X15" s="6"/>
      <c r="Y15" s="8">
        <v>2.7657680147962094E-3</v>
      </c>
    </row>
    <row r="16" spans="1:25">
      <c r="A16" s="5" t="s">
        <v>22</v>
      </c>
      <c r="C16" s="6">
        <v>1230933</v>
      </c>
      <c r="D16" s="6"/>
      <c r="E16" s="6">
        <v>84345442542</v>
      </c>
      <c r="F16" s="6"/>
      <c r="G16" s="6">
        <v>141942308870.246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1230933</v>
      </c>
      <c r="R16" s="6"/>
      <c r="S16" s="6">
        <v>109475</v>
      </c>
      <c r="T16" s="6"/>
      <c r="U16" s="6">
        <v>84345442542</v>
      </c>
      <c r="V16" s="6"/>
      <c r="W16" s="6">
        <v>133954589653.459</v>
      </c>
      <c r="X16" s="6"/>
      <c r="Y16" s="8">
        <v>1.0672405378152649E-2</v>
      </c>
    </row>
    <row r="17" spans="1:25">
      <c r="A17" s="5" t="s">
        <v>23</v>
      </c>
      <c r="C17" s="6">
        <v>1452611</v>
      </c>
      <c r="D17" s="6"/>
      <c r="E17" s="6">
        <v>123048704241</v>
      </c>
      <c r="F17" s="6"/>
      <c r="G17" s="6">
        <v>140063448593.38501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1452611</v>
      </c>
      <c r="R17" s="6"/>
      <c r="S17" s="6">
        <v>94500</v>
      </c>
      <c r="T17" s="6"/>
      <c r="U17" s="6">
        <v>123048704241</v>
      </c>
      <c r="V17" s="6"/>
      <c r="W17" s="6">
        <v>136454972649.97501</v>
      </c>
      <c r="X17" s="6"/>
      <c r="Y17" s="8">
        <v>1.0871615431413932E-2</v>
      </c>
    </row>
    <row r="18" spans="1:25">
      <c r="A18" s="5" t="s">
        <v>24</v>
      </c>
      <c r="C18" s="6">
        <v>1861297</v>
      </c>
      <c r="D18" s="6"/>
      <c r="E18" s="6">
        <v>77185096068</v>
      </c>
      <c r="F18" s="6"/>
      <c r="G18" s="6">
        <v>136083848903.617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1861297</v>
      </c>
      <c r="R18" s="6"/>
      <c r="S18" s="6">
        <v>70770</v>
      </c>
      <c r="T18" s="6"/>
      <c r="U18" s="6">
        <v>77185096068</v>
      </c>
      <c r="V18" s="6"/>
      <c r="W18" s="6">
        <v>130940230957.29401</v>
      </c>
      <c r="X18" s="6"/>
      <c r="Y18" s="8">
        <v>1.0432245947678057E-2</v>
      </c>
    </row>
    <row r="19" spans="1:25">
      <c r="A19" s="5" t="s">
        <v>25</v>
      </c>
      <c r="C19" s="6">
        <v>716817</v>
      </c>
      <c r="D19" s="6"/>
      <c r="E19" s="6">
        <v>65010966337</v>
      </c>
      <c r="F19" s="6"/>
      <c r="G19" s="6">
        <v>132890936595.52499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716817</v>
      </c>
      <c r="R19" s="6"/>
      <c r="S19" s="6">
        <v>179850</v>
      </c>
      <c r="T19" s="6"/>
      <c r="U19" s="6">
        <v>65010966337</v>
      </c>
      <c r="V19" s="6"/>
      <c r="W19" s="6">
        <v>128152466202.173</v>
      </c>
      <c r="X19" s="6"/>
      <c r="Y19" s="8">
        <v>1.0210139667911558E-2</v>
      </c>
    </row>
    <row r="20" spans="1:25">
      <c r="A20" s="5" t="s">
        <v>26</v>
      </c>
      <c r="C20" s="6">
        <v>2521994</v>
      </c>
      <c r="D20" s="6"/>
      <c r="E20" s="6">
        <v>107440725705</v>
      </c>
      <c r="F20" s="6"/>
      <c r="G20" s="6">
        <v>458503060138.17297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2521994</v>
      </c>
      <c r="R20" s="6"/>
      <c r="S20" s="6">
        <v>190280</v>
      </c>
      <c r="T20" s="6"/>
      <c r="U20" s="6">
        <v>107440725705</v>
      </c>
      <c r="V20" s="6"/>
      <c r="W20" s="6">
        <v>477029702460.99597</v>
      </c>
      <c r="X20" s="6"/>
      <c r="Y20" s="8">
        <v>3.8005822534740073E-2</v>
      </c>
    </row>
    <row r="21" spans="1:25">
      <c r="A21" s="5" t="s">
        <v>27</v>
      </c>
      <c r="C21" s="6">
        <v>12600000</v>
      </c>
      <c r="D21" s="6"/>
      <c r="E21" s="6">
        <v>121403119983</v>
      </c>
      <c r="F21" s="6"/>
      <c r="G21" s="6">
        <v>132827943150</v>
      </c>
      <c r="H21" s="6"/>
      <c r="I21" s="6">
        <v>1600000</v>
      </c>
      <c r="J21" s="6"/>
      <c r="K21" s="6">
        <v>17350118200</v>
      </c>
      <c r="L21" s="6"/>
      <c r="M21" s="6">
        <v>0</v>
      </c>
      <c r="N21" s="6"/>
      <c r="O21" s="6">
        <v>0</v>
      </c>
      <c r="P21" s="6"/>
      <c r="Q21" s="6">
        <v>14200000</v>
      </c>
      <c r="R21" s="6"/>
      <c r="S21" s="6">
        <v>11505</v>
      </c>
      <c r="T21" s="6"/>
      <c r="U21" s="6">
        <v>138753238183</v>
      </c>
      <c r="V21" s="6"/>
      <c r="W21" s="6">
        <v>162398942550</v>
      </c>
      <c r="X21" s="6"/>
      <c r="Y21" s="8">
        <v>1.2938618619643306E-2</v>
      </c>
    </row>
    <row r="22" spans="1:25">
      <c r="A22" s="5" t="s">
        <v>28</v>
      </c>
      <c r="C22" s="6">
        <v>796980</v>
      </c>
      <c r="D22" s="6"/>
      <c r="E22" s="6">
        <v>99638197576</v>
      </c>
      <c r="F22" s="6"/>
      <c r="G22" s="6">
        <v>200753101344.60001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796980</v>
      </c>
      <c r="R22" s="6"/>
      <c r="S22" s="6">
        <v>220700</v>
      </c>
      <c r="T22" s="6"/>
      <c r="U22" s="6">
        <v>99638197576</v>
      </c>
      <c r="V22" s="6"/>
      <c r="W22" s="6">
        <v>174846919758.29999</v>
      </c>
      <c r="X22" s="6"/>
      <c r="Y22" s="8">
        <v>1.393037156553837E-2</v>
      </c>
    </row>
    <row r="23" spans="1:25">
      <c r="A23" s="5" t="s">
        <v>29</v>
      </c>
      <c r="C23" s="6">
        <v>600000</v>
      </c>
      <c r="D23" s="6"/>
      <c r="E23" s="6">
        <v>41350200000</v>
      </c>
      <c r="F23" s="6"/>
      <c r="G23" s="6">
        <v>55068381900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600000</v>
      </c>
      <c r="R23" s="6"/>
      <c r="S23" s="6">
        <v>90490</v>
      </c>
      <c r="T23" s="6"/>
      <c r="U23" s="6">
        <v>41350200000</v>
      </c>
      <c r="V23" s="6"/>
      <c r="W23" s="6">
        <v>53970950700</v>
      </c>
      <c r="X23" s="6"/>
      <c r="Y23" s="8">
        <v>4.2999636369668651E-3</v>
      </c>
    </row>
    <row r="24" spans="1:25">
      <c r="A24" s="5" t="s">
        <v>30</v>
      </c>
      <c r="C24" s="6">
        <v>3000000</v>
      </c>
      <c r="D24" s="6"/>
      <c r="E24" s="6">
        <v>75900082495</v>
      </c>
      <c r="F24" s="6"/>
      <c r="G24" s="6">
        <v>360124434000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3000000</v>
      </c>
      <c r="R24" s="6"/>
      <c r="S24" s="6">
        <v>109750</v>
      </c>
      <c r="T24" s="6"/>
      <c r="U24" s="6">
        <v>75900082495</v>
      </c>
      <c r="V24" s="6"/>
      <c r="W24" s="6">
        <v>327290962500</v>
      </c>
      <c r="X24" s="6"/>
      <c r="Y24" s="8">
        <v>2.6075865242408743E-2</v>
      </c>
    </row>
    <row r="25" spans="1:25">
      <c r="A25" s="5" t="s">
        <v>31</v>
      </c>
      <c r="C25" s="6">
        <v>131593</v>
      </c>
      <c r="D25" s="6"/>
      <c r="E25" s="6">
        <v>7132512036</v>
      </c>
      <c r="F25" s="6"/>
      <c r="G25" s="6">
        <v>6932931147.4499998</v>
      </c>
      <c r="H25" s="6"/>
      <c r="I25" s="6">
        <v>694417</v>
      </c>
      <c r="J25" s="6"/>
      <c r="K25" s="6">
        <v>35350849100</v>
      </c>
      <c r="L25" s="6"/>
      <c r="M25" s="6">
        <v>0</v>
      </c>
      <c r="N25" s="6"/>
      <c r="O25" s="6">
        <v>0</v>
      </c>
      <c r="P25" s="6"/>
      <c r="Q25" s="6">
        <v>826010</v>
      </c>
      <c r="R25" s="6"/>
      <c r="S25" s="6">
        <v>49900</v>
      </c>
      <c r="T25" s="6"/>
      <c r="U25" s="6">
        <v>42483361136</v>
      </c>
      <c r="V25" s="6"/>
      <c r="W25" s="6">
        <v>40972652500.949997</v>
      </c>
      <c r="X25" s="6"/>
      <c r="Y25" s="8">
        <v>3.2643656185245679E-3</v>
      </c>
    </row>
    <row r="26" spans="1:25">
      <c r="A26" s="5" t="s">
        <v>32</v>
      </c>
      <c r="C26" s="6">
        <v>1500000</v>
      </c>
      <c r="D26" s="6"/>
      <c r="E26" s="6">
        <v>18414881631</v>
      </c>
      <c r="F26" s="6"/>
      <c r="G26" s="6">
        <v>126443160000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1500000</v>
      </c>
      <c r="R26" s="6"/>
      <c r="S26" s="6">
        <v>73930</v>
      </c>
      <c r="T26" s="6"/>
      <c r="U26" s="6">
        <v>18414881631</v>
      </c>
      <c r="V26" s="6"/>
      <c r="W26" s="6">
        <v>110235174750</v>
      </c>
      <c r="X26" s="6"/>
      <c r="Y26" s="8">
        <v>8.7826365256094673E-3</v>
      </c>
    </row>
    <row r="27" spans="1:25">
      <c r="A27" s="5" t="s">
        <v>33</v>
      </c>
      <c r="C27" s="6">
        <v>1750968</v>
      </c>
      <c r="D27" s="6"/>
      <c r="E27" s="6">
        <v>38546182659</v>
      </c>
      <c r="F27" s="6"/>
      <c r="G27" s="6">
        <v>51064248283.855202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1750968</v>
      </c>
      <c r="R27" s="6"/>
      <c r="S27" s="6">
        <v>27000</v>
      </c>
      <c r="T27" s="6"/>
      <c r="U27" s="6">
        <v>38546182659</v>
      </c>
      <c r="V27" s="6"/>
      <c r="W27" s="6">
        <v>46994842990.800003</v>
      </c>
      <c r="X27" s="6"/>
      <c r="Y27" s="8">
        <v>3.7441644693023196E-3</v>
      </c>
    </row>
    <row r="28" spans="1:25">
      <c r="A28" s="5" t="s">
        <v>34</v>
      </c>
      <c r="C28" s="6">
        <v>519932</v>
      </c>
      <c r="D28" s="6"/>
      <c r="E28" s="6">
        <v>37860130296</v>
      </c>
      <c r="F28" s="6"/>
      <c r="G28" s="6">
        <v>59694835731.300003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519932</v>
      </c>
      <c r="R28" s="6"/>
      <c r="S28" s="6">
        <v>121970</v>
      </c>
      <c r="T28" s="6"/>
      <c r="U28" s="6">
        <v>37860130296</v>
      </c>
      <c r="V28" s="6"/>
      <c r="W28" s="6">
        <v>63038780209.061996</v>
      </c>
      <c r="X28" s="6"/>
      <c r="Y28" s="8">
        <v>5.0224140783518391E-3</v>
      </c>
    </row>
    <row r="29" spans="1:25">
      <c r="A29" s="5" t="s">
        <v>35</v>
      </c>
      <c r="C29" s="6">
        <v>1800000</v>
      </c>
      <c r="D29" s="6"/>
      <c r="E29" s="6">
        <v>67883088225</v>
      </c>
      <c r="F29" s="6"/>
      <c r="G29" s="6">
        <v>207314296560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1800000</v>
      </c>
      <c r="R29" s="6"/>
      <c r="S29" s="6">
        <v>106481</v>
      </c>
      <c r="T29" s="6"/>
      <c r="U29" s="6">
        <v>67883088225</v>
      </c>
      <c r="V29" s="6"/>
      <c r="W29" s="6">
        <v>190525388490</v>
      </c>
      <c r="X29" s="6"/>
      <c r="Y29" s="8">
        <v>1.5179503636684785E-2</v>
      </c>
    </row>
    <row r="30" spans="1:25">
      <c r="A30" s="5" t="s">
        <v>36</v>
      </c>
      <c r="C30" s="6">
        <v>3600000</v>
      </c>
      <c r="D30" s="6"/>
      <c r="E30" s="6">
        <v>6308400751</v>
      </c>
      <c r="F30" s="6"/>
      <c r="G30" s="6">
        <v>20469477600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3600000</v>
      </c>
      <c r="R30" s="6"/>
      <c r="S30" s="6">
        <v>5720</v>
      </c>
      <c r="T30" s="6"/>
      <c r="U30" s="6">
        <v>6308400751</v>
      </c>
      <c r="V30" s="6"/>
      <c r="W30" s="6">
        <v>20469477600</v>
      </c>
      <c r="X30" s="6"/>
      <c r="Y30" s="8">
        <v>1.6308404466869575E-3</v>
      </c>
    </row>
    <row r="31" spans="1:25">
      <c r="A31" s="5" t="s">
        <v>37</v>
      </c>
      <c r="C31" s="6">
        <v>10538346</v>
      </c>
      <c r="D31" s="6"/>
      <c r="E31" s="6">
        <v>50812680942</v>
      </c>
      <c r="F31" s="6"/>
      <c r="G31" s="6">
        <v>55730419915.716003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10538346</v>
      </c>
      <c r="R31" s="6"/>
      <c r="S31" s="6">
        <v>5790</v>
      </c>
      <c r="T31" s="6"/>
      <c r="U31" s="6">
        <v>50812680942</v>
      </c>
      <c r="V31" s="6"/>
      <c r="W31" s="6">
        <v>60653972051.126999</v>
      </c>
      <c r="X31" s="6"/>
      <c r="Y31" s="8">
        <v>4.8324120823287743E-3</v>
      </c>
    </row>
    <row r="32" spans="1:25">
      <c r="A32" s="5" t="s">
        <v>38</v>
      </c>
      <c r="C32" s="6">
        <v>4400785</v>
      </c>
      <c r="D32" s="6"/>
      <c r="E32" s="6">
        <v>38787988633</v>
      </c>
      <c r="F32" s="6"/>
      <c r="G32" s="6">
        <v>97597333345.567505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4400785</v>
      </c>
      <c r="R32" s="6"/>
      <c r="S32" s="6">
        <v>20980</v>
      </c>
      <c r="T32" s="6"/>
      <c r="U32" s="6">
        <v>38787988633</v>
      </c>
      <c r="V32" s="6"/>
      <c r="W32" s="6">
        <v>91779114907.664993</v>
      </c>
      <c r="X32" s="6"/>
      <c r="Y32" s="8">
        <v>7.3122087274249733E-3</v>
      </c>
    </row>
    <row r="33" spans="1:25">
      <c r="A33" s="5" t="s">
        <v>39</v>
      </c>
      <c r="C33" s="6">
        <v>12005900</v>
      </c>
      <c r="D33" s="6"/>
      <c r="E33" s="6">
        <v>99318649694</v>
      </c>
      <c r="F33" s="6"/>
      <c r="G33" s="6">
        <v>119225304301.05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12005900</v>
      </c>
      <c r="R33" s="6"/>
      <c r="S33" s="6">
        <v>9350</v>
      </c>
      <c r="T33" s="6"/>
      <c r="U33" s="6">
        <v>99318649694</v>
      </c>
      <c r="V33" s="6"/>
      <c r="W33" s="6">
        <v>111587246768.25</v>
      </c>
      <c r="X33" s="6"/>
      <c r="Y33" s="8">
        <v>8.8903585582516577E-3</v>
      </c>
    </row>
    <row r="34" spans="1:25">
      <c r="A34" s="5" t="s">
        <v>40</v>
      </c>
      <c r="C34" s="6">
        <v>2399999</v>
      </c>
      <c r="D34" s="6"/>
      <c r="E34" s="6">
        <v>1802399249</v>
      </c>
      <c r="F34" s="6"/>
      <c r="G34" s="6">
        <v>10284834634.650499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2399999</v>
      </c>
      <c r="R34" s="6"/>
      <c r="S34" s="6">
        <v>4720</v>
      </c>
      <c r="T34" s="6"/>
      <c r="U34" s="6">
        <v>1802399249</v>
      </c>
      <c r="V34" s="6"/>
      <c r="W34" s="6">
        <v>11260593708.084</v>
      </c>
      <c r="X34" s="6"/>
      <c r="Y34" s="8">
        <v>8.9715194650849582E-4</v>
      </c>
    </row>
    <row r="35" spans="1:25">
      <c r="A35" s="5" t="s">
        <v>41</v>
      </c>
      <c r="C35" s="6">
        <v>10386746</v>
      </c>
      <c r="D35" s="6"/>
      <c r="E35" s="6">
        <v>84558499186</v>
      </c>
      <c r="F35" s="6"/>
      <c r="G35" s="6">
        <v>85697042348.789993</v>
      </c>
      <c r="H35" s="6"/>
      <c r="I35" s="6">
        <v>4418268</v>
      </c>
      <c r="J35" s="6"/>
      <c r="K35" s="6">
        <v>38361190012</v>
      </c>
      <c r="L35" s="6"/>
      <c r="M35" s="6">
        <v>0</v>
      </c>
      <c r="N35" s="6"/>
      <c r="O35" s="6">
        <v>0</v>
      </c>
      <c r="P35" s="6"/>
      <c r="Q35" s="6">
        <v>14805014</v>
      </c>
      <c r="R35" s="6"/>
      <c r="S35" s="6">
        <v>8890</v>
      </c>
      <c r="T35" s="6"/>
      <c r="U35" s="6">
        <v>122919689198</v>
      </c>
      <c r="V35" s="6"/>
      <c r="W35" s="6">
        <v>130833455841.963</v>
      </c>
      <c r="X35" s="6"/>
      <c r="Y35" s="8">
        <v>1.0423738980368765E-2</v>
      </c>
    </row>
    <row r="36" spans="1:25">
      <c r="A36" s="5" t="s">
        <v>42</v>
      </c>
      <c r="C36" s="6">
        <v>5237332</v>
      </c>
      <c r="D36" s="6"/>
      <c r="E36" s="6">
        <v>18765360556</v>
      </c>
      <c r="F36" s="6"/>
      <c r="G36" s="6">
        <v>16607681899.974001</v>
      </c>
      <c r="H36" s="6"/>
      <c r="I36" s="6">
        <v>6186341</v>
      </c>
      <c r="J36" s="6"/>
      <c r="K36" s="6">
        <v>12639613998</v>
      </c>
      <c r="L36" s="6"/>
      <c r="M36" s="6">
        <v>0</v>
      </c>
      <c r="N36" s="6"/>
      <c r="O36" s="6">
        <v>0</v>
      </c>
      <c r="P36" s="6"/>
      <c r="Q36" s="6">
        <v>11423673</v>
      </c>
      <c r="R36" s="6"/>
      <c r="S36" s="6">
        <v>1535</v>
      </c>
      <c r="T36" s="6"/>
      <c r="U36" s="6">
        <v>31404974554</v>
      </c>
      <c r="V36" s="6"/>
      <c r="W36" s="6">
        <v>17431002793.5728</v>
      </c>
      <c r="X36" s="6"/>
      <c r="Y36" s="8">
        <v>1.3887596419203132E-3</v>
      </c>
    </row>
    <row r="37" spans="1:25">
      <c r="A37" s="5" t="s">
        <v>43</v>
      </c>
      <c r="C37" s="6">
        <v>21756825</v>
      </c>
      <c r="D37" s="6"/>
      <c r="E37" s="6">
        <v>143423928255</v>
      </c>
      <c r="F37" s="6"/>
      <c r="G37" s="6">
        <v>97106899791.712494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21756825</v>
      </c>
      <c r="R37" s="6"/>
      <c r="S37" s="6">
        <v>3700</v>
      </c>
      <c r="T37" s="6"/>
      <c r="U37" s="6">
        <v>143423928255</v>
      </c>
      <c r="V37" s="6"/>
      <c r="W37" s="6">
        <v>80021275997.625</v>
      </c>
      <c r="X37" s="6"/>
      <c r="Y37" s="8">
        <v>6.3754403528318224E-3</v>
      </c>
    </row>
    <row r="38" spans="1:25">
      <c r="A38" s="5" t="s">
        <v>44</v>
      </c>
      <c r="C38" s="6">
        <v>1059487</v>
      </c>
      <c r="D38" s="6"/>
      <c r="E38" s="6">
        <v>31483022852</v>
      </c>
      <c r="F38" s="6"/>
      <c r="G38" s="6">
        <v>26708722207.596001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1059487</v>
      </c>
      <c r="R38" s="6"/>
      <c r="S38" s="6">
        <v>22120</v>
      </c>
      <c r="T38" s="6"/>
      <c r="U38" s="6">
        <v>31483022852</v>
      </c>
      <c r="V38" s="6"/>
      <c r="W38" s="6">
        <v>23296409117.981998</v>
      </c>
      <c r="X38" s="6"/>
      <c r="Y38" s="8">
        <v>1.8560672135654245E-3</v>
      </c>
    </row>
    <row r="39" spans="1:25">
      <c r="A39" s="5" t="s">
        <v>45</v>
      </c>
      <c r="C39" s="6">
        <v>1394767</v>
      </c>
      <c r="D39" s="6"/>
      <c r="E39" s="6">
        <v>4652979479</v>
      </c>
      <c r="F39" s="6"/>
      <c r="G39" s="6">
        <v>8182934940.7377005</v>
      </c>
      <c r="H39" s="6"/>
      <c r="I39" s="6">
        <v>0</v>
      </c>
      <c r="J39" s="6"/>
      <c r="K39" s="6">
        <v>0</v>
      </c>
      <c r="L39" s="6"/>
      <c r="M39" s="6">
        <v>-200000</v>
      </c>
      <c r="N39" s="6"/>
      <c r="O39" s="6">
        <v>954288034</v>
      </c>
      <c r="P39" s="6"/>
      <c r="Q39" s="6">
        <v>1194767</v>
      </c>
      <c r="R39" s="6"/>
      <c r="S39" s="6">
        <v>4746</v>
      </c>
      <c r="T39" s="6"/>
      <c r="U39" s="6">
        <v>3986968971</v>
      </c>
      <c r="V39" s="6"/>
      <c r="W39" s="6">
        <v>5636625515.1170998</v>
      </c>
      <c r="X39" s="6"/>
      <c r="Y39" s="8">
        <v>4.4908018917300916E-4</v>
      </c>
    </row>
    <row r="40" spans="1:25">
      <c r="A40" s="5" t="s">
        <v>46</v>
      </c>
      <c r="C40" s="6">
        <v>241824</v>
      </c>
      <c r="D40" s="6"/>
      <c r="E40" s="6">
        <v>1215784881</v>
      </c>
      <c r="F40" s="6"/>
      <c r="G40" s="6">
        <v>2228370314.5440001</v>
      </c>
      <c r="H40" s="6"/>
      <c r="I40" s="6">
        <v>0</v>
      </c>
      <c r="J40" s="6"/>
      <c r="K40" s="6">
        <v>0</v>
      </c>
      <c r="L40" s="6"/>
      <c r="M40" s="6">
        <v>-241824</v>
      </c>
      <c r="N40" s="6"/>
      <c r="O40" s="6">
        <v>2187430301</v>
      </c>
      <c r="P40" s="6"/>
      <c r="Q40" s="6">
        <v>0</v>
      </c>
      <c r="R40" s="6"/>
      <c r="S40" s="6">
        <v>0</v>
      </c>
      <c r="T40" s="6"/>
      <c r="U40" s="6">
        <v>0</v>
      </c>
      <c r="V40" s="6"/>
      <c r="W40" s="6">
        <v>0</v>
      </c>
      <c r="X40" s="6"/>
      <c r="Y40" s="8">
        <v>0</v>
      </c>
    </row>
    <row r="41" spans="1:25">
      <c r="A41" s="5" t="s">
        <v>47</v>
      </c>
      <c r="C41" s="6">
        <v>537833</v>
      </c>
      <c r="D41" s="6"/>
      <c r="E41" s="6">
        <v>199260423061</v>
      </c>
      <c r="F41" s="6"/>
      <c r="G41" s="6">
        <v>237585511609.12399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537833</v>
      </c>
      <c r="R41" s="6"/>
      <c r="S41" s="6">
        <v>407600</v>
      </c>
      <c r="T41" s="6"/>
      <c r="U41" s="6">
        <v>199260423061</v>
      </c>
      <c r="V41" s="6"/>
      <c r="W41" s="6">
        <v>217916367451.73999</v>
      </c>
      <c r="X41" s="6"/>
      <c r="Y41" s="8">
        <v>1.7361792664185766E-2</v>
      </c>
    </row>
    <row r="42" spans="1:25">
      <c r="A42" s="5" t="s">
        <v>48</v>
      </c>
      <c r="C42" s="6">
        <v>141482</v>
      </c>
      <c r="D42" s="6"/>
      <c r="E42" s="6">
        <v>2973879201</v>
      </c>
      <c r="F42" s="6"/>
      <c r="G42" s="6">
        <v>8832203435.8799992</v>
      </c>
      <c r="H42" s="6"/>
      <c r="I42" s="6">
        <v>0</v>
      </c>
      <c r="J42" s="6"/>
      <c r="K42" s="6">
        <v>0</v>
      </c>
      <c r="L42" s="6"/>
      <c r="M42" s="6">
        <v>-141482</v>
      </c>
      <c r="N42" s="6"/>
      <c r="O42" s="6">
        <v>8024146395</v>
      </c>
      <c r="P42" s="6"/>
      <c r="Q42" s="6">
        <v>0</v>
      </c>
      <c r="R42" s="6"/>
      <c r="S42" s="6">
        <v>0</v>
      </c>
      <c r="T42" s="6"/>
      <c r="U42" s="6">
        <v>0</v>
      </c>
      <c r="V42" s="6"/>
      <c r="W42" s="6">
        <v>0</v>
      </c>
      <c r="X42" s="6"/>
      <c r="Y42" s="8">
        <v>0</v>
      </c>
    </row>
    <row r="43" spans="1:25">
      <c r="A43" s="5" t="s">
        <v>49</v>
      </c>
      <c r="C43" s="6">
        <v>8868106</v>
      </c>
      <c r="D43" s="6"/>
      <c r="E43" s="6">
        <v>65854388596</v>
      </c>
      <c r="F43" s="6"/>
      <c r="G43" s="6">
        <v>48396220823.457001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8868106</v>
      </c>
      <c r="R43" s="6"/>
      <c r="S43" s="6">
        <v>4000</v>
      </c>
      <c r="T43" s="6"/>
      <c r="U43" s="6">
        <v>65854388596</v>
      </c>
      <c r="V43" s="6"/>
      <c r="W43" s="6">
        <v>35261363077.199997</v>
      </c>
      <c r="X43" s="6"/>
      <c r="Y43" s="8">
        <v>2.8093368201840109E-3</v>
      </c>
    </row>
    <row r="44" spans="1:25">
      <c r="A44" s="5" t="s">
        <v>50</v>
      </c>
      <c r="C44" s="6">
        <v>1590000</v>
      </c>
      <c r="D44" s="6"/>
      <c r="E44" s="6">
        <v>37525099719</v>
      </c>
      <c r="F44" s="6"/>
      <c r="G44" s="6">
        <v>32827805415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1590000</v>
      </c>
      <c r="R44" s="6"/>
      <c r="S44" s="6">
        <v>17240</v>
      </c>
      <c r="T44" s="6"/>
      <c r="U44" s="6">
        <v>37525099719</v>
      </c>
      <c r="V44" s="6"/>
      <c r="W44" s="6">
        <v>27248500980</v>
      </c>
      <c r="X44" s="6"/>
      <c r="Y44" s="8">
        <v>2.1709375479994275E-3</v>
      </c>
    </row>
    <row r="45" spans="1:25">
      <c r="A45" s="5" t="s">
        <v>51</v>
      </c>
      <c r="C45" s="6">
        <v>14006000</v>
      </c>
      <c r="D45" s="6"/>
      <c r="E45" s="6">
        <v>65534129773</v>
      </c>
      <c r="F45" s="6"/>
      <c r="G45" s="6">
        <v>87141955853.699997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14006000</v>
      </c>
      <c r="R45" s="6"/>
      <c r="S45" s="6">
        <v>6030</v>
      </c>
      <c r="T45" s="6"/>
      <c r="U45" s="6">
        <v>65534129773</v>
      </c>
      <c r="V45" s="6"/>
      <c r="W45" s="6">
        <v>83953665729</v>
      </c>
      <c r="X45" s="6"/>
      <c r="Y45" s="8">
        <v>6.6887409827444686E-3</v>
      </c>
    </row>
    <row r="46" spans="1:25">
      <c r="A46" s="5" t="s">
        <v>52</v>
      </c>
      <c r="C46" s="6">
        <v>42196739</v>
      </c>
      <c r="D46" s="6"/>
      <c r="E46" s="6">
        <v>233259138316</v>
      </c>
      <c r="F46" s="6"/>
      <c r="G46" s="6">
        <v>248737813629.49399</v>
      </c>
      <c r="H46" s="6"/>
      <c r="I46" s="6">
        <v>117644</v>
      </c>
      <c r="J46" s="6"/>
      <c r="K46" s="6">
        <v>632287348</v>
      </c>
      <c r="L46" s="6"/>
      <c r="M46" s="6">
        <v>0</v>
      </c>
      <c r="N46" s="6"/>
      <c r="O46" s="6">
        <v>0</v>
      </c>
      <c r="P46" s="6"/>
      <c r="Q46" s="6">
        <v>42314383</v>
      </c>
      <c r="R46" s="6"/>
      <c r="S46" s="6">
        <v>5260</v>
      </c>
      <c r="T46" s="6"/>
      <c r="U46" s="6">
        <v>233891425664</v>
      </c>
      <c r="V46" s="6"/>
      <c r="W46" s="6">
        <v>221249341335.24899</v>
      </c>
      <c r="X46" s="6"/>
      <c r="Y46" s="8">
        <v>1.7627336745143541E-2</v>
      </c>
    </row>
    <row r="47" spans="1:25">
      <c r="A47" s="5" t="s">
        <v>53</v>
      </c>
      <c r="C47" s="6">
        <v>21849127</v>
      </c>
      <c r="D47" s="6"/>
      <c r="E47" s="6">
        <v>124978469430</v>
      </c>
      <c r="F47" s="6"/>
      <c r="G47" s="6">
        <v>175924910024.23499</v>
      </c>
      <c r="H47" s="6"/>
      <c r="I47" s="6">
        <v>6795353</v>
      </c>
      <c r="J47" s="6"/>
      <c r="K47" s="6">
        <v>54478602361</v>
      </c>
      <c r="L47" s="6"/>
      <c r="M47" s="6">
        <v>0</v>
      </c>
      <c r="N47" s="6"/>
      <c r="O47" s="6">
        <v>0</v>
      </c>
      <c r="P47" s="6"/>
      <c r="Q47" s="6">
        <v>28644480</v>
      </c>
      <c r="R47" s="6"/>
      <c r="S47" s="6">
        <v>7990</v>
      </c>
      <c r="T47" s="6"/>
      <c r="U47" s="6">
        <v>179457071791</v>
      </c>
      <c r="V47" s="6"/>
      <c r="W47" s="6">
        <v>227507622298.56</v>
      </c>
      <c r="X47" s="6"/>
      <c r="Y47" s="8">
        <v>1.8125945352609842E-2</v>
      </c>
    </row>
    <row r="48" spans="1:25">
      <c r="A48" s="5" t="s">
        <v>54</v>
      </c>
      <c r="C48" s="6">
        <v>14866474</v>
      </c>
      <c r="D48" s="6"/>
      <c r="E48" s="6">
        <v>293620021210</v>
      </c>
      <c r="F48" s="6"/>
      <c r="G48" s="6">
        <v>208961181302.95801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14866474</v>
      </c>
      <c r="R48" s="6"/>
      <c r="S48" s="6">
        <v>13350</v>
      </c>
      <c r="T48" s="6"/>
      <c r="U48" s="6">
        <v>293620021210</v>
      </c>
      <c r="V48" s="6"/>
      <c r="W48" s="6">
        <v>197286546703.995</v>
      </c>
      <c r="X48" s="6"/>
      <c r="Y48" s="8">
        <v>1.5718177387783971E-2</v>
      </c>
    </row>
    <row r="49" spans="1:25">
      <c r="A49" s="5" t="s">
        <v>55</v>
      </c>
      <c r="C49" s="6">
        <v>8177966</v>
      </c>
      <c r="D49" s="6"/>
      <c r="E49" s="6">
        <v>85940956956</v>
      </c>
      <c r="F49" s="6"/>
      <c r="G49" s="6">
        <v>72269540139.447006</v>
      </c>
      <c r="H49" s="6"/>
      <c r="I49" s="6">
        <v>3700000</v>
      </c>
      <c r="J49" s="6"/>
      <c r="K49" s="6">
        <v>29641736208</v>
      </c>
      <c r="L49" s="6"/>
      <c r="M49" s="6">
        <v>0</v>
      </c>
      <c r="N49" s="6"/>
      <c r="O49" s="6">
        <v>0</v>
      </c>
      <c r="P49" s="6"/>
      <c r="Q49" s="6">
        <v>11877966</v>
      </c>
      <c r="R49" s="6"/>
      <c r="S49" s="6">
        <v>7270</v>
      </c>
      <c r="T49" s="6"/>
      <c r="U49" s="6">
        <v>115582693164</v>
      </c>
      <c r="V49" s="6"/>
      <c r="W49" s="6">
        <v>85839013583.720993</v>
      </c>
      <c r="X49" s="6"/>
      <c r="Y49" s="8">
        <v>6.8389500695437075E-3</v>
      </c>
    </row>
    <row r="50" spans="1:25">
      <c r="A50" s="5" t="s">
        <v>56</v>
      </c>
      <c r="C50" s="6">
        <v>8700000</v>
      </c>
      <c r="D50" s="6"/>
      <c r="E50" s="6">
        <v>34862392156</v>
      </c>
      <c r="F50" s="6"/>
      <c r="G50" s="6">
        <v>159041041650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8700000</v>
      </c>
      <c r="R50" s="6"/>
      <c r="S50" s="6">
        <v>12640</v>
      </c>
      <c r="T50" s="6"/>
      <c r="U50" s="6">
        <v>26028325156</v>
      </c>
      <c r="V50" s="6"/>
      <c r="W50" s="6">
        <v>109313690400</v>
      </c>
      <c r="X50" s="6"/>
      <c r="Y50" s="8">
        <v>8.7092201943119348E-3</v>
      </c>
    </row>
    <row r="51" spans="1:25">
      <c r="A51" s="5" t="s">
        <v>57</v>
      </c>
      <c r="C51" s="6">
        <v>20999849</v>
      </c>
      <c r="D51" s="6"/>
      <c r="E51" s="6">
        <v>232094003354</v>
      </c>
      <c r="F51" s="6"/>
      <c r="G51" s="6">
        <v>304773538517.37</v>
      </c>
      <c r="H51" s="6"/>
      <c r="I51" s="6">
        <v>100000</v>
      </c>
      <c r="J51" s="6"/>
      <c r="K51" s="6">
        <v>1434329815</v>
      </c>
      <c r="L51" s="6"/>
      <c r="M51" s="6">
        <v>0</v>
      </c>
      <c r="N51" s="6"/>
      <c r="O51" s="6">
        <v>0</v>
      </c>
      <c r="P51" s="6"/>
      <c r="Q51" s="6">
        <v>21099849</v>
      </c>
      <c r="R51" s="6"/>
      <c r="S51" s="6">
        <v>14720</v>
      </c>
      <c r="T51" s="6"/>
      <c r="U51" s="6">
        <v>233528333169</v>
      </c>
      <c r="V51" s="6"/>
      <c r="W51" s="6">
        <v>308741768105.18402</v>
      </c>
      <c r="X51" s="6"/>
      <c r="Y51" s="8">
        <v>2.4598017245324295E-2</v>
      </c>
    </row>
    <row r="52" spans="1:25">
      <c r="A52" s="5" t="s">
        <v>58</v>
      </c>
      <c r="C52" s="6">
        <v>12400</v>
      </c>
      <c r="D52" s="6"/>
      <c r="E52" s="6">
        <v>10963769675</v>
      </c>
      <c r="F52" s="6"/>
      <c r="G52" s="6">
        <v>15431074615.5</v>
      </c>
      <c r="H52" s="6"/>
      <c r="I52" s="6">
        <v>65100</v>
      </c>
      <c r="J52" s="6"/>
      <c r="K52" s="6">
        <v>83777416344</v>
      </c>
      <c r="L52" s="6"/>
      <c r="M52" s="6">
        <v>0</v>
      </c>
      <c r="N52" s="6"/>
      <c r="O52" s="6">
        <v>0</v>
      </c>
      <c r="P52" s="6"/>
      <c r="Q52" s="6">
        <v>77500</v>
      </c>
      <c r="R52" s="6"/>
      <c r="S52" s="6">
        <v>1306500</v>
      </c>
      <c r="T52" s="6"/>
      <c r="U52" s="6">
        <v>94741186019</v>
      </c>
      <c r="V52" s="6"/>
      <c r="W52" s="6">
        <v>101127182812.5</v>
      </c>
      <c r="X52" s="6"/>
      <c r="Y52" s="8">
        <v>8.0569862706281834E-3</v>
      </c>
    </row>
    <row r="53" spans="1:25">
      <c r="A53" s="5" t="s">
        <v>59</v>
      </c>
      <c r="C53" s="6">
        <v>102000</v>
      </c>
      <c r="D53" s="6"/>
      <c r="E53" s="6">
        <v>115545699301</v>
      </c>
      <c r="F53" s="6"/>
      <c r="G53" s="6">
        <v>126831262500</v>
      </c>
      <c r="H53" s="6"/>
      <c r="I53" s="6">
        <v>200</v>
      </c>
      <c r="J53" s="6"/>
      <c r="K53" s="6">
        <v>253316250</v>
      </c>
      <c r="L53" s="6"/>
      <c r="M53" s="6">
        <v>0</v>
      </c>
      <c r="N53" s="6"/>
      <c r="O53" s="6">
        <v>0</v>
      </c>
      <c r="P53" s="6"/>
      <c r="Q53" s="6">
        <v>102200</v>
      </c>
      <c r="R53" s="6"/>
      <c r="S53" s="6">
        <v>1303000</v>
      </c>
      <c r="T53" s="6"/>
      <c r="U53" s="6">
        <v>115799015551</v>
      </c>
      <c r="V53" s="6"/>
      <c r="W53" s="6">
        <v>133000141750</v>
      </c>
      <c r="X53" s="6"/>
      <c r="Y53" s="8">
        <v>1.0596362780699331E-2</v>
      </c>
    </row>
    <row r="54" spans="1:25">
      <c r="A54" s="5" t="s">
        <v>60</v>
      </c>
      <c r="C54" s="6">
        <v>3100</v>
      </c>
      <c r="D54" s="6"/>
      <c r="E54" s="6">
        <v>2726726764</v>
      </c>
      <c r="F54" s="6"/>
      <c r="G54" s="6">
        <v>3885389185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3100</v>
      </c>
      <c r="R54" s="6"/>
      <c r="S54" s="6">
        <v>1305000</v>
      </c>
      <c r="T54" s="6"/>
      <c r="U54" s="6">
        <v>2726726764</v>
      </c>
      <c r="V54" s="6"/>
      <c r="W54" s="6">
        <v>4040443125</v>
      </c>
      <c r="X54" s="6"/>
      <c r="Y54" s="8">
        <v>3.2190943997458183E-4</v>
      </c>
    </row>
    <row r="55" spans="1:25">
      <c r="A55" s="5" t="s">
        <v>61</v>
      </c>
      <c r="C55" s="6">
        <v>6099933</v>
      </c>
      <c r="D55" s="6"/>
      <c r="E55" s="6">
        <v>212564896026</v>
      </c>
      <c r="F55" s="6"/>
      <c r="G55" s="6">
        <v>257704631942.625</v>
      </c>
      <c r="H55" s="6"/>
      <c r="I55" s="6">
        <v>141033</v>
      </c>
      <c r="J55" s="6"/>
      <c r="K55" s="6">
        <v>5756278553</v>
      </c>
      <c r="L55" s="6"/>
      <c r="M55" s="6">
        <v>0</v>
      </c>
      <c r="N55" s="6"/>
      <c r="O55" s="6">
        <v>0</v>
      </c>
      <c r="P55" s="6"/>
      <c r="Q55" s="6">
        <v>6240966</v>
      </c>
      <c r="R55" s="6"/>
      <c r="S55" s="6">
        <v>40800</v>
      </c>
      <c r="T55" s="6"/>
      <c r="U55" s="6">
        <v>218321174579</v>
      </c>
      <c r="V55" s="6"/>
      <c r="W55" s="6">
        <v>253116355893.84</v>
      </c>
      <c r="X55" s="6"/>
      <c r="Y55" s="8">
        <v>2.0166239655753843E-2</v>
      </c>
    </row>
    <row r="56" spans="1:25">
      <c r="A56" s="5" t="s">
        <v>62</v>
      </c>
      <c r="C56" s="6">
        <v>4824696</v>
      </c>
      <c r="D56" s="6"/>
      <c r="E56" s="6">
        <v>121085875002</v>
      </c>
      <c r="F56" s="6"/>
      <c r="G56" s="6">
        <v>73090873256.112</v>
      </c>
      <c r="H56" s="6"/>
      <c r="I56" s="6">
        <v>100000</v>
      </c>
      <c r="J56" s="6"/>
      <c r="K56" s="6">
        <v>1464357642</v>
      </c>
      <c r="L56" s="6"/>
      <c r="M56" s="6">
        <v>0</v>
      </c>
      <c r="N56" s="6"/>
      <c r="O56" s="6">
        <v>0</v>
      </c>
      <c r="P56" s="6"/>
      <c r="Q56" s="6">
        <v>4924696</v>
      </c>
      <c r="R56" s="6"/>
      <c r="S56" s="6">
        <v>13400</v>
      </c>
      <c r="T56" s="6"/>
      <c r="U56" s="6">
        <v>122550232644</v>
      </c>
      <c r="V56" s="6"/>
      <c r="W56" s="6">
        <v>65598280387.919998</v>
      </c>
      <c r="X56" s="6"/>
      <c r="Y56" s="8">
        <v>5.226334104868985E-3</v>
      </c>
    </row>
    <row r="57" spans="1:25">
      <c r="A57" s="5" t="s">
        <v>63</v>
      </c>
      <c r="C57" s="6">
        <v>3144860</v>
      </c>
      <c r="D57" s="6"/>
      <c r="E57" s="6">
        <v>80431422307</v>
      </c>
      <c r="F57" s="6"/>
      <c r="G57" s="6">
        <v>72495374044.770004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3144860</v>
      </c>
      <c r="R57" s="6"/>
      <c r="S57" s="6">
        <v>20390</v>
      </c>
      <c r="T57" s="6"/>
      <c r="U57" s="6">
        <v>80431422307</v>
      </c>
      <c r="V57" s="6"/>
      <c r="W57" s="6">
        <v>63742159412.370003</v>
      </c>
      <c r="X57" s="6"/>
      <c r="Y57" s="8">
        <v>5.0784535766003501E-3</v>
      </c>
    </row>
    <row r="58" spans="1:25">
      <c r="A58" s="5" t="s">
        <v>64</v>
      </c>
      <c r="C58" s="6">
        <v>9347168</v>
      </c>
      <c r="D58" s="6"/>
      <c r="E58" s="6">
        <v>60011895040</v>
      </c>
      <c r="F58" s="6"/>
      <c r="G58" s="6">
        <v>141612549372.44601</v>
      </c>
      <c r="H58" s="6"/>
      <c r="I58" s="6">
        <v>200000</v>
      </c>
      <c r="J58" s="6"/>
      <c r="K58" s="6">
        <v>2866395540</v>
      </c>
      <c r="L58" s="6"/>
      <c r="M58" s="6">
        <v>0</v>
      </c>
      <c r="N58" s="6"/>
      <c r="O58" s="6">
        <v>0</v>
      </c>
      <c r="P58" s="6"/>
      <c r="Q58" s="6">
        <v>9547168</v>
      </c>
      <c r="R58" s="6"/>
      <c r="S58" s="6">
        <v>14319</v>
      </c>
      <c r="T58" s="6"/>
      <c r="U58" s="6">
        <v>62878290580</v>
      </c>
      <c r="V58" s="6"/>
      <c r="W58" s="6">
        <v>135892498495.37801</v>
      </c>
      <c r="X58" s="6"/>
      <c r="Y58" s="8">
        <v>1.0826802094236591E-2</v>
      </c>
    </row>
    <row r="59" spans="1:25">
      <c r="A59" s="5" t="s">
        <v>65</v>
      </c>
      <c r="C59" s="6">
        <v>9670000</v>
      </c>
      <c r="D59" s="6"/>
      <c r="E59" s="6">
        <v>91014439676</v>
      </c>
      <c r="F59" s="6"/>
      <c r="G59" s="6">
        <v>78629951430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9670000</v>
      </c>
      <c r="R59" s="6"/>
      <c r="S59" s="6">
        <v>8210</v>
      </c>
      <c r="T59" s="6"/>
      <c r="U59" s="6">
        <v>91014439676</v>
      </c>
      <c r="V59" s="6"/>
      <c r="W59" s="6">
        <v>78918325335</v>
      </c>
      <c r="X59" s="6"/>
      <c r="Y59" s="8">
        <v>6.287566270920272E-3</v>
      </c>
    </row>
    <row r="60" spans="1:25">
      <c r="A60" s="5" t="s">
        <v>66</v>
      </c>
      <c r="C60" s="6">
        <v>6600000</v>
      </c>
      <c r="D60" s="6"/>
      <c r="E60" s="6">
        <v>51681162192</v>
      </c>
      <c r="F60" s="6"/>
      <c r="G60" s="6">
        <v>45137822400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6600000</v>
      </c>
      <c r="R60" s="6"/>
      <c r="S60" s="6">
        <v>6270</v>
      </c>
      <c r="T60" s="6"/>
      <c r="U60" s="6">
        <v>51681162192</v>
      </c>
      <c r="V60" s="6"/>
      <c r="W60" s="6">
        <v>41135777100</v>
      </c>
      <c r="X60" s="6"/>
      <c r="Y60" s="8">
        <v>3.2773620515151362E-3</v>
      </c>
    </row>
    <row r="61" spans="1:25">
      <c r="A61" s="5" t="s">
        <v>67</v>
      </c>
      <c r="C61" s="6">
        <v>2700000</v>
      </c>
      <c r="D61" s="6"/>
      <c r="E61" s="6">
        <v>81868514223</v>
      </c>
      <c r="F61" s="6"/>
      <c r="G61" s="6">
        <v>51606702180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2700000</v>
      </c>
      <c r="R61" s="6"/>
      <c r="S61" s="6">
        <v>15990</v>
      </c>
      <c r="T61" s="6"/>
      <c r="U61" s="6">
        <v>81868514223</v>
      </c>
      <c r="V61" s="6"/>
      <c r="W61" s="6">
        <v>42916120650</v>
      </c>
      <c r="X61" s="6"/>
      <c r="Y61" s="8">
        <v>3.4192052547016329E-3</v>
      </c>
    </row>
    <row r="62" spans="1:25">
      <c r="A62" s="5" t="s">
        <v>68</v>
      </c>
      <c r="C62" s="6">
        <v>81785</v>
      </c>
      <c r="D62" s="6"/>
      <c r="E62" s="6">
        <v>609083570</v>
      </c>
      <c r="F62" s="6"/>
      <c r="G62" s="6">
        <v>1373942609.325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81785</v>
      </c>
      <c r="R62" s="6"/>
      <c r="S62" s="6">
        <v>13287</v>
      </c>
      <c r="T62" s="6"/>
      <c r="U62" s="6">
        <v>609083570</v>
      </c>
      <c r="V62" s="6"/>
      <c r="W62" s="6">
        <v>1080211565.0947499</v>
      </c>
      <c r="X62" s="6"/>
      <c r="Y62" s="8">
        <v>8.6062416724085798E-5</v>
      </c>
    </row>
    <row r="63" spans="1:25">
      <c r="A63" s="5" t="s">
        <v>69</v>
      </c>
      <c r="C63" s="6">
        <v>12841998</v>
      </c>
      <c r="D63" s="6"/>
      <c r="E63" s="6">
        <v>146929574491</v>
      </c>
      <c r="F63" s="6"/>
      <c r="G63" s="6">
        <v>137868351608.51999</v>
      </c>
      <c r="H63" s="6"/>
      <c r="I63" s="6">
        <v>418002</v>
      </c>
      <c r="J63" s="6"/>
      <c r="K63" s="6">
        <v>4254139261</v>
      </c>
      <c r="L63" s="6"/>
      <c r="M63" s="6">
        <v>0</v>
      </c>
      <c r="N63" s="6"/>
      <c r="O63" s="6">
        <v>0</v>
      </c>
      <c r="P63" s="6"/>
      <c r="Q63" s="6">
        <v>13260000</v>
      </c>
      <c r="R63" s="6"/>
      <c r="S63" s="6">
        <v>10240</v>
      </c>
      <c r="T63" s="6"/>
      <c r="U63" s="6">
        <v>151183713752</v>
      </c>
      <c r="V63" s="6"/>
      <c r="W63" s="6">
        <v>134974494720</v>
      </c>
      <c r="X63" s="6"/>
      <c r="Y63" s="8">
        <v>1.0753663066638847E-2</v>
      </c>
    </row>
    <row r="64" spans="1:25">
      <c r="A64" s="5" t="s">
        <v>70</v>
      </c>
      <c r="C64" s="6">
        <v>1700000</v>
      </c>
      <c r="D64" s="6"/>
      <c r="E64" s="6">
        <v>72727376058</v>
      </c>
      <c r="F64" s="6"/>
      <c r="G64" s="6">
        <v>54111807585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1700000</v>
      </c>
      <c r="R64" s="6"/>
      <c r="S64" s="6">
        <v>26030</v>
      </c>
      <c r="T64" s="6"/>
      <c r="U64" s="6">
        <v>72727376058</v>
      </c>
      <c r="V64" s="6"/>
      <c r="W64" s="6">
        <v>43987706550</v>
      </c>
      <c r="X64" s="6"/>
      <c r="Y64" s="8">
        <v>3.504580449026057E-3</v>
      </c>
    </row>
    <row r="65" spans="1:25">
      <c r="A65" s="5" t="s">
        <v>71</v>
      </c>
      <c r="C65" s="6">
        <v>328467</v>
      </c>
      <c r="D65" s="6"/>
      <c r="E65" s="6">
        <v>2110669503</v>
      </c>
      <c r="F65" s="6"/>
      <c r="G65" s="6">
        <v>10904215502.604601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328467</v>
      </c>
      <c r="R65" s="6"/>
      <c r="S65" s="6">
        <v>31913</v>
      </c>
      <c r="T65" s="6"/>
      <c r="U65" s="6">
        <v>2110669503</v>
      </c>
      <c r="V65" s="6"/>
      <c r="W65" s="6">
        <v>10419997285.142599</v>
      </c>
      <c r="X65" s="6"/>
      <c r="Y65" s="8">
        <v>8.3018010322739465E-4</v>
      </c>
    </row>
    <row r="66" spans="1:25">
      <c r="A66" s="5" t="s">
        <v>72</v>
      </c>
      <c r="C66" s="6">
        <v>1100793</v>
      </c>
      <c r="D66" s="6"/>
      <c r="E66" s="6">
        <v>34206692047</v>
      </c>
      <c r="F66" s="6"/>
      <c r="G66" s="6">
        <v>25878853611.022499</v>
      </c>
      <c r="H66" s="6"/>
      <c r="I66" s="6">
        <v>1871348</v>
      </c>
      <c r="J66" s="6"/>
      <c r="K66" s="6">
        <v>0</v>
      </c>
      <c r="L66" s="6"/>
      <c r="M66" s="6">
        <v>-500793</v>
      </c>
      <c r="N66" s="6"/>
      <c r="O66" s="6">
        <v>2355054484</v>
      </c>
      <c r="P66" s="6"/>
      <c r="Q66" s="6">
        <v>2471348</v>
      </c>
      <c r="R66" s="6"/>
      <c r="S66" s="6">
        <v>4619</v>
      </c>
      <c r="T66" s="6"/>
      <c r="U66" s="6">
        <v>16497983394</v>
      </c>
      <c r="V66" s="6"/>
      <c r="W66" s="6">
        <v>11347236231.3486</v>
      </c>
      <c r="X66" s="6"/>
      <c r="Y66" s="8">
        <v>9.0405491365324253E-4</v>
      </c>
    </row>
    <row r="67" spans="1:25">
      <c r="A67" s="5" t="s">
        <v>73</v>
      </c>
      <c r="C67" s="6">
        <v>5193373</v>
      </c>
      <c r="D67" s="6"/>
      <c r="E67" s="6">
        <v>47483519493</v>
      </c>
      <c r="F67" s="6"/>
      <c r="G67" s="6">
        <v>56116075321.165497</v>
      </c>
      <c r="H67" s="6"/>
      <c r="I67" s="6">
        <v>0</v>
      </c>
      <c r="J67" s="6"/>
      <c r="K67" s="6">
        <v>0</v>
      </c>
      <c r="L67" s="6"/>
      <c r="M67" s="6">
        <v>-4419772</v>
      </c>
      <c r="N67" s="6"/>
      <c r="O67" s="6">
        <v>48839965576</v>
      </c>
      <c r="P67" s="6"/>
      <c r="Q67" s="6">
        <v>773601</v>
      </c>
      <c r="R67" s="6"/>
      <c r="S67" s="6">
        <v>11400</v>
      </c>
      <c r="T67" s="6"/>
      <c r="U67" s="6">
        <v>7073109943</v>
      </c>
      <c r="V67" s="6"/>
      <c r="W67" s="6">
        <v>8766578044.1700001</v>
      </c>
      <c r="X67" s="6"/>
      <c r="Y67" s="8">
        <v>6.9844919019673853E-4</v>
      </c>
    </row>
    <row r="68" spans="1:25">
      <c r="A68" s="5" t="s">
        <v>74</v>
      </c>
      <c r="C68" s="6">
        <v>3500000</v>
      </c>
      <c r="D68" s="6"/>
      <c r="E68" s="6">
        <v>48292270051</v>
      </c>
      <c r="F68" s="6"/>
      <c r="G68" s="6">
        <v>51839707500</v>
      </c>
      <c r="H68" s="6"/>
      <c r="I68" s="6">
        <v>300000</v>
      </c>
      <c r="J68" s="6"/>
      <c r="K68" s="6">
        <v>3903188553</v>
      </c>
      <c r="L68" s="6"/>
      <c r="M68" s="6">
        <v>-100000</v>
      </c>
      <c r="N68" s="6"/>
      <c r="O68" s="6">
        <v>1430437964</v>
      </c>
      <c r="P68" s="6"/>
      <c r="Q68" s="6">
        <v>3700000</v>
      </c>
      <c r="R68" s="6"/>
      <c r="S68" s="6">
        <v>14720</v>
      </c>
      <c r="T68" s="6"/>
      <c r="U68" s="6">
        <v>50821893904</v>
      </c>
      <c r="V68" s="6"/>
      <c r="W68" s="6">
        <v>54139939200</v>
      </c>
      <c r="X68" s="6"/>
      <c r="Y68" s="8">
        <v>4.3134272575931654E-3</v>
      </c>
    </row>
    <row r="69" spans="1:25">
      <c r="A69" s="5" t="s">
        <v>75</v>
      </c>
      <c r="C69" s="6">
        <v>691927</v>
      </c>
      <c r="D69" s="6"/>
      <c r="E69" s="6">
        <v>25665640367</v>
      </c>
      <c r="F69" s="6"/>
      <c r="G69" s="6">
        <v>20861278341.835499</v>
      </c>
      <c r="H69" s="6"/>
      <c r="I69" s="6">
        <v>460811</v>
      </c>
      <c r="J69" s="6"/>
      <c r="K69" s="6">
        <v>13421759380</v>
      </c>
      <c r="L69" s="6"/>
      <c r="M69" s="6">
        <v>0</v>
      </c>
      <c r="N69" s="6"/>
      <c r="O69" s="6">
        <v>0</v>
      </c>
      <c r="P69" s="6"/>
      <c r="Q69" s="6">
        <v>1152738</v>
      </c>
      <c r="R69" s="6"/>
      <c r="S69" s="6">
        <v>25860</v>
      </c>
      <c r="T69" s="6"/>
      <c r="U69" s="6">
        <v>39087399747</v>
      </c>
      <c r="V69" s="6"/>
      <c r="W69" s="6">
        <v>29632436342.153999</v>
      </c>
      <c r="X69" s="6"/>
      <c r="Y69" s="8">
        <v>2.3608700067978905E-3</v>
      </c>
    </row>
    <row r="70" spans="1:25">
      <c r="A70" s="5" t="s">
        <v>76</v>
      </c>
      <c r="C70" s="6">
        <v>7452437</v>
      </c>
      <c r="D70" s="6"/>
      <c r="E70" s="6">
        <v>50391882241</v>
      </c>
      <c r="F70" s="6"/>
      <c r="G70" s="6">
        <v>50597288848.975502</v>
      </c>
      <c r="H70" s="6"/>
      <c r="I70" s="6">
        <v>1260332</v>
      </c>
      <c r="J70" s="6"/>
      <c r="K70" s="6">
        <v>7625815344</v>
      </c>
      <c r="L70" s="6"/>
      <c r="M70" s="6">
        <v>0</v>
      </c>
      <c r="N70" s="6"/>
      <c r="O70" s="6">
        <v>0</v>
      </c>
      <c r="P70" s="6"/>
      <c r="Q70" s="6">
        <v>8712769</v>
      </c>
      <c r="R70" s="6"/>
      <c r="S70" s="6">
        <v>6160</v>
      </c>
      <c r="T70" s="6"/>
      <c r="U70" s="6">
        <v>58017697585</v>
      </c>
      <c r="V70" s="6"/>
      <c r="W70" s="6">
        <v>53351316630.612</v>
      </c>
      <c r="X70" s="6"/>
      <c r="Y70" s="8">
        <v>4.250596265593245E-3</v>
      </c>
    </row>
    <row r="71" spans="1:25">
      <c r="A71" s="5" t="s">
        <v>77</v>
      </c>
      <c r="C71" s="6">
        <v>89149162</v>
      </c>
      <c r="D71" s="6"/>
      <c r="E71" s="6">
        <v>340070103375</v>
      </c>
      <c r="F71" s="6"/>
      <c r="G71" s="6">
        <v>590200705077.42603</v>
      </c>
      <c r="H71" s="6"/>
      <c r="I71" s="6">
        <v>0</v>
      </c>
      <c r="J71" s="6"/>
      <c r="K71" s="6">
        <v>0</v>
      </c>
      <c r="L71" s="6"/>
      <c r="M71" s="6">
        <v>0</v>
      </c>
      <c r="N71" s="6"/>
      <c r="O71" s="6">
        <v>0</v>
      </c>
      <c r="P71" s="6"/>
      <c r="Q71" s="6">
        <v>89149162</v>
      </c>
      <c r="R71" s="6"/>
      <c r="S71" s="6">
        <v>6430</v>
      </c>
      <c r="T71" s="6"/>
      <c r="U71" s="6">
        <v>340070103375</v>
      </c>
      <c r="V71" s="6"/>
      <c r="W71" s="6">
        <v>569818398445.62305</v>
      </c>
      <c r="X71" s="6"/>
      <c r="Y71" s="8">
        <v>4.5398466419656294E-2</v>
      </c>
    </row>
    <row r="72" spans="1:25">
      <c r="A72" s="5" t="s">
        <v>78</v>
      </c>
      <c r="C72" s="6">
        <v>10201307</v>
      </c>
      <c r="D72" s="6"/>
      <c r="E72" s="6">
        <v>131374274848</v>
      </c>
      <c r="F72" s="6"/>
      <c r="G72" s="6">
        <v>245402743205.07001</v>
      </c>
      <c r="H72" s="6"/>
      <c r="I72" s="6">
        <v>449886</v>
      </c>
      <c r="J72" s="6"/>
      <c r="K72" s="6">
        <v>10467892332</v>
      </c>
      <c r="L72" s="6"/>
      <c r="M72" s="6">
        <v>0</v>
      </c>
      <c r="N72" s="6"/>
      <c r="O72" s="6">
        <v>0</v>
      </c>
      <c r="P72" s="6"/>
      <c r="Q72" s="6">
        <v>10651193</v>
      </c>
      <c r="R72" s="6"/>
      <c r="S72" s="6">
        <v>22430</v>
      </c>
      <c r="T72" s="6"/>
      <c r="U72" s="6">
        <v>141842167180</v>
      </c>
      <c r="V72" s="6"/>
      <c r="W72" s="6">
        <v>237484766749.009</v>
      </c>
      <c r="X72" s="6"/>
      <c r="Y72" s="8">
        <v>1.8920842566412237E-2</v>
      </c>
    </row>
    <row r="73" spans="1:25">
      <c r="A73" s="5" t="s">
        <v>79</v>
      </c>
      <c r="C73" s="6">
        <v>3124953</v>
      </c>
      <c r="D73" s="6"/>
      <c r="E73" s="6">
        <v>67561623850</v>
      </c>
      <c r="F73" s="6"/>
      <c r="G73" s="6">
        <v>72999448946.774994</v>
      </c>
      <c r="H73" s="6"/>
      <c r="I73" s="6">
        <v>0</v>
      </c>
      <c r="J73" s="6"/>
      <c r="K73" s="6">
        <v>0</v>
      </c>
      <c r="L73" s="6"/>
      <c r="M73" s="6">
        <v>-324953</v>
      </c>
      <c r="N73" s="6"/>
      <c r="O73" s="6">
        <v>7182849845</v>
      </c>
      <c r="P73" s="6"/>
      <c r="Q73" s="6">
        <v>2800000</v>
      </c>
      <c r="R73" s="6"/>
      <c r="S73" s="6">
        <v>22200</v>
      </c>
      <c r="T73" s="6"/>
      <c r="U73" s="6">
        <v>60536125435</v>
      </c>
      <c r="V73" s="6"/>
      <c r="W73" s="6">
        <v>61790148000</v>
      </c>
      <c r="X73" s="6"/>
      <c r="Y73" s="8">
        <v>4.9229332831226347E-3</v>
      </c>
    </row>
    <row r="74" spans="1:25">
      <c r="A74" s="5" t="s">
        <v>80</v>
      </c>
      <c r="C74" s="6">
        <v>38685131</v>
      </c>
      <c r="D74" s="6"/>
      <c r="E74" s="6">
        <v>226509477475</v>
      </c>
      <c r="F74" s="6"/>
      <c r="G74" s="6">
        <v>424542697354.87201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v>38685131</v>
      </c>
      <c r="R74" s="6"/>
      <c r="S74" s="6">
        <v>10170</v>
      </c>
      <c r="T74" s="6"/>
      <c r="U74" s="6">
        <v>226509477475</v>
      </c>
      <c r="V74" s="6"/>
      <c r="W74" s="6">
        <v>391086886965.49298</v>
      </c>
      <c r="X74" s="6"/>
      <c r="Y74" s="8">
        <v>3.115860237841225E-2</v>
      </c>
    </row>
    <row r="75" spans="1:25">
      <c r="A75" s="5" t="s">
        <v>81</v>
      </c>
      <c r="C75" s="6">
        <v>22221453</v>
      </c>
      <c r="D75" s="6"/>
      <c r="E75" s="6">
        <v>37618623688</v>
      </c>
      <c r="F75" s="6"/>
      <c r="G75" s="6">
        <v>67593060185.228996</v>
      </c>
      <c r="H75" s="6"/>
      <c r="I75" s="6">
        <v>0</v>
      </c>
      <c r="J75" s="6"/>
      <c r="K75" s="6">
        <v>0</v>
      </c>
      <c r="L75" s="6"/>
      <c r="M75" s="6">
        <v>0</v>
      </c>
      <c r="N75" s="6"/>
      <c r="O75" s="6">
        <v>0</v>
      </c>
      <c r="P75" s="6"/>
      <c r="Q75" s="6">
        <v>22221453</v>
      </c>
      <c r="R75" s="6"/>
      <c r="S75" s="6">
        <v>2366</v>
      </c>
      <c r="T75" s="6"/>
      <c r="U75" s="6">
        <v>37618623688</v>
      </c>
      <c r="V75" s="6"/>
      <c r="W75" s="6">
        <v>52263130849.101898</v>
      </c>
      <c r="X75" s="6"/>
      <c r="Y75" s="8">
        <v>4.163898528568616E-3</v>
      </c>
    </row>
    <row r="76" spans="1:25">
      <c r="A76" s="5" t="s">
        <v>82</v>
      </c>
      <c r="C76" s="6">
        <v>25979357</v>
      </c>
      <c r="D76" s="6"/>
      <c r="E76" s="6">
        <v>329675935200</v>
      </c>
      <c r="F76" s="6"/>
      <c r="G76" s="6">
        <v>337788120122.11798</v>
      </c>
      <c r="H76" s="6"/>
      <c r="I76" s="6">
        <v>0</v>
      </c>
      <c r="J76" s="6"/>
      <c r="K76" s="6">
        <v>0</v>
      </c>
      <c r="L76" s="6"/>
      <c r="M76" s="6">
        <v>0</v>
      </c>
      <c r="N76" s="6"/>
      <c r="O76" s="6">
        <v>0</v>
      </c>
      <c r="P76" s="6"/>
      <c r="Q76" s="6">
        <v>25979357</v>
      </c>
      <c r="R76" s="6"/>
      <c r="S76" s="6">
        <v>13440</v>
      </c>
      <c r="T76" s="6"/>
      <c r="U76" s="6">
        <v>329675935200</v>
      </c>
      <c r="V76" s="6"/>
      <c r="W76" s="6">
        <v>347085040859.42401</v>
      </c>
      <c r="X76" s="6"/>
      <c r="Y76" s="8">
        <v>2.765289540528108E-2</v>
      </c>
    </row>
    <row r="77" spans="1:25">
      <c r="A77" s="5" t="s">
        <v>83</v>
      </c>
      <c r="C77" s="6">
        <v>5000000</v>
      </c>
      <c r="D77" s="6"/>
      <c r="E77" s="6">
        <v>91084448000</v>
      </c>
      <c r="F77" s="6"/>
      <c r="G77" s="6">
        <v>159048000000</v>
      </c>
      <c r="H77" s="6"/>
      <c r="I77" s="6">
        <v>0</v>
      </c>
      <c r="J77" s="6"/>
      <c r="K77" s="6">
        <v>0</v>
      </c>
      <c r="L77" s="6"/>
      <c r="M77" s="6">
        <v>0</v>
      </c>
      <c r="N77" s="6"/>
      <c r="O77" s="6">
        <v>0</v>
      </c>
      <c r="P77" s="6"/>
      <c r="Q77" s="6">
        <v>5000000</v>
      </c>
      <c r="R77" s="6"/>
      <c r="S77" s="6">
        <v>32390</v>
      </c>
      <c r="T77" s="6"/>
      <c r="U77" s="6">
        <v>91084448000</v>
      </c>
      <c r="V77" s="6"/>
      <c r="W77" s="6">
        <v>160986397500</v>
      </c>
      <c r="X77" s="6"/>
      <c r="Y77" s="8">
        <v>1.2826078590761111E-2</v>
      </c>
    </row>
    <row r="78" spans="1:25">
      <c r="A78" s="5" t="s">
        <v>84</v>
      </c>
      <c r="C78" s="6">
        <v>600153</v>
      </c>
      <c r="D78" s="6"/>
      <c r="E78" s="6">
        <v>115199356983</v>
      </c>
      <c r="F78" s="6"/>
      <c r="G78" s="6">
        <v>85431151819.969696</v>
      </c>
      <c r="H78" s="6"/>
      <c r="I78" s="6">
        <v>4201071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4801224</v>
      </c>
      <c r="R78" s="6"/>
      <c r="S78" s="6">
        <v>16748</v>
      </c>
      <c r="T78" s="6"/>
      <c r="U78" s="6">
        <v>115199356983</v>
      </c>
      <c r="V78" s="6"/>
      <c r="W78" s="6">
        <v>79932454699.665604</v>
      </c>
      <c r="X78" s="6"/>
      <c r="Y78" s="8">
        <v>6.3683637987511539E-3</v>
      </c>
    </row>
    <row r="79" spans="1:25">
      <c r="A79" s="5" t="s">
        <v>85</v>
      </c>
      <c r="C79" s="6">
        <v>15640728</v>
      </c>
      <c r="D79" s="6"/>
      <c r="E79" s="6">
        <v>242188363413</v>
      </c>
      <c r="F79" s="6"/>
      <c r="G79" s="6">
        <v>364903713237.34802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v>15640728</v>
      </c>
      <c r="R79" s="6"/>
      <c r="S79" s="6">
        <v>24030</v>
      </c>
      <c r="T79" s="6"/>
      <c r="U79" s="6">
        <v>242188363413</v>
      </c>
      <c r="V79" s="6"/>
      <c r="W79" s="6">
        <v>373610406011.65198</v>
      </c>
      <c r="X79" s="6"/>
      <c r="Y79" s="8">
        <v>2.9766219408888975E-2</v>
      </c>
    </row>
    <row r="80" spans="1:25">
      <c r="A80" s="5" t="s">
        <v>86</v>
      </c>
      <c r="C80" s="6">
        <v>9313336</v>
      </c>
      <c r="D80" s="6"/>
      <c r="E80" s="6">
        <v>115476609875</v>
      </c>
      <c r="F80" s="6"/>
      <c r="G80" s="6">
        <v>71193417494.651993</v>
      </c>
      <c r="H80" s="6"/>
      <c r="I80" s="6">
        <v>0</v>
      </c>
      <c r="J80" s="6"/>
      <c r="K80" s="6">
        <v>0</v>
      </c>
      <c r="L80" s="6"/>
      <c r="M80" s="6">
        <v>0</v>
      </c>
      <c r="N80" s="6"/>
      <c r="O80" s="6">
        <v>0</v>
      </c>
      <c r="P80" s="6"/>
      <c r="Q80" s="6">
        <v>9313336</v>
      </c>
      <c r="R80" s="6"/>
      <c r="S80" s="6">
        <v>7050</v>
      </c>
      <c r="T80" s="6"/>
      <c r="U80" s="6">
        <v>115476609875</v>
      </c>
      <c r="V80" s="6"/>
      <c r="W80" s="6">
        <v>65268347638.139999</v>
      </c>
      <c r="X80" s="6"/>
      <c r="Y80" s="8">
        <v>5.2000477636373029E-3</v>
      </c>
    </row>
    <row r="81" spans="1:25">
      <c r="A81" s="5" t="s">
        <v>87</v>
      </c>
      <c r="C81" s="6">
        <v>218674</v>
      </c>
      <c r="D81" s="6"/>
      <c r="E81" s="6">
        <v>4420652546</v>
      </c>
      <c r="F81" s="6"/>
      <c r="G81" s="6">
        <v>4510487461.2749996</v>
      </c>
      <c r="H81" s="6"/>
      <c r="I81" s="6">
        <v>0</v>
      </c>
      <c r="J81" s="6"/>
      <c r="K81" s="6">
        <v>0</v>
      </c>
      <c r="L81" s="6"/>
      <c r="M81" s="6">
        <v>0</v>
      </c>
      <c r="N81" s="6"/>
      <c r="O81" s="6">
        <v>0</v>
      </c>
      <c r="P81" s="6"/>
      <c r="Q81" s="6">
        <v>218674</v>
      </c>
      <c r="R81" s="6"/>
      <c r="S81" s="6">
        <v>19700</v>
      </c>
      <c r="T81" s="6"/>
      <c r="U81" s="6">
        <v>4420652546</v>
      </c>
      <c r="V81" s="6"/>
      <c r="W81" s="6">
        <v>4282245927.0900002</v>
      </c>
      <c r="X81" s="6"/>
      <c r="Y81" s="8">
        <v>3.4117430825683897E-4</v>
      </c>
    </row>
    <row r="82" spans="1:25">
      <c r="A82" s="5" t="s">
        <v>88</v>
      </c>
      <c r="C82" s="6">
        <v>700215</v>
      </c>
      <c r="D82" s="6"/>
      <c r="E82" s="6">
        <v>3263001900</v>
      </c>
      <c r="F82" s="6"/>
      <c r="G82" s="6">
        <v>16635564425.924999</v>
      </c>
      <c r="H82" s="6"/>
      <c r="I82" s="6">
        <v>0</v>
      </c>
      <c r="J82" s="6"/>
      <c r="K82" s="6">
        <v>0</v>
      </c>
      <c r="L82" s="6"/>
      <c r="M82" s="6">
        <v>0</v>
      </c>
      <c r="N82" s="6"/>
      <c r="O82" s="6">
        <v>0</v>
      </c>
      <c r="P82" s="6"/>
      <c r="Q82" s="6">
        <v>700215</v>
      </c>
      <c r="R82" s="6"/>
      <c r="S82" s="6">
        <v>21220</v>
      </c>
      <c r="T82" s="6"/>
      <c r="U82" s="6">
        <v>3263001900</v>
      </c>
      <c r="V82" s="6"/>
      <c r="W82" s="6">
        <v>14770153854.315001</v>
      </c>
      <c r="X82" s="6"/>
      <c r="Y82" s="8">
        <v>1.1767649756438418E-3</v>
      </c>
    </row>
    <row r="83" spans="1:25">
      <c r="A83" s="5" t="s">
        <v>89</v>
      </c>
      <c r="C83" s="6">
        <v>4501321</v>
      </c>
      <c r="D83" s="6"/>
      <c r="E83" s="6">
        <v>114171916604</v>
      </c>
      <c r="F83" s="6"/>
      <c r="G83" s="6">
        <v>127613827754.226</v>
      </c>
      <c r="H83" s="6"/>
      <c r="I83" s="6">
        <v>0</v>
      </c>
      <c r="J83" s="6"/>
      <c r="K83" s="6">
        <v>0</v>
      </c>
      <c r="L83" s="6"/>
      <c r="M83" s="6">
        <v>0</v>
      </c>
      <c r="N83" s="6"/>
      <c r="O83" s="6">
        <v>0</v>
      </c>
      <c r="P83" s="6"/>
      <c r="Q83" s="6">
        <v>4501321</v>
      </c>
      <c r="R83" s="6"/>
      <c r="S83" s="6">
        <v>28370</v>
      </c>
      <c r="T83" s="6"/>
      <c r="U83" s="6">
        <v>114171916604</v>
      </c>
      <c r="V83" s="6"/>
      <c r="W83" s="6">
        <v>126942647033.21899</v>
      </c>
      <c r="X83" s="6"/>
      <c r="Y83" s="8">
        <v>1.0113751178060336E-2</v>
      </c>
    </row>
    <row r="84" spans="1:25">
      <c r="A84" s="5" t="s">
        <v>90</v>
      </c>
      <c r="C84" s="6">
        <v>11843573</v>
      </c>
      <c r="D84" s="6"/>
      <c r="E84" s="6">
        <v>162613113320</v>
      </c>
      <c r="F84" s="6"/>
      <c r="G84" s="6">
        <v>155758162488.79999</v>
      </c>
      <c r="H84" s="6"/>
      <c r="I84" s="6">
        <v>11843573</v>
      </c>
      <c r="J84" s="6"/>
      <c r="K84" s="6">
        <v>0</v>
      </c>
      <c r="L84" s="6"/>
      <c r="M84" s="6">
        <v>0</v>
      </c>
      <c r="N84" s="6"/>
      <c r="O84" s="6">
        <v>0</v>
      </c>
      <c r="P84" s="6"/>
      <c r="Q84" s="6">
        <v>23687146</v>
      </c>
      <c r="R84" s="6"/>
      <c r="S84" s="6">
        <v>6520</v>
      </c>
      <c r="T84" s="6"/>
      <c r="U84" s="6">
        <v>162613113320</v>
      </c>
      <c r="V84" s="6"/>
      <c r="W84" s="6">
        <v>153521272778.07599</v>
      </c>
      <c r="X84" s="6"/>
      <c r="Y84" s="8">
        <v>1.223131854978789E-2</v>
      </c>
    </row>
    <row r="85" spans="1:25">
      <c r="A85" s="5" t="s">
        <v>91</v>
      </c>
      <c r="C85" s="6">
        <v>3968114</v>
      </c>
      <c r="D85" s="6"/>
      <c r="E85" s="6">
        <v>140240993124</v>
      </c>
      <c r="F85" s="6"/>
      <c r="G85" s="6">
        <v>186527691991.75</v>
      </c>
      <c r="H85" s="6"/>
      <c r="I85" s="6">
        <v>0</v>
      </c>
      <c r="J85" s="6"/>
      <c r="K85" s="6">
        <v>0</v>
      </c>
      <c r="L85" s="6"/>
      <c r="M85" s="6">
        <v>0</v>
      </c>
      <c r="N85" s="6"/>
      <c r="O85" s="6">
        <v>0</v>
      </c>
      <c r="P85" s="6"/>
      <c r="Q85" s="6">
        <v>3968114</v>
      </c>
      <c r="R85" s="6"/>
      <c r="S85" s="6">
        <v>45000</v>
      </c>
      <c r="T85" s="6"/>
      <c r="U85" s="6">
        <v>140240993124</v>
      </c>
      <c r="V85" s="6"/>
      <c r="W85" s="6">
        <v>177502667476.5</v>
      </c>
      <c r="X85" s="6"/>
      <c r="Y85" s="8">
        <v>1.4141959808270915E-2</v>
      </c>
    </row>
    <row r="86" spans="1:25">
      <c r="A86" s="5" t="s">
        <v>92</v>
      </c>
      <c r="C86" s="6">
        <v>4500000</v>
      </c>
      <c r="D86" s="6"/>
      <c r="E86" s="6">
        <v>78523701516</v>
      </c>
      <c r="F86" s="6"/>
      <c r="G86" s="6">
        <v>76850005500</v>
      </c>
      <c r="H86" s="6"/>
      <c r="I86" s="6">
        <v>0</v>
      </c>
      <c r="J86" s="6"/>
      <c r="K86" s="6">
        <v>0</v>
      </c>
      <c r="L86" s="6"/>
      <c r="M86" s="6">
        <v>0</v>
      </c>
      <c r="N86" s="6"/>
      <c r="O86" s="6">
        <v>0</v>
      </c>
      <c r="P86" s="6"/>
      <c r="Q86" s="6">
        <v>4500000</v>
      </c>
      <c r="R86" s="6"/>
      <c r="S86" s="6">
        <v>15154</v>
      </c>
      <c r="T86" s="6"/>
      <c r="U86" s="6">
        <v>78523701516</v>
      </c>
      <c r="V86" s="6"/>
      <c r="W86" s="6">
        <v>67787251650</v>
      </c>
      <c r="X86" s="6"/>
      <c r="Y86" s="8">
        <v>5.4007334198195268E-3</v>
      </c>
    </row>
    <row r="87" spans="1:25">
      <c r="A87" s="5" t="s">
        <v>93</v>
      </c>
      <c r="C87" s="6">
        <v>4680256</v>
      </c>
      <c r="D87" s="6"/>
      <c r="E87" s="6">
        <v>54512100991</v>
      </c>
      <c r="F87" s="6"/>
      <c r="G87" s="6">
        <v>54014462415.648003</v>
      </c>
      <c r="H87" s="6"/>
      <c r="I87" s="6">
        <v>7879035</v>
      </c>
      <c r="J87" s="6"/>
      <c r="K87" s="6">
        <v>88563758031</v>
      </c>
      <c r="L87" s="6"/>
      <c r="M87" s="6">
        <v>0</v>
      </c>
      <c r="N87" s="6"/>
      <c r="O87" s="6">
        <v>0</v>
      </c>
      <c r="P87" s="6"/>
      <c r="Q87" s="6">
        <v>12559291</v>
      </c>
      <c r="R87" s="6"/>
      <c r="S87" s="6">
        <v>10840</v>
      </c>
      <c r="T87" s="6"/>
      <c r="U87" s="6">
        <v>143075859022</v>
      </c>
      <c r="V87" s="6"/>
      <c r="W87" s="6">
        <v>135332665289.082</v>
      </c>
      <c r="X87" s="6"/>
      <c r="Y87" s="8">
        <v>1.0782199166205542E-2</v>
      </c>
    </row>
    <row r="88" spans="1:25">
      <c r="A88" s="5" t="s">
        <v>94</v>
      </c>
      <c r="C88" s="6">
        <v>10852522</v>
      </c>
      <c r="D88" s="6"/>
      <c r="E88" s="6">
        <v>25305424151</v>
      </c>
      <c r="F88" s="6"/>
      <c r="G88" s="6">
        <v>21230684570.388802</v>
      </c>
      <c r="H88" s="6"/>
      <c r="I88" s="6">
        <v>3210000</v>
      </c>
      <c r="J88" s="6"/>
      <c r="K88" s="6">
        <v>5383697708</v>
      </c>
      <c r="L88" s="6"/>
      <c r="M88" s="6">
        <v>0</v>
      </c>
      <c r="N88" s="6"/>
      <c r="O88" s="6">
        <v>0</v>
      </c>
      <c r="P88" s="6"/>
      <c r="Q88" s="6">
        <v>14062522</v>
      </c>
      <c r="R88" s="6"/>
      <c r="S88" s="6">
        <v>1721</v>
      </c>
      <c r="T88" s="6"/>
      <c r="U88" s="6">
        <v>30689121859</v>
      </c>
      <c r="V88" s="6"/>
      <c r="W88" s="6">
        <v>24057600839.8461</v>
      </c>
      <c r="X88" s="6"/>
      <c r="Y88" s="8">
        <v>1.9167127401371073E-3</v>
      </c>
    </row>
    <row r="89" spans="1:25">
      <c r="A89" s="5" t="s">
        <v>95</v>
      </c>
      <c r="C89" s="6">
        <v>5985523</v>
      </c>
      <c r="D89" s="6"/>
      <c r="E89" s="6">
        <v>27439162121</v>
      </c>
      <c r="F89" s="6"/>
      <c r="G89" s="6">
        <v>24930119288.848499</v>
      </c>
      <c r="H89" s="6"/>
      <c r="I89" s="6">
        <v>0</v>
      </c>
      <c r="J89" s="6"/>
      <c r="K89" s="6">
        <v>0</v>
      </c>
      <c r="L89" s="6"/>
      <c r="M89" s="6">
        <v>-5985523</v>
      </c>
      <c r="N89" s="6"/>
      <c r="O89" s="6">
        <v>24640807830</v>
      </c>
      <c r="P89" s="6"/>
      <c r="Q89" s="6">
        <v>0</v>
      </c>
      <c r="R89" s="6"/>
      <c r="S89" s="6">
        <v>0</v>
      </c>
      <c r="T89" s="6"/>
      <c r="U89" s="6">
        <v>0</v>
      </c>
      <c r="V89" s="6"/>
      <c r="W89" s="6">
        <v>0</v>
      </c>
      <c r="X89" s="6"/>
      <c r="Y89" s="8">
        <v>0</v>
      </c>
    </row>
    <row r="90" spans="1:25">
      <c r="A90" s="5" t="s">
        <v>96</v>
      </c>
      <c r="C90" s="6">
        <v>886900</v>
      </c>
      <c r="D90" s="6"/>
      <c r="E90" s="6">
        <v>11337242700</v>
      </c>
      <c r="F90" s="6"/>
      <c r="G90" s="6">
        <v>25567065405</v>
      </c>
      <c r="H90" s="6"/>
      <c r="I90" s="6">
        <v>0</v>
      </c>
      <c r="J90" s="6"/>
      <c r="K90" s="6">
        <v>0</v>
      </c>
      <c r="L90" s="6"/>
      <c r="M90" s="6">
        <v>0</v>
      </c>
      <c r="N90" s="6"/>
      <c r="O90" s="6">
        <v>0</v>
      </c>
      <c r="P90" s="6"/>
      <c r="Q90" s="6">
        <v>886900</v>
      </c>
      <c r="R90" s="6"/>
      <c r="S90" s="6">
        <v>29900</v>
      </c>
      <c r="T90" s="6"/>
      <c r="U90" s="6">
        <v>11337242700</v>
      </c>
      <c r="V90" s="6"/>
      <c r="W90" s="6">
        <v>26360526055.5</v>
      </c>
      <c r="X90" s="6"/>
      <c r="Y90" s="8">
        <v>2.1001909734743207E-3</v>
      </c>
    </row>
    <row r="91" spans="1:25">
      <c r="A91" s="5" t="s">
        <v>97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v>45093854</v>
      </c>
      <c r="J91" s="6"/>
      <c r="K91" s="6">
        <v>19326099532</v>
      </c>
      <c r="L91" s="6"/>
      <c r="M91" s="6">
        <v>0</v>
      </c>
      <c r="N91" s="6"/>
      <c r="O91" s="6">
        <v>0</v>
      </c>
      <c r="P91" s="6"/>
      <c r="Q91" s="6">
        <v>45093854</v>
      </c>
      <c r="R91" s="6"/>
      <c r="S91" s="6">
        <v>441</v>
      </c>
      <c r="T91" s="6"/>
      <c r="U91" s="6">
        <v>19326099532</v>
      </c>
      <c r="V91" s="6"/>
      <c r="W91" s="6">
        <v>19768065595.7967</v>
      </c>
      <c r="X91" s="6"/>
      <c r="Y91" s="8">
        <v>1.5749576787629485E-3</v>
      </c>
    </row>
    <row r="92" spans="1:25">
      <c r="A92" s="5" t="s">
        <v>98</v>
      </c>
      <c r="C92" s="6">
        <v>0</v>
      </c>
      <c r="D92" s="6"/>
      <c r="E92" s="6">
        <v>0</v>
      </c>
      <c r="F92" s="6"/>
      <c r="G92" s="6">
        <v>0</v>
      </c>
      <c r="H92" s="6"/>
      <c r="I92" s="6">
        <v>3941419</v>
      </c>
      <c r="J92" s="6"/>
      <c r="K92" s="6">
        <v>62918133501</v>
      </c>
      <c r="L92" s="6"/>
      <c r="M92" s="6">
        <v>0</v>
      </c>
      <c r="N92" s="6"/>
      <c r="O92" s="6">
        <v>0</v>
      </c>
      <c r="P92" s="6"/>
      <c r="Q92" s="6">
        <v>3941419</v>
      </c>
      <c r="R92" s="6"/>
      <c r="S92" s="6">
        <v>16640</v>
      </c>
      <c r="T92" s="6"/>
      <c r="U92" s="6">
        <v>62918133501</v>
      </c>
      <c r="V92" s="6"/>
      <c r="W92" s="6">
        <v>65194980147.648003</v>
      </c>
      <c r="X92" s="6"/>
      <c r="Y92" s="8">
        <v>5.1942024424569393E-3</v>
      </c>
    </row>
    <row r="93" spans="1:25">
      <c r="A93" s="5" t="s">
        <v>99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v>757022</v>
      </c>
      <c r="J93" s="6"/>
      <c r="K93" s="6">
        <v>5336257753</v>
      </c>
      <c r="L93" s="6"/>
      <c r="M93" s="6">
        <v>0</v>
      </c>
      <c r="N93" s="6"/>
      <c r="O93" s="6">
        <v>0</v>
      </c>
      <c r="P93" s="6"/>
      <c r="Q93" s="6">
        <v>757022</v>
      </c>
      <c r="R93" s="6"/>
      <c r="S93" s="6">
        <v>7200</v>
      </c>
      <c r="T93" s="6"/>
      <c r="U93" s="6">
        <v>5336257753</v>
      </c>
      <c r="V93" s="6"/>
      <c r="W93" s="6">
        <v>5418127577.5200005</v>
      </c>
      <c r="X93" s="6"/>
      <c r="Y93" s="8">
        <v>4.3167206175938956E-4</v>
      </c>
    </row>
    <row r="94" spans="1:25">
      <c r="A94" s="5" t="s">
        <v>100</v>
      </c>
      <c r="C94" s="6">
        <v>0</v>
      </c>
      <c r="D94" s="6"/>
      <c r="E94" s="6">
        <v>0</v>
      </c>
      <c r="F94" s="6"/>
      <c r="G94" s="6">
        <v>0</v>
      </c>
      <c r="H94" s="6"/>
      <c r="I94" s="6">
        <v>257784</v>
      </c>
      <c r="J94" s="6"/>
      <c r="K94" s="6">
        <v>2953987715</v>
      </c>
      <c r="L94" s="6"/>
      <c r="M94" s="6">
        <v>0</v>
      </c>
      <c r="N94" s="6"/>
      <c r="O94" s="6">
        <v>0</v>
      </c>
      <c r="P94" s="6"/>
      <c r="Q94" s="6">
        <v>257784</v>
      </c>
      <c r="R94" s="6"/>
      <c r="S94" s="6">
        <v>11400</v>
      </c>
      <c r="T94" s="6"/>
      <c r="U94" s="6">
        <v>2953987715</v>
      </c>
      <c r="V94" s="6"/>
      <c r="W94" s="6">
        <v>2921252080.2800002</v>
      </c>
      <c r="X94" s="6"/>
      <c r="Y94" s="8">
        <v>2.3274145980379556E-4</v>
      </c>
    </row>
    <row r="95" spans="1:25">
      <c r="A95" s="5" t="s">
        <v>101</v>
      </c>
      <c r="C95" s="6">
        <v>0</v>
      </c>
      <c r="D95" s="6"/>
      <c r="E95" s="6">
        <v>0</v>
      </c>
      <c r="F95" s="6"/>
      <c r="G95" s="6">
        <v>0</v>
      </c>
      <c r="H95" s="6"/>
      <c r="I95" s="6">
        <v>2531823</v>
      </c>
      <c r="J95" s="6"/>
      <c r="K95" s="6">
        <v>0</v>
      </c>
      <c r="L95" s="6"/>
      <c r="M95" s="6">
        <v>0</v>
      </c>
      <c r="N95" s="6"/>
      <c r="O95" s="6">
        <v>0</v>
      </c>
      <c r="P95" s="6"/>
      <c r="Q95" s="6">
        <v>2531823</v>
      </c>
      <c r="R95" s="6"/>
      <c r="S95" s="6">
        <v>3619</v>
      </c>
      <c r="T95" s="6"/>
      <c r="U95" s="6">
        <v>14365563702</v>
      </c>
      <c r="V95" s="6"/>
      <c r="W95" s="6">
        <v>9108149565.7498493</v>
      </c>
      <c r="X95" s="6"/>
      <c r="Y95" s="8">
        <v>7.2566281351015504E-4</v>
      </c>
    </row>
    <row r="96" spans="1:25">
      <c r="A96" s="5" t="s">
        <v>102</v>
      </c>
      <c r="C96" s="6">
        <v>0</v>
      </c>
      <c r="D96" s="6"/>
      <c r="E96" s="6">
        <v>0</v>
      </c>
      <c r="F96" s="6"/>
      <c r="G96" s="6">
        <v>0</v>
      </c>
      <c r="H96" s="6"/>
      <c r="I96" s="6">
        <v>1400</v>
      </c>
      <c r="J96" s="6"/>
      <c r="K96" s="6">
        <v>1774074221</v>
      </c>
      <c r="L96" s="6"/>
      <c r="M96" s="6">
        <v>0</v>
      </c>
      <c r="N96" s="6"/>
      <c r="O96" s="6">
        <v>0</v>
      </c>
      <c r="P96" s="6"/>
      <c r="Q96" s="6">
        <v>1400</v>
      </c>
      <c r="R96" s="6"/>
      <c r="S96" s="6">
        <v>1301500</v>
      </c>
      <c r="T96" s="6"/>
      <c r="U96" s="6">
        <v>1774074221</v>
      </c>
      <c r="V96" s="6"/>
      <c r="W96" s="6">
        <v>1819822375</v>
      </c>
      <c r="X96" s="6"/>
      <c r="Y96" s="8">
        <v>1.4498855285568793E-4</v>
      </c>
    </row>
    <row r="97" spans="1:25">
      <c r="A97" s="5" t="s">
        <v>103</v>
      </c>
      <c r="C97" s="6">
        <v>0</v>
      </c>
      <c r="D97" s="6"/>
      <c r="E97" s="6">
        <v>0</v>
      </c>
      <c r="F97" s="6"/>
      <c r="G97" s="6">
        <v>0</v>
      </c>
      <c r="H97" s="6"/>
      <c r="I97" s="6">
        <v>4437000</v>
      </c>
      <c r="J97" s="6"/>
      <c r="K97" s="6">
        <v>0</v>
      </c>
      <c r="L97" s="6"/>
      <c r="M97" s="6">
        <v>0</v>
      </c>
      <c r="N97" s="6"/>
      <c r="O97" s="6">
        <v>0</v>
      </c>
      <c r="P97" s="6"/>
      <c r="Q97" s="6">
        <v>4437000</v>
      </c>
      <c r="R97" s="6"/>
      <c r="S97" s="6">
        <v>11000</v>
      </c>
      <c r="T97" s="6"/>
      <c r="U97" s="6">
        <v>8834067000</v>
      </c>
      <c r="V97" s="6"/>
      <c r="W97" s="6">
        <v>48516598350</v>
      </c>
      <c r="X97" s="6"/>
      <c r="Y97" s="8">
        <v>3.8654054818109138E-3</v>
      </c>
    </row>
    <row r="98" spans="1:25" ht="24.75" thickBot="1">
      <c r="A98" s="5"/>
      <c r="C98" s="6"/>
      <c r="D98" s="6"/>
      <c r="E98" s="7">
        <f>SUM(E9:E97)</f>
        <v>6860604912763</v>
      </c>
      <c r="F98" s="6"/>
      <c r="G98" s="7">
        <f>SUM(G9:G97)</f>
        <v>9191324150735.9707</v>
      </c>
      <c r="H98" s="6"/>
      <c r="I98" s="6"/>
      <c r="J98" s="6"/>
      <c r="K98" s="7">
        <f>SUM(K9:K97)</f>
        <v>514183135482</v>
      </c>
      <c r="L98" s="6"/>
      <c r="M98" s="7">
        <f>SUM(M9:M97)</f>
        <v>-12598607</v>
      </c>
      <c r="N98" s="6"/>
      <c r="O98" s="7">
        <f>SUM(O9:O97)</f>
        <v>98716193469</v>
      </c>
      <c r="P98" s="6"/>
      <c r="Q98" s="6"/>
      <c r="R98" s="6"/>
      <c r="S98" s="6"/>
      <c r="T98" s="6"/>
      <c r="U98" s="7">
        <f>SUM(U9:U97)</f>
        <v>7287527857898</v>
      </c>
      <c r="V98" s="6"/>
      <c r="W98" s="7">
        <f>SUM(W9:W97)</f>
        <v>9201120041234.0703</v>
      </c>
      <c r="X98" s="6"/>
      <c r="Y98" s="9">
        <f>SUM(Y9:Y97)</f>
        <v>0.73306994010033011</v>
      </c>
    </row>
    <row r="99" spans="1:25" ht="24.75" thickTop="1">
      <c r="A99" s="5"/>
      <c r="G99" s="3"/>
    </row>
    <row r="100" spans="1:25">
      <c r="G100" s="3"/>
      <c r="W100" s="3"/>
      <c r="Y100" s="17"/>
    </row>
    <row r="101" spans="1:25">
      <c r="G101" s="6"/>
      <c r="W101" s="3"/>
      <c r="Y101" s="3"/>
    </row>
    <row r="102" spans="1:25">
      <c r="W102" s="6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"/>
  <sheetViews>
    <sheetView rightToLeft="1" workbookViewId="0">
      <selection activeCell="C21" sqref="C21"/>
    </sheetView>
  </sheetViews>
  <sheetFormatPr defaultRowHeight="24"/>
  <cols>
    <col min="1" max="1" width="32.28515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9" t="s">
        <v>3</v>
      </c>
      <c r="C6" s="20" t="s">
        <v>229</v>
      </c>
      <c r="D6" s="20" t="s">
        <v>4</v>
      </c>
      <c r="E6" s="20" t="s">
        <v>4</v>
      </c>
      <c r="F6" s="20" t="s">
        <v>4</v>
      </c>
      <c r="G6" s="20" t="s">
        <v>4</v>
      </c>
      <c r="H6" s="20" t="s">
        <v>4</v>
      </c>
      <c r="I6" s="20" t="s">
        <v>4</v>
      </c>
      <c r="K6" s="20" t="s">
        <v>6</v>
      </c>
      <c r="L6" s="20" t="s">
        <v>6</v>
      </c>
      <c r="M6" s="20" t="s">
        <v>6</v>
      </c>
      <c r="N6" s="19" t="s">
        <v>6</v>
      </c>
      <c r="O6" s="20" t="s">
        <v>6</v>
      </c>
      <c r="P6" s="20" t="s">
        <v>6</v>
      </c>
      <c r="Q6" s="20" t="s">
        <v>6</v>
      </c>
    </row>
    <row r="7" spans="1:17" ht="24.75">
      <c r="A7" s="20" t="s">
        <v>3</v>
      </c>
      <c r="C7" s="20" t="s">
        <v>104</v>
      </c>
      <c r="E7" s="20" t="s">
        <v>105</v>
      </c>
      <c r="G7" s="20" t="s">
        <v>106</v>
      </c>
      <c r="I7" s="20" t="s">
        <v>107</v>
      </c>
      <c r="K7" s="20" t="s">
        <v>104</v>
      </c>
      <c r="M7" s="20" t="s">
        <v>105</v>
      </c>
      <c r="N7" s="10"/>
      <c r="O7" s="20" t="s">
        <v>106</v>
      </c>
      <c r="Q7" s="20" t="s">
        <v>107</v>
      </c>
    </row>
    <row r="8" spans="1:17">
      <c r="A8" s="1" t="s">
        <v>108</v>
      </c>
      <c r="C8" s="3">
        <v>0</v>
      </c>
      <c r="E8" s="3">
        <v>28750</v>
      </c>
      <c r="G8" s="1" t="s">
        <v>230</v>
      </c>
      <c r="I8" s="3">
        <v>0</v>
      </c>
      <c r="K8" s="3">
        <v>1150528</v>
      </c>
      <c r="M8" s="3">
        <v>28750</v>
      </c>
      <c r="O8" s="1" t="s">
        <v>110</v>
      </c>
      <c r="Q8" s="3">
        <v>0.340410949169758</v>
      </c>
    </row>
    <row r="9" spans="1:17">
      <c r="A9" s="1" t="s">
        <v>111</v>
      </c>
      <c r="C9" s="3">
        <v>0</v>
      </c>
      <c r="E9" s="3">
        <v>3996</v>
      </c>
      <c r="G9" s="1" t="s">
        <v>230</v>
      </c>
      <c r="I9" s="3">
        <v>0</v>
      </c>
      <c r="K9" s="3">
        <v>1194767</v>
      </c>
      <c r="M9" s="3">
        <v>3996</v>
      </c>
      <c r="O9" s="1" t="s">
        <v>112</v>
      </c>
      <c r="Q9" s="3">
        <v>0.26362970110245998</v>
      </c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9"/>
  <sheetViews>
    <sheetView rightToLeft="1" topLeftCell="H1" workbookViewId="0">
      <selection activeCell="S31" sqref="S31"/>
    </sheetView>
  </sheetViews>
  <sheetFormatPr defaultRowHeight="24"/>
  <cols>
    <col min="1" max="1" width="41.28515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.42578125" style="1" customWidth="1"/>
    <col min="29" max="29" width="11.140625" style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4.75">
      <c r="A6" s="20" t="s">
        <v>113</v>
      </c>
      <c r="B6" s="20" t="s">
        <v>113</v>
      </c>
      <c r="C6" s="20" t="s">
        <v>113</v>
      </c>
      <c r="D6" s="20" t="s">
        <v>113</v>
      </c>
      <c r="E6" s="20" t="s">
        <v>113</v>
      </c>
      <c r="F6" s="20" t="s">
        <v>113</v>
      </c>
      <c r="G6" s="20" t="s">
        <v>113</v>
      </c>
      <c r="H6" s="20" t="s">
        <v>113</v>
      </c>
      <c r="I6" s="20" t="s">
        <v>113</v>
      </c>
      <c r="J6" s="20" t="s">
        <v>113</v>
      </c>
      <c r="K6" s="20" t="s">
        <v>113</v>
      </c>
      <c r="L6" s="20" t="s">
        <v>113</v>
      </c>
      <c r="M6" s="20" t="s">
        <v>113</v>
      </c>
      <c r="O6" s="20" t="s">
        <v>229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>
      <c r="A7" s="19" t="s">
        <v>114</v>
      </c>
      <c r="C7" s="19" t="s">
        <v>115</v>
      </c>
      <c r="E7" s="19" t="s">
        <v>116</v>
      </c>
      <c r="G7" s="19" t="s">
        <v>117</v>
      </c>
      <c r="I7" s="19" t="s">
        <v>118</v>
      </c>
      <c r="K7" s="19" t="s">
        <v>119</v>
      </c>
      <c r="M7" s="19" t="s">
        <v>107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120</v>
      </c>
      <c r="AG7" s="19" t="s">
        <v>8</v>
      </c>
      <c r="AI7" s="19" t="s">
        <v>9</v>
      </c>
      <c r="AK7" s="19" t="s">
        <v>13</v>
      </c>
    </row>
    <row r="8" spans="1:37" ht="24.75">
      <c r="A8" s="20" t="s">
        <v>114</v>
      </c>
      <c r="C8" s="20" t="s">
        <v>115</v>
      </c>
      <c r="E8" s="20" t="s">
        <v>116</v>
      </c>
      <c r="G8" s="20" t="s">
        <v>117</v>
      </c>
      <c r="I8" s="20" t="s">
        <v>118</v>
      </c>
      <c r="K8" s="20" t="s">
        <v>119</v>
      </c>
      <c r="M8" s="20" t="s">
        <v>107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120</v>
      </c>
      <c r="AG8" s="20" t="s">
        <v>8</v>
      </c>
      <c r="AI8" s="20" t="s">
        <v>9</v>
      </c>
      <c r="AK8" s="20" t="s">
        <v>13</v>
      </c>
    </row>
    <row r="9" spans="1:37" ht="24.75">
      <c r="A9" s="2" t="s">
        <v>121</v>
      </c>
      <c r="C9" s="1" t="s">
        <v>122</v>
      </c>
      <c r="E9" s="1" t="s">
        <v>122</v>
      </c>
      <c r="G9" s="1" t="s">
        <v>123</v>
      </c>
      <c r="I9" s="1" t="s">
        <v>124</v>
      </c>
      <c r="K9" s="3">
        <v>0</v>
      </c>
      <c r="M9" s="3">
        <v>0</v>
      </c>
      <c r="O9" s="3">
        <v>31029</v>
      </c>
      <c r="Q9" s="3">
        <v>26303643394</v>
      </c>
      <c r="S9" s="3">
        <v>30433931849</v>
      </c>
      <c r="U9" s="3">
        <v>0</v>
      </c>
      <c r="W9" s="3">
        <v>0</v>
      </c>
      <c r="Y9" s="3">
        <v>0</v>
      </c>
      <c r="AA9" s="3">
        <v>0</v>
      </c>
      <c r="AB9" s="3"/>
      <c r="AC9" s="3">
        <v>31029</v>
      </c>
      <c r="AE9" s="3">
        <v>997000</v>
      </c>
      <c r="AG9" s="3">
        <v>26303643394</v>
      </c>
      <c r="AI9" s="3">
        <v>30930305865</v>
      </c>
      <c r="AK9" s="8">
        <v>2.4642736282161314E-3</v>
      </c>
    </row>
    <row r="10" spans="1:37" ht="24.75">
      <c r="A10" s="2" t="s">
        <v>125</v>
      </c>
      <c r="C10" s="1" t="s">
        <v>122</v>
      </c>
      <c r="E10" s="1" t="s">
        <v>122</v>
      </c>
      <c r="G10" s="1" t="s">
        <v>126</v>
      </c>
      <c r="I10" s="1" t="s">
        <v>127</v>
      </c>
      <c r="K10" s="3">
        <v>0</v>
      </c>
      <c r="M10" s="3">
        <v>0</v>
      </c>
      <c r="O10" s="3">
        <v>91619</v>
      </c>
      <c r="Q10" s="3">
        <v>76079816686</v>
      </c>
      <c r="S10" s="3">
        <v>89185739696</v>
      </c>
      <c r="U10" s="3">
        <v>0</v>
      </c>
      <c r="W10" s="3">
        <v>0</v>
      </c>
      <c r="Y10" s="3">
        <v>0</v>
      </c>
      <c r="AA10" s="3">
        <v>0</v>
      </c>
      <c r="AB10" s="3"/>
      <c r="AC10" s="3">
        <v>91619</v>
      </c>
      <c r="AE10" s="3">
        <v>990000</v>
      </c>
      <c r="AG10" s="3">
        <v>76079816686</v>
      </c>
      <c r="AI10" s="3">
        <v>90686370115</v>
      </c>
      <c r="AK10" s="8">
        <v>7.2251477657038678E-3</v>
      </c>
    </row>
    <row r="11" spans="1:37" ht="24.75">
      <c r="A11" s="2" t="s">
        <v>128</v>
      </c>
      <c r="C11" s="1" t="s">
        <v>122</v>
      </c>
      <c r="E11" s="1" t="s">
        <v>122</v>
      </c>
      <c r="G11" s="1" t="s">
        <v>129</v>
      </c>
      <c r="I11" s="1" t="s">
        <v>130</v>
      </c>
      <c r="K11" s="3">
        <v>0</v>
      </c>
      <c r="M11" s="3">
        <v>0</v>
      </c>
      <c r="O11" s="3">
        <v>482778</v>
      </c>
      <c r="Q11" s="3">
        <v>388550136719</v>
      </c>
      <c r="S11" s="3">
        <v>463865567124</v>
      </c>
      <c r="U11" s="3">
        <v>0</v>
      </c>
      <c r="W11" s="3">
        <v>0</v>
      </c>
      <c r="Y11" s="3">
        <v>0</v>
      </c>
      <c r="AA11" s="3">
        <v>0</v>
      </c>
      <c r="AB11" s="3"/>
      <c r="AC11" s="3">
        <v>482778</v>
      </c>
      <c r="AE11" s="3">
        <v>977500</v>
      </c>
      <c r="AG11" s="3">
        <v>388550136719</v>
      </c>
      <c r="AI11" s="3">
        <v>471829960316</v>
      </c>
      <c r="AK11" s="8">
        <v>3.7591549636910859E-2</v>
      </c>
    </row>
    <row r="12" spans="1:37" ht="24.75">
      <c r="A12" s="2" t="s">
        <v>131</v>
      </c>
      <c r="C12" s="1" t="s">
        <v>122</v>
      </c>
      <c r="E12" s="1" t="s">
        <v>122</v>
      </c>
      <c r="G12" s="1" t="s">
        <v>132</v>
      </c>
      <c r="I12" s="1" t="s">
        <v>133</v>
      </c>
      <c r="K12" s="3">
        <v>0</v>
      </c>
      <c r="M12" s="3">
        <v>0</v>
      </c>
      <c r="O12" s="3">
        <v>2348</v>
      </c>
      <c r="Q12" s="3">
        <v>1874064383</v>
      </c>
      <c r="S12" s="3">
        <v>2122681490</v>
      </c>
      <c r="U12" s="3">
        <v>0</v>
      </c>
      <c r="W12" s="3">
        <v>0</v>
      </c>
      <c r="Y12" s="3">
        <v>0</v>
      </c>
      <c r="AA12" s="3">
        <v>0</v>
      </c>
      <c r="AB12" s="3"/>
      <c r="AC12" s="3">
        <v>2348</v>
      </c>
      <c r="AE12" s="3">
        <v>918746</v>
      </c>
      <c r="AG12" s="3">
        <v>1874064383</v>
      </c>
      <c r="AI12" s="3">
        <v>2156824612</v>
      </c>
      <c r="AK12" s="8">
        <v>1.718381329702085E-4</v>
      </c>
    </row>
    <row r="13" spans="1:37" ht="24.75">
      <c r="A13" s="2" t="s">
        <v>134</v>
      </c>
      <c r="C13" s="1" t="s">
        <v>122</v>
      </c>
      <c r="E13" s="1" t="s">
        <v>122</v>
      </c>
      <c r="G13" s="1" t="s">
        <v>135</v>
      </c>
      <c r="I13" s="1" t="s">
        <v>136</v>
      </c>
      <c r="K13" s="3">
        <v>0</v>
      </c>
      <c r="M13" s="3">
        <v>0</v>
      </c>
      <c r="O13" s="3">
        <v>78639</v>
      </c>
      <c r="Q13" s="3">
        <v>59634174987</v>
      </c>
      <c r="S13" s="3">
        <v>69975945921</v>
      </c>
      <c r="U13" s="3">
        <v>19326</v>
      </c>
      <c r="W13" s="3">
        <v>17359024163</v>
      </c>
      <c r="Y13" s="3">
        <v>0</v>
      </c>
      <c r="AA13" s="3">
        <v>0</v>
      </c>
      <c r="AB13" s="3"/>
      <c r="AC13" s="3">
        <v>97965</v>
      </c>
      <c r="AE13" s="3">
        <v>901400</v>
      </c>
      <c r="AG13" s="3">
        <v>76993199150</v>
      </c>
      <c r="AI13" s="3">
        <v>88289645600</v>
      </c>
      <c r="AK13" s="8">
        <v>7.0341963718769836E-3</v>
      </c>
    </row>
    <row r="14" spans="1:37" ht="24.75">
      <c r="A14" s="2" t="s">
        <v>137</v>
      </c>
      <c r="C14" s="1" t="s">
        <v>122</v>
      </c>
      <c r="E14" s="1" t="s">
        <v>122</v>
      </c>
      <c r="G14" s="1" t="s">
        <v>138</v>
      </c>
      <c r="I14" s="1" t="s">
        <v>139</v>
      </c>
      <c r="K14" s="3">
        <v>0</v>
      </c>
      <c r="M14" s="3">
        <v>0</v>
      </c>
      <c r="O14" s="3">
        <v>34430</v>
      </c>
      <c r="Q14" s="3">
        <v>28011834943</v>
      </c>
      <c r="S14" s="3">
        <v>30179413279</v>
      </c>
      <c r="U14" s="3">
        <v>0</v>
      </c>
      <c r="W14" s="3">
        <v>0</v>
      </c>
      <c r="Y14" s="3">
        <v>0</v>
      </c>
      <c r="AA14" s="3">
        <v>0</v>
      </c>
      <c r="AB14" s="3"/>
      <c r="AC14" s="3">
        <v>34430</v>
      </c>
      <c r="AE14" s="3">
        <v>890001</v>
      </c>
      <c r="AG14" s="3">
        <v>28011834943</v>
      </c>
      <c r="AI14" s="3">
        <v>30637180434</v>
      </c>
      <c r="AK14" s="8">
        <v>2.440919792902457E-3</v>
      </c>
    </row>
    <row r="15" spans="1:37" ht="24.75">
      <c r="A15" s="2" t="s">
        <v>140</v>
      </c>
      <c r="C15" s="1" t="s">
        <v>122</v>
      </c>
      <c r="E15" s="1" t="s">
        <v>122</v>
      </c>
      <c r="G15" s="1" t="s">
        <v>141</v>
      </c>
      <c r="I15" s="1" t="s">
        <v>142</v>
      </c>
      <c r="K15" s="3">
        <v>0</v>
      </c>
      <c r="M15" s="3">
        <v>0</v>
      </c>
      <c r="O15" s="3">
        <v>120000</v>
      </c>
      <c r="Q15" s="3">
        <v>100819467532</v>
      </c>
      <c r="S15" s="3">
        <v>101036203868</v>
      </c>
      <c r="U15" s="3">
        <v>0</v>
      </c>
      <c r="W15" s="3">
        <v>0</v>
      </c>
      <c r="Y15" s="3">
        <v>0</v>
      </c>
      <c r="AA15" s="3">
        <v>0</v>
      </c>
      <c r="AB15" s="3"/>
      <c r="AC15" s="3">
        <v>120000</v>
      </c>
      <c r="AE15" s="3">
        <v>853990</v>
      </c>
      <c r="AG15" s="3">
        <v>100819467532</v>
      </c>
      <c r="AI15" s="3">
        <v>102460225717</v>
      </c>
      <c r="AK15" s="8">
        <v>8.1631922192268742E-3</v>
      </c>
    </row>
    <row r="16" spans="1:37" ht="24.75">
      <c r="A16" s="2" t="s">
        <v>143</v>
      </c>
      <c r="C16" s="1" t="s">
        <v>122</v>
      </c>
      <c r="E16" s="1" t="s">
        <v>122</v>
      </c>
      <c r="G16" s="1" t="s">
        <v>144</v>
      </c>
      <c r="I16" s="1" t="s">
        <v>145</v>
      </c>
      <c r="K16" s="3">
        <v>0</v>
      </c>
      <c r="M16" s="3">
        <v>0</v>
      </c>
      <c r="O16" s="3">
        <v>20000</v>
      </c>
      <c r="Q16" s="3">
        <v>15600490898</v>
      </c>
      <c r="S16" s="3">
        <v>15597172500</v>
      </c>
      <c r="U16" s="3">
        <v>0</v>
      </c>
      <c r="W16" s="3">
        <v>0</v>
      </c>
      <c r="Y16" s="3">
        <v>0</v>
      </c>
      <c r="AA16" s="3">
        <v>0</v>
      </c>
      <c r="AB16" s="3"/>
      <c r="AC16" s="3">
        <v>20000</v>
      </c>
      <c r="AE16" s="3">
        <v>791800</v>
      </c>
      <c r="AG16" s="3">
        <v>15600490898</v>
      </c>
      <c r="AI16" s="3">
        <v>15833129725</v>
      </c>
      <c r="AK16" s="8">
        <v>1.2614541932995664E-3</v>
      </c>
    </row>
    <row r="17" spans="1:37" ht="24.75">
      <c r="A17" s="2" t="s">
        <v>146</v>
      </c>
      <c r="C17" s="1" t="s">
        <v>122</v>
      </c>
      <c r="E17" s="1" t="s">
        <v>122</v>
      </c>
      <c r="G17" s="1" t="s">
        <v>147</v>
      </c>
      <c r="I17" s="1" t="s">
        <v>148</v>
      </c>
      <c r="K17" s="3">
        <v>0</v>
      </c>
      <c r="M17" s="3">
        <v>0</v>
      </c>
      <c r="O17" s="3">
        <v>548</v>
      </c>
      <c r="Q17" s="3">
        <v>422585126</v>
      </c>
      <c r="S17" s="3">
        <v>422102680</v>
      </c>
      <c r="U17" s="3">
        <v>3652</v>
      </c>
      <c r="W17" s="3">
        <v>2852996648</v>
      </c>
      <c r="Y17" s="3">
        <v>0</v>
      </c>
      <c r="AA17" s="3">
        <v>0</v>
      </c>
      <c r="AB17" s="3"/>
      <c r="AC17" s="3">
        <v>4200</v>
      </c>
      <c r="AE17" s="3">
        <v>782000</v>
      </c>
      <c r="AG17" s="3">
        <v>3275581774</v>
      </c>
      <c r="AI17" s="3">
        <v>3283804702</v>
      </c>
      <c r="AK17" s="8">
        <v>2.6162668299079661E-4</v>
      </c>
    </row>
    <row r="18" spans="1:37" ht="24.75">
      <c r="A18" s="2" t="s">
        <v>149</v>
      </c>
      <c r="C18" s="1" t="s">
        <v>122</v>
      </c>
      <c r="E18" s="1" t="s">
        <v>122</v>
      </c>
      <c r="G18" s="1" t="s">
        <v>150</v>
      </c>
      <c r="I18" s="1" t="s">
        <v>151</v>
      </c>
      <c r="K18" s="3">
        <v>0</v>
      </c>
      <c r="M18" s="3">
        <v>0</v>
      </c>
      <c r="O18" s="3">
        <v>200000</v>
      </c>
      <c r="Q18" s="3">
        <v>152017250000</v>
      </c>
      <c r="S18" s="3">
        <v>152172413750</v>
      </c>
      <c r="U18" s="3">
        <v>69770</v>
      </c>
      <c r="W18" s="3">
        <v>53528216546</v>
      </c>
      <c r="Y18" s="3">
        <v>0</v>
      </c>
      <c r="AA18" s="3">
        <v>0</v>
      </c>
      <c r="AB18" s="3"/>
      <c r="AC18" s="3">
        <v>269770</v>
      </c>
      <c r="AE18" s="3">
        <v>774480</v>
      </c>
      <c r="AG18" s="3">
        <v>205545466545</v>
      </c>
      <c r="AI18" s="3">
        <v>208893600771</v>
      </c>
      <c r="AK18" s="8">
        <v>1.6642932460153484E-2</v>
      </c>
    </row>
    <row r="19" spans="1:37" ht="24.75">
      <c r="A19" s="2" t="s">
        <v>152</v>
      </c>
      <c r="C19" s="1" t="s">
        <v>122</v>
      </c>
      <c r="E19" s="1" t="s">
        <v>122</v>
      </c>
      <c r="G19" s="1" t="s">
        <v>153</v>
      </c>
      <c r="I19" s="1" t="s">
        <v>154</v>
      </c>
      <c r="K19" s="3">
        <v>0</v>
      </c>
      <c r="M19" s="3">
        <v>0</v>
      </c>
      <c r="O19" s="3">
        <v>38137</v>
      </c>
      <c r="Q19" s="3">
        <v>27806998254</v>
      </c>
      <c r="S19" s="3">
        <v>27648584129</v>
      </c>
      <c r="U19" s="3">
        <v>0</v>
      </c>
      <c r="W19" s="3">
        <v>0</v>
      </c>
      <c r="Y19" s="3">
        <v>0</v>
      </c>
      <c r="AA19" s="3">
        <v>0</v>
      </c>
      <c r="AB19" s="3"/>
      <c r="AC19" s="3">
        <v>38137</v>
      </c>
      <c r="AE19" s="3">
        <v>739598</v>
      </c>
      <c r="AG19" s="3">
        <v>27806998254</v>
      </c>
      <c r="AI19" s="3">
        <v>28200936579</v>
      </c>
      <c r="AK19" s="8">
        <v>2.2468198215027687E-3</v>
      </c>
    </row>
    <row r="20" spans="1:37" ht="24.75">
      <c r="A20" s="2" t="s">
        <v>155</v>
      </c>
      <c r="C20" s="1" t="s">
        <v>122</v>
      </c>
      <c r="E20" s="1" t="s">
        <v>122</v>
      </c>
      <c r="G20" s="1" t="s">
        <v>156</v>
      </c>
      <c r="I20" s="1" t="s">
        <v>157</v>
      </c>
      <c r="K20" s="3">
        <v>0</v>
      </c>
      <c r="M20" s="3">
        <v>0</v>
      </c>
      <c r="O20" s="3">
        <v>56965</v>
      </c>
      <c r="Q20" s="3">
        <v>49202683598</v>
      </c>
      <c r="S20" s="3">
        <v>56242229063</v>
      </c>
      <c r="U20" s="3">
        <v>0</v>
      </c>
      <c r="W20" s="3">
        <v>0</v>
      </c>
      <c r="Y20" s="3">
        <v>56965</v>
      </c>
      <c r="AA20" s="3">
        <v>56965000000</v>
      </c>
      <c r="AB20" s="3"/>
      <c r="AC20" s="3">
        <v>0</v>
      </c>
      <c r="AE20" s="3">
        <v>0</v>
      </c>
      <c r="AG20" s="3">
        <v>0</v>
      </c>
      <c r="AI20" s="3">
        <v>0</v>
      </c>
      <c r="AK20" s="8">
        <v>0</v>
      </c>
    </row>
    <row r="21" spans="1:37" ht="24.75">
      <c r="A21" s="2" t="s">
        <v>158</v>
      </c>
      <c r="C21" s="1" t="s">
        <v>122</v>
      </c>
      <c r="E21" s="1" t="s">
        <v>122</v>
      </c>
      <c r="G21" s="1" t="s">
        <v>159</v>
      </c>
      <c r="I21" s="1" t="s">
        <v>160</v>
      </c>
      <c r="K21" s="3">
        <v>15</v>
      </c>
      <c r="M21" s="3">
        <v>15</v>
      </c>
      <c r="O21" s="3">
        <v>1000</v>
      </c>
      <c r="Q21" s="3">
        <v>1000179245</v>
      </c>
      <c r="S21" s="3">
        <v>999818750</v>
      </c>
      <c r="U21" s="3">
        <v>0</v>
      </c>
      <c r="W21" s="3">
        <v>0</v>
      </c>
      <c r="Y21" s="3">
        <v>1000</v>
      </c>
      <c r="AA21" s="3">
        <v>1000000000</v>
      </c>
      <c r="AB21" s="3"/>
      <c r="AC21" s="3">
        <v>0</v>
      </c>
      <c r="AE21" s="3">
        <v>0</v>
      </c>
      <c r="AG21" s="3">
        <v>0</v>
      </c>
      <c r="AI21" s="3">
        <v>0</v>
      </c>
      <c r="AK21" s="8">
        <v>0</v>
      </c>
    </row>
    <row r="22" spans="1:37" ht="24.75">
      <c r="A22" s="2" t="s">
        <v>161</v>
      </c>
      <c r="C22" s="1" t="s">
        <v>122</v>
      </c>
      <c r="E22" s="1" t="s">
        <v>122</v>
      </c>
      <c r="G22" s="1" t="s">
        <v>162</v>
      </c>
      <c r="I22" s="1" t="s">
        <v>163</v>
      </c>
      <c r="K22" s="3">
        <v>18</v>
      </c>
      <c r="M22" s="3">
        <v>18</v>
      </c>
      <c r="O22" s="3">
        <v>10000</v>
      </c>
      <c r="Q22" s="3">
        <v>10001802495</v>
      </c>
      <c r="S22" s="3">
        <v>9998177506</v>
      </c>
      <c r="U22" s="3">
        <v>0</v>
      </c>
      <c r="W22" s="3">
        <v>0</v>
      </c>
      <c r="Y22" s="3">
        <v>0</v>
      </c>
      <c r="AA22" s="3">
        <v>0</v>
      </c>
      <c r="AB22" s="3"/>
      <c r="AC22" s="3">
        <v>10000</v>
      </c>
      <c r="AE22" s="3">
        <v>999999</v>
      </c>
      <c r="AG22" s="3">
        <v>10001802495</v>
      </c>
      <c r="AI22" s="3">
        <v>9998177506</v>
      </c>
      <c r="AK22" s="8">
        <v>7.9657295512936444E-4</v>
      </c>
    </row>
    <row r="23" spans="1:37" ht="24.75">
      <c r="A23" s="2" t="s">
        <v>164</v>
      </c>
      <c r="C23" s="1" t="s">
        <v>122</v>
      </c>
      <c r="E23" s="1" t="s">
        <v>122</v>
      </c>
      <c r="G23" s="1" t="s">
        <v>165</v>
      </c>
      <c r="I23" s="1" t="s">
        <v>112</v>
      </c>
      <c r="K23" s="3">
        <v>0</v>
      </c>
      <c r="M23" s="3">
        <v>0</v>
      </c>
      <c r="O23" s="3">
        <v>0</v>
      </c>
      <c r="Q23" s="3">
        <v>0</v>
      </c>
      <c r="S23" s="3">
        <v>0</v>
      </c>
      <c r="U23" s="3">
        <v>137841</v>
      </c>
      <c r="W23" s="3">
        <v>117313532222</v>
      </c>
      <c r="Y23" s="3">
        <v>0</v>
      </c>
      <c r="AA23" s="3">
        <v>0</v>
      </c>
      <c r="AB23" s="3"/>
      <c r="AC23" s="3">
        <v>137841</v>
      </c>
      <c r="AE23" s="3">
        <v>851300</v>
      </c>
      <c r="AG23" s="3">
        <v>117313532215</v>
      </c>
      <c r="AI23" s="3">
        <v>117322774695</v>
      </c>
      <c r="AK23" s="8">
        <v>9.3473184818968977E-3</v>
      </c>
    </row>
    <row r="24" spans="1:37" ht="24.75">
      <c r="A24" s="2" t="s">
        <v>166</v>
      </c>
      <c r="C24" s="1" t="s">
        <v>122</v>
      </c>
      <c r="E24" s="1" t="s">
        <v>122</v>
      </c>
      <c r="G24" s="1" t="s">
        <v>167</v>
      </c>
      <c r="I24" s="1" t="s">
        <v>168</v>
      </c>
      <c r="K24" s="3">
        <v>19</v>
      </c>
      <c r="M24" s="3">
        <v>19</v>
      </c>
      <c r="O24" s="3">
        <v>0</v>
      </c>
      <c r="Q24" s="3">
        <v>0</v>
      </c>
      <c r="S24" s="3">
        <v>0</v>
      </c>
      <c r="U24" s="3">
        <v>220000</v>
      </c>
      <c r="W24" s="3">
        <v>218222298744</v>
      </c>
      <c r="Y24" s="3">
        <v>0</v>
      </c>
      <c r="AA24" s="3">
        <v>0</v>
      </c>
      <c r="AB24" s="3"/>
      <c r="AC24" s="3">
        <v>220000</v>
      </c>
      <c r="AE24" s="3">
        <v>999999</v>
      </c>
      <c r="AG24" s="3">
        <v>218222298744</v>
      </c>
      <c r="AI24" s="3">
        <v>219959905039</v>
      </c>
      <c r="AK24" s="8">
        <v>1.7524605014200438E-2</v>
      </c>
    </row>
    <row r="25" spans="1:37" ht="24.75">
      <c r="A25" s="2" t="s">
        <v>169</v>
      </c>
      <c r="C25" s="1" t="s">
        <v>122</v>
      </c>
      <c r="E25" s="1" t="s">
        <v>122</v>
      </c>
      <c r="G25" s="1" t="s">
        <v>170</v>
      </c>
      <c r="I25" s="1" t="s">
        <v>171</v>
      </c>
      <c r="K25" s="3">
        <v>16</v>
      </c>
      <c r="M25" s="3">
        <v>16</v>
      </c>
      <c r="O25" s="3">
        <v>0</v>
      </c>
      <c r="Q25" s="3">
        <v>0</v>
      </c>
      <c r="S25" s="3">
        <v>0</v>
      </c>
      <c r="U25" s="3">
        <v>220511</v>
      </c>
      <c r="W25" s="3">
        <v>218676284381</v>
      </c>
      <c r="Y25" s="3">
        <v>0</v>
      </c>
      <c r="AA25" s="3">
        <v>0</v>
      </c>
      <c r="AB25" s="3"/>
      <c r="AC25" s="3">
        <v>220511</v>
      </c>
      <c r="AE25" s="3">
        <v>985000</v>
      </c>
      <c r="AG25" s="3">
        <v>218676284381</v>
      </c>
      <c r="AI25" s="3">
        <v>217163966895</v>
      </c>
      <c r="AK25" s="8">
        <v>1.730184754570158E-2</v>
      </c>
    </row>
    <row r="26" spans="1:37" ht="24.75">
      <c r="A26" s="2" t="s">
        <v>172</v>
      </c>
      <c r="C26" s="1" t="s">
        <v>122</v>
      </c>
      <c r="E26" s="1" t="s">
        <v>122</v>
      </c>
      <c r="G26" s="1" t="s">
        <v>173</v>
      </c>
      <c r="I26" s="1" t="s">
        <v>174</v>
      </c>
      <c r="K26" s="3">
        <v>15</v>
      </c>
      <c r="M26" s="3">
        <v>15</v>
      </c>
      <c r="O26" s="3">
        <v>0</v>
      </c>
      <c r="Q26" s="3">
        <v>0</v>
      </c>
      <c r="S26" s="3">
        <v>0</v>
      </c>
      <c r="U26" s="3">
        <v>100000</v>
      </c>
      <c r="W26" s="3">
        <v>97415543750</v>
      </c>
      <c r="Y26" s="3">
        <v>0</v>
      </c>
      <c r="AA26" s="3">
        <v>0</v>
      </c>
      <c r="AB26" s="3"/>
      <c r="AC26" s="3">
        <v>100000</v>
      </c>
      <c r="AE26" s="3">
        <v>993998</v>
      </c>
      <c r="AG26" s="3">
        <v>97415543750</v>
      </c>
      <c r="AI26" s="3">
        <v>99381783786</v>
      </c>
      <c r="AK26" s="8">
        <v>7.9179271610774708E-3</v>
      </c>
    </row>
    <row r="27" spans="1:37" ht="24.75" thickBot="1">
      <c r="Q27" s="12">
        <f>SUM(Q9:Q26)</f>
        <v>937325128260</v>
      </c>
      <c r="S27" s="12">
        <f>SUM(S9:S26)</f>
        <v>1049879981605</v>
      </c>
      <c r="W27" s="12">
        <f>SUM(W9:W26)</f>
        <v>725367896454</v>
      </c>
      <c r="AA27" s="12">
        <f>SUM(AA9:AA26)</f>
        <v>57965000000</v>
      </c>
      <c r="AB27" s="3"/>
      <c r="AG27" s="12">
        <f>SUM(AG9:AG26)</f>
        <v>1612490161863</v>
      </c>
      <c r="AI27" s="12">
        <f>SUM(AI9:AI26)</f>
        <v>1737028592357</v>
      </c>
      <c r="AK27" s="9">
        <f>SUM(AK9:AK26)</f>
        <v>0.13839222186375974</v>
      </c>
    </row>
    <row r="28" spans="1:37" ht="24.75" thickTop="1">
      <c r="Q28" s="3"/>
      <c r="S28" s="3"/>
      <c r="AB28" s="3"/>
      <c r="AG28" s="3"/>
      <c r="AI28" s="3"/>
      <c r="AK28" s="13"/>
    </row>
    <row r="29" spans="1:37">
      <c r="Q29" s="3"/>
      <c r="R29" s="3"/>
      <c r="S29" s="3"/>
      <c r="AG29" s="3"/>
      <c r="AH29" s="3"/>
      <c r="AI29" s="3"/>
    </row>
  </sheetData>
  <mergeCells count="28"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4:AK4"/>
    <mergeCell ref="A3:AK3"/>
    <mergeCell ref="A2:AK2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I18" sqref="I18"/>
    </sheetView>
  </sheetViews>
  <sheetFormatPr defaultRowHeight="24"/>
  <cols>
    <col min="1" max="1" width="32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9" t="s">
        <v>176</v>
      </c>
      <c r="C6" s="20" t="s">
        <v>177</v>
      </c>
      <c r="D6" s="20" t="s">
        <v>177</v>
      </c>
      <c r="E6" s="20" t="s">
        <v>177</v>
      </c>
      <c r="F6" s="20" t="s">
        <v>177</v>
      </c>
      <c r="G6" s="20" t="s">
        <v>177</v>
      </c>
      <c r="H6" s="20" t="s">
        <v>177</v>
      </c>
      <c r="I6" s="20" t="s">
        <v>177</v>
      </c>
      <c r="K6" s="20" t="s">
        <v>229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176</v>
      </c>
      <c r="C7" s="20" t="s">
        <v>178</v>
      </c>
      <c r="E7" s="20" t="s">
        <v>179</v>
      </c>
      <c r="G7" s="20" t="s">
        <v>180</v>
      </c>
      <c r="I7" s="20" t="s">
        <v>119</v>
      </c>
      <c r="K7" s="20" t="s">
        <v>181</v>
      </c>
      <c r="M7" s="20" t="s">
        <v>182</v>
      </c>
      <c r="O7" s="20" t="s">
        <v>183</v>
      </c>
      <c r="Q7" s="20" t="s">
        <v>181</v>
      </c>
      <c r="S7" s="20" t="s">
        <v>175</v>
      </c>
    </row>
    <row r="8" spans="1:19">
      <c r="A8" s="1" t="s">
        <v>184</v>
      </c>
      <c r="C8" s="1" t="s">
        <v>185</v>
      </c>
      <c r="E8" s="1" t="s">
        <v>186</v>
      </c>
      <c r="G8" s="1" t="s">
        <v>187</v>
      </c>
      <c r="I8" s="15">
        <v>0.08</v>
      </c>
      <c r="K8" s="3">
        <v>803746054873</v>
      </c>
      <c r="M8" s="3">
        <v>1161433889157</v>
      </c>
      <c r="O8" s="3">
        <v>992069397260</v>
      </c>
      <c r="Q8" s="3">
        <v>973110546770</v>
      </c>
      <c r="S8" s="8">
        <v>7.7529484131543078E-2</v>
      </c>
    </row>
    <row r="9" spans="1:19">
      <c r="A9" s="1" t="s">
        <v>188</v>
      </c>
      <c r="C9" s="1" t="s">
        <v>189</v>
      </c>
      <c r="E9" s="1" t="s">
        <v>186</v>
      </c>
      <c r="G9" s="1" t="s">
        <v>190</v>
      </c>
      <c r="H9" s="14"/>
      <c r="I9" s="14">
        <v>0.1</v>
      </c>
      <c r="K9" s="3">
        <v>104645114301</v>
      </c>
      <c r="M9" s="3">
        <v>683612573</v>
      </c>
      <c r="O9" s="3">
        <v>0</v>
      </c>
      <c r="Q9" s="3">
        <v>105328726874</v>
      </c>
      <c r="S9" s="8">
        <v>8.3917309147236233E-3</v>
      </c>
    </row>
    <row r="10" spans="1:19" ht="24.75" thickBot="1">
      <c r="K10" s="12">
        <f>SUM(K8:K9)</f>
        <v>908391169174</v>
      </c>
      <c r="M10" s="12">
        <f>SUM(M8:M9)</f>
        <v>1162117501730</v>
      </c>
      <c r="O10" s="12">
        <f>SUM(O8:O9)</f>
        <v>992069397260</v>
      </c>
      <c r="Q10" s="12">
        <f>SUM(Q8:Q9)</f>
        <v>1078439273644</v>
      </c>
      <c r="S10" s="16">
        <f>SUM(S8:S9)</f>
        <v>8.5921215046266708E-2</v>
      </c>
    </row>
    <row r="11" spans="1:19" ht="24.75" thickTop="1">
      <c r="K11" s="3"/>
      <c r="Q11" s="3"/>
      <c r="S11" s="8"/>
    </row>
    <row r="12" spans="1:19">
      <c r="S12" s="8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workbookViewId="0">
      <selection activeCell="G19" sqref="G19"/>
    </sheetView>
  </sheetViews>
  <sheetFormatPr defaultRowHeight="2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" style="1" bestFit="1" customWidth="1"/>
    <col min="11" max="16384" width="9.140625" style="1"/>
  </cols>
  <sheetData>
    <row r="2" spans="1:10" ht="24.75">
      <c r="A2" s="18" t="s">
        <v>0</v>
      </c>
      <c r="B2" s="18"/>
      <c r="C2" s="18"/>
      <c r="D2" s="18"/>
      <c r="E2" s="18"/>
      <c r="F2" s="18"/>
      <c r="G2" s="18"/>
    </row>
    <row r="3" spans="1:10" ht="24.75">
      <c r="A3" s="18" t="s">
        <v>191</v>
      </c>
      <c r="B3" s="18"/>
      <c r="C3" s="18"/>
      <c r="D3" s="18"/>
      <c r="E3" s="18"/>
      <c r="F3" s="18"/>
      <c r="G3" s="18"/>
    </row>
    <row r="4" spans="1:10" ht="24.75">
      <c r="A4" s="18" t="s">
        <v>2</v>
      </c>
      <c r="B4" s="18"/>
      <c r="C4" s="18"/>
      <c r="D4" s="18"/>
      <c r="E4" s="18"/>
      <c r="F4" s="18"/>
      <c r="G4" s="18"/>
    </row>
    <row r="6" spans="1:10" ht="24.75">
      <c r="A6" s="20" t="s">
        <v>195</v>
      </c>
      <c r="C6" s="20" t="s">
        <v>181</v>
      </c>
      <c r="E6" s="20" t="s">
        <v>216</v>
      </c>
      <c r="G6" s="20" t="s">
        <v>13</v>
      </c>
    </row>
    <row r="7" spans="1:10">
      <c r="A7" s="5" t="s">
        <v>226</v>
      </c>
      <c r="C7" s="6">
        <f>'سرمایه‌گذاری در سهام'!I98</f>
        <v>-405672829557</v>
      </c>
      <c r="E7" s="14">
        <f>C7/$C$11</f>
        <v>1.0858775584554894</v>
      </c>
      <c r="G7" s="8">
        <v>-3.2320690908277008E-2</v>
      </c>
      <c r="J7" s="3"/>
    </row>
    <row r="8" spans="1:10">
      <c r="A8" s="5" t="s">
        <v>227</v>
      </c>
      <c r="C8" s="6">
        <f>'سرمایه‌گذاری در اوراق بهادار'!I27</f>
        <v>24251619299</v>
      </c>
      <c r="E8" s="14">
        <f t="shared" ref="E8:E10" si="0">C8/$C$11</f>
        <v>-6.4915092247483111E-2</v>
      </c>
      <c r="G8" s="8">
        <v>1.9321705430559303E-3</v>
      </c>
      <c r="J8" s="3"/>
    </row>
    <row r="9" spans="1:10">
      <c r="A9" s="5" t="s">
        <v>228</v>
      </c>
      <c r="C9" s="6">
        <f>'درآمد سپرده بانکی'!E10</f>
        <v>5301998319</v>
      </c>
      <c r="E9" s="14">
        <f t="shared" si="0"/>
        <v>-1.4192030055002447E-2</v>
      </c>
      <c r="G9" s="8">
        <v>4.224198328779753E-4</v>
      </c>
      <c r="J9" s="3"/>
    </row>
    <row r="10" spans="1:10">
      <c r="A10" s="5" t="s">
        <v>223</v>
      </c>
      <c r="C10" s="6">
        <f>'سایر درآمدها'!C10</f>
        <v>2529366198</v>
      </c>
      <c r="E10" s="14">
        <f t="shared" si="0"/>
        <v>-6.7704361530038556E-3</v>
      </c>
      <c r="G10" s="8">
        <v>2.0151919754811973E-4</v>
      </c>
      <c r="J10" s="3"/>
    </row>
    <row r="11" spans="1:10" ht="24.75" thickBot="1">
      <c r="C11" s="7">
        <f>SUM(C7:C10)</f>
        <v>-373589845741</v>
      </c>
      <c r="E11" s="9">
        <f>SUM(E7:E10)</f>
        <v>1</v>
      </c>
      <c r="G11" s="9">
        <f>SUM(G7:G10)</f>
        <v>-2.9764581334794982E-2</v>
      </c>
      <c r="J11" s="3"/>
    </row>
    <row r="12" spans="1:10" ht="24.75" thickTop="1">
      <c r="C12" s="6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1"/>
  <sheetViews>
    <sheetView rightToLeft="1" workbookViewId="0">
      <selection activeCell="I20" sqref="I20"/>
    </sheetView>
  </sheetViews>
  <sheetFormatPr defaultRowHeight="24"/>
  <cols>
    <col min="1" max="1" width="33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0" ht="24.75">
      <c r="A3" s="18" t="s">
        <v>191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0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0" ht="24.75">
      <c r="A6" s="20" t="s">
        <v>192</v>
      </c>
      <c r="B6" s="20" t="s">
        <v>192</v>
      </c>
      <c r="C6" s="20" t="s">
        <v>192</v>
      </c>
      <c r="D6" s="20" t="s">
        <v>192</v>
      </c>
      <c r="E6" s="20" t="s">
        <v>192</v>
      </c>
      <c r="F6" s="20" t="s">
        <v>192</v>
      </c>
      <c r="G6" s="20" t="s">
        <v>192</v>
      </c>
      <c r="I6" s="20" t="s">
        <v>193</v>
      </c>
      <c r="J6" s="20" t="s">
        <v>193</v>
      </c>
      <c r="K6" s="20" t="s">
        <v>193</v>
      </c>
      <c r="L6" s="20" t="s">
        <v>193</v>
      </c>
      <c r="M6" s="20" t="s">
        <v>193</v>
      </c>
      <c r="O6" s="20" t="s">
        <v>194</v>
      </c>
      <c r="P6" s="20" t="s">
        <v>194</v>
      </c>
      <c r="Q6" s="20" t="s">
        <v>194</v>
      </c>
      <c r="R6" s="20" t="s">
        <v>194</v>
      </c>
      <c r="S6" s="20" t="s">
        <v>194</v>
      </c>
    </row>
    <row r="7" spans="1:20" ht="24.75">
      <c r="A7" s="20" t="s">
        <v>195</v>
      </c>
      <c r="C7" s="20" t="s">
        <v>196</v>
      </c>
      <c r="E7" s="20" t="s">
        <v>118</v>
      </c>
      <c r="G7" s="20" t="s">
        <v>119</v>
      </c>
      <c r="I7" s="20" t="s">
        <v>197</v>
      </c>
      <c r="K7" s="20" t="s">
        <v>198</v>
      </c>
      <c r="M7" s="20" t="s">
        <v>199</v>
      </c>
      <c r="O7" s="20" t="s">
        <v>197</v>
      </c>
      <c r="Q7" s="20" t="s">
        <v>198</v>
      </c>
      <c r="S7" s="20" t="s">
        <v>199</v>
      </c>
    </row>
    <row r="8" spans="1:20">
      <c r="A8" s="1" t="s">
        <v>158</v>
      </c>
      <c r="C8" s="1" t="s">
        <v>230</v>
      </c>
      <c r="E8" s="1" t="s">
        <v>160</v>
      </c>
      <c r="G8" s="3">
        <v>15</v>
      </c>
      <c r="I8" s="3">
        <v>4653263</v>
      </c>
      <c r="K8" s="1">
        <v>0</v>
      </c>
      <c r="M8" s="3">
        <v>4653263</v>
      </c>
      <c r="O8" s="3">
        <v>17172098</v>
      </c>
      <c r="Q8" s="1">
        <v>0</v>
      </c>
      <c r="S8" s="3">
        <v>17172098</v>
      </c>
    </row>
    <row r="9" spans="1:20">
      <c r="A9" s="1" t="s">
        <v>172</v>
      </c>
      <c r="C9" s="1" t="s">
        <v>230</v>
      </c>
      <c r="E9" s="1" t="s">
        <v>174</v>
      </c>
      <c r="G9" s="3">
        <v>15</v>
      </c>
      <c r="I9" s="3">
        <v>1221338250</v>
      </c>
      <c r="K9" s="1">
        <v>0</v>
      </c>
      <c r="M9" s="3">
        <v>1221338250</v>
      </c>
      <c r="O9" s="3">
        <v>1221338250</v>
      </c>
      <c r="Q9" s="1">
        <v>0</v>
      </c>
      <c r="S9" s="3">
        <v>1221338250</v>
      </c>
    </row>
    <row r="10" spans="1:20">
      <c r="A10" s="1" t="s">
        <v>161</v>
      </c>
      <c r="C10" s="1" t="s">
        <v>230</v>
      </c>
      <c r="E10" s="1" t="s">
        <v>163</v>
      </c>
      <c r="G10" s="3">
        <v>18</v>
      </c>
      <c r="I10" s="3">
        <v>137854521</v>
      </c>
      <c r="K10" s="1">
        <v>0</v>
      </c>
      <c r="M10" s="3">
        <v>137854521</v>
      </c>
      <c r="O10" s="3">
        <v>234288010</v>
      </c>
      <c r="Q10" s="1">
        <v>0</v>
      </c>
      <c r="S10" s="3">
        <v>234288010</v>
      </c>
    </row>
    <row r="11" spans="1:20">
      <c r="A11" s="1" t="s">
        <v>166</v>
      </c>
      <c r="C11" s="1" t="s">
        <v>230</v>
      </c>
      <c r="E11" s="1" t="s">
        <v>168</v>
      </c>
      <c r="G11" s="3">
        <v>19</v>
      </c>
      <c r="I11" s="3">
        <v>2175724954</v>
      </c>
      <c r="K11" s="1">
        <v>0</v>
      </c>
      <c r="M11" s="3">
        <v>2175724954</v>
      </c>
      <c r="O11" s="3">
        <v>2175724954</v>
      </c>
      <c r="Q11" s="1">
        <v>0</v>
      </c>
      <c r="S11" s="3">
        <v>2175724954</v>
      </c>
    </row>
    <row r="12" spans="1:20">
      <c r="A12" s="1" t="s">
        <v>169</v>
      </c>
      <c r="C12" s="1" t="s">
        <v>230</v>
      </c>
      <c r="E12" s="1" t="s">
        <v>171</v>
      </c>
      <c r="G12" s="3">
        <v>16</v>
      </c>
      <c r="I12" s="3">
        <v>966334001</v>
      </c>
      <c r="K12" s="1">
        <v>0</v>
      </c>
      <c r="M12" s="3">
        <v>966334001</v>
      </c>
      <c r="O12" s="3">
        <v>966334001</v>
      </c>
      <c r="Q12" s="1">
        <v>0</v>
      </c>
      <c r="S12" s="3">
        <v>966334001</v>
      </c>
    </row>
    <row r="13" spans="1:20">
      <c r="A13" s="1" t="s">
        <v>184</v>
      </c>
      <c r="C13" s="3">
        <v>1</v>
      </c>
      <c r="E13" s="1" t="s">
        <v>230</v>
      </c>
      <c r="G13" s="3">
        <v>8</v>
      </c>
      <c r="I13" s="3">
        <v>4618385746</v>
      </c>
      <c r="K13" s="3">
        <v>0</v>
      </c>
      <c r="M13" s="3">
        <v>4618385746</v>
      </c>
      <c r="O13" s="3">
        <v>9780283887</v>
      </c>
      <c r="Q13" s="3">
        <v>0</v>
      </c>
      <c r="S13" s="3">
        <v>9780283887</v>
      </c>
    </row>
    <row r="14" spans="1:20">
      <c r="A14" s="1" t="s">
        <v>188</v>
      </c>
      <c r="C14" s="3">
        <v>25</v>
      </c>
      <c r="E14" s="1" t="s">
        <v>230</v>
      </c>
      <c r="G14" s="3">
        <v>10</v>
      </c>
      <c r="I14" s="3">
        <v>683612573</v>
      </c>
      <c r="K14" s="3">
        <v>0</v>
      </c>
      <c r="M14" s="3">
        <v>683612573</v>
      </c>
      <c r="O14" s="3">
        <v>1362647953</v>
      </c>
      <c r="Q14" s="3">
        <v>0</v>
      </c>
      <c r="S14" s="3">
        <v>1362647953</v>
      </c>
    </row>
    <row r="15" spans="1:20" ht="24.75" thickBot="1">
      <c r="I15" s="12">
        <f>SUM(I8:I14)</f>
        <v>9807903308</v>
      </c>
      <c r="K15" s="11">
        <f>SUM(K8:K14)</f>
        <v>0</v>
      </c>
      <c r="M15" s="12">
        <f>SUM(M8:M14)</f>
        <v>9807903308</v>
      </c>
      <c r="O15" s="12">
        <f>SUM(O8:O14)</f>
        <v>15757789153</v>
      </c>
      <c r="Q15" s="11">
        <f>SUM(Q8:Q14)</f>
        <v>0</v>
      </c>
      <c r="S15" s="12">
        <f>SUM(S8:S14)</f>
        <v>15757789153</v>
      </c>
    </row>
    <row r="16" spans="1:20" ht="24.75" thickTop="1">
      <c r="M16" s="3"/>
      <c r="N16" s="3"/>
      <c r="O16" s="3"/>
      <c r="P16" s="3"/>
      <c r="Q16" s="3"/>
      <c r="R16" s="3"/>
      <c r="S16" s="3"/>
      <c r="T16" s="3">
        <f t="shared" ref="T16" si="0">SUM(T8:T12)</f>
        <v>0</v>
      </c>
    </row>
    <row r="17" spans="13:19">
      <c r="M17" s="3"/>
      <c r="S17" s="3"/>
    </row>
    <row r="20" spans="13:19">
      <c r="M20" s="3"/>
      <c r="N20" s="3"/>
      <c r="O20" s="3"/>
      <c r="P20" s="3"/>
      <c r="Q20" s="3"/>
      <c r="R20" s="3"/>
      <c r="S20" s="3"/>
    </row>
    <row r="21" spans="13:19">
      <c r="M21" s="3"/>
      <c r="S21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I17" sqref="I17"/>
    </sheetView>
  </sheetViews>
  <sheetFormatPr defaultRowHeight="24"/>
  <cols>
    <col min="1" max="1" width="14.855468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191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9" t="s">
        <v>3</v>
      </c>
      <c r="C6" s="20" t="s">
        <v>200</v>
      </c>
      <c r="D6" s="20" t="s">
        <v>200</v>
      </c>
      <c r="E6" s="20" t="s">
        <v>200</v>
      </c>
      <c r="F6" s="20" t="s">
        <v>200</v>
      </c>
      <c r="G6" s="20" t="s">
        <v>200</v>
      </c>
      <c r="I6" s="20" t="s">
        <v>193</v>
      </c>
      <c r="J6" s="20" t="s">
        <v>193</v>
      </c>
      <c r="K6" s="20" t="s">
        <v>193</v>
      </c>
      <c r="L6" s="20" t="s">
        <v>193</v>
      </c>
      <c r="M6" s="20" t="s">
        <v>193</v>
      </c>
      <c r="O6" s="20" t="s">
        <v>194</v>
      </c>
      <c r="P6" s="20" t="s">
        <v>194</v>
      </c>
      <c r="Q6" s="20" t="s">
        <v>194</v>
      </c>
      <c r="R6" s="20" t="s">
        <v>194</v>
      </c>
      <c r="S6" s="20" t="s">
        <v>194</v>
      </c>
    </row>
    <row r="7" spans="1:19" ht="24.75">
      <c r="A7" s="20" t="s">
        <v>3</v>
      </c>
      <c r="C7" s="20" t="s">
        <v>201</v>
      </c>
      <c r="E7" s="20" t="s">
        <v>202</v>
      </c>
      <c r="G7" s="20" t="s">
        <v>203</v>
      </c>
      <c r="I7" s="20" t="s">
        <v>204</v>
      </c>
      <c r="K7" s="20" t="s">
        <v>198</v>
      </c>
      <c r="M7" s="20" t="s">
        <v>205</v>
      </c>
      <c r="O7" s="20" t="s">
        <v>204</v>
      </c>
      <c r="Q7" s="20" t="s">
        <v>198</v>
      </c>
      <c r="S7" s="20" t="s">
        <v>205</v>
      </c>
    </row>
    <row r="8" spans="1:19" ht="24.75">
      <c r="A8" s="2" t="s">
        <v>43</v>
      </c>
      <c r="C8" s="1" t="s">
        <v>206</v>
      </c>
      <c r="E8" s="3">
        <v>21756825</v>
      </c>
      <c r="G8" s="3">
        <v>350</v>
      </c>
      <c r="I8" s="3">
        <v>0</v>
      </c>
      <c r="K8" s="3">
        <v>0</v>
      </c>
      <c r="M8" s="3">
        <v>0</v>
      </c>
      <c r="O8" s="3">
        <v>7614888750</v>
      </c>
      <c r="Q8" s="3">
        <v>0</v>
      </c>
      <c r="S8" s="3">
        <v>7614888750</v>
      </c>
    </row>
    <row r="9" spans="1:19" ht="24.75" thickBot="1">
      <c r="I9" s="12">
        <f>SUM(I8)</f>
        <v>0</v>
      </c>
      <c r="K9" s="12">
        <f>SUM(K8)</f>
        <v>0</v>
      </c>
      <c r="M9" s="12">
        <f>SUM(M8)</f>
        <v>0</v>
      </c>
      <c r="O9" s="12">
        <f>SUM(O8)</f>
        <v>7614888750</v>
      </c>
      <c r="Q9" s="12">
        <f>SUM(Q8)</f>
        <v>0</v>
      </c>
      <c r="S9" s="12">
        <f>SUM(S8)</f>
        <v>7614888750</v>
      </c>
    </row>
    <row r="10" spans="1:19" ht="24.75" thickTop="1">
      <c r="S10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4"/>
  <sheetViews>
    <sheetView rightToLeft="1" topLeftCell="A90" workbookViewId="0">
      <selection activeCell="Q97" sqref="Q97:Q112"/>
    </sheetView>
  </sheetViews>
  <sheetFormatPr defaultRowHeight="24"/>
  <cols>
    <col min="1" max="1" width="34.42578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191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9" t="s">
        <v>3</v>
      </c>
      <c r="C6" s="20" t="s">
        <v>193</v>
      </c>
      <c r="D6" s="20" t="s">
        <v>193</v>
      </c>
      <c r="E6" s="20" t="s">
        <v>193</v>
      </c>
      <c r="F6" s="20" t="s">
        <v>193</v>
      </c>
      <c r="G6" s="20" t="s">
        <v>193</v>
      </c>
      <c r="H6" s="20" t="s">
        <v>193</v>
      </c>
      <c r="I6" s="20" t="s">
        <v>193</v>
      </c>
      <c r="K6" s="20" t="s">
        <v>194</v>
      </c>
      <c r="L6" s="20" t="s">
        <v>194</v>
      </c>
      <c r="M6" s="20" t="s">
        <v>194</v>
      </c>
      <c r="N6" s="20" t="s">
        <v>194</v>
      </c>
      <c r="O6" s="20" t="s">
        <v>194</v>
      </c>
      <c r="P6" s="20" t="s">
        <v>194</v>
      </c>
      <c r="Q6" s="20" t="s">
        <v>194</v>
      </c>
    </row>
    <row r="7" spans="1:17" ht="24.75">
      <c r="A7" s="20" t="s">
        <v>3</v>
      </c>
      <c r="C7" s="20" t="s">
        <v>7</v>
      </c>
      <c r="E7" s="20" t="s">
        <v>207</v>
      </c>
      <c r="G7" s="20" t="s">
        <v>208</v>
      </c>
      <c r="I7" s="20" t="s">
        <v>209</v>
      </c>
      <c r="K7" s="20" t="s">
        <v>7</v>
      </c>
      <c r="M7" s="20" t="s">
        <v>207</v>
      </c>
      <c r="O7" s="20" t="s">
        <v>208</v>
      </c>
      <c r="Q7" s="20" t="s">
        <v>209</v>
      </c>
    </row>
    <row r="8" spans="1:17">
      <c r="A8" s="5" t="s">
        <v>40</v>
      </c>
      <c r="C8" s="6">
        <v>2399999</v>
      </c>
      <c r="D8" s="6"/>
      <c r="E8" s="6">
        <v>11260593708</v>
      </c>
      <c r="F8" s="6"/>
      <c r="G8" s="6">
        <v>10284834634</v>
      </c>
      <c r="H8" s="6"/>
      <c r="I8" s="6">
        <f>E8-G8</f>
        <v>975759074</v>
      </c>
      <c r="J8" s="6"/>
      <c r="K8" s="6">
        <v>2399999</v>
      </c>
      <c r="L8" s="6"/>
      <c r="M8" s="6">
        <v>11260593708</v>
      </c>
      <c r="N8" s="6"/>
      <c r="O8" s="6">
        <v>9948448254</v>
      </c>
      <c r="P8" s="6"/>
      <c r="Q8" s="6">
        <f>M8-O8</f>
        <v>1312145454</v>
      </c>
    </row>
    <row r="9" spans="1:17">
      <c r="A9" s="5" t="s">
        <v>41</v>
      </c>
      <c r="C9" s="6">
        <v>14805014</v>
      </c>
      <c r="D9" s="6"/>
      <c r="E9" s="6">
        <v>130833455841</v>
      </c>
      <c r="F9" s="6"/>
      <c r="G9" s="6">
        <v>124058232360</v>
      </c>
      <c r="H9" s="6"/>
      <c r="I9" s="6">
        <f t="shared" ref="I9:I72" si="0">E9-G9</f>
        <v>6775223481</v>
      </c>
      <c r="J9" s="6"/>
      <c r="K9" s="6">
        <v>14805014</v>
      </c>
      <c r="L9" s="6"/>
      <c r="M9" s="6">
        <v>130833455841</v>
      </c>
      <c r="N9" s="6"/>
      <c r="O9" s="6">
        <v>122919689198</v>
      </c>
      <c r="P9" s="6"/>
      <c r="Q9" s="6">
        <f t="shared" ref="Q9:Q72" si="1">M9-O9</f>
        <v>7913766643</v>
      </c>
    </row>
    <row r="10" spans="1:17">
      <c r="A10" s="5" t="s">
        <v>42</v>
      </c>
      <c r="C10" s="6">
        <v>11423673</v>
      </c>
      <c r="D10" s="6"/>
      <c r="E10" s="6">
        <v>17431002793</v>
      </c>
      <c r="F10" s="6"/>
      <c r="G10" s="6">
        <v>29247295897</v>
      </c>
      <c r="H10" s="6"/>
      <c r="I10" s="6">
        <f t="shared" si="0"/>
        <v>-11816293104</v>
      </c>
      <c r="J10" s="6"/>
      <c r="K10" s="6">
        <v>11423673</v>
      </c>
      <c r="L10" s="6"/>
      <c r="M10" s="6">
        <v>17431002793</v>
      </c>
      <c r="N10" s="6"/>
      <c r="O10" s="6">
        <v>31404974554</v>
      </c>
      <c r="P10" s="6"/>
      <c r="Q10" s="6">
        <f t="shared" si="1"/>
        <v>-13973971761</v>
      </c>
    </row>
    <row r="11" spans="1:17">
      <c r="A11" s="5" t="s">
        <v>101</v>
      </c>
      <c r="C11" s="6">
        <v>2531823</v>
      </c>
      <c r="D11" s="6"/>
      <c r="E11" s="6">
        <v>9108149565</v>
      </c>
      <c r="F11" s="6"/>
      <c r="G11" s="6">
        <v>14365563702</v>
      </c>
      <c r="H11" s="6"/>
      <c r="I11" s="6">
        <f t="shared" si="0"/>
        <v>-5257414137</v>
      </c>
      <c r="J11" s="6"/>
      <c r="K11" s="6">
        <v>2531823</v>
      </c>
      <c r="L11" s="6"/>
      <c r="M11" s="6">
        <v>9108149565</v>
      </c>
      <c r="N11" s="6"/>
      <c r="O11" s="6">
        <v>14365563702</v>
      </c>
      <c r="P11" s="6"/>
      <c r="Q11" s="6">
        <f t="shared" si="1"/>
        <v>-5257414137</v>
      </c>
    </row>
    <row r="12" spans="1:17">
      <c r="A12" s="5" t="s">
        <v>103</v>
      </c>
      <c r="C12" s="6">
        <v>4437000</v>
      </c>
      <c r="D12" s="6"/>
      <c r="E12" s="6">
        <v>48516598350</v>
      </c>
      <c r="F12" s="6"/>
      <c r="G12" s="6">
        <v>8834067000</v>
      </c>
      <c r="H12" s="6"/>
      <c r="I12" s="6">
        <f t="shared" si="0"/>
        <v>39682531350</v>
      </c>
      <c r="J12" s="6"/>
      <c r="K12" s="6">
        <v>4437000</v>
      </c>
      <c r="L12" s="6"/>
      <c r="M12" s="6">
        <v>48516598350</v>
      </c>
      <c r="N12" s="6"/>
      <c r="O12" s="6">
        <v>8834067000</v>
      </c>
      <c r="P12" s="6"/>
      <c r="Q12" s="6">
        <f t="shared" si="1"/>
        <v>39682531350</v>
      </c>
    </row>
    <row r="13" spans="1:17">
      <c r="A13" s="5" t="s">
        <v>99</v>
      </c>
      <c r="C13" s="6">
        <v>757022</v>
      </c>
      <c r="D13" s="6"/>
      <c r="E13" s="6">
        <v>5418127577</v>
      </c>
      <c r="F13" s="6"/>
      <c r="G13" s="6">
        <v>5336257753</v>
      </c>
      <c r="H13" s="6"/>
      <c r="I13" s="6">
        <f t="shared" si="0"/>
        <v>81869824</v>
      </c>
      <c r="J13" s="6"/>
      <c r="K13" s="6">
        <v>757022</v>
      </c>
      <c r="L13" s="6"/>
      <c r="M13" s="6">
        <v>5418127577</v>
      </c>
      <c r="N13" s="6"/>
      <c r="O13" s="6">
        <v>5336257753</v>
      </c>
      <c r="P13" s="6"/>
      <c r="Q13" s="6">
        <f t="shared" si="1"/>
        <v>81869824</v>
      </c>
    </row>
    <row r="14" spans="1:17">
      <c r="A14" s="5" t="s">
        <v>22</v>
      </c>
      <c r="C14" s="6">
        <v>1230933</v>
      </c>
      <c r="D14" s="6"/>
      <c r="E14" s="6">
        <v>133954589653</v>
      </c>
      <c r="F14" s="6"/>
      <c r="G14" s="6">
        <v>141942308870</v>
      </c>
      <c r="H14" s="6"/>
      <c r="I14" s="6">
        <f t="shared" si="0"/>
        <v>-7987719217</v>
      </c>
      <c r="J14" s="6"/>
      <c r="K14" s="6">
        <v>1230933</v>
      </c>
      <c r="L14" s="6"/>
      <c r="M14" s="6">
        <v>133954589653</v>
      </c>
      <c r="N14" s="6"/>
      <c r="O14" s="6">
        <v>160043156047</v>
      </c>
      <c r="P14" s="6"/>
      <c r="Q14" s="6">
        <f t="shared" si="1"/>
        <v>-26088566394</v>
      </c>
    </row>
    <row r="15" spans="1:17">
      <c r="A15" s="5" t="s">
        <v>83</v>
      </c>
      <c r="C15" s="6">
        <v>5000000</v>
      </c>
      <c r="D15" s="6"/>
      <c r="E15" s="6">
        <v>160986397500</v>
      </c>
      <c r="F15" s="6"/>
      <c r="G15" s="6">
        <v>159048000000</v>
      </c>
      <c r="H15" s="6"/>
      <c r="I15" s="6">
        <f t="shared" si="0"/>
        <v>1938397500</v>
      </c>
      <c r="J15" s="6"/>
      <c r="K15" s="6">
        <v>5000000</v>
      </c>
      <c r="L15" s="6"/>
      <c r="M15" s="6">
        <v>160986397500</v>
      </c>
      <c r="N15" s="6"/>
      <c r="O15" s="6">
        <v>172616782500</v>
      </c>
      <c r="P15" s="6"/>
      <c r="Q15" s="6">
        <f t="shared" si="1"/>
        <v>-11630385000</v>
      </c>
    </row>
    <row r="16" spans="1:17">
      <c r="A16" s="5" t="s">
        <v>26</v>
      </c>
      <c r="C16" s="6">
        <v>2521994</v>
      </c>
      <c r="D16" s="6"/>
      <c r="E16" s="6">
        <v>477029702460</v>
      </c>
      <c r="F16" s="6"/>
      <c r="G16" s="6">
        <v>458503060138</v>
      </c>
      <c r="H16" s="6"/>
      <c r="I16" s="6">
        <f t="shared" si="0"/>
        <v>18526642322</v>
      </c>
      <c r="J16" s="6"/>
      <c r="K16" s="6">
        <v>2521994</v>
      </c>
      <c r="L16" s="6"/>
      <c r="M16" s="6">
        <v>477029702460</v>
      </c>
      <c r="N16" s="6"/>
      <c r="O16" s="6">
        <v>473645268477</v>
      </c>
      <c r="P16" s="6"/>
      <c r="Q16" s="6">
        <f t="shared" si="1"/>
        <v>3384433983</v>
      </c>
    </row>
    <row r="17" spans="1:17">
      <c r="A17" s="5" t="s">
        <v>67</v>
      </c>
      <c r="C17" s="6">
        <v>2700000</v>
      </c>
      <c r="D17" s="6"/>
      <c r="E17" s="6">
        <v>42916120650</v>
      </c>
      <c r="F17" s="6"/>
      <c r="G17" s="6">
        <v>51606702180</v>
      </c>
      <c r="H17" s="6"/>
      <c r="I17" s="6">
        <f t="shared" si="0"/>
        <v>-8690581530</v>
      </c>
      <c r="J17" s="6"/>
      <c r="K17" s="6">
        <v>2700000</v>
      </c>
      <c r="L17" s="6"/>
      <c r="M17" s="6">
        <v>42916120650</v>
      </c>
      <c r="N17" s="6"/>
      <c r="O17" s="6">
        <v>50884723665</v>
      </c>
      <c r="P17" s="6"/>
      <c r="Q17" s="6">
        <f t="shared" si="1"/>
        <v>-7968603015</v>
      </c>
    </row>
    <row r="18" spans="1:17">
      <c r="A18" s="5" t="s">
        <v>64</v>
      </c>
      <c r="C18" s="6">
        <v>9547168</v>
      </c>
      <c r="D18" s="6"/>
      <c r="E18" s="6">
        <v>135892498495</v>
      </c>
      <c r="F18" s="6"/>
      <c r="G18" s="6">
        <v>144478944912</v>
      </c>
      <c r="H18" s="6"/>
      <c r="I18" s="6">
        <f t="shared" si="0"/>
        <v>-8586446417</v>
      </c>
      <c r="J18" s="6"/>
      <c r="K18" s="6">
        <v>9547168</v>
      </c>
      <c r="L18" s="6"/>
      <c r="M18" s="6">
        <v>135892498495</v>
      </c>
      <c r="N18" s="6"/>
      <c r="O18" s="6">
        <v>145166519786</v>
      </c>
      <c r="P18" s="6"/>
      <c r="Q18" s="6">
        <f t="shared" si="1"/>
        <v>-9274021291</v>
      </c>
    </row>
    <row r="19" spans="1:17">
      <c r="A19" s="5" t="s">
        <v>66</v>
      </c>
      <c r="C19" s="6">
        <v>6600000</v>
      </c>
      <c r="D19" s="6"/>
      <c r="E19" s="6">
        <v>41135777100</v>
      </c>
      <c r="F19" s="6"/>
      <c r="G19" s="6">
        <v>45137822400</v>
      </c>
      <c r="H19" s="6"/>
      <c r="I19" s="6">
        <f t="shared" si="0"/>
        <v>-4002045300</v>
      </c>
      <c r="J19" s="6"/>
      <c r="K19" s="6">
        <v>6600000</v>
      </c>
      <c r="L19" s="6"/>
      <c r="M19" s="6">
        <v>41135777100</v>
      </c>
      <c r="N19" s="6"/>
      <c r="O19" s="6">
        <v>42382315800</v>
      </c>
      <c r="P19" s="6"/>
      <c r="Q19" s="6">
        <f t="shared" si="1"/>
        <v>-1246538700</v>
      </c>
    </row>
    <row r="20" spans="1:17">
      <c r="A20" s="5" t="s">
        <v>84</v>
      </c>
      <c r="C20" s="6">
        <v>4801224</v>
      </c>
      <c r="D20" s="6"/>
      <c r="E20" s="6">
        <v>79932454699</v>
      </c>
      <c r="F20" s="6"/>
      <c r="G20" s="6">
        <v>85431151819</v>
      </c>
      <c r="H20" s="6"/>
      <c r="I20" s="6">
        <f t="shared" si="0"/>
        <v>-5498697120</v>
      </c>
      <c r="J20" s="6"/>
      <c r="K20" s="6">
        <v>4801224</v>
      </c>
      <c r="L20" s="6"/>
      <c r="M20" s="6">
        <v>79932454699</v>
      </c>
      <c r="N20" s="6"/>
      <c r="O20" s="6">
        <v>95308955020</v>
      </c>
      <c r="P20" s="6"/>
      <c r="Q20" s="6">
        <f t="shared" si="1"/>
        <v>-15376500321</v>
      </c>
    </row>
    <row r="21" spans="1:17">
      <c r="A21" s="5" t="s">
        <v>23</v>
      </c>
      <c r="C21" s="6">
        <v>1452611</v>
      </c>
      <c r="D21" s="6"/>
      <c r="E21" s="6">
        <v>136454972649</v>
      </c>
      <c r="F21" s="6"/>
      <c r="G21" s="6">
        <v>140063448593</v>
      </c>
      <c r="H21" s="6"/>
      <c r="I21" s="6">
        <f t="shared" si="0"/>
        <v>-3608475944</v>
      </c>
      <c r="J21" s="6"/>
      <c r="K21" s="6">
        <v>1452611</v>
      </c>
      <c r="L21" s="6"/>
      <c r="M21" s="6">
        <v>136454972649</v>
      </c>
      <c r="N21" s="6"/>
      <c r="O21" s="6">
        <v>144396796455</v>
      </c>
      <c r="P21" s="6"/>
      <c r="Q21" s="6">
        <f t="shared" si="1"/>
        <v>-7941823806</v>
      </c>
    </row>
    <row r="22" spans="1:17">
      <c r="A22" s="5" t="s">
        <v>75</v>
      </c>
      <c r="C22" s="6">
        <v>1152738</v>
      </c>
      <c r="D22" s="6"/>
      <c r="E22" s="6">
        <v>29632436342</v>
      </c>
      <c r="F22" s="6"/>
      <c r="G22" s="6">
        <v>34283037721</v>
      </c>
      <c r="H22" s="6"/>
      <c r="I22" s="6">
        <f t="shared" si="0"/>
        <v>-4650601379</v>
      </c>
      <c r="J22" s="6"/>
      <c r="K22" s="6">
        <v>1152738</v>
      </c>
      <c r="L22" s="6"/>
      <c r="M22" s="6">
        <v>29632436342</v>
      </c>
      <c r="N22" s="6"/>
      <c r="O22" s="6">
        <v>36126605456</v>
      </c>
      <c r="P22" s="6"/>
      <c r="Q22" s="6">
        <f t="shared" si="1"/>
        <v>-6494169114</v>
      </c>
    </row>
    <row r="23" spans="1:17">
      <c r="A23" s="5" t="s">
        <v>85</v>
      </c>
      <c r="C23" s="6">
        <v>15640728</v>
      </c>
      <c r="D23" s="6"/>
      <c r="E23" s="6">
        <v>373610406011</v>
      </c>
      <c r="F23" s="6"/>
      <c r="G23" s="6">
        <v>364903713237</v>
      </c>
      <c r="H23" s="6"/>
      <c r="I23" s="6">
        <f t="shared" si="0"/>
        <v>8706692774</v>
      </c>
      <c r="J23" s="6"/>
      <c r="K23" s="6">
        <v>15640728</v>
      </c>
      <c r="L23" s="6"/>
      <c r="M23" s="6">
        <v>373610406011</v>
      </c>
      <c r="N23" s="6"/>
      <c r="O23" s="6">
        <v>373299452698</v>
      </c>
      <c r="P23" s="6"/>
      <c r="Q23" s="6">
        <f t="shared" si="1"/>
        <v>310953313</v>
      </c>
    </row>
    <row r="24" spans="1:17">
      <c r="A24" s="5" t="s">
        <v>73</v>
      </c>
      <c r="C24" s="6">
        <v>773601</v>
      </c>
      <c r="D24" s="6"/>
      <c r="E24" s="6">
        <v>8766578044</v>
      </c>
      <c r="F24" s="6"/>
      <c r="G24" s="6">
        <v>-19794230920</v>
      </c>
      <c r="H24" s="6"/>
      <c r="I24" s="6">
        <f t="shared" si="0"/>
        <v>28560808964</v>
      </c>
      <c r="J24" s="6"/>
      <c r="K24" s="6">
        <v>773601</v>
      </c>
      <c r="L24" s="6"/>
      <c r="M24" s="6">
        <v>8766578044</v>
      </c>
      <c r="N24" s="6"/>
      <c r="O24" s="6">
        <v>13300016588</v>
      </c>
      <c r="P24" s="6"/>
      <c r="Q24" s="6">
        <f t="shared" si="1"/>
        <v>-4533438544</v>
      </c>
    </row>
    <row r="25" spans="1:17">
      <c r="A25" s="5" t="s">
        <v>81</v>
      </c>
      <c r="C25" s="6">
        <v>22221453</v>
      </c>
      <c r="D25" s="6"/>
      <c r="E25" s="6">
        <v>52263130849</v>
      </c>
      <c r="F25" s="6"/>
      <c r="G25" s="6">
        <v>67593060185</v>
      </c>
      <c r="H25" s="6"/>
      <c r="I25" s="6">
        <f t="shared" si="0"/>
        <v>-15329929336</v>
      </c>
      <c r="J25" s="6"/>
      <c r="K25" s="6">
        <v>22221453</v>
      </c>
      <c r="L25" s="6"/>
      <c r="M25" s="6">
        <v>52263130849</v>
      </c>
      <c r="N25" s="6"/>
      <c r="O25" s="6">
        <v>72828208964</v>
      </c>
      <c r="P25" s="6"/>
      <c r="Q25" s="6">
        <f t="shared" si="1"/>
        <v>-20565078115</v>
      </c>
    </row>
    <row r="26" spans="1:17">
      <c r="A26" s="5" t="s">
        <v>87</v>
      </c>
      <c r="C26" s="6">
        <v>218674</v>
      </c>
      <c r="D26" s="6"/>
      <c r="E26" s="6">
        <v>4282245927</v>
      </c>
      <c r="F26" s="6"/>
      <c r="G26" s="6">
        <v>4510487461</v>
      </c>
      <c r="H26" s="6"/>
      <c r="I26" s="6">
        <f t="shared" si="0"/>
        <v>-228241534</v>
      </c>
      <c r="J26" s="6"/>
      <c r="K26" s="6">
        <v>218674</v>
      </c>
      <c r="L26" s="6"/>
      <c r="M26" s="6">
        <v>4282245927</v>
      </c>
      <c r="N26" s="6"/>
      <c r="O26" s="6">
        <v>4495271358</v>
      </c>
      <c r="P26" s="6"/>
      <c r="Q26" s="6">
        <f t="shared" si="1"/>
        <v>-213025431</v>
      </c>
    </row>
    <row r="27" spans="1:17">
      <c r="A27" s="5" t="s">
        <v>25</v>
      </c>
      <c r="C27" s="6">
        <v>716817</v>
      </c>
      <c r="D27" s="6"/>
      <c r="E27" s="6">
        <v>128152466202</v>
      </c>
      <c r="F27" s="6"/>
      <c r="G27" s="6">
        <v>132890936595</v>
      </c>
      <c r="H27" s="6"/>
      <c r="I27" s="6">
        <f t="shared" si="0"/>
        <v>-4738470393</v>
      </c>
      <c r="J27" s="6"/>
      <c r="K27" s="6">
        <v>716817</v>
      </c>
      <c r="L27" s="6"/>
      <c r="M27" s="6">
        <v>128152466202</v>
      </c>
      <c r="N27" s="6"/>
      <c r="O27" s="6">
        <v>144925938842</v>
      </c>
      <c r="P27" s="6"/>
      <c r="Q27" s="6">
        <f t="shared" si="1"/>
        <v>-16773472640</v>
      </c>
    </row>
    <row r="28" spans="1:17">
      <c r="A28" s="5" t="s">
        <v>37</v>
      </c>
      <c r="C28" s="6">
        <v>10538346</v>
      </c>
      <c r="D28" s="6"/>
      <c r="E28" s="6">
        <v>60653972051</v>
      </c>
      <c r="F28" s="6"/>
      <c r="G28" s="6">
        <v>55730419915</v>
      </c>
      <c r="H28" s="6"/>
      <c r="I28" s="6">
        <f t="shared" si="0"/>
        <v>4923552136</v>
      </c>
      <c r="J28" s="6"/>
      <c r="K28" s="6">
        <v>10538346</v>
      </c>
      <c r="L28" s="6"/>
      <c r="M28" s="6">
        <v>60653972051</v>
      </c>
      <c r="N28" s="6"/>
      <c r="O28" s="6">
        <v>59815920623</v>
      </c>
      <c r="P28" s="6"/>
      <c r="Q28" s="6">
        <f t="shared" si="1"/>
        <v>838051428</v>
      </c>
    </row>
    <row r="29" spans="1:17">
      <c r="A29" s="5" t="s">
        <v>58</v>
      </c>
      <c r="C29" s="6">
        <v>77500</v>
      </c>
      <c r="D29" s="6"/>
      <c r="E29" s="6">
        <v>101127182812</v>
      </c>
      <c r="F29" s="6"/>
      <c r="G29" s="6">
        <v>99208490959</v>
      </c>
      <c r="H29" s="6"/>
      <c r="I29" s="6">
        <f t="shared" si="0"/>
        <v>1918691853</v>
      </c>
      <c r="J29" s="6"/>
      <c r="K29" s="6">
        <v>77500</v>
      </c>
      <c r="L29" s="6"/>
      <c r="M29" s="6">
        <v>101127182812</v>
      </c>
      <c r="N29" s="6"/>
      <c r="O29" s="6">
        <v>98169443794</v>
      </c>
      <c r="P29" s="6"/>
      <c r="Q29" s="6">
        <f t="shared" si="1"/>
        <v>2957739018</v>
      </c>
    </row>
    <row r="30" spans="1:17">
      <c r="A30" s="5" t="s">
        <v>72</v>
      </c>
      <c r="C30" s="6">
        <v>2471348</v>
      </c>
      <c r="D30" s="6"/>
      <c r="E30" s="6">
        <v>11347236231</v>
      </c>
      <c r="F30" s="6"/>
      <c r="G30" s="6">
        <v>8588785907</v>
      </c>
      <c r="H30" s="6"/>
      <c r="I30" s="6">
        <f t="shared" si="0"/>
        <v>2758450324</v>
      </c>
      <c r="J30" s="6"/>
      <c r="K30" s="6">
        <v>2471348</v>
      </c>
      <c r="L30" s="6"/>
      <c r="M30" s="6">
        <v>11347236231</v>
      </c>
      <c r="N30" s="6"/>
      <c r="O30" s="6">
        <v>14432045031</v>
      </c>
      <c r="P30" s="6"/>
      <c r="Q30" s="6">
        <f t="shared" si="1"/>
        <v>-3084808800</v>
      </c>
    </row>
    <row r="31" spans="1:17">
      <c r="A31" s="5" t="s">
        <v>30</v>
      </c>
      <c r="C31" s="6">
        <v>3000000</v>
      </c>
      <c r="D31" s="6"/>
      <c r="E31" s="6">
        <v>327290962500</v>
      </c>
      <c r="F31" s="6"/>
      <c r="G31" s="6">
        <v>360124434000</v>
      </c>
      <c r="H31" s="6"/>
      <c r="I31" s="6">
        <f t="shared" si="0"/>
        <v>-32833471500</v>
      </c>
      <c r="J31" s="6"/>
      <c r="K31" s="6">
        <v>3000000</v>
      </c>
      <c r="L31" s="6"/>
      <c r="M31" s="6">
        <v>327290962500</v>
      </c>
      <c r="N31" s="6"/>
      <c r="O31" s="6">
        <v>327469891500</v>
      </c>
      <c r="P31" s="6"/>
      <c r="Q31" s="6">
        <f t="shared" si="1"/>
        <v>-178929000</v>
      </c>
    </row>
    <row r="32" spans="1:17">
      <c r="A32" s="5" t="s">
        <v>34</v>
      </c>
      <c r="C32" s="6">
        <v>519932</v>
      </c>
      <c r="D32" s="6"/>
      <c r="E32" s="6">
        <v>63038780209</v>
      </c>
      <c r="F32" s="6"/>
      <c r="G32" s="6">
        <v>59694835731</v>
      </c>
      <c r="H32" s="6"/>
      <c r="I32" s="6">
        <f t="shared" si="0"/>
        <v>3343944478</v>
      </c>
      <c r="J32" s="6"/>
      <c r="K32" s="6">
        <v>519932</v>
      </c>
      <c r="L32" s="6"/>
      <c r="M32" s="6">
        <v>63038780209</v>
      </c>
      <c r="N32" s="6"/>
      <c r="O32" s="6">
        <v>60697502236</v>
      </c>
      <c r="P32" s="6"/>
      <c r="Q32" s="6">
        <f t="shared" si="1"/>
        <v>2341277973</v>
      </c>
    </row>
    <row r="33" spans="1:17">
      <c r="A33" s="5" t="s">
        <v>49</v>
      </c>
      <c r="C33" s="6">
        <v>8868106</v>
      </c>
      <c r="D33" s="6"/>
      <c r="E33" s="6">
        <v>35261363077</v>
      </c>
      <c r="F33" s="6"/>
      <c r="G33" s="6">
        <v>48396220823</v>
      </c>
      <c r="H33" s="6"/>
      <c r="I33" s="6">
        <f t="shared" si="0"/>
        <v>-13134857746</v>
      </c>
      <c r="J33" s="6"/>
      <c r="K33" s="6">
        <v>8868106</v>
      </c>
      <c r="L33" s="6"/>
      <c r="M33" s="6">
        <v>35261363077</v>
      </c>
      <c r="N33" s="6"/>
      <c r="O33" s="6">
        <v>77901166378</v>
      </c>
      <c r="P33" s="6"/>
      <c r="Q33" s="6">
        <f t="shared" si="1"/>
        <v>-42639803301</v>
      </c>
    </row>
    <row r="34" spans="1:17">
      <c r="A34" s="5" t="s">
        <v>33</v>
      </c>
      <c r="C34" s="6">
        <v>1750968</v>
      </c>
      <c r="D34" s="6"/>
      <c r="E34" s="6">
        <v>46994842990</v>
      </c>
      <c r="F34" s="6"/>
      <c r="G34" s="6">
        <v>51064248283</v>
      </c>
      <c r="H34" s="6"/>
      <c r="I34" s="6">
        <f t="shared" si="0"/>
        <v>-4069405293</v>
      </c>
      <c r="J34" s="6"/>
      <c r="K34" s="6">
        <v>1750968</v>
      </c>
      <c r="L34" s="6"/>
      <c r="M34" s="6">
        <v>46994842990</v>
      </c>
      <c r="N34" s="6"/>
      <c r="O34" s="6">
        <v>57890684365</v>
      </c>
      <c r="P34" s="6"/>
      <c r="Q34" s="6">
        <f t="shared" si="1"/>
        <v>-10895841375</v>
      </c>
    </row>
    <row r="35" spans="1:17">
      <c r="A35" s="5" t="s">
        <v>71</v>
      </c>
      <c r="C35" s="6">
        <v>328467</v>
      </c>
      <c r="D35" s="6"/>
      <c r="E35" s="6">
        <v>10419997285</v>
      </c>
      <c r="F35" s="6"/>
      <c r="G35" s="6">
        <v>10904215502</v>
      </c>
      <c r="H35" s="6"/>
      <c r="I35" s="6">
        <f t="shared" si="0"/>
        <v>-484218217</v>
      </c>
      <c r="J35" s="6"/>
      <c r="K35" s="6">
        <v>328467</v>
      </c>
      <c r="L35" s="6"/>
      <c r="M35" s="6">
        <v>10419997285</v>
      </c>
      <c r="N35" s="6"/>
      <c r="O35" s="6">
        <v>10351756147</v>
      </c>
      <c r="P35" s="6"/>
      <c r="Q35" s="6">
        <f t="shared" si="1"/>
        <v>68241138</v>
      </c>
    </row>
    <row r="36" spans="1:17">
      <c r="A36" s="5" t="s">
        <v>60</v>
      </c>
      <c r="C36" s="6">
        <v>3100</v>
      </c>
      <c r="D36" s="6"/>
      <c r="E36" s="6">
        <v>4040443125</v>
      </c>
      <c r="F36" s="6"/>
      <c r="G36" s="6">
        <v>3885389185</v>
      </c>
      <c r="H36" s="6"/>
      <c r="I36" s="6">
        <f t="shared" si="0"/>
        <v>155053940</v>
      </c>
      <c r="J36" s="6"/>
      <c r="K36" s="6">
        <v>3100</v>
      </c>
      <c r="L36" s="6"/>
      <c r="M36" s="6">
        <v>4040443125</v>
      </c>
      <c r="N36" s="6"/>
      <c r="O36" s="6">
        <v>3582219721</v>
      </c>
      <c r="P36" s="6"/>
      <c r="Q36" s="6">
        <f t="shared" si="1"/>
        <v>458223404</v>
      </c>
    </row>
    <row r="37" spans="1:17">
      <c r="A37" s="5" t="s">
        <v>68</v>
      </c>
      <c r="C37" s="6">
        <v>81785</v>
      </c>
      <c r="D37" s="6"/>
      <c r="E37" s="6">
        <v>1080211565</v>
      </c>
      <c r="F37" s="6"/>
      <c r="G37" s="6">
        <v>1373942609</v>
      </c>
      <c r="H37" s="6"/>
      <c r="I37" s="6">
        <f t="shared" si="0"/>
        <v>-293731044</v>
      </c>
      <c r="J37" s="6"/>
      <c r="K37" s="6">
        <v>81785</v>
      </c>
      <c r="L37" s="6"/>
      <c r="M37" s="6">
        <v>1080211565</v>
      </c>
      <c r="N37" s="6"/>
      <c r="O37" s="6">
        <v>1755394604</v>
      </c>
      <c r="P37" s="6"/>
      <c r="Q37" s="6">
        <f t="shared" si="1"/>
        <v>-675183039</v>
      </c>
    </row>
    <row r="38" spans="1:17">
      <c r="A38" s="5" t="s">
        <v>27</v>
      </c>
      <c r="C38" s="6">
        <v>14200000</v>
      </c>
      <c r="D38" s="6"/>
      <c r="E38" s="6">
        <v>162398942550</v>
      </c>
      <c r="F38" s="6"/>
      <c r="G38" s="6">
        <v>150178061350</v>
      </c>
      <c r="H38" s="6"/>
      <c r="I38" s="6">
        <f t="shared" si="0"/>
        <v>12220881200</v>
      </c>
      <c r="J38" s="6"/>
      <c r="K38" s="6">
        <v>14200000</v>
      </c>
      <c r="L38" s="6"/>
      <c r="M38" s="6">
        <v>162398942550</v>
      </c>
      <c r="N38" s="6"/>
      <c r="O38" s="6">
        <v>158757706900</v>
      </c>
      <c r="P38" s="6"/>
      <c r="Q38" s="6">
        <f t="shared" si="1"/>
        <v>3641235650</v>
      </c>
    </row>
    <row r="39" spans="1:17">
      <c r="A39" s="5" t="s">
        <v>35</v>
      </c>
      <c r="C39" s="6">
        <v>1800000</v>
      </c>
      <c r="D39" s="6"/>
      <c r="E39" s="6">
        <v>190525388490</v>
      </c>
      <c r="F39" s="6"/>
      <c r="G39" s="6">
        <v>207314296560</v>
      </c>
      <c r="H39" s="6"/>
      <c r="I39" s="6">
        <f t="shared" si="0"/>
        <v>-16788908070</v>
      </c>
      <c r="J39" s="6"/>
      <c r="K39" s="6">
        <v>1800000</v>
      </c>
      <c r="L39" s="6"/>
      <c r="M39" s="6">
        <v>190525388490</v>
      </c>
      <c r="N39" s="6"/>
      <c r="O39" s="6">
        <v>196755696270</v>
      </c>
      <c r="P39" s="6"/>
      <c r="Q39" s="6">
        <f t="shared" si="1"/>
        <v>-6230307780</v>
      </c>
    </row>
    <row r="40" spans="1:17">
      <c r="A40" s="5" t="s">
        <v>51</v>
      </c>
      <c r="C40" s="6">
        <v>14006000</v>
      </c>
      <c r="D40" s="6"/>
      <c r="E40" s="6">
        <v>83953665729</v>
      </c>
      <c r="F40" s="6"/>
      <c r="G40" s="6">
        <v>87141955853</v>
      </c>
      <c r="H40" s="6"/>
      <c r="I40" s="6">
        <f t="shared" si="0"/>
        <v>-3188290124</v>
      </c>
      <c r="J40" s="6"/>
      <c r="K40" s="6">
        <v>14006000</v>
      </c>
      <c r="L40" s="6"/>
      <c r="M40" s="6">
        <v>83953665729</v>
      </c>
      <c r="N40" s="6"/>
      <c r="O40" s="6">
        <v>87573558447</v>
      </c>
      <c r="P40" s="6"/>
      <c r="Q40" s="6">
        <f t="shared" si="1"/>
        <v>-3619892718</v>
      </c>
    </row>
    <row r="41" spans="1:17">
      <c r="A41" s="5" t="s">
        <v>102</v>
      </c>
      <c r="C41" s="6">
        <v>1400</v>
      </c>
      <c r="D41" s="6"/>
      <c r="E41" s="6">
        <v>1819822375</v>
      </c>
      <c r="F41" s="6"/>
      <c r="G41" s="6">
        <v>1774074221</v>
      </c>
      <c r="H41" s="6"/>
      <c r="I41" s="6">
        <f t="shared" si="0"/>
        <v>45748154</v>
      </c>
      <c r="J41" s="6"/>
      <c r="K41" s="6">
        <v>1400</v>
      </c>
      <c r="L41" s="6"/>
      <c r="M41" s="6">
        <v>1819822375</v>
      </c>
      <c r="N41" s="6"/>
      <c r="O41" s="6">
        <v>1774074221</v>
      </c>
      <c r="P41" s="6"/>
      <c r="Q41" s="6">
        <f t="shared" si="1"/>
        <v>45748154</v>
      </c>
    </row>
    <row r="42" spans="1:17">
      <c r="A42" s="5" t="s">
        <v>97</v>
      </c>
      <c r="C42" s="6">
        <v>45093854</v>
      </c>
      <c r="D42" s="6"/>
      <c r="E42" s="6">
        <v>19768065595</v>
      </c>
      <c r="F42" s="6"/>
      <c r="G42" s="6">
        <v>19326099532</v>
      </c>
      <c r="H42" s="6"/>
      <c r="I42" s="6">
        <f t="shared" si="0"/>
        <v>441966063</v>
      </c>
      <c r="J42" s="6"/>
      <c r="K42" s="6">
        <v>45093854</v>
      </c>
      <c r="L42" s="6"/>
      <c r="M42" s="6">
        <v>19768065595</v>
      </c>
      <c r="N42" s="6"/>
      <c r="O42" s="6">
        <v>19326099532</v>
      </c>
      <c r="P42" s="6"/>
      <c r="Q42" s="6">
        <f t="shared" si="1"/>
        <v>441966063</v>
      </c>
    </row>
    <row r="43" spans="1:17">
      <c r="A43" s="5" t="s">
        <v>70</v>
      </c>
      <c r="C43" s="6">
        <v>1700000</v>
      </c>
      <c r="D43" s="6"/>
      <c r="E43" s="6">
        <v>43987706550</v>
      </c>
      <c r="F43" s="6"/>
      <c r="G43" s="6">
        <v>54111807585</v>
      </c>
      <c r="H43" s="6"/>
      <c r="I43" s="6">
        <f t="shared" si="0"/>
        <v>-10124101035</v>
      </c>
      <c r="J43" s="6"/>
      <c r="K43" s="6">
        <v>1700000</v>
      </c>
      <c r="L43" s="6"/>
      <c r="M43" s="6">
        <v>43987706550</v>
      </c>
      <c r="N43" s="6"/>
      <c r="O43" s="6">
        <v>52352637300</v>
      </c>
      <c r="P43" s="6"/>
      <c r="Q43" s="6">
        <f t="shared" si="1"/>
        <v>-8364930750</v>
      </c>
    </row>
    <row r="44" spans="1:17">
      <c r="A44" s="5" t="s">
        <v>24</v>
      </c>
      <c r="C44" s="6">
        <v>1861297</v>
      </c>
      <c r="D44" s="6"/>
      <c r="E44" s="6">
        <v>130940230957</v>
      </c>
      <c r="F44" s="6"/>
      <c r="G44" s="6">
        <v>136083848903</v>
      </c>
      <c r="H44" s="6"/>
      <c r="I44" s="6">
        <f t="shared" si="0"/>
        <v>-5143617946</v>
      </c>
      <c r="J44" s="6"/>
      <c r="K44" s="6">
        <v>1861297</v>
      </c>
      <c r="L44" s="6"/>
      <c r="M44" s="6">
        <v>130940230957</v>
      </c>
      <c r="N44" s="6"/>
      <c r="O44" s="6">
        <v>137193982273</v>
      </c>
      <c r="P44" s="6"/>
      <c r="Q44" s="6">
        <f t="shared" si="1"/>
        <v>-6253751316</v>
      </c>
    </row>
    <row r="45" spans="1:17">
      <c r="A45" s="5" t="s">
        <v>15</v>
      </c>
      <c r="C45" s="6">
        <v>2550528</v>
      </c>
      <c r="D45" s="6"/>
      <c r="E45" s="6">
        <v>60949870695</v>
      </c>
      <c r="F45" s="6"/>
      <c r="G45" s="6">
        <v>68733402436</v>
      </c>
      <c r="H45" s="6"/>
      <c r="I45" s="6">
        <f t="shared" si="0"/>
        <v>-7783531741</v>
      </c>
      <c r="J45" s="6"/>
      <c r="K45" s="6">
        <v>2550528</v>
      </c>
      <c r="L45" s="6"/>
      <c r="M45" s="6">
        <v>60949870695</v>
      </c>
      <c r="N45" s="6"/>
      <c r="O45" s="6">
        <v>70685623752</v>
      </c>
      <c r="P45" s="6"/>
      <c r="Q45" s="6">
        <f t="shared" si="1"/>
        <v>-9735753057</v>
      </c>
    </row>
    <row r="46" spans="1:17">
      <c r="A46" s="5" t="s">
        <v>45</v>
      </c>
      <c r="C46" s="6">
        <v>1194767</v>
      </c>
      <c r="D46" s="6"/>
      <c r="E46" s="6">
        <v>5636625515</v>
      </c>
      <c r="F46" s="6"/>
      <c r="G46" s="6">
        <v>7302606164</v>
      </c>
      <c r="H46" s="6"/>
      <c r="I46" s="6">
        <f t="shared" si="0"/>
        <v>-1665980649</v>
      </c>
      <c r="J46" s="6"/>
      <c r="K46" s="6">
        <v>1194767</v>
      </c>
      <c r="L46" s="6"/>
      <c r="M46" s="6">
        <v>5636625515</v>
      </c>
      <c r="N46" s="6"/>
      <c r="O46" s="6">
        <v>5267270940</v>
      </c>
      <c r="P46" s="6"/>
      <c r="Q46" s="6">
        <f t="shared" si="1"/>
        <v>369354575</v>
      </c>
    </row>
    <row r="47" spans="1:17">
      <c r="A47" s="5" t="s">
        <v>59</v>
      </c>
      <c r="C47" s="6">
        <v>102200</v>
      </c>
      <c r="D47" s="6"/>
      <c r="E47" s="6">
        <v>133000141750</v>
      </c>
      <c r="F47" s="6"/>
      <c r="G47" s="6">
        <v>127084578750</v>
      </c>
      <c r="H47" s="6"/>
      <c r="I47" s="6">
        <f t="shared" si="0"/>
        <v>5915563000</v>
      </c>
      <c r="J47" s="6"/>
      <c r="K47" s="6">
        <v>102200</v>
      </c>
      <c r="L47" s="6"/>
      <c r="M47" s="6">
        <v>133000141750</v>
      </c>
      <c r="N47" s="6"/>
      <c r="O47" s="6">
        <v>117631218240</v>
      </c>
      <c r="P47" s="6"/>
      <c r="Q47" s="6">
        <f t="shared" si="1"/>
        <v>15368923510</v>
      </c>
    </row>
    <row r="48" spans="1:17">
      <c r="A48" s="5" t="s">
        <v>29</v>
      </c>
      <c r="C48" s="6">
        <v>600000</v>
      </c>
      <c r="D48" s="6"/>
      <c r="E48" s="6">
        <v>53970950700</v>
      </c>
      <c r="F48" s="6"/>
      <c r="G48" s="6">
        <v>55068381900</v>
      </c>
      <c r="H48" s="6"/>
      <c r="I48" s="6">
        <f t="shared" si="0"/>
        <v>-1097431200</v>
      </c>
      <c r="J48" s="6"/>
      <c r="K48" s="6">
        <v>600000</v>
      </c>
      <c r="L48" s="6"/>
      <c r="M48" s="6">
        <v>53970950700</v>
      </c>
      <c r="N48" s="6"/>
      <c r="O48" s="6">
        <v>64474083000</v>
      </c>
      <c r="P48" s="6"/>
      <c r="Q48" s="6">
        <f t="shared" si="1"/>
        <v>-10503132300</v>
      </c>
    </row>
    <row r="49" spans="1:17">
      <c r="A49" s="5" t="s">
        <v>19</v>
      </c>
      <c r="C49" s="6">
        <v>14666666</v>
      </c>
      <c r="D49" s="6"/>
      <c r="E49" s="6">
        <v>72532511703</v>
      </c>
      <c r="F49" s="6"/>
      <c r="G49" s="6">
        <v>58504370779</v>
      </c>
      <c r="H49" s="6"/>
      <c r="I49" s="6">
        <f t="shared" si="0"/>
        <v>14028140924</v>
      </c>
      <c r="J49" s="6"/>
      <c r="K49" s="6">
        <v>14666666</v>
      </c>
      <c r="L49" s="6"/>
      <c r="M49" s="6">
        <v>72532511703</v>
      </c>
      <c r="N49" s="6"/>
      <c r="O49" s="6">
        <v>54314231012</v>
      </c>
      <c r="P49" s="6"/>
      <c r="Q49" s="6">
        <f t="shared" si="1"/>
        <v>18218280691</v>
      </c>
    </row>
    <row r="50" spans="1:17">
      <c r="A50" s="5" t="s">
        <v>28</v>
      </c>
      <c r="C50" s="6">
        <v>796980</v>
      </c>
      <c r="D50" s="6"/>
      <c r="E50" s="6">
        <v>174846919758</v>
      </c>
      <c r="F50" s="6"/>
      <c r="G50" s="6">
        <v>200753101344</v>
      </c>
      <c r="H50" s="6"/>
      <c r="I50" s="6">
        <f t="shared" si="0"/>
        <v>-25906181586</v>
      </c>
      <c r="J50" s="6"/>
      <c r="K50" s="6">
        <v>796980</v>
      </c>
      <c r="L50" s="6"/>
      <c r="M50" s="6">
        <v>174846919758</v>
      </c>
      <c r="N50" s="6"/>
      <c r="O50" s="6">
        <v>249666665788</v>
      </c>
      <c r="P50" s="6"/>
      <c r="Q50" s="6">
        <f t="shared" si="1"/>
        <v>-74819746030</v>
      </c>
    </row>
    <row r="51" spans="1:17">
      <c r="A51" s="5" t="s">
        <v>93</v>
      </c>
      <c r="C51" s="6">
        <v>12559291</v>
      </c>
      <c r="D51" s="6"/>
      <c r="E51" s="6">
        <v>135332665289</v>
      </c>
      <c r="F51" s="6"/>
      <c r="G51" s="6">
        <v>142578220446</v>
      </c>
      <c r="H51" s="6"/>
      <c r="I51" s="6">
        <f t="shared" si="0"/>
        <v>-7245555157</v>
      </c>
      <c r="J51" s="6"/>
      <c r="K51" s="6">
        <v>12559291</v>
      </c>
      <c r="L51" s="6"/>
      <c r="M51" s="6">
        <v>135332665289</v>
      </c>
      <c r="N51" s="6"/>
      <c r="O51" s="6">
        <v>143075859022</v>
      </c>
      <c r="P51" s="6"/>
      <c r="Q51" s="6">
        <f t="shared" si="1"/>
        <v>-7743193733</v>
      </c>
    </row>
    <row r="52" spans="1:17">
      <c r="A52" s="5" t="s">
        <v>78</v>
      </c>
      <c r="C52" s="6">
        <v>10651193</v>
      </c>
      <c r="D52" s="6"/>
      <c r="E52" s="6">
        <v>237484766749</v>
      </c>
      <c r="F52" s="6"/>
      <c r="G52" s="6">
        <v>255870635537</v>
      </c>
      <c r="H52" s="6"/>
      <c r="I52" s="6">
        <f t="shared" si="0"/>
        <v>-18385868788</v>
      </c>
      <c r="J52" s="6"/>
      <c r="K52" s="6">
        <v>10651193</v>
      </c>
      <c r="L52" s="6"/>
      <c r="M52" s="6">
        <v>237484766749</v>
      </c>
      <c r="N52" s="6"/>
      <c r="O52" s="6">
        <v>274630762600</v>
      </c>
      <c r="P52" s="6"/>
      <c r="Q52" s="6">
        <f t="shared" si="1"/>
        <v>-37145995851</v>
      </c>
    </row>
    <row r="53" spans="1:17">
      <c r="A53" s="5" t="s">
        <v>55</v>
      </c>
      <c r="C53" s="6">
        <v>11877966</v>
      </c>
      <c r="D53" s="6"/>
      <c r="E53" s="6">
        <v>85839013583</v>
      </c>
      <c r="F53" s="6"/>
      <c r="G53" s="6">
        <v>101911276347</v>
      </c>
      <c r="H53" s="6"/>
      <c r="I53" s="6">
        <f t="shared" si="0"/>
        <v>-16072262764</v>
      </c>
      <c r="J53" s="6"/>
      <c r="K53" s="6">
        <v>11877966</v>
      </c>
      <c r="L53" s="6"/>
      <c r="M53" s="6">
        <v>85839013583</v>
      </c>
      <c r="N53" s="6"/>
      <c r="O53" s="6">
        <v>101591824023</v>
      </c>
      <c r="P53" s="6"/>
      <c r="Q53" s="6">
        <f t="shared" si="1"/>
        <v>-15752810440</v>
      </c>
    </row>
    <row r="54" spans="1:17">
      <c r="A54" s="5" t="s">
        <v>86</v>
      </c>
      <c r="C54" s="6">
        <v>9313336</v>
      </c>
      <c r="D54" s="6"/>
      <c r="E54" s="6">
        <v>65268347638</v>
      </c>
      <c r="F54" s="6"/>
      <c r="G54" s="6">
        <v>71193417494</v>
      </c>
      <c r="H54" s="6"/>
      <c r="I54" s="6">
        <f t="shared" si="0"/>
        <v>-5925069856</v>
      </c>
      <c r="J54" s="6"/>
      <c r="K54" s="6">
        <v>9313336</v>
      </c>
      <c r="L54" s="6"/>
      <c r="M54" s="6">
        <v>65268347638</v>
      </c>
      <c r="N54" s="6"/>
      <c r="O54" s="6">
        <v>74989165371</v>
      </c>
      <c r="P54" s="6"/>
      <c r="Q54" s="6">
        <f t="shared" si="1"/>
        <v>-9720817733</v>
      </c>
    </row>
    <row r="55" spans="1:17">
      <c r="A55" s="5" t="s">
        <v>54</v>
      </c>
      <c r="C55" s="6">
        <v>14866474</v>
      </c>
      <c r="D55" s="6"/>
      <c r="E55" s="6">
        <v>197286546703</v>
      </c>
      <c r="F55" s="6"/>
      <c r="G55" s="6">
        <v>208961181302</v>
      </c>
      <c r="H55" s="6"/>
      <c r="I55" s="6">
        <f t="shared" si="0"/>
        <v>-11674634599</v>
      </c>
      <c r="J55" s="6"/>
      <c r="K55" s="6">
        <v>14866474</v>
      </c>
      <c r="L55" s="6"/>
      <c r="M55" s="6">
        <v>197286546703</v>
      </c>
      <c r="N55" s="6"/>
      <c r="O55" s="6">
        <v>227877044956</v>
      </c>
      <c r="P55" s="6"/>
      <c r="Q55" s="6">
        <f t="shared" si="1"/>
        <v>-30590498253</v>
      </c>
    </row>
    <row r="56" spans="1:17">
      <c r="A56" s="5" t="s">
        <v>53</v>
      </c>
      <c r="C56" s="6">
        <v>28644480</v>
      </c>
      <c r="D56" s="6"/>
      <c r="E56" s="6">
        <v>227507622298</v>
      </c>
      <c r="F56" s="6"/>
      <c r="G56" s="6">
        <v>230403512385</v>
      </c>
      <c r="H56" s="6"/>
      <c r="I56" s="6">
        <f t="shared" si="0"/>
        <v>-2895890087</v>
      </c>
      <c r="J56" s="6"/>
      <c r="K56" s="6">
        <v>28644480</v>
      </c>
      <c r="L56" s="6"/>
      <c r="M56" s="6">
        <v>227507622298</v>
      </c>
      <c r="N56" s="6"/>
      <c r="O56" s="6">
        <v>240882463546</v>
      </c>
      <c r="P56" s="6"/>
      <c r="Q56" s="6">
        <f t="shared" si="1"/>
        <v>-13374841248</v>
      </c>
    </row>
    <row r="57" spans="1:17">
      <c r="A57" s="5" t="s">
        <v>17</v>
      </c>
      <c r="C57" s="6">
        <v>34822671</v>
      </c>
      <c r="D57" s="6"/>
      <c r="E57" s="6">
        <v>78057898622</v>
      </c>
      <c r="F57" s="6"/>
      <c r="G57" s="6">
        <v>76942208841</v>
      </c>
      <c r="H57" s="6"/>
      <c r="I57" s="6">
        <f t="shared" si="0"/>
        <v>1115689781</v>
      </c>
      <c r="J57" s="6"/>
      <c r="K57" s="6">
        <v>34822671</v>
      </c>
      <c r="L57" s="6"/>
      <c r="M57" s="6">
        <v>78057898622</v>
      </c>
      <c r="N57" s="6"/>
      <c r="O57" s="6">
        <v>81564316626</v>
      </c>
      <c r="P57" s="6"/>
      <c r="Q57" s="6">
        <f t="shared" si="1"/>
        <v>-3506418004</v>
      </c>
    </row>
    <row r="58" spans="1:17">
      <c r="A58" s="5" t="s">
        <v>52</v>
      </c>
      <c r="C58" s="6">
        <v>42314383</v>
      </c>
      <c r="D58" s="6"/>
      <c r="E58" s="6">
        <v>221249341335</v>
      </c>
      <c r="F58" s="6"/>
      <c r="G58" s="6">
        <v>249370100977</v>
      </c>
      <c r="H58" s="6"/>
      <c r="I58" s="6">
        <f t="shared" si="0"/>
        <v>-28120759642</v>
      </c>
      <c r="J58" s="6"/>
      <c r="K58" s="6">
        <v>42314383</v>
      </c>
      <c r="L58" s="6"/>
      <c r="M58" s="6">
        <v>221249341335</v>
      </c>
      <c r="N58" s="6"/>
      <c r="O58" s="6">
        <v>266148368338</v>
      </c>
      <c r="P58" s="6"/>
      <c r="Q58" s="6">
        <f t="shared" si="1"/>
        <v>-44899027003</v>
      </c>
    </row>
    <row r="59" spans="1:17">
      <c r="A59" s="5" t="s">
        <v>56</v>
      </c>
      <c r="C59" s="6">
        <v>8700000</v>
      </c>
      <c r="D59" s="6"/>
      <c r="E59" s="6">
        <v>109313690400</v>
      </c>
      <c r="F59" s="6"/>
      <c r="G59" s="6">
        <v>150206974650</v>
      </c>
      <c r="H59" s="6"/>
      <c r="I59" s="6">
        <f t="shared" si="0"/>
        <v>-40893284250</v>
      </c>
      <c r="J59" s="6"/>
      <c r="K59" s="6">
        <v>8700000</v>
      </c>
      <c r="L59" s="6"/>
      <c r="M59" s="6">
        <v>109313690400</v>
      </c>
      <c r="N59" s="6"/>
      <c r="O59" s="6">
        <v>162400986000</v>
      </c>
      <c r="P59" s="6"/>
      <c r="Q59" s="6">
        <f t="shared" si="1"/>
        <v>-53087295600</v>
      </c>
    </row>
    <row r="60" spans="1:17">
      <c r="A60" s="5" t="s">
        <v>57</v>
      </c>
      <c r="C60" s="6">
        <v>21099849</v>
      </c>
      <c r="D60" s="6"/>
      <c r="E60" s="6">
        <v>308741768105</v>
      </c>
      <c r="F60" s="6"/>
      <c r="G60" s="6">
        <v>306207868332</v>
      </c>
      <c r="H60" s="6"/>
      <c r="I60" s="6">
        <f t="shared" si="0"/>
        <v>2533899773</v>
      </c>
      <c r="J60" s="6"/>
      <c r="K60" s="6">
        <v>21099849</v>
      </c>
      <c r="L60" s="6"/>
      <c r="M60" s="6">
        <v>308741768105</v>
      </c>
      <c r="N60" s="6"/>
      <c r="O60" s="6">
        <v>335641477189</v>
      </c>
      <c r="P60" s="6"/>
      <c r="Q60" s="6">
        <f t="shared" si="1"/>
        <v>-26899709084</v>
      </c>
    </row>
    <row r="61" spans="1:17">
      <c r="A61" s="5" t="s">
        <v>76</v>
      </c>
      <c r="C61" s="6">
        <v>8712769</v>
      </c>
      <c r="D61" s="6"/>
      <c r="E61" s="6">
        <v>53351316630</v>
      </c>
      <c r="F61" s="6"/>
      <c r="G61" s="6">
        <v>58223104192</v>
      </c>
      <c r="H61" s="6"/>
      <c r="I61" s="6">
        <f t="shared" si="0"/>
        <v>-4871787562</v>
      </c>
      <c r="J61" s="6"/>
      <c r="K61" s="6">
        <v>8712769</v>
      </c>
      <c r="L61" s="6"/>
      <c r="M61" s="6">
        <v>53351316630</v>
      </c>
      <c r="N61" s="6"/>
      <c r="O61" s="6">
        <v>63948824505</v>
      </c>
      <c r="P61" s="6"/>
      <c r="Q61" s="6">
        <f t="shared" si="1"/>
        <v>-10597507875</v>
      </c>
    </row>
    <row r="62" spans="1:17">
      <c r="A62" s="5" t="s">
        <v>90</v>
      </c>
      <c r="C62" s="6">
        <v>23687146</v>
      </c>
      <c r="D62" s="6"/>
      <c r="E62" s="6">
        <v>153521272778</v>
      </c>
      <c r="F62" s="6"/>
      <c r="G62" s="6">
        <v>155758162488</v>
      </c>
      <c r="H62" s="6"/>
      <c r="I62" s="6">
        <f t="shared" si="0"/>
        <v>-2236889710</v>
      </c>
      <c r="J62" s="6"/>
      <c r="K62" s="6">
        <v>23687146</v>
      </c>
      <c r="L62" s="6"/>
      <c r="M62" s="6">
        <v>153521272778</v>
      </c>
      <c r="N62" s="6"/>
      <c r="O62" s="6">
        <v>163283440386</v>
      </c>
      <c r="P62" s="6"/>
      <c r="Q62" s="6">
        <f t="shared" si="1"/>
        <v>-9762167608</v>
      </c>
    </row>
    <row r="63" spans="1:17">
      <c r="A63" s="5" t="s">
        <v>38</v>
      </c>
      <c r="C63" s="6">
        <v>4400785</v>
      </c>
      <c r="D63" s="6"/>
      <c r="E63" s="6">
        <v>91779114907</v>
      </c>
      <c r="F63" s="6"/>
      <c r="G63" s="6">
        <v>97597333345</v>
      </c>
      <c r="H63" s="6"/>
      <c r="I63" s="6">
        <f t="shared" si="0"/>
        <v>-5818218438</v>
      </c>
      <c r="J63" s="6"/>
      <c r="K63" s="6">
        <v>4400785</v>
      </c>
      <c r="L63" s="6"/>
      <c r="M63" s="6">
        <v>91779114907</v>
      </c>
      <c r="N63" s="6"/>
      <c r="O63" s="6">
        <v>106346534004</v>
      </c>
      <c r="P63" s="6"/>
      <c r="Q63" s="6">
        <f t="shared" si="1"/>
        <v>-14567419097</v>
      </c>
    </row>
    <row r="64" spans="1:17">
      <c r="A64" s="5" t="s">
        <v>50</v>
      </c>
      <c r="C64" s="6">
        <v>1590000</v>
      </c>
      <c r="D64" s="6"/>
      <c r="E64" s="6">
        <v>27248500980</v>
      </c>
      <c r="F64" s="6"/>
      <c r="G64" s="6">
        <v>32827805415</v>
      </c>
      <c r="H64" s="6"/>
      <c r="I64" s="6">
        <f t="shared" si="0"/>
        <v>-5579304435</v>
      </c>
      <c r="J64" s="6"/>
      <c r="K64" s="6">
        <v>1590000</v>
      </c>
      <c r="L64" s="6"/>
      <c r="M64" s="6">
        <v>27248500980</v>
      </c>
      <c r="N64" s="6"/>
      <c r="O64" s="6">
        <v>28706639333</v>
      </c>
      <c r="P64" s="6"/>
      <c r="Q64" s="6">
        <f t="shared" si="1"/>
        <v>-1458138353</v>
      </c>
    </row>
    <row r="65" spans="1:17">
      <c r="A65" s="5" t="s">
        <v>94</v>
      </c>
      <c r="C65" s="6">
        <v>14062522</v>
      </c>
      <c r="D65" s="6"/>
      <c r="E65" s="6">
        <v>24057600839</v>
      </c>
      <c r="F65" s="6"/>
      <c r="G65" s="6">
        <v>26614382312</v>
      </c>
      <c r="H65" s="6"/>
      <c r="I65" s="6">
        <f t="shared" si="0"/>
        <v>-2556781473</v>
      </c>
      <c r="J65" s="6"/>
      <c r="K65" s="6">
        <v>14062522</v>
      </c>
      <c r="L65" s="6"/>
      <c r="M65" s="6">
        <v>24057600839</v>
      </c>
      <c r="N65" s="6"/>
      <c r="O65" s="6">
        <v>27042004332</v>
      </c>
      <c r="P65" s="6"/>
      <c r="Q65" s="6">
        <f t="shared" si="1"/>
        <v>-2984403493</v>
      </c>
    </row>
    <row r="66" spans="1:17">
      <c r="A66" s="5" t="s">
        <v>82</v>
      </c>
      <c r="C66" s="6">
        <v>25979357</v>
      </c>
      <c r="D66" s="6"/>
      <c r="E66" s="6">
        <v>347085040859</v>
      </c>
      <c r="F66" s="6"/>
      <c r="G66" s="6">
        <v>337788120122</v>
      </c>
      <c r="H66" s="6"/>
      <c r="I66" s="6">
        <f t="shared" si="0"/>
        <v>9296920737</v>
      </c>
      <c r="J66" s="6"/>
      <c r="K66" s="6">
        <v>25979357</v>
      </c>
      <c r="L66" s="6"/>
      <c r="M66" s="6">
        <v>347085040859</v>
      </c>
      <c r="N66" s="6"/>
      <c r="O66" s="6">
        <v>334689146543</v>
      </c>
      <c r="P66" s="6"/>
      <c r="Q66" s="6">
        <f t="shared" si="1"/>
        <v>12395894316</v>
      </c>
    </row>
    <row r="67" spans="1:17">
      <c r="A67" s="5" t="s">
        <v>39</v>
      </c>
      <c r="C67" s="6">
        <v>12005900</v>
      </c>
      <c r="D67" s="6"/>
      <c r="E67" s="6">
        <v>111587246768</v>
      </c>
      <c r="F67" s="6"/>
      <c r="G67" s="6">
        <v>119225304301</v>
      </c>
      <c r="H67" s="6"/>
      <c r="I67" s="6">
        <f t="shared" si="0"/>
        <v>-7638057533</v>
      </c>
      <c r="J67" s="6"/>
      <c r="K67" s="6">
        <v>12005900</v>
      </c>
      <c r="L67" s="6"/>
      <c r="M67" s="6">
        <v>111587246768</v>
      </c>
      <c r="N67" s="6"/>
      <c r="O67" s="6">
        <v>126982706482</v>
      </c>
      <c r="P67" s="6"/>
      <c r="Q67" s="6">
        <f t="shared" si="1"/>
        <v>-15395459714</v>
      </c>
    </row>
    <row r="68" spans="1:17">
      <c r="A68" s="5" t="s">
        <v>32</v>
      </c>
      <c r="C68" s="6">
        <v>1500000</v>
      </c>
      <c r="D68" s="6"/>
      <c r="E68" s="6">
        <v>110235174750</v>
      </c>
      <c r="F68" s="6"/>
      <c r="G68" s="6">
        <v>126443160000</v>
      </c>
      <c r="H68" s="6"/>
      <c r="I68" s="6">
        <f t="shared" si="0"/>
        <v>-16207985250</v>
      </c>
      <c r="J68" s="6"/>
      <c r="K68" s="6">
        <v>1500000</v>
      </c>
      <c r="L68" s="6"/>
      <c r="M68" s="6">
        <v>110235174750</v>
      </c>
      <c r="N68" s="6"/>
      <c r="O68" s="6">
        <v>133913445750</v>
      </c>
      <c r="P68" s="6"/>
      <c r="Q68" s="6">
        <f t="shared" si="1"/>
        <v>-23678271000</v>
      </c>
    </row>
    <row r="69" spans="1:17">
      <c r="A69" s="5" t="s">
        <v>96</v>
      </c>
      <c r="C69" s="6">
        <v>886900</v>
      </c>
      <c r="D69" s="6"/>
      <c r="E69" s="6">
        <v>26360526055</v>
      </c>
      <c r="F69" s="6"/>
      <c r="G69" s="6">
        <v>25567065405</v>
      </c>
      <c r="H69" s="6"/>
      <c r="I69" s="6">
        <f t="shared" si="0"/>
        <v>793460650</v>
      </c>
      <c r="J69" s="6"/>
      <c r="K69" s="6">
        <v>886900</v>
      </c>
      <c r="L69" s="6"/>
      <c r="M69" s="6">
        <v>26360526055</v>
      </c>
      <c r="N69" s="6"/>
      <c r="O69" s="6">
        <v>26792521298</v>
      </c>
      <c r="P69" s="6"/>
      <c r="Q69" s="6">
        <f t="shared" si="1"/>
        <v>-431995243</v>
      </c>
    </row>
    <row r="70" spans="1:17">
      <c r="A70" s="5" t="s">
        <v>63</v>
      </c>
      <c r="C70" s="6">
        <v>3144860</v>
      </c>
      <c r="D70" s="6"/>
      <c r="E70" s="6">
        <v>63742159412</v>
      </c>
      <c r="F70" s="6"/>
      <c r="G70" s="6">
        <v>72495374044</v>
      </c>
      <c r="H70" s="6"/>
      <c r="I70" s="6">
        <f t="shared" si="0"/>
        <v>-8753214632</v>
      </c>
      <c r="J70" s="6"/>
      <c r="K70" s="6">
        <v>3144860</v>
      </c>
      <c r="L70" s="6"/>
      <c r="M70" s="6">
        <v>63742159412</v>
      </c>
      <c r="N70" s="6"/>
      <c r="O70" s="6">
        <v>70561904224</v>
      </c>
      <c r="P70" s="6"/>
      <c r="Q70" s="6">
        <f t="shared" si="1"/>
        <v>-6819744812</v>
      </c>
    </row>
    <row r="71" spans="1:17">
      <c r="A71" s="5" t="s">
        <v>62</v>
      </c>
      <c r="C71" s="6">
        <v>4924696</v>
      </c>
      <c r="D71" s="6"/>
      <c r="E71" s="6">
        <v>65598280387</v>
      </c>
      <c r="F71" s="6"/>
      <c r="G71" s="6">
        <v>74555230898</v>
      </c>
      <c r="H71" s="6"/>
      <c r="I71" s="6">
        <f t="shared" si="0"/>
        <v>-8956950511</v>
      </c>
      <c r="J71" s="6"/>
      <c r="K71" s="6">
        <v>4924696</v>
      </c>
      <c r="L71" s="6"/>
      <c r="M71" s="6">
        <v>65598280387</v>
      </c>
      <c r="N71" s="6"/>
      <c r="O71" s="6">
        <v>87792160700</v>
      </c>
      <c r="P71" s="6"/>
      <c r="Q71" s="6">
        <f t="shared" si="1"/>
        <v>-22193880313</v>
      </c>
    </row>
    <row r="72" spans="1:17">
      <c r="A72" s="5" t="s">
        <v>74</v>
      </c>
      <c r="C72" s="6">
        <v>3700000</v>
      </c>
      <c r="D72" s="6"/>
      <c r="E72" s="6">
        <v>54139939200</v>
      </c>
      <c r="F72" s="6"/>
      <c r="G72" s="6">
        <v>54427271370</v>
      </c>
      <c r="H72" s="6"/>
      <c r="I72" s="6">
        <f t="shared" si="0"/>
        <v>-287332170</v>
      </c>
      <c r="J72" s="6"/>
      <c r="K72" s="6">
        <v>3700000</v>
      </c>
      <c r="L72" s="6"/>
      <c r="M72" s="6">
        <v>54139939200</v>
      </c>
      <c r="N72" s="6"/>
      <c r="O72" s="6">
        <v>48678113340</v>
      </c>
      <c r="P72" s="6"/>
      <c r="Q72" s="6">
        <f t="shared" si="1"/>
        <v>5461825860</v>
      </c>
    </row>
    <row r="73" spans="1:17">
      <c r="A73" s="5" t="s">
        <v>61</v>
      </c>
      <c r="C73" s="6">
        <v>6240966</v>
      </c>
      <c r="D73" s="6"/>
      <c r="E73" s="6">
        <v>253116355893</v>
      </c>
      <c r="F73" s="6"/>
      <c r="G73" s="6">
        <v>263460910495</v>
      </c>
      <c r="H73" s="6"/>
      <c r="I73" s="6">
        <f t="shared" ref="I73:I114" si="2">E73-G73</f>
        <v>-10344554602</v>
      </c>
      <c r="J73" s="6"/>
      <c r="K73" s="6">
        <v>6240966</v>
      </c>
      <c r="L73" s="6"/>
      <c r="M73" s="6">
        <v>253116355893</v>
      </c>
      <c r="N73" s="6"/>
      <c r="O73" s="6">
        <v>244057267619</v>
      </c>
      <c r="P73" s="6"/>
      <c r="Q73" s="6">
        <f t="shared" ref="Q73:Q114" si="3">M73-O73</f>
        <v>9059088274</v>
      </c>
    </row>
    <row r="74" spans="1:17">
      <c r="A74" s="5" t="s">
        <v>100</v>
      </c>
      <c r="C74" s="6">
        <v>257784</v>
      </c>
      <c r="D74" s="6"/>
      <c r="E74" s="6">
        <v>2921252111</v>
      </c>
      <c r="F74" s="6"/>
      <c r="G74" s="6">
        <v>2953987715</v>
      </c>
      <c r="H74" s="6"/>
      <c r="I74" s="6">
        <f t="shared" si="2"/>
        <v>-32735604</v>
      </c>
      <c r="J74" s="6"/>
      <c r="K74" s="6">
        <v>257784</v>
      </c>
      <c r="L74" s="6"/>
      <c r="M74" s="6">
        <v>2921252111</v>
      </c>
      <c r="N74" s="6"/>
      <c r="O74" s="6">
        <v>2953987715</v>
      </c>
      <c r="P74" s="6"/>
      <c r="Q74" s="6">
        <f t="shared" si="3"/>
        <v>-32735604</v>
      </c>
    </row>
    <row r="75" spans="1:17">
      <c r="A75" s="5" t="s">
        <v>47</v>
      </c>
      <c r="C75" s="6">
        <v>537833</v>
      </c>
      <c r="D75" s="6"/>
      <c r="E75" s="6">
        <v>217916367451</v>
      </c>
      <c r="F75" s="6"/>
      <c r="G75" s="6">
        <v>237585511609</v>
      </c>
      <c r="H75" s="6"/>
      <c r="I75" s="6">
        <f t="shared" si="2"/>
        <v>-19669144158</v>
      </c>
      <c r="J75" s="6"/>
      <c r="K75" s="6">
        <v>537833</v>
      </c>
      <c r="L75" s="6"/>
      <c r="M75" s="6">
        <v>217916367451</v>
      </c>
      <c r="N75" s="6"/>
      <c r="O75" s="6">
        <v>243945414610</v>
      </c>
      <c r="P75" s="6"/>
      <c r="Q75" s="6">
        <f t="shared" si="3"/>
        <v>-26029047159</v>
      </c>
    </row>
    <row r="76" spans="1:17">
      <c r="A76" s="5" t="s">
        <v>21</v>
      </c>
      <c r="C76" s="6">
        <v>1115372</v>
      </c>
      <c r="D76" s="6"/>
      <c r="E76" s="6">
        <v>34714509650</v>
      </c>
      <c r="F76" s="6"/>
      <c r="G76" s="6">
        <v>36607474912</v>
      </c>
      <c r="H76" s="6"/>
      <c r="I76" s="6">
        <f t="shared" si="2"/>
        <v>-1892965262</v>
      </c>
      <c r="J76" s="6"/>
      <c r="K76" s="6">
        <v>1115372</v>
      </c>
      <c r="L76" s="6"/>
      <c r="M76" s="6">
        <v>34714509650</v>
      </c>
      <c r="N76" s="6"/>
      <c r="O76" s="6">
        <v>41986416323</v>
      </c>
      <c r="P76" s="6"/>
      <c r="Q76" s="6">
        <f t="shared" si="3"/>
        <v>-7271906673</v>
      </c>
    </row>
    <row r="77" spans="1:17">
      <c r="A77" s="5" t="s">
        <v>20</v>
      </c>
      <c r="C77" s="6">
        <v>14865041</v>
      </c>
      <c r="D77" s="6"/>
      <c r="E77" s="6">
        <v>84965415534</v>
      </c>
      <c r="F77" s="6"/>
      <c r="G77" s="6">
        <v>88482244908</v>
      </c>
      <c r="H77" s="6"/>
      <c r="I77" s="6">
        <f t="shared" si="2"/>
        <v>-3516829374</v>
      </c>
      <c r="J77" s="6"/>
      <c r="K77" s="6">
        <v>14865041</v>
      </c>
      <c r="L77" s="6"/>
      <c r="M77" s="6">
        <v>84965415534</v>
      </c>
      <c r="N77" s="6"/>
      <c r="O77" s="6">
        <v>96138551700</v>
      </c>
      <c r="P77" s="6"/>
      <c r="Q77" s="6">
        <f t="shared" si="3"/>
        <v>-11173136166</v>
      </c>
    </row>
    <row r="78" spans="1:17">
      <c r="A78" s="5" t="s">
        <v>89</v>
      </c>
      <c r="C78" s="6">
        <v>4501321</v>
      </c>
      <c r="D78" s="6"/>
      <c r="E78" s="6">
        <v>126942647033</v>
      </c>
      <c r="F78" s="6"/>
      <c r="G78" s="6">
        <v>127613827754</v>
      </c>
      <c r="H78" s="6"/>
      <c r="I78" s="6">
        <f t="shared" si="2"/>
        <v>-671180721</v>
      </c>
      <c r="J78" s="6"/>
      <c r="K78" s="6">
        <v>4501321</v>
      </c>
      <c r="L78" s="6"/>
      <c r="M78" s="6">
        <v>126942647033</v>
      </c>
      <c r="N78" s="6"/>
      <c r="O78" s="6">
        <v>125108086395</v>
      </c>
      <c r="P78" s="6"/>
      <c r="Q78" s="6">
        <f t="shared" si="3"/>
        <v>1834560638</v>
      </c>
    </row>
    <row r="79" spans="1:17">
      <c r="A79" s="5" t="s">
        <v>88</v>
      </c>
      <c r="C79" s="6">
        <v>700215</v>
      </c>
      <c r="D79" s="6"/>
      <c r="E79" s="6">
        <v>14770153854</v>
      </c>
      <c r="F79" s="6"/>
      <c r="G79" s="6">
        <v>16635564425</v>
      </c>
      <c r="H79" s="6"/>
      <c r="I79" s="6">
        <f t="shared" si="2"/>
        <v>-1865410571</v>
      </c>
      <c r="J79" s="6"/>
      <c r="K79" s="6">
        <v>700215</v>
      </c>
      <c r="L79" s="6"/>
      <c r="M79" s="6">
        <v>14770153854</v>
      </c>
      <c r="N79" s="6"/>
      <c r="O79" s="6">
        <v>15821187422</v>
      </c>
      <c r="P79" s="6"/>
      <c r="Q79" s="6">
        <f t="shared" si="3"/>
        <v>-1051033568</v>
      </c>
    </row>
    <row r="80" spans="1:17">
      <c r="A80" s="5" t="s">
        <v>80</v>
      </c>
      <c r="C80" s="6">
        <v>38685131</v>
      </c>
      <c r="D80" s="6"/>
      <c r="E80" s="6">
        <v>391086886965</v>
      </c>
      <c r="F80" s="6"/>
      <c r="G80" s="6">
        <v>424542697354</v>
      </c>
      <c r="H80" s="6"/>
      <c r="I80" s="6">
        <f t="shared" si="2"/>
        <v>-33455810389</v>
      </c>
      <c r="J80" s="6"/>
      <c r="K80" s="6">
        <v>38685131</v>
      </c>
      <c r="L80" s="6"/>
      <c r="M80" s="6">
        <v>391086886965</v>
      </c>
      <c r="N80" s="6"/>
      <c r="O80" s="6">
        <v>402623373306</v>
      </c>
      <c r="P80" s="6"/>
      <c r="Q80" s="6">
        <f t="shared" si="3"/>
        <v>-11536486341</v>
      </c>
    </row>
    <row r="81" spans="1:17">
      <c r="A81" s="5" t="s">
        <v>77</v>
      </c>
      <c r="C81" s="6">
        <v>89149162</v>
      </c>
      <c r="D81" s="6"/>
      <c r="E81" s="6">
        <v>569818398476</v>
      </c>
      <c r="F81" s="6"/>
      <c r="G81" s="6">
        <v>590200705077</v>
      </c>
      <c r="H81" s="6"/>
      <c r="I81" s="6">
        <f t="shared" si="2"/>
        <v>-20382306601</v>
      </c>
      <c r="J81" s="6"/>
      <c r="K81" s="6">
        <v>89149162</v>
      </c>
      <c r="L81" s="6"/>
      <c r="M81" s="6">
        <v>569818398476</v>
      </c>
      <c r="N81" s="6"/>
      <c r="O81" s="6">
        <v>605561281271</v>
      </c>
      <c r="P81" s="6"/>
      <c r="Q81" s="6">
        <f t="shared" si="3"/>
        <v>-35742882795</v>
      </c>
    </row>
    <row r="82" spans="1:17">
      <c r="A82" s="5" t="s">
        <v>98</v>
      </c>
      <c r="C82" s="6">
        <v>3941419</v>
      </c>
      <c r="D82" s="6"/>
      <c r="E82" s="6">
        <v>65194980147</v>
      </c>
      <c r="F82" s="6"/>
      <c r="G82" s="6">
        <v>62918133501</v>
      </c>
      <c r="H82" s="6"/>
      <c r="I82" s="6">
        <f t="shared" si="2"/>
        <v>2276846646</v>
      </c>
      <c r="J82" s="6"/>
      <c r="K82" s="6">
        <v>3941419</v>
      </c>
      <c r="L82" s="6"/>
      <c r="M82" s="6">
        <v>65194980147</v>
      </c>
      <c r="N82" s="6"/>
      <c r="O82" s="6">
        <v>62918133501</v>
      </c>
      <c r="P82" s="6"/>
      <c r="Q82" s="6">
        <f t="shared" si="3"/>
        <v>2276846646</v>
      </c>
    </row>
    <row r="83" spans="1:17">
      <c r="A83" s="5" t="s">
        <v>31</v>
      </c>
      <c r="C83" s="6">
        <v>826010</v>
      </c>
      <c r="D83" s="6"/>
      <c r="E83" s="6">
        <v>40972652500</v>
      </c>
      <c r="F83" s="6"/>
      <c r="G83" s="6">
        <v>42283780247</v>
      </c>
      <c r="H83" s="6"/>
      <c r="I83" s="6">
        <f t="shared" si="2"/>
        <v>-1311127747</v>
      </c>
      <c r="J83" s="6"/>
      <c r="K83" s="6">
        <v>826010</v>
      </c>
      <c r="L83" s="6"/>
      <c r="M83" s="6">
        <v>40972652500</v>
      </c>
      <c r="N83" s="6"/>
      <c r="O83" s="6">
        <v>43447989440</v>
      </c>
      <c r="P83" s="6"/>
      <c r="Q83" s="6">
        <f t="shared" si="3"/>
        <v>-2475336940</v>
      </c>
    </row>
    <row r="84" spans="1:17">
      <c r="A84" s="5" t="s">
        <v>79</v>
      </c>
      <c r="C84" s="6">
        <v>2800000</v>
      </c>
      <c r="D84" s="6"/>
      <c r="E84" s="6">
        <v>61790148000</v>
      </c>
      <c r="F84" s="6"/>
      <c r="G84" s="6">
        <v>64717228280</v>
      </c>
      <c r="H84" s="6"/>
      <c r="I84" s="6">
        <f t="shared" si="2"/>
        <v>-2927080280</v>
      </c>
      <c r="J84" s="6"/>
      <c r="K84" s="6">
        <v>2800000</v>
      </c>
      <c r="L84" s="6"/>
      <c r="M84" s="6">
        <v>61790148000</v>
      </c>
      <c r="N84" s="6"/>
      <c r="O84" s="6">
        <v>71364837902</v>
      </c>
      <c r="P84" s="6"/>
      <c r="Q84" s="6">
        <f t="shared" si="3"/>
        <v>-9574689902</v>
      </c>
    </row>
    <row r="85" spans="1:17">
      <c r="A85" s="5" t="s">
        <v>44</v>
      </c>
      <c r="C85" s="6">
        <v>1059487</v>
      </c>
      <c r="D85" s="6"/>
      <c r="E85" s="6">
        <v>23296409117</v>
      </c>
      <c r="F85" s="6"/>
      <c r="G85" s="6">
        <v>26708722207</v>
      </c>
      <c r="H85" s="6"/>
      <c r="I85" s="6">
        <f t="shared" si="2"/>
        <v>-3412313090</v>
      </c>
      <c r="J85" s="6"/>
      <c r="K85" s="6">
        <v>1059487</v>
      </c>
      <c r="L85" s="6"/>
      <c r="M85" s="6">
        <v>23296409117</v>
      </c>
      <c r="N85" s="6"/>
      <c r="O85" s="6">
        <v>29373275330</v>
      </c>
      <c r="P85" s="6"/>
      <c r="Q85" s="6">
        <f t="shared" si="3"/>
        <v>-6076866213</v>
      </c>
    </row>
    <row r="86" spans="1:17">
      <c r="A86" s="5" t="s">
        <v>16</v>
      </c>
      <c r="C86" s="6">
        <v>51449352</v>
      </c>
      <c r="D86" s="6"/>
      <c r="E86" s="6">
        <v>94870688599</v>
      </c>
      <c r="F86" s="6"/>
      <c r="G86" s="6">
        <v>97069847418</v>
      </c>
      <c r="H86" s="6"/>
      <c r="I86" s="6">
        <f t="shared" si="2"/>
        <v>-2199158819</v>
      </c>
      <c r="J86" s="6"/>
      <c r="K86" s="6">
        <v>51449352</v>
      </c>
      <c r="L86" s="6"/>
      <c r="M86" s="6">
        <v>94870688599</v>
      </c>
      <c r="N86" s="6"/>
      <c r="O86" s="6">
        <v>102542172852</v>
      </c>
      <c r="P86" s="6"/>
      <c r="Q86" s="6">
        <f t="shared" si="3"/>
        <v>-7671484253</v>
      </c>
    </row>
    <row r="87" spans="1:17">
      <c r="A87" s="5" t="s">
        <v>18</v>
      </c>
      <c r="C87" s="6">
        <v>24077083</v>
      </c>
      <c r="D87" s="6"/>
      <c r="E87" s="6">
        <v>41118310243</v>
      </c>
      <c r="F87" s="6"/>
      <c r="G87" s="6">
        <v>43942501517</v>
      </c>
      <c r="H87" s="6"/>
      <c r="I87" s="6">
        <f t="shared" si="2"/>
        <v>-2824191274</v>
      </c>
      <c r="J87" s="6"/>
      <c r="K87" s="6">
        <v>24077083</v>
      </c>
      <c r="L87" s="6"/>
      <c r="M87" s="6">
        <v>41118310243</v>
      </c>
      <c r="N87" s="6"/>
      <c r="O87" s="6">
        <v>48154854604</v>
      </c>
      <c r="P87" s="6"/>
      <c r="Q87" s="6">
        <f t="shared" si="3"/>
        <v>-7036544361</v>
      </c>
    </row>
    <row r="88" spans="1:17">
      <c r="A88" s="5" t="s">
        <v>43</v>
      </c>
      <c r="C88" s="6">
        <v>21756825</v>
      </c>
      <c r="D88" s="6"/>
      <c r="E88" s="6">
        <v>80021275997</v>
      </c>
      <c r="F88" s="6"/>
      <c r="G88" s="6">
        <v>97106899791</v>
      </c>
      <c r="H88" s="6"/>
      <c r="I88" s="6">
        <f t="shared" si="2"/>
        <v>-17085623794</v>
      </c>
      <c r="J88" s="6"/>
      <c r="K88" s="6">
        <v>21756825</v>
      </c>
      <c r="L88" s="6"/>
      <c r="M88" s="6">
        <v>80021275997</v>
      </c>
      <c r="N88" s="6"/>
      <c r="O88" s="6">
        <v>117000723338</v>
      </c>
      <c r="P88" s="6"/>
      <c r="Q88" s="6">
        <f t="shared" si="3"/>
        <v>-36979447341</v>
      </c>
    </row>
    <row r="89" spans="1:17">
      <c r="A89" s="5" t="s">
        <v>69</v>
      </c>
      <c r="C89" s="6">
        <v>13260000</v>
      </c>
      <c r="D89" s="6"/>
      <c r="E89" s="6">
        <v>134974494720</v>
      </c>
      <c r="F89" s="6"/>
      <c r="G89" s="6">
        <v>142122490869</v>
      </c>
      <c r="H89" s="6"/>
      <c r="I89" s="6">
        <f t="shared" si="2"/>
        <v>-7147996149</v>
      </c>
      <c r="J89" s="6"/>
      <c r="K89" s="6">
        <v>13260000</v>
      </c>
      <c r="L89" s="6"/>
      <c r="M89" s="6">
        <v>134974494720</v>
      </c>
      <c r="N89" s="6"/>
      <c r="O89" s="6">
        <v>161909152442</v>
      </c>
      <c r="P89" s="6"/>
      <c r="Q89" s="6">
        <f t="shared" si="3"/>
        <v>-26934657722</v>
      </c>
    </row>
    <row r="90" spans="1:17">
      <c r="A90" s="5" t="s">
        <v>92</v>
      </c>
      <c r="C90" s="6">
        <v>4500000</v>
      </c>
      <c r="D90" s="6"/>
      <c r="E90" s="6">
        <v>67787251650</v>
      </c>
      <c r="F90" s="6"/>
      <c r="G90" s="6">
        <v>76850005500</v>
      </c>
      <c r="H90" s="6"/>
      <c r="I90" s="6">
        <f t="shared" si="2"/>
        <v>-9062753850</v>
      </c>
      <c r="J90" s="6"/>
      <c r="K90" s="6">
        <v>4500000</v>
      </c>
      <c r="L90" s="6"/>
      <c r="M90" s="6">
        <v>67787251650</v>
      </c>
      <c r="N90" s="6"/>
      <c r="O90" s="6">
        <v>87044485275</v>
      </c>
      <c r="P90" s="6"/>
      <c r="Q90" s="6">
        <f t="shared" si="3"/>
        <v>-19257233625</v>
      </c>
    </row>
    <row r="91" spans="1:17">
      <c r="A91" s="5" t="s">
        <v>91</v>
      </c>
      <c r="C91" s="6">
        <v>3968114</v>
      </c>
      <c r="D91" s="6"/>
      <c r="E91" s="6">
        <v>177502667476</v>
      </c>
      <c r="F91" s="6"/>
      <c r="G91" s="6">
        <v>186527691991</v>
      </c>
      <c r="H91" s="6"/>
      <c r="I91" s="6">
        <f t="shared" si="2"/>
        <v>-9025024515</v>
      </c>
      <c r="J91" s="6"/>
      <c r="K91" s="6">
        <v>3968114</v>
      </c>
      <c r="L91" s="6"/>
      <c r="M91" s="6">
        <v>177502667476</v>
      </c>
      <c r="N91" s="6"/>
      <c r="O91" s="6">
        <v>188353997214</v>
      </c>
      <c r="P91" s="6"/>
      <c r="Q91" s="6">
        <f t="shared" si="3"/>
        <v>-10851329738</v>
      </c>
    </row>
    <row r="92" spans="1:17">
      <c r="A92" s="5" t="s">
        <v>65</v>
      </c>
      <c r="C92" s="6">
        <v>9670000</v>
      </c>
      <c r="D92" s="6"/>
      <c r="E92" s="6">
        <v>78918325335</v>
      </c>
      <c r="F92" s="6"/>
      <c r="G92" s="6">
        <v>78629951430</v>
      </c>
      <c r="H92" s="6"/>
      <c r="I92" s="6">
        <f t="shared" si="2"/>
        <v>288373905</v>
      </c>
      <c r="J92" s="6"/>
      <c r="K92" s="6">
        <v>9670000</v>
      </c>
      <c r="L92" s="6"/>
      <c r="M92" s="6">
        <v>78918325335</v>
      </c>
      <c r="N92" s="6"/>
      <c r="O92" s="6">
        <v>83983512814</v>
      </c>
      <c r="P92" s="6"/>
      <c r="Q92" s="6">
        <f t="shared" si="3"/>
        <v>-5065187479</v>
      </c>
    </row>
    <row r="93" spans="1:17">
      <c r="A93" s="5" t="s">
        <v>36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f t="shared" si="2"/>
        <v>0</v>
      </c>
      <c r="J93" s="6"/>
      <c r="K93" s="6">
        <v>3600000</v>
      </c>
      <c r="L93" s="6"/>
      <c r="M93" s="6">
        <v>20469477600</v>
      </c>
      <c r="N93" s="6"/>
      <c r="O93" s="6">
        <v>20254762800</v>
      </c>
      <c r="P93" s="6"/>
      <c r="Q93" s="6">
        <f t="shared" si="3"/>
        <v>214714800</v>
      </c>
    </row>
    <row r="94" spans="1:17">
      <c r="A94" s="5" t="s">
        <v>95</v>
      </c>
      <c r="C94" s="6">
        <v>0</v>
      </c>
      <c r="D94" s="6"/>
      <c r="E94" s="6">
        <v>0</v>
      </c>
      <c r="F94" s="6"/>
      <c r="G94" s="6">
        <v>-2535314159</v>
      </c>
      <c r="H94" s="6"/>
      <c r="I94" s="6">
        <f t="shared" si="2"/>
        <v>2535314159</v>
      </c>
      <c r="J94" s="6"/>
      <c r="K94" s="6">
        <v>0</v>
      </c>
      <c r="L94" s="6"/>
      <c r="M94" s="6">
        <v>0</v>
      </c>
      <c r="N94" s="6"/>
      <c r="O94" s="6">
        <v>0</v>
      </c>
      <c r="P94" s="6"/>
      <c r="Q94" s="6">
        <f t="shared" si="3"/>
        <v>0</v>
      </c>
    </row>
    <row r="95" spans="1:17">
      <c r="A95" s="5" t="s">
        <v>48</v>
      </c>
      <c r="C95" s="6">
        <v>0</v>
      </c>
      <c r="D95" s="6"/>
      <c r="E95" s="6">
        <v>0</v>
      </c>
      <c r="F95" s="6"/>
      <c r="G95" s="6">
        <v>824151431</v>
      </c>
      <c r="H95" s="6"/>
      <c r="I95" s="6">
        <f t="shared" si="2"/>
        <v>-824151431</v>
      </c>
      <c r="J95" s="6"/>
      <c r="K95" s="6">
        <v>0</v>
      </c>
      <c r="L95" s="6"/>
      <c r="M95" s="6">
        <v>0</v>
      </c>
      <c r="N95" s="6"/>
      <c r="O95" s="6">
        <v>0</v>
      </c>
      <c r="P95" s="6"/>
      <c r="Q95" s="6">
        <f t="shared" si="3"/>
        <v>0</v>
      </c>
    </row>
    <row r="96" spans="1:17">
      <c r="A96" s="5" t="s">
        <v>46</v>
      </c>
      <c r="C96" s="6">
        <v>0</v>
      </c>
      <c r="D96" s="6"/>
      <c r="E96" s="6">
        <v>0</v>
      </c>
      <c r="F96" s="6"/>
      <c r="G96" s="6">
        <v>33894306</v>
      </c>
      <c r="H96" s="6"/>
      <c r="I96" s="6">
        <f t="shared" si="2"/>
        <v>-33894306</v>
      </c>
      <c r="J96" s="6"/>
      <c r="K96" s="6">
        <v>0</v>
      </c>
      <c r="L96" s="6"/>
      <c r="M96" s="6">
        <v>0</v>
      </c>
      <c r="N96" s="6"/>
      <c r="O96" s="6">
        <v>0</v>
      </c>
      <c r="P96" s="6"/>
      <c r="Q96" s="6">
        <f t="shared" si="3"/>
        <v>0</v>
      </c>
    </row>
    <row r="97" spans="1:17">
      <c r="A97" s="5" t="s">
        <v>169</v>
      </c>
      <c r="C97" s="6">
        <v>220511</v>
      </c>
      <c r="D97" s="6"/>
      <c r="E97" s="6">
        <v>217163966895</v>
      </c>
      <c r="F97" s="6"/>
      <c r="G97" s="6">
        <v>218676284381</v>
      </c>
      <c r="H97" s="6"/>
      <c r="I97" s="6">
        <f t="shared" si="2"/>
        <v>-1512317486</v>
      </c>
      <c r="J97" s="6"/>
      <c r="K97" s="6">
        <v>220511</v>
      </c>
      <c r="L97" s="6"/>
      <c r="M97" s="6">
        <v>217163966895</v>
      </c>
      <c r="N97" s="6"/>
      <c r="O97" s="6">
        <v>218676284381</v>
      </c>
      <c r="P97" s="6"/>
      <c r="Q97" s="6">
        <f t="shared" si="3"/>
        <v>-1512317486</v>
      </c>
    </row>
    <row r="98" spans="1:17">
      <c r="A98" s="5" t="s">
        <v>166</v>
      </c>
      <c r="C98" s="6">
        <v>220000</v>
      </c>
      <c r="D98" s="6"/>
      <c r="E98" s="6">
        <v>219959905039</v>
      </c>
      <c r="F98" s="6"/>
      <c r="G98" s="6">
        <v>218222298744</v>
      </c>
      <c r="H98" s="6"/>
      <c r="I98" s="6">
        <f t="shared" si="2"/>
        <v>1737606295</v>
      </c>
      <c r="J98" s="6"/>
      <c r="K98" s="6">
        <v>220000</v>
      </c>
      <c r="L98" s="6"/>
      <c r="M98" s="6">
        <v>219959905039</v>
      </c>
      <c r="N98" s="6"/>
      <c r="O98" s="6">
        <v>218222298744</v>
      </c>
      <c r="P98" s="6"/>
      <c r="Q98" s="6">
        <f t="shared" si="3"/>
        <v>1737606295</v>
      </c>
    </row>
    <row r="99" spans="1:17">
      <c r="A99" s="5" t="s">
        <v>137</v>
      </c>
      <c r="C99" s="6">
        <v>34430</v>
      </c>
      <c r="D99" s="6"/>
      <c r="E99" s="6">
        <v>30637180434</v>
      </c>
      <c r="F99" s="6"/>
      <c r="G99" s="6">
        <v>30179413279</v>
      </c>
      <c r="H99" s="6"/>
      <c r="I99" s="6">
        <f t="shared" si="2"/>
        <v>457767155</v>
      </c>
      <c r="J99" s="6"/>
      <c r="K99" s="6">
        <v>34430</v>
      </c>
      <c r="L99" s="6"/>
      <c r="M99" s="6">
        <v>30637180434</v>
      </c>
      <c r="N99" s="6"/>
      <c r="O99" s="6">
        <v>29993963945</v>
      </c>
      <c r="P99" s="6"/>
      <c r="Q99" s="6">
        <f t="shared" si="3"/>
        <v>643216489</v>
      </c>
    </row>
    <row r="100" spans="1:17">
      <c r="A100" s="5" t="s">
        <v>125</v>
      </c>
      <c r="C100" s="6">
        <v>91619</v>
      </c>
      <c r="D100" s="6"/>
      <c r="E100" s="6">
        <v>90686370115</v>
      </c>
      <c r="F100" s="6"/>
      <c r="G100" s="6">
        <v>89185739696</v>
      </c>
      <c r="H100" s="6"/>
      <c r="I100" s="6">
        <f t="shared" si="2"/>
        <v>1500630419</v>
      </c>
      <c r="J100" s="6"/>
      <c r="K100" s="6">
        <v>91619</v>
      </c>
      <c r="L100" s="6"/>
      <c r="M100" s="6">
        <v>90686370115</v>
      </c>
      <c r="N100" s="6"/>
      <c r="O100" s="6">
        <v>87846512695</v>
      </c>
      <c r="P100" s="6"/>
      <c r="Q100" s="6">
        <f t="shared" si="3"/>
        <v>2839857420</v>
      </c>
    </row>
    <row r="101" spans="1:17">
      <c r="A101" s="5" t="s">
        <v>134</v>
      </c>
      <c r="C101" s="6">
        <v>97965</v>
      </c>
      <c r="D101" s="6"/>
      <c r="E101" s="6">
        <v>88289645600</v>
      </c>
      <c r="F101" s="6"/>
      <c r="G101" s="6">
        <v>87334970084</v>
      </c>
      <c r="H101" s="6"/>
      <c r="I101" s="6">
        <f t="shared" si="2"/>
        <v>954675516</v>
      </c>
      <c r="J101" s="6"/>
      <c r="K101" s="6">
        <v>97965</v>
      </c>
      <c r="L101" s="6"/>
      <c r="M101" s="6">
        <v>88289645600</v>
      </c>
      <c r="N101" s="6"/>
      <c r="O101" s="6">
        <v>86335447991</v>
      </c>
      <c r="P101" s="6"/>
      <c r="Q101" s="6">
        <f t="shared" si="3"/>
        <v>1954197609</v>
      </c>
    </row>
    <row r="102" spans="1:17">
      <c r="A102" s="5" t="s">
        <v>131</v>
      </c>
      <c r="C102" s="6">
        <v>2348</v>
      </c>
      <c r="D102" s="6"/>
      <c r="E102" s="6">
        <v>2156824612</v>
      </c>
      <c r="F102" s="6"/>
      <c r="G102" s="6">
        <v>2122681490</v>
      </c>
      <c r="H102" s="6"/>
      <c r="I102" s="6">
        <f t="shared" si="2"/>
        <v>34143122</v>
      </c>
      <c r="J102" s="6"/>
      <c r="K102" s="6">
        <v>2348</v>
      </c>
      <c r="L102" s="6"/>
      <c r="M102" s="6">
        <v>2156824612</v>
      </c>
      <c r="N102" s="6"/>
      <c r="O102" s="6">
        <v>2094644408</v>
      </c>
      <c r="P102" s="6"/>
      <c r="Q102" s="6">
        <f t="shared" si="3"/>
        <v>62180204</v>
      </c>
    </row>
    <row r="103" spans="1:17">
      <c r="A103" s="5" t="s">
        <v>128</v>
      </c>
      <c r="C103" s="6">
        <v>482778</v>
      </c>
      <c r="D103" s="6"/>
      <c r="E103" s="6">
        <v>471829960316</v>
      </c>
      <c r="F103" s="6"/>
      <c r="G103" s="6">
        <v>463865567124</v>
      </c>
      <c r="H103" s="6"/>
      <c r="I103" s="6">
        <f t="shared" si="2"/>
        <v>7964393192</v>
      </c>
      <c r="J103" s="6"/>
      <c r="K103" s="6">
        <v>482778</v>
      </c>
      <c r="L103" s="6"/>
      <c r="M103" s="6">
        <v>471829960316</v>
      </c>
      <c r="N103" s="6"/>
      <c r="O103" s="6">
        <v>455292501216</v>
      </c>
      <c r="P103" s="6"/>
      <c r="Q103" s="6">
        <f t="shared" si="3"/>
        <v>16537459100</v>
      </c>
    </row>
    <row r="104" spans="1:17">
      <c r="A104" s="5" t="s">
        <v>121</v>
      </c>
      <c r="C104" s="6">
        <v>31029</v>
      </c>
      <c r="D104" s="6"/>
      <c r="E104" s="6">
        <v>30930305865</v>
      </c>
      <c r="F104" s="6"/>
      <c r="G104" s="6">
        <v>30433931849</v>
      </c>
      <c r="H104" s="6"/>
      <c r="I104" s="6">
        <f t="shared" si="2"/>
        <v>496374016</v>
      </c>
      <c r="J104" s="6"/>
      <c r="K104" s="6">
        <v>31029</v>
      </c>
      <c r="L104" s="6"/>
      <c r="M104" s="6">
        <v>30930305865</v>
      </c>
      <c r="N104" s="6"/>
      <c r="O104" s="6">
        <v>29860274781</v>
      </c>
      <c r="P104" s="6"/>
      <c r="Q104" s="6">
        <f t="shared" si="3"/>
        <v>1070031084</v>
      </c>
    </row>
    <row r="105" spans="1:17">
      <c r="A105" s="5" t="s">
        <v>140</v>
      </c>
      <c r="C105" s="6">
        <v>120000</v>
      </c>
      <c r="D105" s="6"/>
      <c r="E105" s="6">
        <v>102460225717</v>
      </c>
      <c r="F105" s="6"/>
      <c r="G105" s="6">
        <v>101036203868</v>
      </c>
      <c r="H105" s="6"/>
      <c r="I105" s="6">
        <f t="shared" si="2"/>
        <v>1424021849</v>
      </c>
      <c r="J105" s="6"/>
      <c r="K105" s="6">
        <v>120000</v>
      </c>
      <c r="L105" s="6"/>
      <c r="M105" s="6">
        <v>102460225717</v>
      </c>
      <c r="N105" s="6"/>
      <c r="O105" s="6">
        <v>100819467532</v>
      </c>
      <c r="P105" s="6"/>
      <c r="Q105" s="6">
        <f t="shared" si="3"/>
        <v>1640758185</v>
      </c>
    </row>
    <row r="106" spans="1:17">
      <c r="A106" s="5" t="s">
        <v>172</v>
      </c>
      <c r="C106" s="6">
        <v>100000</v>
      </c>
      <c r="D106" s="6"/>
      <c r="E106" s="6">
        <v>99381783786</v>
      </c>
      <c r="F106" s="6"/>
      <c r="G106" s="6">
        <v>97415543750</v>
      </c>
      <c r="H106" s="6"/>
      <c r="I106" s="6">
        <f t="shared" si="2"/>
        <v>1966240036</v>
      </c>
      <c r="J106" s="6"/>
      <c r="K106" s="6">
        <v>100000</v>
      </c>
      <c r="L106" s="6"/>
      <c r="M106" s="6">
        <v>99381783786</v>
      </c>
      <c r="N106" s="6"/>
      <c r="O106" s="6">
        <v>97415543750</v>
      </c>
      <c r="P106" s="6"/>
      <c r="Q106" s="6">
        <f t="shared" si="3"/>
        <v>1966240036</v>
      </c>
    </row>
    <row r="107" spans="1:17">
      <c r="A107" s="5" t="s">
        <v>143</v>
      </c>
      <c r="C107" s="6">
        <v>20000</v>
      </c>
      <c r="D107" s="6"/>
      <c r="E107" s="6">
        <v>15833129725</v>
      </c>
      <c r="F107" s="6"/>
      <c r="G107" s="6">
        <v>15597172500</v>
      </c>
      <c r="H107" s="6"/>
      <c r="I107" s="6">
        <f t="shared" si="2"/>
        <v>235957225</v>
      </c>
      <c r="J107" s="6"/>
      <c r="K107" s="6">
        <v>20000</v>
      </c>
      <c r="L107" s="6"/>
      <c r="M107" s="6">
        <v>15833129725</v>
      </c>
      <c r="N107" s="6"/>
      <c r="O107" s="6">
        <v>15600490898</v>
      </c>
      <c r="P107" s="6"/>
      <c r="Q107" s="6">
        <f t="shared" si="3"/>
        <v>232638827</v>
      </c>
    </row>
    <row r="108" spans="1:17">
      <c r="A108" s="5" t="s">
        <v>146</v>
      </c>
      <c r="C108" s="6">
        <v>4200</v>
      </c>
      <c r="D108" s="6"/>
      <c r="E108" s="6">
        <v>3283804702</v>
      </c>
      <c r="F108" s="6"/>
      <c r="G108" s="6">
        <v>3275099328</v>
      </c>
      <c r="H108" s="6"/>
      <c r="I108" s="6">
        <f t="shared" si="2"/>
        <v>8705374</v>
      </c>
      <c r="J108" s="6"/>
      <c r="K108" s="6">
        <v>4200</v>
      </c>
      <c r="L108" s="6"/>
      <c r="M108" s="6">
        <v>3283804702</v>
      </c>
      <c r="N108" s="6"/>
      <c r="O108" s="6">
        <v>3275581774</v>
      </c>
      <c r="P108" s="6"/>
      <c r="Q108" s="6">
        <f t="shared" si="3"/>
        <v>8222928</v>
      </c>
    </row>
    <row r="109" spans="1:17">
      <c r="A109" s="5" t="s">
        <v>149</v>
      </c>
      <c r="C109" s="6">
        <v>269770</v>
      </c>
      <c r="D109" s="6"/>
      <c r="E109" s="6">
        <v>208893600771</v>
      </c>
      <c r="F109" s="6"/>
      <c r="G109" s="6">
        <v>205700630295</v>
      </c>
      <c r="H109" s="6"/>
      <c r="I109" s="6">
        <f t="shared" si="2"/>
        <v>3192970476</v>
      </c>
      <c r="J109" s="6"/>
      <c r="K109" s="6">
        <v>269770</v>
      </c>
      <c r="L109" s="6"/>
      <c r="M109" s="6">
        <v>208893600771</v>
      </c>
      <c r="N109" s="6"/>
      <c r="O109" s="6">
        <v>205545466545</v>
      </c>
      <c r="P109" s="6"/>
      <c r="Q109" s="6">
        <f t="shared" si="3"/>
        <v>3348134226</v>
      </c>
    </row>
    <row r="110" spans="1:17">
      <c r="A110" s="5" t="s">
        <v>164</v>
      </c>
      <c r="C110" s="6">
        <v>137841</v>
      </c>
      <c r="D110" s="6"/>
      <c r="E110" s="6">
        <v>117322774692</v>
      </c>
      <c r="F110" s="6"/>
      <c r="G110" s="6">
        <v>117313532215</v>
      </c>
      <c r="H110" s="6"/>
      <c r="I110" s="6">
        <f t="shared" si="2"/>
        <v>9242477</v>
      </c>
      <c r="J110" s="6"/>
      <c r="K110" s="6">
        <v>137841</v>
      </c>
      <c r="L110" s="6"/>
      <c r="M110" s="6">
        <v>117322774692</v>
      </c>
      <c r="N110" s="6"/>
      <c r="O110" s="6">
        <v>117313532215</v>
      </c>
      <c r="P110" s="6"/>
      <c r="Q110" s="6">
        <f t="shared" si="3"/>
        <v>9242477</v>
      </c>
    </row>
    <row r="111" spans="1:17">
      <c r="A111" s="5" t="s">
        <v>152</v>
      </c>
      <c r="C111" s="6">
        <v>38137</v>
      </c>
      <c r="D111" s="6"/>
      <c r="E111" s="6">
        <v>28200936586</v>
      </c>
      <c r="F111" s="6"/>
      <c r="G111" s="6">
        <v>27648584129</v>
      </c>
      <c r="H111" s="6"/>
      <c r="I111" s="6">
        <f t="shared" si="2"/>
        <v>552352457</v>
      </c>
      <c r="J111" s="6"/>
      <c r="K111" s="6">
        <v>38137</v>
      </c>
      <c r="L111" s="6"/>
      <c r="M111" s="6">
        <v>28200936579</v>
      </c>
      <c r="N111" s="6"/>
      <c r="O111" s="6">
        <v>27806998254</v>
      </c>
      <c r="P111" s="6"/>
      <c r="Q111" s="6">
        <f t="shared" si="3"/>
        <v>393938325</v>
      </c>
    </row>
    <row r="112" spans="1:17">
      <c r="A112" s="5" t="s">
        <v>161</v>
      </c>
      <c r="C112" s="6">
        <v>0</v>
      </c>
      <c r="D112" s="6"/>
      <c r="E112" s="6">
        <v>0</v>
      </c>
      <c r="F112" s="6"/>
      <c r="G112" s="6">
        <v>0</v>
      </c>
      <c r="H112" s="6"/>
      <c r="I112" s="6">
        <f t="shared" si="2"/>
        <v>0</v>
      </c>
      <c r="J112" s="6"/>
      <c r="K112" s="6">
        <v>10000</v>
      </c>
      <c r="L112" s="6"/>
      <c r="M112" s="6">
        <v>9998177501</v>
      </c>
      <c r="N112" s="6"/>
      <c r="O112" s="6">
        <v>10001802495</v>
      </c>
      <c r="P112" s="6"/>
      <c r="Q112" s="6">
        <f t="shared" si="3"/>
        <v>-3624994</v>
      </c>
    </row>
    <row r="113" spans="1:17">
      <c r="A113" s="5" t="s">
        <v>155</v>
      </c>
      <c r="C113" s="6">
        <v>0</v>
      </c>
      <c r="D113" s="6"/>
      <c r="E113" s="6">
        <v>0</v>
      </c>
      <c r="F113" s="6"/>
      <c r="G113" s="6">
        <v>1167058248</v>
      </c>
      <c r="H113" s="6"/>
      <c r="I113" s="6">
        <f t="shared" si="2"/>
        <v>-1167058248</v>
      </c>
      <c r="J113" s="6"/>
      <c r="K113" s="6">
        <v>0</v>
      </c>
      <c r="L113" s="6"/>
      <c r="M113" s="6">
        <v>0</v>
      </c>
      <c r="N113" s="6"/>
      <c r="O113" s="6">
        <v>0</v>
      </c>
      <c r="P113" s="6"/>
      <c r="Q113" s="6">
        <f t="shared" si="3"/>
        <v>0</v>
      </c>
    </row>
    <row r="114" spans="1:17">
      <c r="A114" s="5" t="s">
        <v>158</v>
      </c>
      <c r="C114" s="6">
        <v>0</v>
      </c>
      <c r="D114" s="6"/>
      <c r="E114" s="6">
        <v>0</v>
      </c>
      <c r="F114" s="6"/>
      <c r="G114" s="6">
        <v>19996375</v>
      </c>
      <c r="H114" s="6"/>
      <c r="I114" s="6">
        <f t="shared" si="2"/>
        <v>-19996375</v>
      </c>
      <c r="J114" s="6"/>
      <c r="K114" s="6">
        <v>0</v>
      </c>
      <c r="L114" s="6"/>
      <c r="M114" s="6">
        <v>0</v>
      </c>
      <c r="N114" s="6"/>
      <c r="O114" s="6">
        <v>0</v>
      </c>
      <c r="P114" s="6"/>
      <c r="Q114" s="6">
        <f t="shared" si="3"/>
        <v>0</v>
      </c>
    </row>
    <row r="115" spans="1:17" ht="24.75" thickBot="1">
      <c r="C115" s="6"/>
      <c r="D115" s="6"/>
      <c r="E115" s="7">
        <f>SUM(E8:E114)</f>
        <v>10907680978520</v>
      </c>
      <c r="F115" s="6"/>
      <c r="G115" s="7">
        <f>SUM(G8:G114)</f>
        <v>11264717588964</v>
      </c>
      <c r="H115" s="6"/>
      <c r="I115" s="7">
        <f>SUM(I8:I114)</f>
        <v>-357036610444</v>
      </c>
      <c r="J115" s="6"/>
      <c r="K115" s="6"/>
      <c r="L115" s="6"/>
      <c r="M115" s="7">
        <f>SUM(M8:M114)</f>
        <v>10938148633614</v>
      </c>
      <c r="N115" s="6"/>
      <c r="O115" s="7">
        <f>SUM(O8:O114)</f>
        <v>11678251868256</v>
      </c>
      <c r="P115" s="6"/>
      <c r="Q115" s="7">
        <f>SUM(Q8:Q114)</f>
        <v>-740103234642</v>
      </c>
    </row>
    <row r="116" spans="1:17" ht="24.75" thickTop="1"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>
      <c r="G117" s="3"/>
      <c r="I117" s="3"/>
      <c r="O117" s="3"/>
      <c r="Q117" s="3"/>
    </row>
    <row r="118" spans="1:17"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20" spans="1:17"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1:17">
      <c r="G121" s="3"/>
      <c r="I121" s="3"/>
      <c r="O121" s="3"/>
      <c r="Q121" s="3"/>
    </row>
    <row r="122" spans="1:17"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>
      <c r="E123" s="6"/>
    </row>
    <row r="124" spans="1:17">
      <c r="E124" s="6"/>
      <c r="Q124" s="6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2021-12-22T11:50:05Z</dcterms:created>
  <dcterms:modified xsi:type="dcterms:W3CDTF">2021-12-29T13:14:27Z</dcterms:modified>
</cp:coreProperties>
</file>