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آبان ماه\"/>
    </mc:Choice>
  </mc:AlternateContent>
  <xr:revisionPtr revIDLastSave="0" documentId="13_ncr:1_{E63D3182-AB5A-40C1-8183-8E02EBA43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7" i="15" s="1"/>
  <c r="E10" i="15"/>
  <c r="C10" i="15"/>
  <c r="C9" i="15"/>
  <c r="C8" i="15"/>
  <c r="C7" i="15"/>
  <c r="E10" i="14"/>
  <c r="C10" i="14"/>
  <c r="K10" i="13"/>
  <c r="G10" i="13"/>
  <c r="K9" i="13"/>
  <c r="K8" i="13"/>
  <c r="G9" i="13"/>
  <c r="G8" i="13"/>
  <c r="I10" i="13"/>
  <c r="E10" i="13"/>
  <c r="O23" i="12"/>
  <c r="M23" i="12"/>
  <c r="K23" i="12"/>
  <c r="G23" i="12"/>
  <c r="E23" i="12"/>
  <c r="C23" i="12"/>
  <c r="Q9" i="12"/>
  <c r="Q10" i="12"/>
  <c r="Q11" i="12"/>
  <c r="Q12" i="12"/>
  <c r="Q13" i="12"/>
  <c r="Q14" i="12"/>
  <c r="Q15" i="12"/>
  <c r="Q16" i="12"/>
  <c r="Q17" i="12"/>
  <c r="Q18" i="12"/>
  <c r="Q23" i="12" s="1"/>
  <c r="Q19" i="12"/>
  <c r="Q20" i="12"/>
  <c r="Q21" i="12"/>
  <c r="Q22" i="12"/>
  <c r="Q8" i="12"/>
  <c r="I9" i="12"/>
  <c r="I10" i="12"/>
  <c r="I11" i="12"/>
  <c r="I12" i="12"/>
  <c r="I13" i="12"/>
  <c r="I14" i="12"/>
  <c r="I15" i="12"/>
  <c r="I16" i="12"/>
  <c r="I17" i="12"/>
  <c r="I18" i="12"/>
  <c r="I23" i="12" s="1"/>
  <c r="I19" i="12"/>
  <c r="I20" i="12"/>
  <c r="I21" i="12"/>
  <c r="I22" i="12"/>
  <c r="I8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91" i="11" s="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8" i="11"/>
  <c r="C91" i="11"/>
  <c r="E91" i="11"/>
  <c r="G91" i="11"/>
  <c r="M91" i="11"/>
  <c r="O91" i="11"/>
  <c r="Q91" i="11"/>
  <c r="Q9" i="10"/>
  <c r="Q10" i="10"/>
  <c r="Q11" i="10"/>
  <c r="Q12" i="10"/>
  <c r="Q8" i="10"/>
  <c r="I9" i="10"/>
  <c r="I10" i="10"/>
  <c r="I11" i="10"/>
  <c r="I12" i="10"/>
  <c r="I13" i="10" s="1"/>
  <c r="I8" i="10"/>
  <c r="E13" i="10"/>
  <c r="G13" i="10"/>
  <c r="M13" i="10"/>
  <c r="O13" i="10"/>
  <c r="R109" i="9"/>
  <c r="O104" i="9"/>
  <c r="M104" i="9"/>
  <c r="G104" i="9"/>
  <c r="E10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8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9" i="9"/>
  <c r="I8" i="9"/>
  <c r="S9" i="8"/>
  <c r="Q9" i="8"/>
  <c r="O9" i="8"/>
  <c r="M9" i="8"/>
  <c r="K9" i="8"/>
  <c r="I9" i="8"/>
  <c r="I12" i="7"/>
  <c r="K12" i="7"/>
  <c r="M12" i="7"/>
  <c r="O12" i="7"/>
  <c r="S12" i="7"/>
  <c r="Q12" i="7"/>
  <c r="S10" i="6"/>
  <c r="Q10" i="6"/>
  <c r="O10" i="6"/>
  <c r="M10" i="6"/>
  <c r="K10" i="6"/>
  <c r="Q24" i="3"/>
  <c r="S24" i="3"/>
  <c r="W24" i="3"/>
  <c r="AA24" i="3"/>
  <c r="AG24" i="3"/>
  <c r="AI24" i="3"/>
  <c r="U92" i="1"/>
  <c r="W92" i="1"/>
  <c r="O92" i="1"/>
  <c r="K92" i="1"/>
  <c r="G92" i="1"/>
  <c r="E92" i="1"/>
  <c r="Y92" i="1" l="1"/>
  <c r="G11" i="15"/>
  <c r="E9" i="15"/>
  <c r="E8" i="15"/>
  <c r="E11" i="15" s="1"/>
  <c r="S91" i="11"/>
  <c r="U9" i="11" s="1"/>
  <c r="U17" i="11"/>
  <c r="U21" i="11"/>
  <c r="U33" i="11"/>
  <c r="U37" i="11"/>
  <c r="U49" i="11"/>
  <c r="U53" i="11"/>
  <c r="U65" i="11"/>
  <c r="U69" i="11"/>
  <c r="U81" i="11"/>
  <c r="U85" i="11"/>
  <c r="U89" i="11"/>
  <c r="U16" i="11"/>
  <c r="U24" i="11"/>
  <c r="U36" i="11"/>
  <c r="U48" i="11"/>
  <c r="U60" i="11"/>
  <c r="U72" i="11"/>
  <c r="U80" i="11"/>
  <c r="U88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28" i="11"/>
  <c r="U40" i="11"/>
  <c r="U52" i="11"/>
  <c r="U64" i="11"/>
  <c r="U76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8" i="11"/>
  <c r="U12" i="11"/>
  <c r="U20" i="11"/>
  <c r="U32" i="11"/>
  <c r="U44" i="11"/>
  <c r="U56" i="11"/>
  <c r="U68" i="11"/>
  <c r="U84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Q13" i="10"/>
  <c r="Q104" i="9"/>
  <c r="I104" i="9"/>
  <c r="AK24" i="3"/>
  <c r="U77" i="11" l="1"/>
  <c r="U61" i="11"/>
  <c r="U45" i="11"/>
  <c r="U29" i="11"/>
  <c r="U91" i="11" s="1"/>
  <c r="U13" i="11"/>
  <c r="U73" i="11"/>
  <c r="U57" i="11"/>
  <c r="U41" i="11"/>
  <c r="U25" i="11"/>
  <c r="K91" i="11"/>
</calcChain>
</file>

<file path=xl/sharedStrings.xml><?xml version="1.0" encoding="utf-8"?>
<sst xmlns="http://schemas.openxmlformats.org/spreadsheetml/2006/main" count="753" uniqueCount="209">
  <si>
    <t>صندوق سرمایه‌گذاری توسعه اندوخته آینده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</si>
  <si>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</si>
  <si>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</si>
  <si>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</si>
  <si>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</si>
  <si>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</si>
  <si>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</si>
  <si>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</si>
  <si>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</si>
  <si>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</si>
  <si>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</si>
  <si>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</si>
  <si>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</si>
  <si>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</si>
  <si>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</si>
  <si>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</si>
  <si>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</si>
  <si>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سینا</t>
  </si>
  <si>
    <t>بانک صادرات ایران</t>
  </si>
  <si>
    <t>بیمه اتکایی امین</t>
  </si>
  <si>
    <t>پالایش نفت اصفهان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</si>
  <si>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</si>
  <si>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</si>
  <si>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</si>
  <si>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</si>
  <si>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</si>
  <si>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</si>
  <si>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</si>
  <si>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</si>
  <si>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</si>
  <si>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</si>
  <si>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</si>
  <si>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</si>
  <si>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</si>
  <si>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</si>
  <si>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</si>
  <si>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</si>
  <si>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</si>
  <si>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</si>
  <si>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</si>
  <si>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بیمه اتکایی امین</t>
  </si>
  <si>
    <t>ح . تامین سرمایه لوتوس پارسیان</t>
  </si>
  <si>
    <t>حفاری شمال</t>
  </si>
  <si>
    <t>داروسازی‌ ابوریحان‌</t>
  </si>
  <si>
    <t>ریل پرداز نو آفرین</t>
  </si>
  <si>
    <t>س. و خدمات مدیریت صند. ب کشوری</t>
  </si>
  <si>
    <t>سپنتا</t>
  </si>
  <si>
    <t>سپید ماکیان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</si>
  <si>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</si>
  <si>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</si>
  <si>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</si>
  <si>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</si>
  <si>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</si>
  <si>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</si>
  <si>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</si>
  <si>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</si>
  <si>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</si>
  <si>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</si>
  <si>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</si>
  <si>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</si>
  <si>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</si>
  <si>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</si>
  <si>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</si>
  <si>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</si>
  <si>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</si>
  <si>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</si>
  <si>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کی بی سی</t>
  </si>
  <si>
    <t>شیرپاستوریزه پگاه گیلان</t>
  </si>
  <si>
    <t>صنایع پتروشیمی خلیج فارس</t>
  </si>
  <si>
    <t>صنایع چوب خزر کاسپین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</si>
  <si>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</si>
  <si>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</si>
  <si>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</si>
  <si>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</si>
  <si>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</si>
  <si>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</si>
  <si>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</si>
  <si>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</si>
  <si>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</si>
  <si>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</si>
  <si>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گروه پتروشیمی س. ایرانیان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</si>
  <si>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</si>
  <si>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</si>
  <si>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</si>
  <si>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</si>
  <si>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</si>
  <si>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</si>
  <si>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</si>
  <si>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</si>
  <si>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</si>
  <si>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</si>
  <si>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</si>
  <si>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</si>
  <si>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</si>
  <si>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</si>
  <si>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نفت‌ بهران‌</t>
  </si>
  <si>
    <t>ح . واسپاری ملت</t>
  </si>
  <si>
    <t>منفعت دولت5-ش.خاص کاردان0108</t>
  </si>
  <si>
    <t>اسنادخزانه-م4بودجه99-011215</t>
  </si>
  <si>
    <t>اسنادخزانه-م5بودجه99-020218</t>
  </si>
  <si>
    <t>اسنادخزانه-م15بودجه98-010406</t>
  </si>
  <si>
    <t>اسنادخزانه-م10بودجه98-001006</t>
  </si>
  <si>
    <t>اسنادخزانه-م14بودجه98-010318</t>
  </si>
  <si>
    <t>اسنادخزانه-م18بودجه98-010614</t>
  </si>
  <si>
    <t>اسنادخزانه-م2بودجه99-011019</t>
  </si>
  <si>
    <t>اسنادخزانه-م3بودجه99-011110</t>
  </si>
  <si>
    <t>ح . فجر انرژی خلیج فارس</t>
  </si>
  <si>
    <t>اسنادخزانه-م23بودجه97-000824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</si>
  <si>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</si>
  <si>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</si>
  <si>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</si>
  <si>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</si>
  <si>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</si>
  <si>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</si>
  <si>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</si>
  <si>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</si>
  <si>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</si>
  <si>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</si>
  <si>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</si>
  <si>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</si>
  <si>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</si>
  <si>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</si>
  <si>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</si>
  <si>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</si>
  <si>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</si>
  <si>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</si>
  <si>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</si>
  <si>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</si>
  <si>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</si>
  <si>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1398/08/11</t>
  </si>
  <si>
    <t>1401/03/18</t>
  </si>
  <si>
    <t>1398/07/13</t>
  </si>
  <si>
    <t>1401/04/13</t>
  </si>
  <si>
    <t>1398/03/19</t>
  </si>
  <si>
    <t>1400/08/24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</si>
  <si>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</si>
  <si>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</si>
  <si>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</si>
  <si>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</si>
  <si>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</si>
  <si>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</si>
  <si>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1398/08/18</t>
  </si>
  <si>
    <t>1401/08/18</t>
  </si>
  <si>
    <t>1399/07/23</t>
  </si>
  <si>
    <t>1401/12/15</t>
  </si>
  <si>
    <t>1399/09/05</t>
  </si>
  <si>
    <t>1402/02/18</t>
  </si>
  <si>
    <t>1398/11/12</t>
  </si>
  <si>
    <t>1401/06/14</t>
  </si>
  <si>
    <t>1399/06/19</t>
  </si>
  <si>
    <t>1401/10/19</t>
  </si>
  <si>
    <t>1399/06/22</t>
  </si>
  <si>
    <t>1401/11/10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</si>
  <si>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</si>
  <si>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</si>
  <si>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</si>
  <si>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</si>
  <si>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</si>
  <si>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</si>
  <si>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</si>
  <si>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</si>
  <si>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</si>
  <si>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</si>
  <si>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</si>
  <si>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</si>
  <si>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</si>
  <si>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</si>
  <si>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</si>
  <si>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</si>
  <si>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</si>
  <si>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</si>
  <si>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</si>
  <si>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</si>
  <si>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</si>
  <si>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</si>
  <si>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</si>
  <si>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</si>
  <si>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</si>
  <si>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</si>
  <si>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</si>
  <si>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</si>
  <si>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</si>
  <si>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</si>
  <si>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</si>
  <si>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1400/08/06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</si>
  <si>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</si>
  <si>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</si>
  <si>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</si>
  <si>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</si>
  <si>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</si>
  <si>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</si>
  <si>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</si>
  <si>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</si>
  <si>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</si>
  <si>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</si>
  <si>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</si>
  <si>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</si>
  <si>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</si>
  <si>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</si>
  <si>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</si>
  <si>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</si>
  <si>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</si>
  <si>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</si>
  <si>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</si>
  <si>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</si>
  <si>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1400/08/01</t>
  </si>
  <si>
    <t>-</t>
  </si>
  <si>
    <t xml:space="preserve">از ابتدای سال مالی </t>
  </si>
  <si>
    <t>تا پایان دوره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</si>
</sst>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name val="Calibri"/>
    </font>
    <font>
      <sz val="11"/>
      <name val="Calibri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37" fontId="5" fillId="0" borderId="2" xfId="0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0" fontId="5" fillId="0" borderId="2" xfId="2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Fill="1"/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Fill="1"/>
    <xf numFmtId="164" fontId="5" fillId="0" borderId="0" xfId="1" applyNumberFormat="1" applyFont="1" applyAlignment="1">
      <alignment horizontal="center"/>
    </xf>
    <xf numFmtId="0" fontId="7" fillId="0" borderId="0" xfId="0" applyFont="1"/>
    <xf numFmtId="37" fontId="5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37" fontId="5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133350</xdr:rowOff>
        </xdr:from>
        <xdr:to>
          <xdr:col>10</xdr:col>
          <xdr:colOff>295275</xdr:colOff>
          <xdr:row>33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2400C02-47BB-4E82-B377-C97139B71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490D-A156-4DEC-AE7A-86CC922D8477}">
  <dimension ref="A1"/>
  <sheetViews>
    <sheetView rightToLeft="1" tabSelected="1" view="pageBreakPreview" zoomScale="60" zoomScaleNormal="100" workbookViewId="0">
      <selection activeCell="A3" sqref="A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76200</xdr:colOff>
                <xdr:row>0</xdr:row>
                <xdr:rowOff>133350</xdr:rowOff>
              </from>
              <to>
                <xdr:col>10</xdr:col>
                <xdr:colOff>304800</xdr:colOff>
                <xdr:row>33</xdr:row>
                <xdr:rowOff>76200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2"/>
  <sheetViews>
    <sheetView rightToLeft="1" topLeftCell="A79" workbookViewId="0">
      <selection activeCell="M91" sqref="M91:Q91"/>
    </sheetView>
  </sheetViews>
  <sheetFormatPr defaultRowHeight="24" x14ac:dyDescent="0.55000000000000004"/>
  <cols>
    <col min="1" max="1" width="34.42578125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5.7109375" style="10" bestFit="1" customWidth="1"/>
    <col min="8" max="8" width="1" style="10" customWidth="1"/>
    <col min="9" max="9" width="18.140625" style="10" bestFit="1" customWidth="1"/>
    <col min="10" max="10" width="1" style="10" customWidth="1"/>
    <col min="11" max="11" width="21.7109375" style="10" bestFit="1" customWidth="1"/>
    <col min="12" max="12" width="1" style="10" customWidth="1"/>
    <col min="13" max="13" width="18.7109375" style="10" bestFit="1" customWidth="1"/>
    <col min="14" max="14" width="1" style="10" customWidth="1"/>
    <col min="15" max="15" width="19.42578125" style="10" bestFit="1" customWidth="1"/>
    <col min="16" max="16" width="1" style="10" customWidth="1"/>
    <col min="17" max="17" width="15.7109375" style="10" bestFit="1" customWidth="1"/>
    <col min="18" max="18" width="1" style="10" customWidth="1"/>
    <col min="19" max="19" width="18.140625" style="10" bestFit="1" customWidth="1"/>
    <col min="20" max="20" width="1" style="10" customWidth="1"/>
    <col min="21" max="21" width="21.7109375" style="10" bestFit="1" customWidth="1"/>
    <col min="22" max="22" width="1" style="10" customWidth="1"/>
    <col min="23" max="23" width="9.140625" style="10" customWidth="1"/>
    <col min="24" max="16384" width="9.140625" style="10"/>
  </cols>
  <sheetData>
    <row r="2" spans="1:21" ht="24.75" x14ac:dyDescent="0.5500000000000000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24.75" x14ac:dyDescent="0.55000000000000004">
      <c r="A3" s="38" t="s">
        <v>169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24.75" x14ac:dyDescent="0.5500000000000000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6" spans="1:21" ht="24.75" x14ac:dyDescent="0.55000000000000004">
      <c r="A6" s="40" t="s">
        <v>3</v>
      </c>
      <c r="C6" s="39" t="s">
        <v>171</v>
      </c>
      <c r="D6" s="39" t="s">
        <v>171</v>
      </c>
      <c r="E6" s="39" t="s">
        <v>171</v>
      </c>
      <c r="F6" s="39" t="s">
        <v>171</v>
      </c>
      <c r="G6" s="39" t="s">
        <v>171</v>
      </c>
      <c r="H6" s="39" t="s">
        <v>171</v>
      </c>
      <c r="I6" s="39" t="s">
        <v>171</v>
      </c>
      <c r="J6" s="39" t="s">
        <v>171</v>
      </c>
      <c r="K6" s="39" t="s">
        <v>171</v>
      </c>
      <c r="M6" s="39" t="s">
        <v>172</v>
      </c>
      <c r="N6" s="39" t="s">
        <v>172</v>
      </c>
      <c r="O6" s="39" t="s">
        <v>172</v>
      </c>
      <c r="P6" s="39" t="s">
        <v>172</v>
      </c>
      <c r="Q6" s="39" t="s">
        <v>172</v>
      </c>
      <c r="R6" s="39" t="s">
        <v>172</v>
      </c>
      <c r="S6" s="39" t="s">
        <v>172</v>
      </c>
      <c r="T6" s="39" t="s">
        <v>172</v>
      </c>
      <c r="U6" s="39" t="s">
        <v>172</v>
      </c>
    </row>
    <row r="7" spans="1:21" ht="24.75" x14ac:dyDescent="0.55000000000000004">
      <c r="A7" s="39" t="s">
        <v>3</v>
      </c>
      <c r="C7" s="39" t="s">
        <v>189</v>
      </c>
      <c r="E7" s="39" t="s">
        <v>190</v>
      </c>
      <c r="G7" s="39" t="s">
        <v>191</v>
      </c>
      <c r="I7" s="39" t="s">
        <v>159</v>
      </c>
      <c r="K7" s="39" t="s">
        <v>192</v>
      </c>
      <c r="M7" s="39" t="s">
        <v>189</v>
      </c>
      <c r="O7" s="39" t="s">
        <v>190</v>
      </c>
      <c r="Q7" s="39" t="s">
        <v>191</v>
      </c>
      <c r="S7" s="39" t="s">
        <v>159</v>
      </c>
      <c r="U7" s="39" t="s">
        <v>192</v>
      </c>
    </row>
    <row r="8" spans="1:21" x14ac:dyDescent="0.55000000000000004">
      <c r="A8" s="28" t="s">
        <v>40</v>
      </c>
      <c r="C8" s="10">
        <v>0</v>
      </c>
      <c r="E8" s="10">
        <v>0</v>
      </c>
      <c r="G8" s="10">
        <v>3873072530</v>
      </c>
      <c r="I8" s="10">
        <f>C8+E8+G8</f>
        <v>3873072530</v>
      </c>
      <c r="K8" s="12">
        <f>I8/$I$91</f>
        <v>-1.0006030084788819E-2</v>
      </c>
      <c r="M8" s="10">
        <v>0</v>
      </c>
      <c r="O8" s="10">
        <v>0</v>
      </c>
      <c r="Q8" s="10">
        <v>3873072530</v>
      </c>
      <c r="S8" s="10">
        <f>M8+O8+Q8</f>
        <v>3873072530</v>
      </c>
      <c r="U8" s="12">
        <f>S8/$S$91</f>
        <v>-1.0006030084788819E-2</v>
      </c>
    </row>
    <row r="9" spans="1:21" x14ac:dyDescent="0.55000000000000004">
      <c r="A9" s="28" t="s">
        <v>47</v>
      </c>
      <c r="C9" s="10">
        <v>0</v>
      </c>
      <c r="E9" s="10">
        <v>824151431</v>
      </c>
      <c r="G9" s="10">
        <v>-1379159567</v>
      </c>
      <c r="I9" s="10">
        <f t="shared" ref="I9:I72" si="0">C9+E9+G9</f>
        <v>-555008136</v>
      </c>
      <c r="K9" s="12">
        <f t="shared" ref="K9:K72" si="1">I9/$I$91</f>
        <v>1.4338559536654391E-3</v>
      </c>
      <c r="M9" s="10">
        <v>0</v>
      </c>
      <c r="O9" s="10">
        <v>824151431</v>
      </c>
      <c r="Q9" s="10">
        <v>-1379159567</v>
      </c>
      <c r="S9" s="10">
        <f t="shared" ref="S9:S72" si="2">M9+O9+Q9</f>
        <v>-555008136</v>
      </c>
      <c r="U9" s="12">
        <f t="shared" ref="U9:U72" si="3">S9/$S$91</f>
        <v>1.4338559536654391E-3</v>
      </c>
    </row>
    <row r="10" spans="1:21" x14ac:dyDescent="0.55000000000000004">
      <c r="A10" s="28" t="s">
        <v>78</v>
      </c>
      <c r="C10" s="10">
        <v>0</v>
      </c>
      <c r="E10" s="10">
        <v>-6647609621</v>
      </c>
      <c r="G10" s="10">
        <v>-988798097</v>
      </c>
      <c r="I10" s="10">
        <f t="shared" si="0"/>
        <v>-7636407718</v>
      </c>
      <c r="K10" s="12">
        <f t="shared" si="1"/>
        <v>1.9728555242424426E-2</v>
      </c>
      <c r="M10" s="10">
        <v>0</v>
      </c>
      <c r="O10" s="10">
        <v>-6647609621</v>
      </c>
      <c r="Q10" s="10">
        <v>-988798097</v>
      </c>
      <c r="S10" s="10">
        <f t="shared" si="2"/>
        <v>-7636407718</v>
      </c>
      <c r="U10" s="12">
        <f t="shared" si="3"/>
        <v>1.9728555242424426E-2</v>
      </c>
    </row>
    <row r="11" spans="1:21" x14ac:dyDescent="0.55000000000000004">
      <c r="A11" s="28" t="s">
        <v>75</v>
      </c>
      <c r="C11" s="10">
        <v>0</v>
      </c>
      <c r="E11" s="10">
        <v>-5725720312</v>
      </c>
      <c r="G11" s="10">
        <v>-35150417</v>
      </c>
      <c r="I11" s="10">
        <f t="shared" si="0"/>
        <v>-5760870729</v>
      </c>
      <c r="K11" s="12">
        <f t="shared" si="1"/>
        <v>1.4883130998053707E-2</v>
      </c>
      <c r="M11" s="10">
        <v>0</v>
      </c>
      <c r="O11" s="10">
        <v>-5725720312</v>
      </c>
      <c r="Q11" s="10">
        <v>-35150417</v>
      </c>
      <c r="S11" s="10">
        <f t="shared" si="2"/>
        <v>-5760870729</v>
      </c>
      <c r="U11" s="12">
        <f t="shared" si="3"/>
        <v>1.4883130998053707E-2</v>
      </c>
    </row>
    <row r="12" spans="1:21" x14ac:dyDescent="0.55000000000000004">
      <c r="A12" s="28" t="s">
        <v>42</v>
      </c>
      <c r="C12" s="10">
        <v>7614888750</v>
      </c>
      <c r="E12" s="10">
        <v>-19893823546</v>
      </c>
      <c r="G12" s="10">
        <v>0</v>
      </c>
      <c r="I12" s="10">
        <f t="shared" si="0"/>
        <v>-12278934796</v>
      </c>
      <c r="K12" s="12">
        <f t="shared" si="1"/>
        <v>3.1722460663016878E-2</v>
      </c>
      <c r="M12" s="10">
        <v>7614888750</v>
      </c>
      <c r="O12" s="10">
        <v>-19893823546</v>
      </c>
      <c r="Q12" s="10">
        <v>0</v>
      </c>
      <c r="S12" s="10">
        <f t="shared" si="2"/>
        <v>-12278934796</v>
      </c>
      <c r="U12" s="12">
        <f t="shared" si="3"/>
        <v>3.1722460663016878E-2</v>
      </c>
    </row>
    <row r="13" spans="1:21" x14ac:dyDescent="0.55000000000000004">
      <c r="A13" s="28" t="s">
        <v>41</v>
      </c>
      <c r="C13" s="10">
        <v>0</v>
      </c>
      <c r="E13" s="10">
        <v>336386380</v>
      </c>
      <c r="G13" s="10">
        <v>0</v>
      </c>
      <c r="I13" s="10">
        <f t="shared" si="0"/>
        <v>336386380</v>
      </c>
      <c r="K13" s="12">
        <f t="shared" si="1"/>
        <v>-8.6904962722017607E-4</v>
      </c>
      <c r="M13" s="10">
        <v>0</v>
      </c>
      <c r="O13" s="10">
        <v>336386380</v>
      </c>
      <c r="Q13" s="10">
        <v>0</v>
      </c>
      <c r="S13" s="10">
        <f t="shared" si="2"/>
        <v>336386380</v>
      </c>
      <c r="U13" s="12">
        <f t="shared" si="3"/>
        <v>-8.6904962722017607E-4</v>
      </c>
    </row>
    <row r="14" spans="1:21" x14ac:dyDescent="0.55000000000000004">
      <c r="A14" s="28" t="s">
        <v>106</v>
      </c>
      <c r="C14" s="10">
        <v>0</v>
      </c>
      <c r="E14" s="10">
        <v>1138543162</v>
      </c>
      <c r="G14" s="10">
        <v>0</v>
      </c>
      <c r="I14" s="10">
        <f t="shared" si="0"/>
        <v>1138543162</v>
      </c>
      <c r="K14" s="12">
        <f t="shared" si="1"/>
        <v>-2.9414107387765835E-3</v>
      </c>
      <c r="M14" s="10">
        <v>0</v>
      </c>
      <c r="O14" s="10">
        <v>1138543162</v>
      </c>
      <c r="Q14" s="10">
        <v>0</v>
      </c>
      <c r="S14" s="10">
        <f t="shared" si="2"/>
        <v>1138543162</v>
      </c>
      <c r="U14" s="12">
        <f t="shared" si="3"/>
        <v>-2.9414107387765835E-3</v>
      </c>
    </row>
    <row r="15" spans="1:21" x14ac:dyDescent="0.55000000000000004">
      <c r="A15" s="28" t="s">
        <v>96</v>
      </c>
      <c r="C15" s="10">
        <v>0</v>
      </c>
      <c r="E15" s="10">
        <v>-2157678656</v>
      </c>
      <c r="G15" s="10">
        <v>0</v>
      </c>
      <c r="I15" s="10">
        <f t="shared" si="0"/>
        <v>-2157678656</v>
      </c>
      <c r="K15" s="12">
        <f t="shared" si="1"/>
        <v>5.5743333950016953E-3</v>
      </c>
      <c r="M15" s="10">
        <v>0</v>
      </c>
      <c r="O15" s="10">
        <v>-2157678656</v>
      </c>
      <c r="Q15" s="10">
        <v>0</v>
      </c>
      <c r="S15" s="10">
        <f t="shared" si="2"/>
        <v>-2157678656</v>
      </c>
      <c r="U15" s="12">
        <f t="shared" si="3"/>
        <v>5.5743333950016953E-3</v>
      </c>
    </row>
    <row r="16" spans="1:21" x14ac:dyDescent="0.55000000000000004">
      <c r="A16" s="28" t="s">
        <v>22</v>
      </c>
      <c r="C16" s="10">
        <v>0</v>
      </c>
      <c r="E16" s="10">
        <v>-18100847176</v>
      </c>
      <c r="G16" s="10">
        <v>0</v>
      </c>
      <c r="I16" s="10">
        <f t="shared" si="0"/>
        <v>-18100847176</v>
      </c>
      <c r="K16" s="12">
        <f t="shared" si="1"/>
        <v>4.6763291934329133E-2</v>
      </c>
      <c r="M16" s="10">
        <v>0</v>
      </c>
      <c r="O16" s="10">
        <v>-18100847176</v>
      </c>
      <c r="Q16" s="10">
        <v>0</v>
      </c>
      <c r="S16" s="10">
        <f t="shared" si="2"/>
        <v>-18100847176</v>
      </c>
      <c r="U16" s="12">
        <f t="shared" si="3"/>
        <v>4.6763291934329133E-2</v>
      </c>
    </row>
    <row r="17" spans="1:21" x14ac:dyDescent="0.55000000000000004">
      <c r="A17" s="28" t="s">
        <v>82</v>
      </c>
      <c r="C17" s="10">
        <v>0</v>
      </c>
      <c r="E17" s="10">
        <v>-13568782500</v>
      </c>
      <c r="G17" s="10">
        <v>0</v>
      </c>
      <c r="I17" s="10">
        <f t="shared" si="0"/>
        <v>-13568782500</v>
      </c>
      <c r="K17" s="12">
        <f t="shared" si="1"/>
        <v>3.5054764623516116E-2</v>
      </c>
      <c r="M17" s="10">
        <v>0</v>
      </c>
      <c r="O17" s="10">
        <v>-13568782500</v>
      </c>
      <c r="Q17" s="10">
        <v>0</v>
      </c>
      <c r="S17" s="10">
        <f t="shared" si="2"/>
        <v>-13568782500</v>
      </c>
      <c r="U17" s="12">
        <f t="shared" si="3"/>
        <v>3.5054764623516116E-2</v>
      </c>
    </row>
    <row r="18" spans="1:21" x14ac:dyDescent="0.55000000000000004">
      <c r="A18" s="28" t="s">
        <v>26</v>
      </c>
      <c r="C18" s="10">
        <v>0</v>
      </c>
      <c r="E18" s="10">
        <v>-15142208338</v>
      </c>
      <c r="G18" s="10">
        <v>0</v>
      </c>
      <c r="I18" s="10">
        <f t="shared" si="0"/>
        <v>-15142208338</v>
      </c>
      <c r="K18" s="12">
        <f t="shared" si="1"/>
        <v>3.9119688827559375E-2</v>
      </c>
      <c r="M18" s="10">
        <v>0</v>
      </c>
      <c r="O18" s="10">
        <v>-15142208338</v>
      </c>
      <c r="Q18" s="10">
        <v>0</v>
      </c>
      <c r="S18" s="10">
        <f t="shared" si="2"/>
        <v>-15142208338</v>
      </c>
      <c r="U18" s="12">
        <f t="shared" si="3"/>
        <v>3.9119688827559375E-2</v>
      </c>
    </row>
    <row r="19" spans="1:21" x14ac:dyDescent="0.55000000000000004">
      <c r="A19" s="28" t="s">
        <v>66</v>
      </c>
      <c r="C19" s="10">
        <v>0</v>
      </c>
      <c r="E19" s="10">
        <v>721978515</v>
      </c>
      <c r="G19" s="10">
        <v>0</v>
      </c>
      <c r="I19" s="10">
        <f t="shared" si="0"/>
        <v>721978515</v>
      </c>
      <c r="K19" s="12">
        <f t="shared" si="1"/>
        <v>-1.8652216517259892E-3</v>
      </c>
      <c r="M19" s="10">
        <v>0</v>
      </c>
      <c r="O19" s="10">
        <v>721978515</v>
      </c>
      <c r="Q19" s="10">
        <v>0</v>
      </c>
      <c r="S19" s="10">
        <f t="shared" si="2"/>
        <v>721978515</v>
      </c>
      <c r="U19" s="12">
        <f t="shared" si="3"/>
        <v>-1.8652216517259892E-3</v>
      </c>
    </row>
    <row r="20" spans="1:21" x14ac:dyDescent="0.55000000000000004">
      <c r="A20" s="28" t="s">
        <v>63</v>
      </c>
      <c r="C20" s="10">
        <v>0</v>
      </c>
      <c r="E20" s="10">
        <v>-687574873</v>
      </c>
      <c r="G20" s="10">
        <v>0</v>
      </c>
      <c r="I20" s="10">
        <f t="shared" si="0"/>
        <v>-687574873</v>
      </c>
      <c r="K20" s="12">
        <f t="shared" si="1"/>
        <v>1.7763403115982576E-3</v>
      </c>
      <c r="M20" s="10">
        <v>0</v>
      </c>
      <c r="O20" s="10">
        <v>-687574873</v>
      </c>
      <c r="Q20" s="10">
        <v>0</v>
      </c>
      <c r="S20" s="10">
        <f t="shared" si="2"/>
        <v>-687574873</v>
      </c>
      <c r="U20" s="12">
        <f t="shared" si="3"/>
        <v>1.7763403115982576E-3</v>
      </c>
    </row>
    <row r="21" spans="1:21" x14ac:dyDescent="0.55000000000000004">
      <c r="A21" s="28" t="s">
        <v>65</v>
      </c>
      <c r="C21" s="10">
        <v>0</v>
      </c>
      <c r="E21" s="10">
        <v>2755506600</v>
      </c>
      <c r="G21" s="10">
        <v>0</v>
      </c>
      <c r="I21" s="10">
        <f t="shared" si="0"/>
        <v>2755506600</v>
      </c>
      <c r="K21" s="12">
        <f t="shared" si="1"/>
        <v>-7.1188137389294262E-3</v>
      </c>
      <c r="M21" s="10">
        <v>0</v>
      </c>
      <c r="O21" s="10">
        <v>2755506600</v>
      </c>
      <c r="Q21" s="10">
        <v>0</v>
      </c>
      <c r="S21" s="10">
        <f t="shared" si="2"/>
        <v>2755506600</v>
      </c>
      <c r="U21" s="12">
        <f t="shared" si="3"/>
        <v>-7.1188137389294262E-3</v>
      </c>
    </row>
    <row r="22" spans="1:21" x14ac:dyDescent="0.55000000000000004">
      <c r="A22" s="28" t="s">
        <v>83</v>
      </c>
      <c r="C22" s="10">
        <v>0</v>
      </c>
      <c r="E22" s="10">
        <v>-9877803200</v>
      </c>
      <c r="G22" s="10">
        <v>0</v>
      </c>
      <c r="I22" s="10">
        <f t="shared" si="0"/>
        <v>-9877803200</v>
      </c>
      <c r="K22" s="12">
        <f t="shared" si="1"/>
        <v>2.5519169916196554E-2</v>
      </c>
      <c r="M22" s="10">
        <v>0</v>
      </c>
      <c r="O22" s="10">
        <v>-9877803200</v>
      </c>
      <c r="Q22" s="10">
        <v>0</v>
      </c>
      <c r="S22" s="10">
        <f t="shared" si="2"/>
        <v>-9877803200</v>
      </c>
      <c r="U22" s="12">
        <f t="shared" si="3"/>
        <v>2.5519169916196554E-2</v>
      </c>
    </row>
    <row r="23" spans="1:21" x14ac:dyDescent="0.55000000000000004">
      <c r="A23" s="28" t="s">
        <v>23</v>
      </c>
      <c r="C23" s="10">
        <v>0</v>
      </c>
      <c r="E23" s="10">
        <v>-4333347861</v>
      </c>
      <c r="G23" s="10">
        <v>0</v>
      </c>
      <c r="I23" s="10">
        <f t="shared" si="0"/>
        <v>-4333347861</v>
      </c>
      <c r="K23" s="12">
        <f t="shared" si="1"/>
        <v>1.1195145128103573E-2</v>
      </c>
      <c r="M23" s="10">
        <v>0</v>
      </c>
      <c r="O23" s="10">
        <v>-4333347861</v>
      </c>
      <c r="Q23" s="10">
        <v>0</v>
      </c>
      <c r="S23" s="10">
        <f t="shared" si="2"/>
        <v>-4333347861</v>
      </c>
      <c r="U23" s="12">
        <f t="shared" si="3"/>
        <v>1.1195145128103573E-2</v>
      </c>
    </row>
    <row r="24" spans="1:21" x14ac:dyDescent="0.55000000000000004">
      <c r="A24" s="28" t="s">
        <v>74</v>
      </c>
      <c r="C24" s="10">
        <v>0</v>
      </c>
      <c r="E24" s="10">
        <v>-1843567734</v>
      </c>
      <c r="G24" s="10">
        <v>0</v>
      </c>
      <c r="I24" s="10">
        <f t="shared" si="0"/>
        <v>-1843567734</v>
      </c>
      <c r="K24" s="12">
        <f t="shared" si="1"/>
        <v>4.7628321098727141E-3</v>
      </c>
      <c r="M24" s="10">
        <v>0</v>
      </c>
      <c r="O24" s="10">
        <v>-1843567734</v>
      </c>
      <c r="Q24" s="10">
        <v>0</v>
      </c>
      <c r="S24" s="10">
        <f t="shared" si="2"/>
        <v>-1843567734</v>
      </c>
      <c r="U24" s="12">
        <f t="shared" si="3"/>
        <v>4.7628321098727141E-3</v>
      </c>
    </row>
    <row r="25" spans="1:21" x14ac:dyDescent="0.55000000000000004">
      <c r="A25" s="28" t="s">
        <v>84</v>
      </c>
      <c r="C25" s="10">
        <v>0</v>
      </c>
      <c r="E25" s="10">
        <v>-8395739460</v>
      </c>
      <c r="G25" s="10">
        <v>0</v>
      </c>
      <c r="I25" s="10">
        <f t="shared" si="0"/>
        <v>-8395739460</v>
      </c>
      <c r="K25" s="12">
        <f t="shared" si="1"/>
        <v>2.1690278446917864E-2</v>
      </c>
      <c r="M25" s="10">
        <v>0</v>
      </c>
      <c r="O25" s="10">
        <v>-8395739460</v>
      </c>
      <c r="Q25" s="10">
        <v>0</v>
      </c>
      <c r="S25" s="10">
        <f t="shared" si="2"/>
        <v>-8395739460</v>
      </c>
      <c r="U25" s="12">
        <f t="shared" si="3"/>
        <v>2.1690278446917864E-2</v>
      </c>
    </row>
    <row r="26" spans="1:21" x14ac:dyDescent="0.55000000000000004">
      <c r="A26" s="28" t="s">
        <v>72</v>
      </c>
      <c r="C26" s="10">
        <v>0</v>
      </c>
      <c r="E26" s="10">
        <v>-33094247507</v>
      </c>
      <c r="G26" s="10">
        <v>0</v>
      </c>
      <c r="I26" s="10">
        <f t="shared" si="0"/>
        <v>-33094247507</v>
      </c>
      <c r="K26" s="12">
        <f t="shared" si="1"/>
        <v>8.5498537304306399E-2</v>
      </c>
      <c r="M26" s="10">
        <v>0</v>
      </c>
      <c r="O26" s="10">
        <v>-33094247507</v>
      </c>
      <c r="Q26" s="10">
        <v>0</v>
      </c>
      <c r="S26" s="10">
        <f t="shared" si="2"/>
        <v>-33094247507</v>
      </c>
      <c r="U26" s="12">
        <f t="shared" si="3"/>
        <v>8.5498537304306399E-2</v>
      </c>
    </row>
    <row r="27" spans="1:21" x14ac:dyDescent="0.55000000000000004">
      <c r="A27" s="28" t="s">
        <v>93</v>
      </c>
      <c r="C27" s="10">
        <v>0</v>
      </c>
      <c r="E27" s="10">
        <v>-2535314158</v>
      </c>
      <c r="G27" s="10">
        <v>0</v>
      </c>
      <c r="I27" s="10">
        <f t="shared" si="0"/>
        <v>-2535314158</v>
      </c>
      <c r="K27" s="12">
        <f t="shared" si="1"/>
        <v>6.5499495666142445E-3</v>
      </c>
      <c r="M27" s="10">
        <v>0</v>
      </c>
      <c r="O27" s="10">
        <v>-2535314158</v>
      </c>
      <c r="Q27" s="10">
        <v>0</v>
      </c>
      <c r="S27" s="10">
        <f t="shared" si="2"/>
        <v>-2535314158</v>
      </c>
      <c r="U27" s="12">
        <f t="shared" si="3"/>
        <v>6.5499495666142445E-3</v>
      </c>
    </row>
    <row r="28" spans="1:21" x14ac:dyDescent="0.55000000000000004">
      <c r="A28" s="28" t="s">
        <v>80</v>
      </c>
      <c r="C28" s="10">
        <v>0</v>
      </c>
      <c r="E28" s="10">
        <v>-5235148778</v>
      </c>
      <c r="G28" s="10">
        <v>0</v>
      </c>
      <c r="I28" s="10">
        <f t="shared" si="0"/>
        <v>-5235148778</v>
      </c>
      <c r="K28" s="12">
        <f t="shared" si="1"/>
        <v>1.3524935504116011E-2</v>
      </c>
      <c r="M28" s="10">
        <v>0</v>
      </c>
      <c r="O28" s="10">
        <v>-5235148778</v>
      </c>
      <c r="Q28" s="10">
        <v>0</v>
      </c>
      <c r="S28" s="10">
        <f t="shared" si="2"/>
        <v>-5235148778</v>
      </c>
      <c r="U28" s="12">
        <f t="shared" si="3"/>
        <v>1.3524935504116011E-2</v>
      </c>
    </row>
    <row r="29" spans="1:21" x14ac:dyDescent="0.55000000000000004">
      <c r="A29" s="28" t="s">
        <v>86</v>
      </c>
      <c r="C29" s="10">
        <v>0</v>
      </c>
      <c r="E29" s="10">
        <v>15216103</v>
      </c>
      <c r="G29" s="10">
        <v>0</v>
      </c>
      <c r="I29" s="10">
        <f t="shared" si="0"/>
        <v>15216103</v>
      </c>
      <c r="K29" s="12">
        <f t="shared" si="1"/>
        <v>-3.9310594679528353E-5</v>
      </c>
      <c r="M29" s="10">
        <v>0</v>
      </c>
      <c r="O29" s="10">
        <v>15216103</v>
      </c>
      <c r="Q29" s="10">
        <v>0</v>
      </c>
      <c r="S29" s="10">
        <f t="shared" si="2"/>
        <v>15216103</v>
      </c>
      <c r="U29" s="12">
        <f t="shared" si="3"/>
        <v>-3.9310594679528353E-5</v>
      </c>
    </row>
    <row r="30" spans="1:21" x14ac:dyDescent="0.55000000000000004">
      <c r="A30" s="28" t="s">
        <v>25</v>
      </c>
      <c r="C30" s="10">
        <v>0</v>
      </c>
      <c r="E30" s="10">
        <v>-12035002246</v>
      </c>
      <c r="G30" s="10">
        <v>0</v>
      </c>
      <c r="I30" s="10">
        <f t="shared" si="0"/>
        <v>-12035002246</v>
      </c>
      <c r="K30" s="12">
        <f t="shared" si="1"/>
        <v>3.1092264245301135E-2</v>
      </c>
      <c r="M30" s="10">
        <v>0</v>
      </c>
      <c r="O30" s="10">
        <v>-12035002246</v>
      </c>
      <c r="Q30" s="10">
        <v>0</v>
      </c>
      <c r="S30" s="10">
        <f t="shared" si="2"/>
        <v>-12035002246</v>
      </c>
      <c r="U30" s="12">
        <f t="shared" si="3"/>
        <v>3.1092264245301135E-2</v>
      </c>
    </row>
    <row r="31" spans="1:21" x14ac:dyDescent="0.55000000000000004">
      <c r="A31" s="28" t="s">
        <v>36</v>
      </c>
      <c r="C31" s="10">
        <v>0</v>
      </c>
      <c r="E31" s="10">
        <v>214714800</v>
      </c>
      <c r="G31" s="10">
        <v>0</v>
      </c>
      <c r="I31" s="10">
        <f t="shared" si="0"/>
        <v>214714800</v>
      </c>
      <c r="K31" s="12">
        <f t="shared" si="1"/>
        <v>-5.547127588776176E-4</v>
      </c>
      <c r="M31" s="10">
        <v>0</v>
      </c>
      <c r="O31" s="10">
        <v>214714800</v>
      </c>
      <c r="Q31" s="10">
        <v>0</v>
      </c>
      <c r="S31" s="10">
        <f t="shared" si="2"/>
        <v>214714800</v>
      </c>
      <c r="U31" s="12">
        <f t="shared" si="3"/>
        <v>-5.547127588776176E-4</v>
      </c>
    </row>
    <row r="32" spans="1:21" x14ac:dyDescent="0.55000000000000004">
      <c r="A32" s="28" t="s">
        <v>37</v>
      </c>
      <c r="C32" s="10">
        <v>0</v>
      </c>
      <c r="E32" s="10">
        <v>-4085500707</v>
      </c>
      <c r="G32" s="10">
        <v>0</v>
      </c>
      <c r="I32" s="10">
        <f t="shared" si="0"/>
        <v>-4085500707</v>
      </c>
      <c r="K32" s="12">
        <f t="shared" si="1"/>
        <v>1.0554835384316438E-2</v>
      </c>
      <c r="M32" s="10">
        <v>0</v>
      </c>
      <c r="O32" s="10">
        <v>-4085500707</v>
      </c>
      <c r="Q32" s="10">
        <v>0</v>
      </c>
      <c r="S32" s="10">
        <f t="shared" si="2"/>
        <v>-4085500707</v>
      </c>
      <c r="U32" s="12">
        <f t="shared" si="3"/>
        <v>1.0554835384316438E-2</v>
      </c>
    </row>
    <row r="33" spans="1:21" x14ac:dyDescent="0.55000000000000004">
      <c r="A33" s="28" t="s">
        <v>57</v>
      </c>
      <c r="C33" s="10">
        <v>0</v>
      </c>
      <c r="E33" s="10">
        <v>1039047165</v>
      </c>
      <c r="G33" s="10">
        <v>0</v>
      </c>
      <c r="I33" s="10">
        <f t="shared" si="0"/>
        <v>1039047165</v>
      </c>
      <c r="K33" s="12">
        <f t="shared" si="1"/>
        <v>-2.6843641868241831E-3</v>
      </c>
      <c r="M33" s="10">
        <v>0</v>
      </c>
      <c r="O33" s="10">
        <v>1039047165</v>
      </c>
      <c r="Q33" s="10">
        <v>0</v>
      </c>
      <c r="S33" s="10">
        <f t="shared" si="2"/>
        <v>1039047165</v>
      </c>
      <c r="U33" s="12">
        <f t="shared" si="3"/>
        <v>-2.6843641868241831E-3</v>
      </c>
    </row>
    <row r="34" spans="1:21" x14ac:dyDescent="0.55000000000000004">
      <c r="A34" s="28" t="s">
        <v>71</v>
      </c>
      <c r="C34" s="10">
        <v>0</v>
      </c>
      <c r="E34" s="10">
        <v>-5843259123</v>
      </c>
      <c r="G34" s="10">
        <v>0</v>
      </c>
      <c r="I34" s="10">
        <f t="shared" si="0"/>
        <v>-5843259123</v>
      </c>
      <c r="K34" s="12">
        <f t="shared" si="1"/>
        <v>1.5095980290860893E-2</v>
      </c>
      <c r="M34" s="10">
        <v>0</v>
      </c>
      <c r="O34" s="10">
        <v>-5843259123</v>
      </c>
      <c r="Q34" s="10">
        <v>0</v>
      </c>
      <c r="S34" s="10">
        <f t="shared" si="2"/>
        <v>-5843259123</v>
      </c>
      <c r="U34" s="12">
        <f t="shared" si="3"/>
        <v>1.5095980290860893E-2</v>
      </c>
    </row>
    <row r="35" spans="1:21" x14ac:dyDescent="0.55000000000000004">
      <c r="A35" s="28" t="s">
        <v>30</v>
      </c>
      <c r="C35" s="10">
        <v>0</v>
      </c>
      <c r="E35" s="10">
        <v>32654542500</v>
      </c>
      <c r="G35" s="10">
        <v>0</v>
      </c>
      <c r="I35" s="10">
        <f t="shared" si="0"/>
        <v>32654542500</v>
      </c>
      <c r="K35" s="12">
        <f t="shared" si="1"/>
        <v>-8.4362565412637675E-2</v>
      </c>
      <c r="M35" s="10">
        <v>0</v>
      </c>
      <c r="O35" s="10">
        <v>32654542500</v>
      </c>
      <c r="Q35" s="10">
        <v>0</v>
      </c>
      <c r="S35" s="10">
        <f t="shared" si="2"/>
        <v>32654542500</v>
      </c>
      <c r="U35" s="12">
        <f t="shared" si="3"/>
        <v>-8.4362565412637675E-2</v>
      </c>
    </row>
    <row r="36" spans="1:21" x14ac:dyDescent="0.55000000000000004">
      <c r="A36" s="28" t="s">
        <v>34</v>
      </c>
      <c r="C36" s="10">
        <v>0</v>
      </c>
      <c r="E36" s="10">
        <v>-1002666504</v>
      </c>
      <c r="G36" s="10">
        <v>0</v>
      </c>
      <c r="I36" s="10">
        <f t="shared" si="0"/>
        <v>-1002666504</v>
      </c>
      <c r="K36" s="12">
        <f t="shared" si="1"/>
        <v>2.5903752450600324E-3</v>
      </c>
      <c r="M36" s="10">
        <v>0</v>
      </c>
      <c r="O36" s="10">
        <v>-1002666504</v>
      </c>
      <c r="Q36" s="10">
        <v>0</v>
      </c>
      <c r="S36" s="10">
        <f t="shared" si="2"/>
        <v>-1002666504</v>
      </c>
      <c r="U36" s="12">
        <f t="shared" si="3"/>
        <v>2.5903752450600324E-3</v>
      </c>
    </row>
    <row r="37" spans="1:21" x14ac:dyDescent="0.55000000000000004">
      <c r="A37" s="28" t="s">
        <v>48</v>
      </c>
      <c r="C37" s="10">
        <v>0</v>
      </c>
      <c r="E37" s="10">
        <v>-29504945554</v>
      </c>
      <c r="G37" s="10">
        <v>0</v>
      </c>
      <c r="I37" s="10">
        <f t="shared" si="0"/>
        <v>-29504945554</v>
      </c>
      <c r="K37" s="12">
        <f t="shared" si="1"/>
        <v>7.6225624636928793E-2</v>
      </c>
      <c r="M37" s="10">
        <v>0</v>
      </c>
      <c r="O37" s="10">
        <v>-29504945554</v>
      </c>
      <c r="Q37" s="10">
        <v>0</v>
      </c>
      <c r="S37" s="10">
        <f t="shared" si="2"/>
        <v>-29504945554</v>
      </c>
      <c r="U37" s="12">
        <f t="shared" si="3"/>
        <v>7.6225624636928793E-2</v>
      </c>
    </row>
    <row r="38" spans="1:21" x14ac:dyDescent="0.55000000000000004">
      <c r="A38" s="28" t="s">
        <v>33</v>
      </c>
      <c r="C38" s="10">
        <v>0</v>
      </c>
      <c r="E38" s="10">
        <v>-6826436081</v>
      </c>
      <c r="G38" s="10">
        <v>0</v>
      </c>
      <c r="I38" s="10">
        <f t="shared" si="0"/>
        <v>-6826436081</v>
      </c>
      <c r="K38" s="12">
        <f t="shared" si="1"/>
        <v>1.7636004559505081E-2</v>
      </c>
      <c r="M38" s="10">
        <v>0</v>
      </c>
      <c r="O38" s="10">
        <v>-6826436081</v>
      </c>
      <c r="Q38" s="10">
        <v>0</v>
      </c>
      <c r="S38" s="10">
        <f t="shared" si="2"/>
        <v>-6826436081</v>
      </c>
      <c r="U38" s="12">
        <f t="shared" si="3"/>
        <v>1.7636004559505081E-2</v>
      </c>
    </row>
    <row r="39" spans="1:21" x14ac:dyDescent="0.55000000000000004">
      <c r="A39" s="28" t="s">
        <v>70</v>
      </c>
      <c r="C39" s="10">
        <v>0</v>
      </c>
      <c r="E39" s="10">
        <v>552459355</v>
      </c>
      <c r="G39" s="10">
        <v>0</v>
      </c>
      <c r="I39" s="10">
        <f t="shared" si="0"/>
        <v>552459355</v>
      </c>
      <c r="K39" s="12">
        <f t="shared" si="1"/>
        <v>-1.4272712126960933E-3</v>
      </c>
      <c r="M39" s="10">
        <v>0</v>
      </c>
      <c r="O39" s="10">
        <v>552459355</v>
      </c>
      <c r="Q39" s="10">
        <v>0</v>
      </c>
      <c r="S39" s="10">
        <f t="shared" si="2"/>
        <v>552459355</v>
      </c>
      <c r="U39" s="12">
        <f t="shared" si="3"/>
        <v>-1.4272712126960933E-3</v>
      </c>
    </row>
    <row r="40" spans="1:21" x14ac:dyDescent="0.55000000000000004">
      <c r="A40" s="28" t="s">
        <v>59</v>
      </c>
      <c r="C40" s="10">
        <v>0</v>
      </c>
      <c r="E40" s="10">
        <v>303169464</v>
      </c>
      <c r="G40" s="10">
        <v>0</v>
      </c>
      <c r="I40" s="10">
        <f t="shared" si="0"/>
        <v>303169464</v>
      </c>
      <c r="K40" s="12">
        <f t="shared" si="1"/>
        <v>-7.8323417753638116E-4</v>
      </c>
      <c r="M40" s="10">
        <v>0</v>
      </c>
      <c r="O40" s="10">
        <v>303169464</v>
      </c>
      <c r="Q40" s="10">
        <v>0</v>
      </c>
      <c r="S40" s="10">
        <f t="shared" si="2"/>
        <v>303169464</v>
      </c>
      <c r="U40" s="12">
        <f t="shared" si="3"/>
        <v>-7.8323417753638116E-4</v>
      </c>
    </row>
    <row r="41" spans="1:21" x14ac:dyDescent="0.55000000000000004">
      <c r="A41" s="28" t="s">
        <v>67</v>
      </c>
      <c r="C41" s="10">
        <v>0</v>
      </c>
      <c r="E41" s="10">
        <v>-381451994</v>
      </c>
      <c r="G41" s="10">
        <v>0</v>
      </c>
      <c r="I41" s="10">
        <f t="shared" si="0"/>
        <v>-381451994</v>
      </c>
      <c r="K41" s="12">
        <f t="shared" si="1"/>
        <v>9.8547602666936994E-4</v>
      </c>
      <c r="M41" s="10">
        <v>0</v>
      </c>
      <c r="O41" s="10">
        <v>-381451994</v>
      </c>
      <c r="Q41" s="10">
        <v>0</v>
      </c>
      <c r="S41" s="10">
        <f t="shared" si="2"/>
        <v>-381451994</v>
      </c>
      <c r="U41" s="12">
        <f t="shared" si="3"/>
        <v>9.8547602666936994E-4</v>
      </c>
    </row>
    <row r="42" spans="1:21" x14ac:dyDescent="0.55000000000000004">
      <c r="A42" s="28" t="s">
        <v>27</v>
      </c>
      <c r="C42" s="10">
        <v>0</v>
      </c>
      <c r="E42" s="10">
        <v>-8579645550</v>
      </c>
      <c r="G42" s="10">
        <v>0</v>
      </c>
      <c r="I42" s="10">
        <f t="shared" si="0"/>
        <v>-8579645550</v>
      </c>
      <c r="K42" s="12">
        <f t="shared" si="1"/>
        <v>2.2165397323484805E-2</v>
      </c>
      <c r="M42" s="10">
        <v>0</v>
      </c>
      <c r="O42" s="10">
        <v>-8579645550</v>
      </c>
      <c r="Q42" s="10">
        <v>0</v>
      </c>
      <c r="S42" s="10">
        <f t="shared" si="2"/>
        <v>-8579645550</v>
      </c>
      <c r="U42" s="12">
        <f t="shared" si="3"/>
        <v>2.2165397323484805E-2</v>
      </c>
    </row>
    <row r="43" spans="1:21" x14ac:dyDescent="0.55000000000000004">
      <c r="A43" s="28" t="s">
        <v>35</v>
      </c>
      <c r="C43" s="10">
        <v>0</v>
      </c>
      <c r="E43" s="10">
        <v>10558600290</v>
      </c>
      <c r="G43" s="10">
        <v>0</v>
      </c>
      <c r="I43" s="10">
        <f t="shared" si="0"/>
        <v>10558600290</v>
      </c>
      <c r="K43" s="12">
        <f t="shared" si="1"/>
        <v>-2.7277999917806845E-2</v>
      </c>
      <c r="M43" s="10">
        <v>0</v>
      </c>
      <c r="O43" s="10">
        <v>10558600290</v>
      </c>
      <c r="Q43" s="10">
        <v>0</v>
      </c>
      <c r="S43" s="10">
        <f t="shared" si="2"/>
        <v>10558600290</v>
      </c>
      <c r="U43" s="12">
        <f t="shared" si="3"/>
        <v>-2.7277999917806845E-2</v>
      </c>
    </row>
    <row r="44" spans="1:21" x14ac:dyDescent="0.55000000000000004">
      <c r="A44" s="28" t="s">
        <v>50</v>
      </c>
      <c r="C44" s="10">
        <v>0</v>
      </c>
      <c r="E44" s="10">
        <v>-431602593</v>
      </c>
      <c r="G44" s="10">
        <v>0</v>
      </c>
      <c r="I44" s="10">
        <f t="shared" si="0"/>
        <v>-431602593</v>
      </c>
      <c r="K44" s="12">
        <f t="shared" si="1"/>
        <v>1.1150394155492007E-3</v>
      </c>
      <c r="M44" s="10">
        <v>0</v>
      </c>
      <c r="O44" s="10">
        <v>-431602593</v>
      </c>
      <c r="Q44" s="10">
        <v>0</v>
      </c>
      <c r="S44" s="10">
        <f t="shared" si="2"/>
        <v>-431602593</v>
      </c>
      <c r="U44" s="12">
        <f t="shared" si="3"/>
        <v>1.1150394155492007E-3</v>
      </c>
    </row>
    <row r="45" spans="1:21" x14ac:dyDescent="0.55000000000000004">
      <c r="A45" s="28" t="s">
        <v>69</v>
      </c>
      <c r="C45" s="10">
        <v>0</v>
      </c>
      <c r="E45" s="10">
        <v>1759170285</v>
      </c>
      <c r="G45" s="10">
        <v>0</v>
      </c>
      <c r="I45" s="10">
        <f t="shared" si="0"/>
        <v>1759170285</v>
      </c>
      <c r="K45" s="12">
        <f t="shared" si="1"/>
        <v>-4.5447924508598145E-3</v>
      </c>
      <c r="M45" s="10">
        <v>0</v>
      </c>
      <c r="O45" s="10">
        <v>1759170285</v>
      </c>
      <c r="Q45" s="10">
        <v>0</v>
      </c>
      <c r="S45" s="10">
        <f t="shared" si="2"/>
        <v>1759170285</v>
      </c>
      <c r="U45" s="12">
        <f t="shared" si="3"/>
        <v>-4.5447924508598145E-3</v>
      </c>
    </row>
    <row r="46" spans="1:21" x14ac:dyDescent="0.55000000000000004">
      <c r="A46" s="28" t="s">
        <v>24</v>
      </c>
      <c r="C46" s="10">
        <v>0</v>
      </c>
      <c r="E46" s="10">
        <v>-1110133369</v>
      </c>
      <c r="G46" s="10">
        <v>0</v>
      </c>
      <c r="I46" s="10">
        <f t="shared" si="0"/>
        <v>-1110133369</v>
      </c>
      <c r="K46" s="12">
        <f t="shared" si="1"/>
        <v>2.86801442583415E-3</v>
      </c>
      <c r="M46" s="10">
        <v>0</v>
      </c>
      <c r="O46" s="10">
        <v>-1110133369</v>
      </c>
      <c r="Q46" s="10">
        <v>0</v>
      </c>
      <c r="S46" s="10">
        <f t="shared" si="2"/>
        <v>-1110133369</v>
      </c>
      <c r="U46" s="12">
        <f t="shared" si="3"/>
        <v>2.86801442583415E-3</v>
      </c>
    </row>
    <row r="47" spans="1:21" x14ac:dyDescent="0.55000000000000004">
      <c r="A47" s="28" t="s">
        <v>15</v>
      </c>
      <c r="C47" s="10">
        <v>0</v>
      </c>
      <c r="E47" s="10">
        <v>-1952221315</v>
      </c>
      <c r="G47" s="10">
        <v>0</v>
      </c>
      <c r="I47" s="10">
        <f t="shared" si="0"/>
        <v>-1952221315</v>
      </c>
      <c r="K47" s="12">
        <f t="shared" si="1"/>
        <v>5.0435371552559052E-3</v>
      </c>
      <c r="M47" s="10">
        <v>0</v>
      </c>
      <c r="O47" s="10">
        <v>-1952221315</v>
      </c>
      <c r="Q47" s="10">
        <v>0</v>
      </c>
      <c r="S47" s="10">
        <f t="shared" si="2"/>
        <v>-1952221315</v>
      </c>
      <c r="U47" s="12">
        <f t="shared" si="3"/>
        <v>5.0435371552559052E-3</v>
      </c>
    </row>
    <row r="48" spans="1:21" x14ac:dyDescent="0.55000000000000004">
      <c r="A48" s="28" t="s">
        <v>44</v>
      </c>
      <c r="C48" s="10">
        <v>0</v>
      </c>
      <c r="E48" s="10">
        <v>2035335224</v>
      </c>
      <c r="G48" s="10">
        <v>0</v>
      </c>
      <c r="I48" s="10">
        <f t="shared" si="0"/>
        <v>2035335224</v>
      </c>
      <c r="K48" s="12">
        <f t="shared" si="1"/>
        <v>-5.2582608061756053E-3</v>
      </c>
      <c r="M48" s="10">
        <v>0</v>
      </c>
      <c r="O48" s="10">
        <v>2035335224</v>
      </c>
      <c r="Q48" s="10">
        <v>0</v>
      </c>
      <c r="S48" s="10">
        <f t="shared" si="2"/>
        <v>2035335224</v>
      </c>
      <c r="U48" s="12">
        <f t="shared" si="3"/>
        <v>-5.2582608061756053E-3</v>
      </c>
    </row>
    <row r="49" spans="1:21" x14ac:dyDescent="0.55000000000000004">
      <c r="A49" s="28" t="s">
        <v>58</v>
      </c>
      <c r="C49" s="10">
        <v>0</v>
      </c>
      <c r="E49" s="10">
        <v>9453360510</v>
      </c>
      <c r="G49" s="10">
        <v>0</v>
      </c>
      <c r="I49" s="10">
        <f t="shared" si="0"/>
        <v>9453360510</v>
      </c>
      <c r="K49" s="12">
        <f t="shared" si="1"/>
        <v>-2.4422628012446383E-2</v>
      </c>
      <c r="M49" s="10">
        <v>0</v>
      </c>
      <c r="O49" s="10">
        <v>9453360510</v>
      </c>
      <c r="Q49" s="10">
        <v>0</v>
      </c>
      <c r="S49" s="10">
        <f t="shared" si="2"/>
        <v>9453360510</v>
      </c>
      <c r="U49" s="12">
        <f t="shared" si="3"/>
        <v>-2.4422628012446383E-2</v>
      </c>
    </row>
    <row r="50" spans="1:21" x14ac:dyDescent="0.55000000000000004">
      <c r="A50" s="28" t="s">
        <v>45</v>
      </c>
      <c r="C50" s="10">
        <v>0</v>
      </c>
      <c r="E50" s="10">
        <v>33894306</v>
      </c>
      <c r="G50" s="10">
        <v>0</v>
      </c>
      <c r="I50" s="10">
        <f t="shared" si="0"/>
        <v>33894306</v>
      </c>
      <c r="K50" s="12">
        <f t="shared" si="1"/>
        <v>-8.756547751483451E-5</v>
      </c>
      <c r="M50" s="10">
        <v>0</v>
      </c>
      <c r="O50" s="10">
        <v>33894306</v>
      </c>
      <c r="Q50" s="10">
        <v>0</v>
      </c>
      <c r="S50" s="10">
        <f t="shared" si="2"/>
        <v>33894306</v>
      </c>
      <c r="U50" s="12">
        <f t="shared" si="3"/>
        <v>-8.756547751483451E-5</v>
      </c>
    </row>
    <row r="51" spans="1:21" x14ac:dyDescent="0.55000000000000004">
      <c r="A51" s="28" t="s">
        <v>29</v>
      </c>
      <c r="C51" s="10">
        <v>0</v>
      </c>
      <c r="E51" s="10">
        <v>-9405701100</v>
      </c>
      <c r="G51" s="10">
        <v>0</v>
      </c>
      <c r="I51" s="10">
        <f t="shared" si="0"/>
        <v>-9405701100</v>
      </c>
      <c r="K51" s="12">
        <f t="shared" si="1"/>
        <v>2.4299500576388973E-2</v>
      </c>
      <c r="M51" s="10">
        <v>0</v>
      </c>
      <c r="O51" s="10">
        <v>-9405701100</v>
      </c>
      <c r="Q51" s="10">
        <v>0</v>
      </c>
      <c r="S51" s="10">
        <f t="shared" si="2"/>
        <v>-9405701100</v>
      </c>
      <c r="U51" s="12">
        <f t="shared" si="3"/>
        <v>2.4299500576388973E-2</v>
      </c>
    </row>
    <row r="52" spans="1:21" x14ac:dyDescent="0.55000000000000004">
      <c r="A52" s="28" t="s">
        <v>19</v>
      </c>
      <c r="C52" s="10">
        <v>0</v>
      </c>
      <c r="E52" s="10">
        <v>4190139767</v>
      </c>
      <c r="G52" s="10">
        <v>0</v>
      </c>
      <c r="I52" s="10">
        <f t="shared" si="0"/>
        <v>4190139767</v>
      </c>
      <c r="K52" s="12">
        <f t="shared" si="1"/>
        <v>-1.0825168969420776E-2</v>
      </c>
      <c r="M52" s="10">
        <v>0</v>
      </c>
      <c r="O52" s="10">
        <v>4190139767</v>
      </c>
      <c r="Q52" s="10">
        <v>0</v>
      </c>
      <c r="S52" s="10">
        <f t="shared" si="2"/>
        <v>4190139767</v>
      </c>
      <c r="U52" s="12">
        <f t="shared" si="3"/>
        <v>-1.0825168969420776E-2</v>
      </c>
    </row>
    <row r="53" spans="1:21" x14ac:dyDescent="0.55000000000000004">
      <c r="A53" s="28" t="s">
        <v>28</v>
      </c>
      <c r="C53" s="10">
        <v>0</v>
      </c>
      <c r="E53" s="10">
        <v>-48913564443</v>
      </c>
      <c r="G53" s="10">
        <v>0</v>
      </c>
      <c r="I53" s="10">
        <f t="shared" si="0"/>
        <v>-48913564443</v>
      </c>
      <c r="K53" s="12">
        <f t="shared" si="1"/>
        <v>0.1263675269646744</v>
      </c>
      <c r="M53" s="10">
        <v>0</v>
      </c>
      <c r="O53" s="10">
        <v>-48913564443</v>
      </c>
      <c r="Q53" s="10">
        <v>0</v>
      </c>
      <c r="S53" s="10">
        <f t="shared" si="2"/>
        <v>-48913564443</v>
      </c>
      <c r="U53" s="12">
        <f t="shared" si="3"/>
        <v>0.1263675269646744</v>
      </c>
    </row>
    <row r="54" spans="1:21" x14ac:dyDescent="0.55000000000000004">
      <c r="A54" s="28" t="s">
        <v>95</v>
      </c>
      <c r="C54" s="10">
        <v>0</v>
      </c>
      <c r="E54" s="10">
        <v>-497638575</v>
      </c>
      <c r="G54" s="10">
        <v>0</v>
      </c>
      <c r="I54" s="10">
        <f t="shared" si="0"/>
        <v>-497638575</v>
      </c>
      <c r="K54" s="12">
        <f t="shared" si="1"/>
        <v>1.2856424748651524E-3</v>
      </c>
      <c r="M54" s="10">
        <v>0</v>
      </c>
      <c r="O54" s="10">
        <v>-497638575</v>
      </c>
      <c r="Q54" s="10">
        <v>0</v>
      </c>
      <c r="S54" s="10">
        <f t="shared" si="2"/>
        <v>-497638575</v>
      </c>
      <c r="U54" s="12">
        <f t="shared" si="3"/>
        <v>1.2856424748651524E-3</v>
      </c>
    </row>
    <row r="55" spans="1:21" x14ac:dyDescent="0.55000000000000004">
      <c r="A55" s="28" t="s">
        <v>77</v>
      </c>
      <c r="C55" s="10">
        <v>0</v>
      </c>
      <c r="E55" s="10">
        <v>-18760127062</v>
      </c>
      <c r="G55" s="10">
        <v>0</v>
      </c>
      <c r="I55" s="10">
        <f t="shared" si="0"/>
        <v>-18760127062</v>
      </c>
      <c r="K55" s="12">
        <f t="shared" si="1"/>
        <v>4.8466532532720964E-2</v>
      </c>
      <c r="M55" s="10">
        <v>0</v>
      </c>
      <c r="O55" s="10">
        <v>-18760127062</v>
      </c>
      <c r="Q55" s="10">
        <v>0</v>
      </c>
      <c r="S55" s="10">
        <f t="shared" si="2"/>
        <v>-18760127062</v>
      </c>
      <c r="U55" s="12">
        <f t="shared" si="3"/>
        <v>4.8466532532720964E-2</v>
      </c>
    </row>
    <row r="56" spans="1:21" x14ac:dyDescent="0.55000000000000004">
      <c r="A56" s="28" t="s">
        <v>54</v>
      </c>
      <c r="C56" s="10">
        <v>0</v>
      </c>
      <c r="E56" s="10">
        <v>319452324</v>
      </c>
      <c r="G56" s="10">
        <v>0</v>
      </c>
      <c r="I56" s="10">
        <f t="shared" si="0"/>
        <v>319452324</v>
      </c>
      <c r="K56" s="12">
        <f t="shared" si="1"/>
        <v>-8.2530072438372472E-4</v>
      </c>
      <c r="M56" s="10">
        <v>0</v>
      </c>
      <c r="O56" s="10">
        <v>319452324</v>
      </c>
      <c r="Q56" s="10">
        <v>0</v>
      </c>
      <c r="S56" s="10">
        <f t="shared" si="2"/>
        <v>319452324</v>
      </c>
      <c r="U56" s="12">
        <f t="shared" si="3"/>
        <v>-8.2530072438372472E-4</v>
      </c>
    </row>
    <row r="57" spans="1:21" x14ac:dyDescent="0.55000000000000004">
      <c r="A57" s="28" t="s">
        <v>85</v>
      </c>
      <c r="C57" s="10">
        <v>0</v>
      </c>
      <c r="E57" s="10">
        <v>-3795747876</v>
      </c>
      <c r="G57" s="10">
        <v>0</v>
      </c>
      <c r="I57" s="10">
        <f t="shared" si="0"/>
        <v>-3795747876</v>
      </c>
      <c r="K57" s="12">
        <f t="shared" si="1"/>
        <v>9.8062628952443765E-3</v>
      </c>
      <c r="M57" s="10">
        <v>0</v>
      </c>
      <c r="O57" s="10">
        <v>-3795747876</v>
      </c>
      <c r="Q57" s="10">
        <v>0</v>
      </c>
      <c r="S57" s="10">
        <f t="shared" si="2"/>
        <v>-3795747876</v>
      </c>
      <c r="U57" s="12">
        <f t="shared" si="3"/>
        <v>9.8062628952443765E-3</v>
      </c>
    </row>
    <row r="58" spans="1:21" x14ac:dyDescent="0.55000000000000004">
      <c r="A58" s="28" t="s">
        <v>53</v>
      </c>
      <c r="C58" s="10">
        <v>0</v>
      </c>
      <c r="E58" s="10">
        <v>-18915863653</v>
      </c>
      <c r="G58" s="10">
        <v>0</v>
      </c>
      <c r="I58" s="10">
        <f t="shared" si="0"/>
        <v>-18915863653</v>
      </c>
      <c r="K58" s="12">
        <f t="shared" si="1"/>
        <v>4.886887589261886E-2</v>
      </c>
      <c r="M58" s="10">
        <v>0</v>
      </c>
      <c r="O58" s="10">
        <v>-18915863653</v>
      </c>
      <c r="Q58" s="10">
        <v>0</v>
      </c>
      <c r="S58" s="10">
        <f t="shared" si="2"/>
        <v>-18915863653</v>
      </c>
      <c r="U58" s="12">
        <f t="shared" si="3"/>
        <v>4.886887589261886E-2</v>
      </c>
    </row>
    <row r="59" spans="1:21" x14ac:dyDescent="0.55000000000000004">
      <c r="A59" s="28" t="s">
        <v>52</v>
      </c>
      <c r="C59" s="10">
        <v>0</v>
      </c>
      <c r="E59" s="10">
        <v>-10478951160</v>
      </c>
      <c r="G59" s="10">
        <v>0</v>
      </c>
      <c r="I59" s="10">
        <f t="shared" si="0"/>
        <v>-10478951160</v>
      </c>
      <c r="K59" s="12">
        <f t="shared" si="1"/>
        <v>2.7072227476202904E-2</v>
      </c>
      <c r="M59" s="10">
        <v>0</v>
      </c>
      <c r="O59" s="10">
        <v>-10478951160</v>
      </c>
      <c r="Q59" s="10">
        <v>0</v>
      </c>
      <c r="S59" s="10">
        <f t="shared" si="2"/>
        <v>-10478951160</v>
      </c>
      <c r="U59" s="12">
        <f t="shared" si="3"/>
        <v>2.7072227476202904E-2</v>
      </c>
    </row>
    <row r="60" spans="1:21" x14ac:dyDescent="0.55000000000000004">
      <c r="A60" s="28" t="s">
        <v>17</v>
      </c>
      <c r="C60" s="10">
        <v>0</v>
      </c>
      <c r="E60" s="10">
        <v>-4622107784</v>
      </c>
      <c r="G60" s="10">
        <v>0</v>
      </c>
      <c r="I60" s="10">
        <f t="shared" si="0"/>
        <v>-4622107784</v>
      </c>
      <c r="K60" s="12">
        <f t="shared" si="1"/>
        <v>1.1941152452892635E-2</v>
      </c>
      <c r="M60" s="10">
        <v>0</v>
      </c>
      <c r="O60" s="10">
        <v>-4622107784</v>
      </c>
      <c r="Q60" s="10">
        <v>0</v>
      </c>
      <c r="S60" s="10">
        <f t="shared" si="2"/>
        <v>-4622107784</v>
      </c>
      <c r="U60" s="12">
        <f t="shared" si="3"/>
        <v>1.1941152452892635E-2</v>
      </c>
    </row>
    <row r="61" spans="1:21" x14ac:dyDescent="0.55000000000000004">
      <c r="A61" s="28" t="s">
        <v>51</v>
      </c>
      <c r="C61" s="10">
        <v>0</v>
      </c>
      <c r="E61" s="10">
        <v>-16778267360</v>
      </c>
      <c r="G61" s="10">
        <v>0</v>
      </c>
      <c r="I61" s="10">
        <f t="shared" si="0"/>
        <v>-16778267360</v>
      </c>
      <c r="K61" s="12">
        <f t="shared" si="1"/>
        <v>4.3346425008671419E-2</v>
      </c>
      <c r="M61" s="10">
        <v>0</v>
      </c>
      <c r="O61" s="10">
        <v>-16778267360</v>
      </c>
      <c r="Q61" s="10">
        <v>0</v>
      </c>
      <c r="S61" s="10">
        <f t="shared" si="2"/>
        <v>-16778267360</v>
      </c>
      <c r="U61" s="12">
        <f t="shared" si="3"/>
        <v>4.3346425008671419E-2</v>
      </c>
    </row>
    <row r="62" spans="1:21" x14ac:dyDescent="0.55000000000000004">
      <c r="A62" s="28" t="s">
        <v>55</v>
      </c>
      <c r="C62" s="10">
        <v>0</v>
      </c>
      <c r="E62" s="10">
        <v>-12194011350</v>
      </c>
      <c r="G62" s="10">
        <v>0</v>
      </c>
      <c r="I62" s="10">
        <f t="shared" si="0"/>
        <v>-12194011350</v>
      </c>
      <c r="K62" s="12">
        <f t="shared" si="1"/>
        <v>3.1503062097924701E-2</v>
      </c>
      <c r="M62" s="10">
        <v>0</v>
      </c>
      <c r="O62" s="10">
        <v>-12194011350</v>
      </c>
      <c r="Q62" s="10">
        <v>0</v>
      </c>
      <c r="S62" s="10">
        <f t="shared" si="2"/>
        <v>-12194011350</v>
      </c>
      <c r="U62" s="12">
        <f t="shared" si="3"/>
        <v>3.1503062097924701E-2</v>
      </c>
    </row>
    <row r="63" spans="1:21" x14ac:dyDescent="0.55000000000000004">
      <c r="A63" s="28" t="s">
        <v>56</v>
      </c>
      <c r="C63" s="10">
        <v>0</v>
      </c>
      <c r="E63" s="10">
        <v>-29433608856</v>
      </c>
      <c r="G63" s="10">
        <v>0</v>
      </c>
      <c r="I63" s="10">
        <f t="shared" si="0"/>
        <v>-29433608856</v>
      </c>
      <c r="K63" s="12">
        <f t="shared" si="1"/>
        <v>7.6041327250084473E-2</v>
      </c>
      <c r="M63" s="10">
        <v>0</v>
      </c>
      <c r="O63" s="10">
        <v>-29433608856</v>
      </c>
      <c r="Q63" s="10">
        <v>0</v>
      </c>
      <c r="S63" s="10">
        <f t="shared" si="2"/>
        <v>-29433608856</v>
      </c>
      <c r="U63" s="12">
        <f t="shared" si="3"/>
        <v>7.6041327250084473E-2</v>
      </c>
    </row>
    <row r="64" spans="1:21" x14ac:dyDescent="0.55000000000000004">
      <c r="A64" s="28" t="s">
        <v>89</v>
      </c>
      <c r="C64" s="10">
        <v>0</v>
      </c>
      <c r="E64" s="10">
        <v>-7525277897</v>
      </c>
      <c r="G64" s="10">
        <v>0</v>
      </c>
      <c r="I64" s="10">
        <f t="shared" si="0"/>
        <v>-7525277897</v>
      </c>
      <c r="K64" s="12">
        <f t="shared" si="1"/>
        <v>1.9441452864756535E-2</v>
      </c>
      <c r="M64" s="10">
        <v>0</v>
      </c>
      <c r="O64" s="10">
        <v>-7525277897</v>
      </c>
      <c r="Q64" s="10">
        <v>0</v>
      </c>
      <c r="S64" s="10">
        <f t="shared" si="2"/>
        <v>-7525277897</v>
      </c>
      <c r="U64" s="12">
        <f t="shared" si="3"/>
        <v>1.9441452864756535E-2</v>
      </c>
    </row>
    <row r="65" spans="1:21" x14ac:dyDescent="0.55000000000000004">
      <c r="A65" s="28" t="s">
        <v>38</v>
      </c>
      <c r="C65" s="10">
        <v>0</v>
      </c>
      <c r="E65" s="10">
        <v>-8749200658</v>
      </c>
      <c r="G65" s="10">
        <v>0</v>
      </c>
      <c r="I65" s="10">
        <f t="shared" si="0"/>
        <v>-8749200658</v>
      </c>
      <c r="K65" s="12">
        <f t="shared" si="1"/>
        <v>2.2603440633682668E-2</v>
      </c>
      <c r="M65" s="10">
        <v>0</v>
      </c>
      <c r="O65" s="10">
        <v>-8749200658</v>
      </c>
      <c r="Q65" s="10">
        <v>0</v>
      </c>
      <c r="S65" s="10">
        <f t="shared" si="2"/>
        <v>-8749200658</v>
      </c>
      <c r="U65" s="12">
        <f t="shared" si="3"/>
        <v>2.2603440633682668E-2</v>
      </c>
    </row>
    <row r="66" spans="1:21" x14ac:dyDescent="0.55000000000000004">
      <c r="A66" s="28" t="s">
        <v>49</v>
      </c>
      <c r="C66" s="10">
        <v>0</v>
      </c>
      <c r="E66" s="10">
        <v>4121166082</v>
      </c>
      <c r="G66" s="10">
        <v>0</v>
      </c>
      <c r="I66" s="10">
        <f t="shared" si="0"/>
        <v>4121166082</v>
      </c>
      <c r="K66" s="12">
        <f t="shared" si="1"/>
        <v>-1.0646976394450136E-2</v>
      </c>
      <c r="M66" s="10">
        <v>0</v>
      </c>
      <c r="O66" s="10">
        <v>4121166082</v>
      </c>
      <c r="Q66" s="10">
        <v>0</v>
      </c>
      <c r="S66" s="10">
        <f t="shared" si="2"/>
        <v>4121166082</v>
      </c>
      <c r="U66" s="12">
        <f t="shared" si="3"/>
        <v>-1.0646976394450136E-2</v>
      </c>
    </row>
    <row r="67" spans="1:21" x14ac:dyDescent="0.55000000000000004">
      <c r="A67" s="28" t="s">
        <v>92</v>
      </c>
      <c r="C67" s="10">
        <v>0</v>
      </c>
      <c r="E67" s="10">
        <v>-427622019</v>
      </c>
      <c r="G67" s="10">
        <v>0</v>
      </c>
      <c r="I67" s="10">
        <f t="shared" si="0"/>
        <v>-427622019</v>
      </c>
      <c r="K67" s="12">
        <f t="shared" si="1"/>
        <v>1.1047556568820921E-3</v>
      </c>
      <c r="M67" s="10">
        <v>0</v>
      </c>
      <c r="O67" s="10">
        <v>-427622019</v>
      </c>
      <c r="Q67" s="10">
        <v>0</v>
      </c>
      <c r="S67" s="10">
        <f t="shared" si="2"/>
        <v>-427622019</v>
      </c>
      <c r="U67" s="12">
        <f t="shared" si="3"/>
        <v>1.1047556568820921E-3</v>
      </c>
    </row>
    <row r="68" spans="1:21" x14ac:dyDescent="0.55000000000000004">
      <c r="A68" s="28" t="s">
        <v>81</v>
      </c>
      <c r="C68" s="10">
        <v>0</v>
      </c>
      <c r="E68" s="10">
        <v>3098973579</v>
      </c>
      <c r="G68" s="10">
        <v>0</v>
      </c>
      <c r="I68" s="10">
        <f t="shared" si="0"/>
        <v>3098973579</v>
      </c>
      <c r="K68" s="12">
        <f t="shared" si="1"/>
        <v>-8.0061559971456777E-3</v>
      </c>
      <c r="M68" s="10">
        <v>0</v>
      </c>
      <c r="O68" s="10">
        <v>3098973579</v>
      </c>
      <c r="Q68" s="10">
        <v>0</v>
      </c>
      <c r="S68" s="10">
        <f t="shared" si="2"/>
        <v>3098973579</v>
      </c>
      <c r="U68" s="12">
        <f t="shared" si="3"/>
        <v>-8.0061559971456777E-3</v>
      </c>
    </row>
    <row r="69" spans="1:21" x14ac:dyDescent="0.55000000000000004">
      <c r="A69" s="28" t="s">
        <v>39</v>
      </c>
      <c r="C69" s="10">
        <v>0</v>
      </c>
      <c r="E69" s="10">
        <v>-7757402180</v>
      </c>
      <c r="G69" s="10">
        <v>0</v>
      </c>
      <c r="I69" s="10">
        <f t="shared" si="0"/>
        <v>-7757402180</v>
      </c>
      <c r="K69" s="12">
        <f t="shared" si="1"/>
        <v>2.0041142785644239E-2</v>
      </c>
      <c r="M69" s="10">
        <v>0</v>
      </c>
      <c r="O69" s="10">
        <v>-7757402180</v>
      </c>
      <c r="Q69" s="10">
        <v>0</v>
      </c>
      <c r="S69" s="10">
        <f t="shared" si="2"/>
        <v>-7757402180</v>
      </c>
      <c r="U69" s="12">
        <f t="shared" si="3"/>
        <v>2.0041142785644239E-2</v>
      </c>
    </row>
    <row r="70" spans="1:21" x14ac:dyDescent="0.55000000000000004">
      <c r="A70" s="28" t="s">
        <v>32</v>
      </c>
      <c r="C70" s="10">
        <v>0</v>
      </c>
      <c r="E70" s="10">
        <v>-7470285750</v>
      </c>
      <c r="G70" s="10">
        <v>0</v>
      </c>
      <c r="I70" s="10">
        <f t="shared" si="0"/>
        <v>-7470285750</v>
      </c>
      <c r="K70" s="12">
        <f t="shared" si="1"/>
        <v>1.9299381402617114E-2</v>
      </c>
      <c r="M70" s="10">
        <v>0</v>
      </c>
      <c r="O70" s="10">
        <v>-7470285750</v>
      </c>
      <c r="Q70" s="10">
        <v>0</v>
      </c>
      <c r="S70" s="10">
        <f t="shared" si="2"/>
        <v>-7470285750</v>
      </c>
      <c r="U70" s="12">
        <f t="shared" si="3"/>
        <v>1.9299381402617114E-2</v>
      </c>
    </row>
    <row r="71" spans="1:21" x14ac:dyDescent="0.55000000000000004">
      <c r="A71" s="28" t="s">
        <v>94</v>
      </c>
      <c r="C71" s="10">
        <v>0</v>
      </c>
      <c r="E71" s="10">
        <v>-1225455893</v>
      </c>
      <c r="G71" s="10">
        <v>0</v>
      </c>
      <c r="I71" s="10">
        <f t="shared" si="0"/>
        <v>-1225455893</v>
      </c>
      <c r="K71" s="12">
        <f t="shared" si="1"/>
        <v>3.1659485945489765E-3</v>
      </c>
      <c r="M71" s="10">
        <v>0</v>
      </c>
      <c r="O71" s="10">
        <v>-1225455893</v>
      </c>
      <c r="Q71" s="10">
        <v>0</v>
      </c>
      <c r="S71" s="10">
        <f t="shared" si="2"/>
        <v>-1225455893</v>
      </c>
      <c r="U71" s="12">
        <f t="shared" si="3"/>
        <v>3.1659485945489765E-3</v>
      </c>
    </row>
    <row r="72" spans="1:21" x14ac:dyDescent="0.55000000000000004">
      <c r="A72" s="28" t="s">
        <v>62</v>
      </c>
      <c r="C72" s="10">
        <v>0</v>
      </c>
      <c r="E72" s="10">
        <v>1933469806</v>
      </c>
      <c r="G72" s="10">
        <v>0</v>
      </c>
      <c r="I72" s="10">
        <f t="shared" si="0"/>
        <v>1933469806</v>
      </c>
      <c r="K72" s="12">
        <f t="shared" si="1"/>
        <v>-4.995092887368882E-3</v>
      </c>
      <c r="M72" s="10">
        <v>0</v>
      </c>
      <c r="O72" s="10">
        <v>1933469806</v>
      </c>
      <c r="Q72" s="10">
        <v>0</v>
      </c>
      <c r="S72" s="10">
        <f t="shared" si="2"/>
        <v>1933469806</v>
      </c>
      <c r="U72" s="12">
        <f t="shared" si="3"/>
        <v>-4.995092887368882E-3</v>
      </c>
    </row>
    <row r="73" spans="1:21" x14ac:dyDescent="0.55000000000000004">
      <c r="A73" s="28" t="s">
        <v>61</v>
      </c>
      <c r="C73" s="10">
        <v>0</v>
      </c>
      <c r="E73" s="10">
        <v>-13236929801</v>
      </c>
      <c r="G73" s="10">
        <v>0</v>
      </c>
      <c r="I73" s="10">
        <f t="shared" ref="I73:I90" si="4">C73+E73+G73</f>
        <v>-13236929801</v>
      </c>
      <c r="K73" s="12">
        <f t="shared" ref="K73:K90" si="5">I73/$I$91</f>
        <v>3.4197427699357769E-2</v>
      </c>
      <c r="M73" s="10">
        <v>0</v>
      </c>
      <c r="O73" s="10">
        <v>-13236929801</v>
      </c>
      <c r="Q73" s="10">
        <v>0</v>
      </c>
      <c r="S73" s="10">
        <f t="shared" ref="S73:S90" si="6">M73+O73+Q73</f>
        <v>-13236929801</v>
      </c>
      <c r="U73" s="12">
        <f t="shared" ref="U73:U90" si="7">S73/$S$91</f>
        <v>3.4197427699357769E-2</v>
      </c>
    </row>
    <row r="74" spans="1:21" x14ac:dyDescent="0.55000000000000004">
      <c r="A74" s="28" t="s">
        <v>73</v>
      </c>
      <c r="C74" s="10">
        <v>0</v>
      </c>
      <c r="E74" s="10">
        <v>5749158030</v>
      </c>
      <c r="G74" s="10">
        <v>0</v>
      </c>
      <c r="I74" s="10">
        <f t="shared" si="4"/>
        <v>5749158030</v>
      </c>
      <c r="K74" s="12">
        <f t="shared" si="5"/>
        <v>-1.4852871399850915E-2</v>
      </c>
      <c r="M74" s="10">
        <v>0</v>
      </c>
      <c r="O74" s="10">
        <v>5749158030</v>
      </c>
      <c r="Q74" s="10">
        <v>0</v>
      </c>
      <c r="S74" s="10">
        <f t="shared" si="6"/>
        <v>5749158030</v>
      </c>
      <c r="U74" s="12">
        <f t="shared" si="7"/>
        <v>-1.4852871399850915E-2</v>
      </c>
    </row>
    <row r="75" spans="1:21" x14ac:dyDescent="0.55000000000000004">
      <c r="A75" s="28" t="s">
        <v>60</v>
      </c>
      <c r="C75" s="10">
        <v>0</v>
      </c>
      <c r="E75" s="10">
        <v>19403642876</v>
      </c>
      <c r="G75" s="10">
        <v>0</v>
      </c>
      <c r="I75" s="10">
        <f t="shared" si="4"/>
        <v>19403642876</v>
      </c>
      <c r="K75" s="12">
        <f t="shared" si="5"/>
        <v>-5.0129046865991497E-2</v>
      </c>
      <c r="M75" s="10">
        <v>0</v>
      </c>
      <c r="O75" s="10">
        <v>19403642876</v>
      </c>
      <c r="Q75" s="10">
        <v>0</v>
      </c>
      <c r="S75" s="10">
        <f t="shared" si="6"/>
        <v>19403642876</v>
      </c>
      <c r="U75" s="12">
        <f t="shared" si="7"/>
        <v>-5.0129046865991497E-2</v>
      </c>
    </row>
    <row r="76" spans="1:21" x14ac:dyDescent="0.55000000000000004">
      <c r="A76" s="28" t="s">
        <v>46</v>
      </c>
      <c r="C76" s="10">
        <v>0</v>
      </c>
      <c r="E76" s="10">
        <v>-6359903000</v>
      </c>
      <c r="G76" s="10">
        <v>0</v>
      </c>
      <c r="I76" s="10">
        <f t="shared" si="4"/>
        <v>-6359903000</v>
      </c>
      <c r="K76" s="12">
        <f t="shared" si="5"/>
        <v>1.6430722704368943E-2</v>
      </c>
      <c r="M76" s="10">
        <v>0</v>
      </c>
      <c r="O76" s="10">
        <v>-6359903000</v>
      </c>
      <c r="Q76" s="10">
        <v>0</v>
      </c>
      <c r="S76" s="10">
        <f t="shared" si="6"/>
        <v>-6359903000</v>
      </c>
      <c r="U76" s="12">
        <f t="shared" si="7"/>
        <v>1.6430722704368943E-2</v>
      </c>
    </row>
    <row r="77" spans="1:21" x14ac:dyDescent="0.55000000000000004">
      <c r="A77" s="28" t="s">
        <v>21</v>
      </c>
      <c r="C77" s="10">
        <v>0</v>
      </c>
      <c r="E77" s="10">
        <v>-5378941410</v>
      </c>
      <c r="G77" s="10">
        <v>0</v>
      </c>
      <c r="I77" s="10">
        <f t="shared" si="4"/>
        <v>-5378941410</v>
      </c>
      <c r="K77" s="12">
        <f t="shared" si="5"/>
        <v>1.3896421808753577E-2</v>
      </c>
      <c r="M77" s="10">
        <v>0</v>
      </c>
      <c r="O77" s="10">
        <v>-5378941410</v>
      </c>
      <c r="Q77" s="10">
        <v>0</v>
      </c>
      <c r="S77" s="10">
        <f t="shared" si="6"/>
        <v>-5378941410</v>
      </c>
      <c r="U77" s="12">
        <f t="shared" si="7"/>
        <v>1.3896421808753577E-2</v>
      </c>
    </row>
    <row r="78" spans="1:21" x14ac:dyDescent="0.55000000000000004">
      <c r="A78" s="28" t="s">
        <v>20</v>
      </c>
      <c r="C78" s="10">
        <v>0</v>
      </c>
      <c r="E78" s="10">
        <v>-7656306791</v>
      </c>
      <c r="G78" s="10">
        <v>0</v>
      </c>
      <c r="I78" s="10">
        <f t="shared" si="4"/>
        <v>-7656306791</v>
      </c>
      <c r="K78" s="12">
        <f t="shared" si="5"/>
        <v>1.9779964226262228E-2</v>
      </c>
      <c r="M78" s="10">
        <v>0</v>
      </c>
      <c r="O78" s="10">
        <v>-7656306791</v>
      </c>
      <c r="Q78" s="10">
        <v>0</v>
      </c>
      <c r="S78" s="10">
        <f t="shared" si="6"/>
        <v>-7656306791</v>
      </c>
      <c r="U78" s="12">
        <f t="shared" si="7"/>
        <v>1.9779964226262228E-2</v>
      </c>
    </row>
    <row r="79" spans="1:21" x14ac:dyDescent="0.55000000000000004">
      <c r="A79" s="28" t="s">
        <v>88</v>
      </c>
      <c r="C79" s="10">
        <v>0</v>
      </c>
      <c r="E79" s="10">
        <v>2505741359</v>
      </c>
      <c r="G79" s="10">
        <v>0</v>
      </c>
      <c r="I79" s="10">
        <f t="shared" si="4"/>
        <v>2505741359</v>
      </c>
      <c r="K79" s="12">
        <f t="shared" si="5"/>
        <v>-6.4735486435245305E-3</v>
      </c>
      <c r="M79" s="10">
        <v>0</v>
      </c>
      <c r="O79" s="10">
        <v>2505741359</v>
      </c>
      <c r="Q79" s="10">
        <v>0</v>
      </c>
      <c r="S79" s="10">
        <f t="shared" si="6"/>
        <v>2505741359</v>
      </c>
      <c r="U79" s="12">
        <f t="shared" si="7"/>
        <v>-6.4735486435245305E-3</v>
      </c>
    </row>
    <row r="80" spans="1:21" x14ac:dyDescent="0.55000000000000004">
      <c r="A80" s="28" t="s">
        <v>87</v>
      </c>
      <c r="C80" s="10">
        <v>0</v>
      </c>
      <c r="E80" s="10">
        <v>814377003</v>
      </c>
      <c r="G80" s="10">
        <v>0</v>
      </c>
      <c r="I80" s="10">
        <f t="shared" si="4"/>
        <v>814377003</v>
      </c>
      <c r="K80" s="12">
        <f t="shared" si="5"/>
        <v>-2.1039318859278257E-3</v>
      </c>
      <c r="M80" s="10">
        <v>0</v>
      </c>
      <c r="O80" s="10">
        <v>814377003</v>
      </c>
      <c r="Q80" s="10">
        <v>0</v>
      </c>
      <c r="S80" s="10">
        <f t="shared" si="6"/>
        <v>814377003</v>
      </c>
      <c r="U80" s="12">
        <f t="shared" si="7"/>
        <v>-2.1039318859278257E-3</v>
      </c>
    </row>
    <row r="81" spans="1:21" x14ac:dyDescent="0.55000000000000004">
      <c r="A81" s="28" t="s">
        <v>79</v>
      </c>
      <c r="C81" s="10">
        <v>0</v>
      </c>
      <c r="E81" s="10">
        <v>21919324048</v>
      </c>
      <c r="G81" s="10">
        <v>0</v>
      </c>
      <c r="I81" s="10">
        <f t="shared" si="4"/>
        <v>21919324048</v>
      </c>
      <c r="K81" s="12">
        <f t="shared" si="5"/>
        <v>-5.6628274880905223E-2</v>
      </c>
      <c r="M81" s="10">
        <v>0</v>
      </c>
      <c r="O81" s="10">
        <v>21919324048</v>
      </c>
      <c r="Q81" s="10">
        <v>0</v>
      </c>
      <c r="S81" s="10">
        <f t="shared" si="6"/>
        <v>21919324048</v>
      </c>
      <c r="U81" s="12">
        <f t="shared" si="7"/>
        <v>-5.6628274880905223E-2</v>
      </c>
    </row>
    <row r="82" spans="1:21" x14ac:dyDescent="0.55000000000000004">
      <c r="A82" s="28" t="s">
        <v>76</v>
      </c>
      <c r="C82" s="10">
        <v>0</v>
      </c>
      <c r="E82" s="10">
        <v>-15360576193</v>
      </c>
      <c r="G82" s="10">
        <v>0</v>
      </c>
      <c r="I82" s="10">
        <f t="shared" si="4"/>
        <v>-15360576193</v>
      </c>
      <c r="K82" s="12">
        <f t="shared" si="5"/>
        <v>3.9683839204232234E-2</v>
      </c>
      <c r="M82" s="10">
        <v>0</v>
      </c>
      <c r="O82" s="10">
        <v>-15360576193</v>
      </c>
      <c r="Q82" s="10">
        <v>0</v>
      </c>
      <c r="S82" s="10">
        <f t="shared" si="6"/>
        <v>-15360576193</v>
      </c>
      <c r="U82" s="12">
        <f t="shared" si="7"/>
        <v>3.9683839204232234E-2</v>
      </c>
    </row>
    <row r="83" spans="1:21" x14ac:dyDescent="0.55000000000000004">
      <c r="A83" s="28" t="s">
        <v>31</v>
      </c>
      <c r="C83" s="10">
        <v>0</v>
      </c>
      <c r="E83" s="10">
        <v>-1164209192</v>
      </c>
      <c r="G83" s="10">
        <v>0</v>
      </c>
      <c r="I83" s="10">
        <f t="shared" si="4"/>
        <v>-1164209192</v>
      </c>
      <c r="K83" s="12">
        <f t="shared" si="5"/>
        <v>3.0077185774106023E-3</v>
      </c>
      <c r="M83" s="10">
        <v>0</v>
      </c>
      <c r="O83" s="10">
        <v>-1164209192</v>
      </c>
      <c r="Q83" s="10">
        <v>0</v>
      </c>
      <c r="S83" s="10">
        <f t="shared" si="6"/>
        <v>-1164209192</v>
      </c>
      <c r="U83" s="12">
        <f t="shared" si="7"/>
        <v>3.0077185774106023E-3</v>
      </c>
    </row>
    <row r="84" spans="1:21" x14ac:dyDescent="0.55000000000000004">
      <c r="A84" s="28" t="s">
        <v>43</v>
      </c>
      <c r="C84" s="10">
        <v>0</v>
      </c>
      <c r="E84" s="10">
        <v>-2664553122</v>
      </c>
      <c r="G84" s="10">
        <v>0</v>
      </c>
      <c r="I84" s="10">
        <f t="shared" si="4"/>
        <v>-2664553122</v>
      </c>
      <c r="K84" s="12">
        <f t="shared" si="5"/>
        <v>6.883836668364683E-3</v>
      </c>
      <c r="M84" s="10">
        <v>0</v>
      </c>
      <c r="O84" s="10">
        <v>-2664553122</v>
      </c>
      <c r="Q84" s="10">
        <v>0</v>
      </c>
      <c r="S84" s="10">
        <f t="shared" si="6"/>
        <v>-2664553122</v>
      </c>
      <c r="U84" s="12">
        <f t="shared" si="7"/>
        <v>6.883836668364683E-3</v>
      </c>
    </row>
    <row r="85" spans="1:21" x14ac:dyDescent="0.55000000000000004">
      <c r="A85" s="28" t="s">
        <v>16</v>
      </c>
      <c r="C85" s="10">
        <v>0</v>
      </c>
      <c r="E85" s="10">
        <v>-5472325433</v>
      </c>
      <c r="G85" s="10">
        <v>0</v>
      </c>
      <c r="I85" s="10">
        <f t="shared" si="4"/>
        <v>-5472325433</v>
      </c>
      <c r="K85" s="12">
        <f t="shared" si="5"/>
        <v>1.413767815919342E-2</v>
      </c>
      <c r="M85" s="10">
        <v>0</v>
      </c>
      <c r="O85" s="10">
        <v>-5472325433</v>
      </c>
      <c r="Q85" s="10">
        <v>0</v>
      </c>
      <c r="S85" s="10">
        <f t="shared" si="6"/>
        <v>-5472325433</v>
      </c>
      <c r="U85" s="12">
        <f t="shared" si="7"/>
        <v>1.413767815919342E-2</v>
      </c>
    </row>
    <row r="86" spans="1:21" x14ac:dyDescent="0.55000000000000004">
      <c r="A86" s="28" t="s">
        <v>18</v>
      </c>
      <c r="C86" s="10">
        <v>0</v>
      </c>
      <c r="E86" s="10">
        <v>-4212353086</v>
      </c>
      <c r="G86" s="10">
        <v>0</v>
      </c>
      <c r="I86" s="10">
        <f t="shared" si="4"/>
        <v>-4212353086</v>
      </c>
      <c r="K86" s="12">
        <f t="shared" si="5"/>
        <v>1.0882556776252529E-2</v>
      </c>
      <c r="M86" s="10">
        <v>0</v>
      </c>
      <c r="O86" s="10">
        <v>-4212353086</v>
      </c>
      <c r="Q86" s="10">
        <v>0</v>
      </c>
      <c r="S86" s="10">
        <f t="shared" si="6"/>
        <v>-4212353086</v>
      </c>
      <c r="U86" s="12">
        <f t="shared" si="7"/>
        <v>1.0882556776252529E-2</v>
      </c>
    </row>
    <row r="87" spans="1:21" x14ac:dyDescent="0.55000000000000004">
      <c r="A87" s="28" t="s">
        <v>68</v>
      </c>
      <c r="C87" s="10">
        <v>0</v>
      </c>
      <c r="E87" s="10">
        <v>-19786661572</v>
      </c>
      <c r="G87" s="10">
        <v>0</v>
      </c>
      <c r="I87" s="10">
        <f t="shared" si="4"/>
        <v>-19786661572</v>
      </c>
      <c r="K87" s="12">
        <f t="shared" si="5"/>
        <v>5.1118570445921094E-2</v>
      </c>
      <c r="M87" s="10">
        <v>0</v>
      </c>
      <c r="O87" s="10">
        <v>-19786661572</v>
      </c>
      <c r="Q87" s="10">
        <v>0</v>
      </c>
      <c r="S87" s="10">
        <f t="shared" si="6"/>
        <v>-19786661572</v>
      </c>
      <c r="U87" s="12">
        <f t="shared" si="7"/>
        <v>5.1118570445921094E-2</v>
      </c>
    </row>
    <row r="88" spans="1:21" x14ac:dyDescent="0.55000000000000004">
      <c r="A88" s="28" t="s">
        <v>91</v>
      </c>
      <c r="C88" s="10">
        <v>0</v>
      </c>
      <c r="E88" s="10">
        <v>-10194479775</v>
      </c>
      <c r="G88" s="10">
        <v>0</v>
      </c>
      <c r="I88" s="10">
        <f t="shared" si="4"/>
        <v>-10194479775</v>
      </c>
      <c r="K88" s="12">
        <f t="shared" si="5"/>
        <v>2.6337299530876886E-2</v>
      </c>
      <c r="M88" s="10">
        <v>0</v>
      </c>
      <c r="O88" s="10">
        <v>-10194479775</v>
      </c>
      <c r="Q88" s="10">
        <v>0</v>
      </c>
      <c r="S88" s="10">
        <f t="shared" si="6"/>
        <v>-10194479775</v>
      </c>
      <c r="U88" s="12">
        <f t="shared" si="7"/>
        <v>2.6337299530876886E-2</v>
      </c>
    </row>
    <row r="89" spans="1:21" x14ac:dyDescent="0.55000000000000004">
      <c r="A89" s="28" t="s">
        <v>90</v>
      </c>
      <c r="C89" s="10">
        <v>0</v>
      </c>
      <c r="E89" s="10">
        <v>-1826305222</v>
      </c>
      <c r="G89" s="10">
        <v>0</v>
      </c>
      <c r="I89" s="10">
        <f t="shared" si="4"/>
        <v>-1826305222</v>
      </c>
      <c r="K89" s="12">
        <f t="shared" si="5"/>
        <v>4.7182346454376686E-3</v>
      </c>
      <c r="M89" s="10">
        <v>0</v>
      </c>
      <c r="O89" s="10">
        <v>-1826305222</v>
      </c>
      <c r="Q89" s="10">
        <v>0</v>
      </c>
      <c r="S89" s="10">
        <f t="shared" si="6"/>
        <v>-1826305222</v>
      </c>
      <c r="U89" s="12">
        <f t="shared" si="7"/>
        <v>4.7182346454376686E-3</v>
      </c>
    </row>
    <row r="90" spans="1:21" x14ac:dyDescent="0.55000000000000004">
      <c r="A90" s="28" t="s">
        <v>64</v>
      </c>
      <c r="C90" s="10">
        <v>0</v>
      </c>
      <c r="E90" s="10">
        <v>-5353561384</v>
      </c>
      <c r="G90" s="10">
        <v>0</v>
      </c>
      <c r="I90" s="10">
        <f t="shared" si="4"/>
        <v>-5353561384</v>
      </c>
      <c r="K90" s="12">
        <f t="shared" si="5"/>
        <v>1.3830852857554844E-2</v>
      </c>
      <c r="M90" s="10">
        <v>0</v>
      </c>
      <c r="O90" s="10">
        <v>-5353561384</v>
      </c>
      <c r="Q90" s="10">
        <v>0</v>
      </c>
      <c r="S90" s="10">
        <f t="shared" si="6"/>
        <v>-5353561384</v>
      </c>
      <c r="U90" s="12">
        <f t="shared" si="7"/>
        <v>1.3830852857554844E-2</v>
      </c>
    </row>
    <row r="91" spans="1:21" ht="24.75" thickBot="1" x14ac:dyDescent="0.6">
      <c r="C91" s="11">
        <f>SUM(C8:C90)</f>
        <v>7614888750</v>
      </c>
      <c r="E91" s="11">
        <f>SUM(E8:E90)</f>
        <v>-396158697389</v>
      </c>
      <c r="G91" s="11">
        <f>SUM(G8:G90)</f>
        <v>1469964449</v>
      </c>
      <c r="I91" s="11">
        <f>SUM(I8:I90)</f>
        <v>-387073844190</v>
      </c>
      <c r="K91" s="13">
        <f>SUM(K8:K90)</f>
        <v>0.99999999999999989</v>
      </c>
      <c r="M91" s="11">
        <f>SUM(M8:M90)</f>
        <v>7614888750</v>
      </c>
      <c r="O91" s="11">
        <f>SUM(O8:O90)</f>
        <v>-396158697389</v>
      </c>
      <c r="Q91" s="11">
        <f>SUM(Q8:Q90)</f>
        <v>1469964449</v>
      </c>
      <c r="S91" s="11">
        <f>SUM(S8:S90)</f>
        <v>-387073844190</v>
      </c>
      <c r="U91" s="13">
        <f>SUM(U8:U90)</f>
        <v>0.99999999999999989</v>
      </c>
    </row>
    <row r="92" spans="1:21" ht="24.75" thickTop="1" x14ac:dyDescent="0.55000000000000004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4"/>
  <sheetViews>
    <sheetView rightToLeft="1" topLeftCell="A7" workbookViewId="0">
      <selection activeCell="K23" sqref="K23:O23"/>
    </sheetView>
  </sheetViews>
  <sheetFormatPr defaultRowHeight="24" x14ac:dyDescent="0.55000000000000004"/>
  <cols>
    <col min="1" max="1" width="33.140625" style="7" bestFit="1" customWidth="1"/>
    <col min="2" max="2" width="1" style="7" customWidth="1"/>
    <col min="3" max="3" width="21.5703125" style="7" bestFit="1" customWidth="1"/>
    <col min="4" max="4" width="1" style="7" customWidth="1"/>
    <col min="5" max="5" width="22.7109375" style="7" bestFit="1" customWidth="1"/>
    <col min="6" max="6" width="1" style="7" customWidth="1"/>
    <col min="7" max="7" width="16.140625" style="7" bestFit="1" customWidth="1"/>
    <col min="8" max="8" width="1" style="7" customWidth="1"/>
    <col min="9" max="9" width="18.28515625" style="7" bestFit="1" customWidth="1"/>
    <col min="10" max="10" width="1" style="7" customWidth="1"/>
    <col min="11" max="11" width="21.5703125" style="7" bestFit="1" customWidth="1"/>
    <col min="12" max="12" width="1" style="7" customWidth="1"/>
    <col min="13" max="13" width="22.7109375" style="7" bestFit="1" customWidth="1"/>
    <col min="14" max="14" width="1" style="7" customWidth="1"/>
    <col min="15" max="15" width="16.140625" style="7" bestFit="1" customWidth="1"/>
    <col min="16" max="16" width="1" style="7" customWidth="1"/>
    <col min="17" max="17" width="18.28515625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4.75" x14ac:dyDescent="0.55000000000000004">
      <c r="A3" s="36" t="s">
        <v>169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4.75" x14ac:dyDescent="0.55000000000000004">
      <c r="A6" s="35" t="s">
        <v>173</v>
      </c>
      <c r="C6" s="34" t="s">
        <v>171</v>
      </c>
      <c r="D6" s="34" t="s">
        <v>171</v>
      </c>
      <c r="E6" s="34" t="s">
        <v>171</v>
      </c>
      <c r="F6" s="34" t="s">
        <v>171</v>
      </c>
      <c r="G6" s="34" t="s">
        <v>171</v>
      </c>
      <c r="H6" s="34" t="s">
        <v>171</v>
      </c>
      <c r="I6" s="34" t="s">
        <v>171</v>
      </c>
      <c r="K6" s="34" t="s">
        <v>172</v>
      </c>
      <c r="L6" s="34" t="s">
        <v>172</v>
      </c>
      <c r="M6" s="34" t="s">
        <v>172</v>
      </c>
      <c r="N6" s="34" t="s">
        <v>172</v>
      </c>
      <c r="O6" s="34" t="s">
        <v>172</v>
      </c>
      <c r="P6" s="34" t="s">
        <v>172</v>
      </c>
      <c r="Q6" s="34" t="s">
        <v>172</v>
      </c>
    </row>
    <row r="7" spans="1:17" ht="24.75" x14ac:dyDescent="0.55000000000000004">
      <c r="A7" s="34" t="s">
        <v>173</v>
      </c>
      <c r="C7" s="34" t="s">
        <v>193</v>
      </c>
      <c r="E7" s="34" t="s">
        <v>190</v>
      </c>
      <c r="G7" s="34" t="s">
        <v>191</v>
      </c>
      <c r="I7" s="34" t="s">
        <v>194</v>
      </c>
      <c r="K7" s="34" t="s">
        <v>193</v>
      </c>
      <c r="M7" s="34" t="s">
        <v>190</v>
      </c>
      <c r="O7" s="34" t="s">
        <v>191</v>
      </c>
      <c r="Q7" s="34" t="s">
        <v>194</v>
      </c>
    </row>
    <row r="8" spans="1:17" x14ac:dyDescent="0.55000000000000004">
      <c r="A8" s="7" t="s">
        <v>107</v>
      </c>
      <c r="C8" s="10">
        <v>0</v>
      </c>
      <c r="D8" s="10"/>
      <c r="E8" s="10">
        <v>0</v>
      </c>
      <c r="F8" s="10"/>
      <c r="G8" s="10">
        <v>73798036</v>
      </c>
      <c r="H8" s="10"/>
      <c r="I8" s="10">
        <f>C8+E8+G8</f>
        <v>73798036</v>
      </c>
      <c r="J8" s="10"/>
      <c r="K8" s="10">
        <v>0</v>
      </c>
      <c r="L8" s="10"/>
      <c r="M8" s="10">
        <v>0</v>
      </c>
      <c r="N8" s="10"/>
      <c r="O8" s="10">
        <v>73798036</v>
      </c>
      <c r="P8" s="10"/>
      <c r="Q8" s="10">
        <f>K8+M8+O8</f>
        <v>73798036</v>
      </c>
    </row>
    <row r="9" spans="1:17" x14ac:dyDescent="0.55000000000000004">
      <c r="A9" s="7" t="s">
        <v>138</v>
      </c>
      <c r="C9" s="10">
        <v>12518835</v>
      </c>
      <c r="D9" s="10"/>
      <c r="E9" s="10">
        <v>19996375</v>
      </c>
      <c r="F9" s="10"/>
      <c r="G9" s="10">
        <v>0</v>
      </c>
      <c r="H9" s="10"/>
      <c r="I9" s="10">
        <f t="shared" ref="I9:I22" si="0">C9+E9+G9</f>
        <v>32515210</v>
      </c>
      <c r="J9" s="10"/>
      <c r="K9" s="10">
        <v>12518835</v>
      </c>
      <c r="L9" s="10"/>
      <c r="M9" s="10">
        <v>19996375</v>
      </c>
      <c r="N9" s="10"/>
      <c r="O9" s="10">
        <v>0</v>
      </c>
      <c r="P9" s="10"/>
      <c r="Q9" s="10">
        <f t="shared" ref="Q9:Q22" si="1">K9+M9+O9</f>
        <v>32515210</v>
      </c>
    </row>
    <row r="10" spans="1:17" x14ac:dyDescent="0.55000000000000004">
      <c r="A10" s="7" t="s">
        <v>97</v>
      </c>
      <c r="C10" s="10">
        <v>96433489</v>
      </c>
      <c r="D10" s="10"/>
      <c r="E10" s="10">
        <v>-3624993</v>
      </c>
      <c r="F10" s="10"/>
      <c r="G10" s="10">
        <v>0</v>
      </c>
      <c r="H10" s="10"/>
      <c r="I10" s="10">
        <f t="shared" si="0"/>
        <v>92808496</v>
      </c>
      <c r="J10" s="10"/>
      <c r="K10" s="10">
        <v>96433489</v>
      </c>
      <c r="L10" s="10"/>
      <c r="M10" s="10">
        <v>-3624993</v>
      </c>
      <c r="N10" s="10"/>
      <c r="O10" s="10">
        <v>0</v>
      </c>
      <c r="P10" s="10"/>
      <c r="Q10" s="10">
        <f t="shared" si="1"/>
        <v>92808496</v>
      </c>
    </row>
    <row r="11" spans="1:17" x14ac:dyDescent="0.55000000000000004">
      <c r="A11" s="7" t="s">
        <v>100</v>
      </c>
      <c r="C11" s="10">
        <v>0</v>
      </c>
      <c r="D11" s="10"/>
      <c r="E11" s="10">
        <v>185449334</v>
      </c>
      <c r="F11" s="10"/>
      <c r="G11" s="10">
        <v>0</v>
      </c>
      <c r="H11" s="10"/>
      <c r="I11" s="10">
        <f t="shared" si="0"/>
        <v>185449334</v>
      </c>
      <c r="J11" s="10"/>
      <c r="K11" s="10">
        <v>0</v>
      </c>
      <c r="L11" s="10"/>
      <c r="M11" s="10">
        <v>185449334</v>
      </c>
      <c r="N11" s="10"/>
      <c r="O11" s="10">
        <v>0</v>
      </c>
      <c r="P11" s="10"/>
      <c r="Q11" s="10">
        <f t="shared" si="1"/>
        <v>185449334</v>
      </c>
    </row>
    <row r="12" spans="1:17" x14ac:dyDescent="0.55000000000000004">
      <c r="A12" s="7" t="s">
        <v>120</v>
      </c>
      <c r="C12" s="10">
        <v>0</v>
      </c>
      <c r="D12" s="10"/>
      <c r="E12" s="10">
        <v>1339227001</v>
      </c>
      <c r="F12" s="10"/>
      <c r="G12" s="10">
        <v>0</v>
      </c>
      <c r="H12" s="10"/>
      <c r="I12" s="10">
        <f t="shared" si="0"/>
        <v>1339227001</v>
      </c>
      <c r="J12" s="10"/>
      <c r="K12" s="10">
        <v>0</v>
      </c>
      <c r="L12" s="10"/>
      <c r="M12" s="10">
        <v>1339227001</v>
      </c>
      <c r="N12" s="10"/>
      <c r="O12" s="10">
        <v>0</v>
      </c>
      <c r="P12" s="10"/>
      <c r="Q12" s="10">
        <f t="shared" si="1"/>
        <v>1339227001</v>
      </c>
    </row>
    <row r="13" spans="1:17" x14ac:dyDescent="0.55000000000000004">
      <c r="A13" s="7" t="s">
        <v>135</v>
      </c>
      <c r="C13" s="10">
        <v>0</v>
      </c>
      <c r="D13" s="10"/>
      <c r="E13" s="10">
        <v>1167058248</v>
      </c>
      <c r="F13" s="10"/>
      <c r="G13" s="10">
        <v>0</v>
      </c>
      <c r="H13" s="10"/>
      <c r="I13" s="10">
        <f t="shared" si="0"/>
        <v>1167058248</v>
      </c>
      <c r="J13" s="10"/>
      <c r="K13" s="10">
        <v>0</v>
      </c>
      <c r="L13" s="10"/>
      <c r="M13" s="10">
        <v>1167058248</v>
      </c>
      <c r="N13" s="10"/>
      <c r="O13" s="10">
        <v>0</v>
      </c>
      <c r="P13" s="10"/>
      <c r="Q13" s="10">
        <f t="shared" si="1"/>
        <v>1167058248</v>
      </c>
    </row>
    <row r="14" spans="1:17" x14ac:dyDescent="0.55000000000000004">
      <c r="A14" s="7" t="s">
        <v>102</v>
      </c>
      <c r="C14" s="10">
        <v>0</v>
      </c>
      <c r="D14" s="10"/>
      <c r="E14" s="10">
        <v>999522093</v>
      </c>
      <c r="F14" s="10"/>
      <c r="G14" s="10">
        <v>0</v>
      </c>
      <c r="H14" s="10"/>
      <c r="I14" s="10">
        <f t="shared" si="0"/>
        <v>999522093</v>
      </c>
      <c r="J14" s="10"/>
      <c r="K14" s="10">
        <v>0</v>
      </c>
      <c r="L14" s="10"/>
      <c r="M14" s="10">
        <v>999522093</v>
      </c>
      <c r="N14" s="10"/>
      <c r="O14" s="10">
        <v>0</v>
      </c>
      <c r="P14" s="10"/>
      <c r="Q14" s="10">
        <f t="shared" si="1"/>
        <v>999522093</v>
      </c>
    </row>
    <row r="15" spans="1:17" x14ac:dyDescent="0.55000000000000004">
      <c r="A15" s="7" t="s">
        <v>126</v>
      </c>
      <c r="C15" s="10">
        <v>0</v>
      </c>
      <c r="D15" s="10"/>
      <c r="E15" s="10">
        <v>28037082</v>
      </c>
      <c r="F15" s="10"/>
      <c r="G15" s="10">
        <v>0</v>
      </c>
      <c r="H15" s="10"/>
      <c r="I15" s="10">
        <f t="shared" si="0"/>
        <v>28037082</v>
      </c>
      <c r="J15" s="10"/>
      <c r="K15" s="10">
        <v>0</v>
      </c>
      <c r="L15" s="10"/>
      <c r="M15" s="10">
        <v>28037082</v>
      </c>
      <c r="N15" s="10"/>
      <c r="O15" s="10">
        <v>0</v>
      </c>
      <c r="P15" s="10"/>
      <c r="Q15" s="10">
        <f t="shared" si="1"/>
        <v>28037082</v>
      </c>
    </row>
    <row r="16" spans="1:17" x14ac:dyDescent="0.55000000000000004">
      <c r="A16" s="7" t="s">
        <v>123</v>
      </c>
      <c r="C16" s="10">
        <v>0</v>
      </c>
      <c r="D16" s="10"/>
      <c r="E16" s="10">
        <v>8573065908</v>
      </c>
      <c r="F16" s="10"/>
      <c r="G16" s="10">
        <v>0</v>
      </c>
      <c r="H16" s="10"/>
      <c r="I16" s="10">
        <f t="shared" si="0"/>
        <v>8573065908</v>
      </c>
      <c r="J16" s="10"/>
      <c r="K16" s="10">
        <v>0</v>
      </c>
      <c r="L16" s="10"/>
      <c r="M16" s="10">
        <v>8573065908</v>
      </c>
      <c r="N16" s="10"/>
      <c r="O16" s="10">
        <v>0</v>
      </c>
      <c r="P16" s="10"/>
      <c r="Q16" s="10">
        <f t="shared" si="1"/>
        <v>8573065908</v>
      </c>
    </row>
    <row r="17" spans="1:17" x14ac:dyDescent="0.55000000000000004">
      <c r="A17" s="7" t="s">
        <v>101</v>
      </c>
      <c r="C17" s="10">
        <v>0</v>
      </c>
      <c r="D17" s="10"/>
      <c r="E17" s="10">
        <v>573657068</v>
      </c>
      <c r="F17" s="10"/>
      <c r="G17" s="10">
        <v>0</v>
      </c>
      <c r="H17" s="10"/>
      <c r="I17" s="10">
        <f t="shared" si="0"/>
        <v>573657068</v>
      </c>
      <c r="J17" s="10"/>
      <c r="K17" s="10">
        <v>0</v>
      </c>
      <c r="L17" s="10"/>
      <c r="M17" s="10">
        <v>573657068</v>
      </c>
      <c r="N17" s="10"/>
      <c r="O17" s="10">
        <v>0</v>
      </c>
      <c r="P17" s="10"/>
      <c r="Q17" s="10">
        <f t="shared" si="1"/>
        <v>573657068</v>
      </c>
    </row>
    <row r="18" spans="1:17" x14ac:dyDescent="0.55000000000000004">
      <c r="A18" s="7" t="s">
        <v>103</v>
      </c>
      <c r="C18" s="10">
        <v>0</v>
      </c>
      <c r="D18" s="10"/>
      <c r="E18" s="10">
        <v>216736338</v>
      </c>
      <c r="F18" s="10"/>
      <c r="G18" s="10">
        <v>0</v>
      </c>
      <c r="H18" s="10"/>
      <c r="I18" s="10">
        <f t="shared" si="0"/>
        <v>216736338</v>
      </c>
      <c r="J18" s="10"/>
      <c r="K18" s="10">
        <v>0</v>
      </c>
      <c r="L18" s="10"/>
      <c r="M18" s="10">
        <v>216736338</v>
      </c>
      <c r="N18" s="10"/>
      <c r="O18" s="10">
        <v>0</v>
      </c>
      <c r="P18" s="10"/>
      <c r="Q18" s="10">
        <f t="shared" si="1"/>
        <v>216736338</v>
      </c>
    </row>
    <row r="19" spans="1:17" x14ac:dyDescent="0.55000000000000004">
      <c r="A19" s="7" t="s">
        <v>104</v>
      </c>
      <c r="C19" s="10">
        <v>0</v>
      </c>
      <c r="D19" s="10"/>
      <c r="E19" s="10">
        <v>-3318398</v>
      </c>
      <c r="F19" s="10"/>
      <c r="G19" s="10">
        <v>0</v>
      </c>
      <c r="H19" s="10"/>
      <c r="I19" s="10">
        <f t="shared" si="0"/>
        <v>-3318398</v>
      </c>
      <c r="J19" s="10"/>
      <c r="K19" s="10">
        <v>0</v>
      </c>
      <c r="L19" s="10"/>
      <c r="M19" s="10">
        <v>-3318398</v>
      </c>
      <c r="N19" s="10"/>
      <c r="O19" s="10">
        <v>0</v>
      </c>
      <c r="P19" s="10"/>
      <c r="Q19" s="10">
        <f t="shared" si="1"/>
        <v>-3318398</v>
      </c>
    </row>
    <row r="20" spans="1:17" x14ac:dyDescent="0.55000000000000004">
      <c r="A20" s="7" t="s">
        <v>105</v>
      </c>
      <c r="C20" s="10">
        <v>0</v>
      </c>
      <c r="D20" s="10"/>
      <c r="E20" s="10">
        <v>-482445</v>
      </c>
      <c r="F20" s="10"/>
      <c r="G20" s="10">
        <v>0</v>
      </c>
      <c r="H20" s="10"/>
      <c r="I20" s="10">
        <f t="shared" si="0"/>
        <v>-482445</v>
      </c>
      <c r="J20" s="10"/>
      <c r="K20" s="10">
        <v>0</v>
      </c>
      <c r="L20" s="10"/>
      <c r="M20" s="10">
        <v>-482445</v>
      </c>
      <c r="N20" s="10"/>
      <c r="O20" s="10">
        <v>0</v>
      </c>
      <c r="P20" s="10"/>
      <c r="Q20" s="10">
        <f t="shared" si="1"/>
        <v>-482445</v>
      </c>
    </row>
    <row r="21" spans="1:17" x14ac:dyDescent="0.55000000000000004">
      <c r="A21" s="7" t="s">
        <v>98</v>
      </c>
      <c r="C21" s="10">
        <v>0</v>
      </c>
      <c r="D21" s="10"/>
      <c r="E21" s="10">
        <v>155163750</v>
      </c>
      <c r="F21" s="10"/>
      <c r="G21" s="10">
        <v>0</v>
      </c>
      <c r="H21" s="10"/>
      <c r="I21" s="10">
        <f t="shared" si="0"/>
        <v>155163750</v>
      </c>
      <c r="J21" s="10"/>
      <c r="K21" s="10">
        <v>0</v>
      </c>
      <c r="L21" s="10"/>
      <c r="M21" s="10">
        <v>155163750</v>
      </c>
      <c r="N21" s="10"/>
      <c r="O21" s="10">
        <v>0</v>
      </c>
      <c r="P21" s="10"/>
      <c r="Q21" s="10">
        <f t="shared" si="1"/>
        <v>155163750</v>
      </c>
    </row>
    <row r="22" spans="1:17" x14ac:dyDescent="0.55000000000000004">
      <c r="A22" s="7" t="s">
        <v>99</v>
      </c>
      <c r="C22" s="10">
        <v>0</v>
      </c>
      <c r="D22" s="10"/>
      <c r="E22" s="10">
        <v>-158414124</v>
      </c>
      <c r="F22" s="10"/>
      <c r="G22" s="10">
        <v>0</v>
      </c>
      <c r="H22" s="10"/>
      <c r="I22" s="10">
        <f t="shared" si="0"/>
        <v>-158414124</v>
      </c>
      <c r="J22" s="10"/>
      <c r="K22" s="10">
        <v>0</v>
      </c>
      <c r="L22" s="10"/>
      <c r="M22" s="10">
        <v>-158414124</v>
      </c>
      <c r="N22" s="10"/>
      <c r="O22" s="10">
        <v>0</v>
      </c>
      <c r="P22" s="10"/>
      <c r="Q22" s="10">
        <f t="shared" si="1"/>
        <v>-158414124</v>
      </c>
    </row>
    <row r="23" spans="1:17" ht="24.75" thickBot="1" x14ac:dyDescent="0.6">
      <c r="C23" s="11">
        <f>SUM(C8:C22)</f>
        <v>108952324</v>
      </c>
      <c r="D23" s="9"/>
      <c r="E23" s="11">
        <f>SUM(E8:E22)</f>
        <v>13092073237</v>
      </c>
      <c r="F23" s="9"/>
      <c r="G23" s="11">
        <f>SUM(G8:G22)</f>
        <v>73798036</v>
      </c>
      <c r="H23" s="9"/>
      <c r="I23" s="11">
        <f>SUM(I8:I22)</f>
        <v>13274823597</v>
      </c>
      <c r="J23" s="9"/>
      <c r="K23" s="11">
        <f>SUM(K8:K22)</f>
        <v>108952324</v>
      </c>
      <c r="L23" s="9"/>
      <c r="M23" s="11">
        <f>SUM(M8:M22)</f>
        <v>13092073237</v>
      </c>
      <c r="N23" s="9"/>
      <c r="O23" s="11">
        <f>SUM(SUM(O8:O22))</f>
        <v>73798036</v>
      </c>
      <c r="P23" s="9"/>
      <c r="Q23" s="11">
        <f>SUM(Q8:Q22)</f>
        <v>13274823597</v>
      </c>
    </row>
    <row r="24" spans="1:17" ht="24.75" thickTop="1" x14ac:dyDescent="0.55000000000000004">
      <c r="C24" s="25"/>
      <c r="E24" s="25"/>
      <c r="G24" s="25"/>
      <c r="K24" s="25"/>
      <c r="M24" s="25"/>
      <c r="O24" s="2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1" sqref="E11"/>
    </sheetView>
  </sheetViews>
  <sheetFormatPr defaultRowHeight="24.75" x14ac:dyDescent="0.6"/>
  <cols>
    <col min="1" max="1" width="29.5703125" style="1" bestFit="1" customWidth="1"/>
    <col min="2" max="2" width="1" style="1" customWidth="1"/>
    <col min="3" max="3" width="28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6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6.25" x14ac:dyDescent="0.6">
      <c r="A3" s="33" t="s">
        <v>169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6.25" x14ac:dyDescent="0.6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1" ht="26.25" x14ac:dyDescent="0.6">
      <c r="A6" s="32" t="s">
        <v>195</v>
      </c>
      <c r="B6" s="32" t="s">
        <v>195</v>
      </c>
      <c r="C6" s="32" t="s">
        <v>195</v>
      </c>
      <c r="E6" s="32" t="s">
        <v>171</v>
      </c>
      <c r="F6" s="32" t="s">
        <v>171</v>
      </c>
      <c r="G6" s="32" t="s">
        <v>171</v>
      </c>
      <c r="I6" s="32" t="s">
        <v>172</v>
      </c>
      <c r="J6" s="32" t="s">
        <v>172</v>
      </c>
      <c r="K6" s="32" t="s">
        <v>172</v>
      </c>
    </row>
    <row r="7" spans="1:11" ht="26.25" x14ac:dyDescent="0.6">
      <c r="A7" s="32" t="s">
        <v>196</v>
      </c>
      <c r="C7" s="32" t="s">
        <v>156</v>
      </c>
      <c r="E7" s="32" t="s">
        <v>197</v>
      </c>
      <c r="G7" s="32" t="s">
        <v>198</v>
      </c>
      <c r="I7" s="32" t="s">
        <v>197</v>
      </c>
      <c r="K7" s="32" t="s">
        <v>198</v>
      </c>
    </row>
    <row r="8" spans="1:11" x14ac:dyDescent="0.6">
      <c r="A8" s="1" t="s">
        <v>162</v>
      </c>
      <c r="C8" s="5" t="s">
        <v>163</v>
      </c>
      <c r="D8" s="5"/>
      <c r="E8" s="15">
        <v>5161898141</v>
      </c>
      <c r="F8" s="5"/>
      <c r="G8" s="17">
        <f>E8/$E$10</f>
        <v>0.88374540173096416</v>
      </c>
      <c r="H8" s="5"/>
      <c r="I8" s="15">
        <v>5161898141</v>
      </c>
      <c r="J8" s="5"/>
      <c r="K8" s="17">
        <f>I8/$I$10</f>
        <v>0.88374540173096416</v>
      </c>
    </row>
    <row r="9" spans="1:11" x14ac:dyDescent="0.6">
      <c r="A9" s="1" t="s">
        <v>166</v>
      </c>
      <c r="C9" s="5" t="s">
        <v>167</v>
      </c>
      <c r="D9" s="5"/>
      <c r="E9" s="15">
        <v>679035380</v>
      </c>
      <c r="F9" s="5"/>
      <c r="G9" s="17">
        <f>E9/$E$10</f>
        <v>0.11625459826903584</v>
      </c>
      <c r="H9" s="5"/>
      <c r="I9" s="15">
        <v>679035380</v>
      </c>
      <c r="J9" s="5"/>
      <c r="K9" s="17">
        <f>I9/$I$10</f>
        <v>0.11625459826903584</v>
      </c>
    </row>
    <row r="10" spans="1:11" ht="25.5" thickBot="1" x14ac:dyDescent="0.65">
      <c r="C10" s="5"/>
      <c r="D10" s="5"/>
      <c r="E10" s="16">
        <f>SUM(E8:E9)</f>
        <v>5840933521</v>
      </c>
      <c r="F10" s="5"/>
      <c r="G10" s="18">
        <f>SUM(G8:G9)</f>
        <v>1</v>
      </c>
      <c r="H10" s="5"/>
      <c r="I10" s="16">
        <f>SUM(I8:I9)</f>
        <v>5840933521</v>
      </c>
      <c r="J10" s="5"/>
      <c r="K10" s="18">
        <f>SUM(K8:K9)</f>
        <v>1</v>
      </c>
    </row>
    <row r="11" spans="1:11" ht="25.5" thickTop="1" x14ac:dyDescent="0.6">
      <c r="C11" s="5"/>
      <c r="D11" s="5"/>
      <c r="E11" s="15"/>
      <c r="F11" s="5"/>
      <c r="G11" s="5"/>
      <c r="H11" s="5"/>
      <c r="I11" s="5"/>
      <c r="J11" s="5"/>
      <c r="K11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12" sqref="A12"/>
    </sheetView>
  </sheetViews>
  <sheetFormatPr defaultRowHeight="24.75" x14ac:dyDescent="0.6"/>
  <cols>
    <col min="1" max="1" width="34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6">
      <c r="A2" s="33" t="s">
        <v>0</v>
      </c>
      <c r="B2" s="33"/>
      <c r="C2" s="33"/>
      <c r="D2" s="33"/>
      <c r="E2" s="33"/>
    </row>
    <row r="3" spans="1:5" ht="26.25" x14ac:dyDescent="0.6">
      <c r="A3" s="33" t="s">
        <v>169</v>
      </c>
      <c r="B3" s="33"/>
      <c r="C3" s="33"/>
      <c r="D3" s="33"/>
      <c r="E3" s="33"/>
    </row>
    <row r="4" spans="1:5" ht="26.25" x14ac:dyDescent="0.6">
      <c r="A4" s="33" t="s">
        <v>2</v>
      </c>
      <c r="B4" s="33"/>
      <c r="C4" s="33"/>
      <c r="D4" s="33"/>
      <c r="E4" s="33"/>
    </row>
    <row r="5" spans="1:5" ht="26.25" x14ac:dyDescent="0.6">
      <c r="C5" s="31" t="s">
        <v>171</v>
      </c>
      <c r="E5" s="4" t="s">
        <v>207</v>
      </c>
    </row>
    <row r="6" spans="1:5" ht="26.25" x14ac:dyDescent="0.6">
      <c r="A6" s="31" t="s">
        <v>199</v>
      </c>
      <c r="C6" s="32"/>
      <c r="E6" s="32" t="s">
        <v>208</v>
      </c>
    </row>
    <row r="7" spans="1:5" ht="26.25" x14ac:dyDescent="0.6">
      <c r="A7" s="32" t="s">
        <v>199</v>
      </c>
      <c r="C7" s="41" t="s">
        <v>159</v>
      </c>
      <c r="E7" s="41" t="s">
        <v>159</v>
      </c>
    </row>
    <row r="8" spans="1:5" x14ac:dyDescent="0.6">
      <c r="A8" s="1" t="s">
        <v>200</v>
      </c>
      <c r="C8" s="15">
        <v>4249543669</v>
      </c>
      <c r="D8" s="5"/>
      <c r="E8" s="15">
        <v>4249543669</v>
      </c>
    </row>
    <row r="9" spans="1:5" x14ac:dyDescent="0.6">
      <c r="A9" s="1" t="s">
        <v>201</v>
      </c>
      <c r="C9" s="15">
        <v>200326320</v>
      </c>
      <c r="D9" s="5"/>
      <c r="E9" s="15">
        <v>200326320</v>
      </c>
    </row>
    <row r="10" spans="1:5" ht="27" thickBot="1" x14ac:dyDescent="0.7">
      <c r="A10" s="2"/>
      <c r="C10" s="16">
        <f>SUM(C8:C9)</f>
        <v>4449869989</v>
      </c>
      <c r="D10" s="5"/>
      <c r="E10" s="16">
        <f>SUM(E8:E9)</f>
        <v>4449869989</v>
      </c>
    </row>
    <row r="11" spans="1:5" ht="25.5" thickTop="1" x14ac:dyDescent="0.6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topLeftCell="A79" workbookViewId="0">
      <selection activeCell="Y94" sqref="Y94"/>
    </sheetView>
  </sheetViews>
  <sheetFormatPr defaultRowHeight="24.75" x14ac:dyDescent="0.6"/>
  <cols>
    <col min="1" max="1" width="37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21" style="1" bestFit="1" customWidth="1"/>
    <col min="16" max="16" width="2.140625" style="1" customWidth="1"/>
    <col min="17" max="17" width="15.42578125" style="1" bestFit="1" customWidth="1"/>
    <col min="18" max="18" width="1" style="1" customWidth="1"/>
    <col min="19" max="19" width="14.42578125" style="1" bestFit="1" customWidth="1"/>
    <col min="20" max="20" width="1" style="1" customWidth="1"/>
    <col min="21" max="21" width="22.7109375" style="1" bestFit="1" customWidth="1"/>
    <col min="22" max="22" width="1" style="1" customWidth="1"/>
    <col min="23" max="23" width="25.710937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6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26.25" x14ac:dyDescent="0.6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26.25" x14ac:dyDescent="0.6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6" spans="1:25" ht="26.25" x14ac:dyDescent="0.6">
      <c r="A6" s="31" t="s">
        <v>3</v>
      </c>
      <c r="C6" s="32" t="s">
        <v>205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5" ht="26.25" x14ac:dyDescent="0.6">
      <c r="A7" s="31" t="s">
        <v>3</v>
      </c>
      <c r="C7" s="31" t="s">
        <v>7</v>
      </c>
      <c r="E7" s="31" t="s">
        <v>8</v>
      </c>
      <c r="G7" s="31" t="s">
        <v>9</v>
      </c>
      <c r="I7" s="32" t="s">
        <v>10</v>
      </c>
      <c r="J7" s="32" t="s">
        <v>10</v>
      </c>
      <c r="K7" s="32" t="s">
        <v>10</v>
      </c>
      <c r="M7" s="32" t="s">
        <v>11</v>
      </c>
      <c r="N7" s="32" t="s">
        <v>11</v>
      </c>
      <c r="O7" s="32" t="s">
        <v>11</v>
      </c>
      <c r="Q7" s="31" t="s">
        <v>7</v>
      </c>
      <c r="S7" s="31" t="s">
        <v>12</v>
      </c>
      <c r="U7" s="31" t="s">
        <v>8</v>
      </c>
      <c r="W7" s="31" t="s">
        <v>9</v>
      </c>
      <c r="Y7" s="31" t="s">
        <v>13</v>
      </c>
    </row>
    <row r="8" spans="1:25" ht="26.25" x14ac:dyDescent="0.6">
      <c r="A8" s="32" t="s">
        <v>3</v>
      </c>
      <c r="C8" s="32" t="s">
        <v>7</v>
      </c>
      <c r="E8" s="32" t="s">
        <v>8</v>
      </c>
      <c r="G8" s="32" t="s">
        <v>9</v>
      </c>
      <c r="I8" s="32" t="s">
        <v>7</v>
      </c>
      <c r="K8" s="32" t="s">
        <v>8</v>
      </c>
      <c r="M8" s="32" t="s">
        <v>7</v>
      </c>
      <c r="O8" s="32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2" t="s">
        <v>13</v>
      </c>
    </row>
    <row r="9" spans="1:25" x14ac:dyDescent="0.6">
      <c r="A9" s="1" t="s">
        <v>15</v>
      </c>
      <c r="C9" s="10">
        <v>2550528</v>
      </c>
      <c r="D9" s="10"/>
      <c r="E9" s="10">
        <v>73242036496</v>
      </c>
      <c r="F9" s="10"/>
      <c r="G9" s="10">
        <v>70685623752.192001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2550528</v>
      </c>
      <c r="R9" s="10"/>
      <c r="S9" s="10">
        <v>27110</v>
      </c>
      <c r="T9" s="10"/>
      <c r="U9" s="10">
        <v>73242036496</v>
      </c>
      <c r="V9" s="10"/>
      <c r="W9" s="10">
        <v>68733402436.223999</v>
      </c>
      <c r="X9" s="10"/>
      <c r="Y9" s="12">
        <v>5.8711553666933869E-3</v>
      </c>
    </row>
    <row r="10" spans="1:25" x14ac:dyDescent="0.6">
      <c r="A10" s="1" t="s">
        <v>16</v>
      </c>
      <c r="C10" s="10">
        <v>51449352</v>
      </c>
      <c r="D10" s="10"/>
      <c r="E10" s="10">
        <v>58278327873</v>
      </c>
      <c r="F10" s="10"/>
      <c r="G10" s="10">
        <v>102542172852.978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51449352</v>
      </c>
      <c r="R10" s="10"/>
      <c r="S10" s="10">
        <v>1898</v>
      </c>
      <c r="T10" s="10"/>
      <c r="U10" s="10">
        <v>58278327873</v>
      </c>
      <c r="V10" s="10"/>
      <c r="W10" s="10">
        <v>97069847418.928802</v>
      </c>
      <c r="X10" s="10"/>
      <c r="Y10" s="12">
        <v>8.2916331131222439E-3</v>
      </c>
    </row>
    <row r="11" spans="1:25" x14ac:dyDescent="0.6">
      <c r="A11" s="1" t="s">
        <v>17</v>
      </c>
      <c r="C11" s="10">
        <v>33212671</v>
      </c>
      <c r="D11" s="10"/>
      <c r="E11" s="10">
        <v>96183462788</v>
      </c>
      <c r="F11" s="10"/>
      <c r="G11" s="10">
        <v>77915531233.817993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33212671</v>
      </c>
      <c r="R11" s="10"/>
      <c r="S11" s="10">
        <v>2220</v>
      </c>
      <c r="T11" s="10"/>
      <c r="U11" s="10">
        <v>96183462788</v>
      </c>
      <c r="V11" s="10"/>
      <c r="W11" s="10">
        <v>73293423448.761002</v>
      </c>
      <c r="X11" s="10"/>
      <c r="Y11" s="12">
        <v>6.2606689203812439E-3</v>
      </c>
    </row>
    <row r="12" spans="1:25" x14ac:dyDescent="0.6">
      <c r="A12" s="1" t="s">
        <v>18</v>
      </c>
      <c r="C12" s="10">
        <v>24077083</v>
      </c>
      <c r="D12" s="10"/>
      <c r="E12" s="10">
        <v>29215932274</v>
      </c>
      <c r="F12" s="10"/>
      <c r="G12" s="10">
        <v>48154854604.573799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24077083</v>
      </c>
      <c r="R12" s="10"/>
      <c r="S12" s="10">
        <v>1836</v>
      </c>
      <c r="T12" s="10"/>
      <c r="U12" s="10">
        <v>29215932274</v>
      </c>
      <c r="V12" s="10"/>
      <c r="W12" s="10">
        <v>43942501517.891403</v>
      </c>
      <c r="X12" s="10"/>
      <c r="Y12" s="12">
        <v>3.7535353186114403E-3</v>
      </c>
    </row>
    <row r="13" spans="1:25" x14ac:dyDescent="0.6">
      <c r="A13" s="1" t="s">
        <v>19</v>
      </c>
      <c r="C13" s="10">
        <v>11684260</v>
      </c>
      <c r="D13" s="10"/>
      <c r="E13" s="10">
        <v>48031897552</v>
      </c>
      <c r="F13" s="10"/>
      <c r="G13" s="10">
        <v>41778214934.841003</v>
      </c>
      <c r="H13" s="10"/>
      <c r="I13" s="10">
        <v>3666666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15350926</v>
      </c>
      <c r="R13" s="10"/>
      <c r="S13" s="10">
        <v>4000</v>
      </c>
      <c r="T13" s="10"/>
      <c r="U13" s="10">
        <v>63101894812</v>
      </c>
      <c r="V13" s="10"/>
      <c r="W13" s="10">
        <v>61038351961.199997</v>
      </c>
      <c r="X13" s="10"/>
      <c r="Y13" s="12">
        <v>5.2138499621583213E-3</v>
      </c>
    </row>
    <row r="14" spans="1:25" x14ac:dyDescent="0.6">
      <c r="A14" s="1" t="s">
        <v>20</v>
      </c>
      <c r="C14" s="10">
        <v>8100000</v>
      </c>
      <c r="D14" s="10"/>
      <c r="E14" s="10">
        <v>108614593709</v>
      </c>
      <c r="F14" s="10"/>
      <c r="G14" s="10">
        <v>96138551700</v>
      </c>
      <c r="H14" s="10"/>
      <c r="I14" s="10">
        <v>6765041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14865041</v>
      </c>
      <c r="R14" s="10"/>
      <c r="S14" s="10">
        <v>5988</v>
      </c>
      <c r="T14" s="10"/>
      <c r="U14" s="10">
        <v>108614593709</v>
      </c>
      <c r="V14" s="10"/>
      <c r="W14" s="10">
        <v>88482244908.227402</v>
      </c>
      <c r="X14" s="10"/>
      <c r="Y14" s="12">
        <v>7.5580865872607204E-3</v>
      </c>
    </row>
    <row r="15" spans="1:25" x14ac:dyDescent="0.6">
      <c r="A15" s="1" t="s">
        <v>21</v>
      </c>
      <c r="C15" s="10">
        <v>1095372</v>
      </c>
      <c r="D15" s="10"/>
      <c r="E15" s="10">
        <v>34879505060</v>
      </c>
      <c r="F15" s="10"/>
      <c r="G15" s="10">
        <v>41387360936.166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1095372</v>
      </c>
      <c r="R15" s="10"/>
      <c r="S15" s="10">
        <v>33070</v>
      </c>
      <c r="T15" s="10"/>
      <c r="U15" s="10">
        <v>34879505060</v>
      </c>
      <c r="V15" s="10"/>
      <c r="W15" s="10">
        <v>36008419525.362</v>
      </c>
      <c r="X15" s="10"/>
      <c r="Y15" s="12">
        <v>3.0758120222353176E-3</v>
      </c>
    </row>
    <row r="16" spans="1:25" x14ac:dyDescent="0.6">
      <c r="A16" s="1" t="s">
        <v>22</v>
      </c>
      <c r="C16" s="10">
        <v>1230933</v>
      </c>
      <c r="D16" s="10"/>
      <c r="E16" s="10">
        <v>84345442542</v>
      </c>
      <c r="F16" s="10"/>
      <c r="G16" s="10">
        <v>160043156047.625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1230933</v>
      </c>
      <c r="R16" s="10"/>
      <c r="S16" s="10">
        <v>116003</v>
      </c>
      <c r="T16" s="10"/>
      <c r="U16" s="10">
        <v>84345442542</v>
      </c>
      <c r="V16" s="10"/>
      <c r="W16" s="10">
        <v>141942308870.246</v>
      </c>
      <c r="X16" s="10"/>
      <c r="Y16" s="12">
        <v>1.212460490745608E-2</v>
      </c>
    </row>
    <row r="17" spans="1:25" x14ac:dyDescent="0.6">
      <c r="A17" s="1" t="s">
        <v>23</v>
      </c>
      <c r="C17" s="10">
        <v>1452611</v>
      </c>
      <c r="D17" s="10"/>
      <c r="E17" s="10">
        <v>123048704241</v>
      </c>
      <c r="F17" s="10"/>
      <c r="G17" s="10">
        <v>144396796455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1452611</v>
      </c>
      <c r="R17" s="10"/>
      <c r="S17" s="10">
        <v>96999</v>
      </c>
      <c r="T17" s="10"/>
      <c r="U17" s="10">
        <v>123048704241</v>
      </c>
      <c r="V17" s="10"/>
      <c r="W17" s="10">
        <v>140063448593.38501</v>
      </c>
      <c r="X17" s="10"/>
      <c r="Y17" s="12">
        <v>1.1964114080481598E-2</v>
      </c>
    </row>
    <row r="18" spans="1:25" x14ac:dyDescent="0.6">
      <c r="A18" s="1" t="s">
        <v>24</v>
      </c>
      <c r="C18" s="10">
        <v>1861297</v>
      </c>
      <c r="D18" s="10"/>
      <c r="E18" s="10">
        <v>77185096068</v>
      </c>
      <c r="F18" s="10"/>
      <c r="G18" s="10">
        <v>137193982273.328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1861297</v>
      </c>
      <c r="R18" s="10"/>
      <c r="S18" s="10">
        <v>73550</v>
      </c>
      <c r="T18" s="10"/>
      <c r="U18" s="10">
        <v>77185096068</v>
      </c>
      <c r="V18" s="10"/>
      <c r="W18" s="10">
        <v>136083848903.617</v>
      </c>
      <c r="X18" s="10"/>
      <c r="Y18" s="12">
        <v>1.1624179678171856E-2</v>
      </c>
    </row>
    <row r="19" spans="1:25" x14ac:dyDescent="0.6">
      <c r="A19" s="1" t="s">
        <v>25</v>
      </c>
      <c r="C19" s="10">
        <v>716817</v>
      </c>
      <c r="D19" s="10"/>
      <c r="E19" s="10">
        <v>65010966337</v>
      </c>
      <c r="F19" s="10"/>
      <c r="G19" s="10">
        <v>144925938842.702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716817</v>
      </c>
      <c r="R19" s="10"/>
      <c r="S19" s="10">
        <v>186500</v>
      </c>
      <c r="T19" s="10"/>
      <c r="U19" s="10">
        <v>65010966337</v>
      </c>
      <c r="V19" s="10"/>
      <c r="W19" s="10">
        <v>132890936595.52499</v>
      </c>
      <c r="X19" s="10"/>
      <c r="Y19" s="12">
        <v>1.1351443518334144E-2</v>
      </c>
    </row>
    <row r="20" spans="1:25" x14ac:dyDescent="0.6">
      <c r="A20" s="1" t="s">
        <v>26</v>
      </c>
      <c r="C20" s="10">
        <v>2521994</v>
      </c>
      <c r="D20" s="10"/>
      <c r="E20" s="10">
        <v>107440725705</v>
      </c>
      <c r="F20" s="10"/>
      <c r="G20" s="10">
        <v>473645268477.80103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2521994</v>
      </c>
      <c r="R20" s="10"/>
      <c r="S20" s="10">
        <v>182890</v>
      </c>
      <c r="T20" s="10"/>
      <c r="U20" s="10">
        <v>107440725705</v>
      </c>
      <c r="V20" s="10"/>
      <c r="W20" s="10">
        <v>458503060138.17297</v>
      </c>
      <c r="X20" s="10"/>
      <c r="Y20" s="12">
        <v>3.9164985389357976E-2</v>
      </c>
    </row>
    <row r="21" spans="1:25" x14ac:dyDescent="0.6">
      <c r="A21" s="1" t="s">
        <v>27</v>
      </c>
      <c r="C21" s="10">
        <v>12600000</v>
      </c>
      <c r="D21" s="10"/>
      <c r="E21" s="10">
        <v>121403119983</v>
      </c>
      <c r="F21" s="10"/>
      <c r="G21" s="10">
        <v>141407588700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12600000</v>
      </c>
      <c r="R21" s="10"/>
      <c r="S21" s="10">
        <v>10605</v>
      </c>
      <c r="T21" s="10"/>
      <c r="U21" s="10">
        <v>121403119983</v>
      </c>
      <c r="V21" s="10"/>
      <c r="W21" s="10">
        <v>132827943150</v>
      </c>
      <c r="X21" s="10"/>
      <c r="Y21" s="12">
        <v>1.134606266575517E-2</v>
      </c>
    </row>
    <row r="22" spans="1:25" x14ac:dyDescent="0.6">
      <c r="A22" s="1" t="s">
        <v>28</v>
      </c>
      <c r="C22" s="10">
        <v>796980</v>
      </c>
      <c r="D22" s="10"/>
      <c r="E22" s="10">
        <v>99638197576</v>
      </c>
      <c r="F22" s="10"/>
      <c r="G22" s="10">
        <v>249666665788.629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796980</v>
      </c>
      <c r="R22" s="10"/>
      <c r="S22" s="10">
        <v>253400</v>
      </c>
      <c r="T22" s="10"/>
      <c r="U22" s="10">
        <v>99638197576</v>
      </c>
      <c r="V22" s="10"/>
      <c r="W22" s="10">
        <v>200753101344.60001</v>
      </c>
      <c r="X22" s="10"/>
      <c r="Y22" s="12">
        <v>1.7148178419267576E-2</v>
      </c>
    </row>
    <row r="23" spans="1:25" x14ac:dyDescent="0.6">
      <c r="A23" s="1" t="s">
        <v>29</v>
      </c>
      <c r="C23" s="10">
        <v>600000</v>
      </c>
      <c r="D23" s="10"/>
      <c r="E23" s="10">
        <v>41350200000</v>
      </c>
      <c r="F23" s="10"/>
      <c r="G23" s="10">
        <v>64474083000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600000</v>
      </c>
      <c r="R23" s="10"/>
      <c r="S23" s="10">
        <v>92330</v>
      </c>
      <c r="T23" s="10"/>
      <c r="U23" s="10">
        <v>41350200000</v>
      </c>
      <c r="V23" s="10"/>
      <c r="W23" s="10">
        <v>55068381900</v>
      </c>
      <c r="X23" s="10"/>
      <c r="Y23" s="12">
        <v>4.7038996247465254E-3</v>
      </c>
    </row>
    <row r="24" spans="1:25" x14ac:dyDescent="0.6">
      <c r="A24" s="1" t="s">
        <v>30</v>
      </c>
      <c r="C24" s="10">
        <v>3000000</v>
      </c>
      <c r="D24" s="10"/>
      <c r="E24" s="10">
        <v>75900082495</v>
      </c>
      <c r="F24" s="10"/>
      <c r="G24" s="10">
        <v>327469891500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3000000</v>
      </c>
      <c r="R24" s="10"/>
      <c r="S24" s="10">
        <v>120760</v>
      </c>
      <c r="T24" s="10"/>
      <c r="U24" s="10">
        <v>75900082495</v>
      </c>
      <c r="V24" s="10"/>
      <c r="W24" s="10">
        <v>360124434000</v>
      </c>
      <c r="X24" s="10"/>
      <c r="Y24" s="12">
        <v>3.0761557385702933E-2</v>
      </c>
    </row>
    <row r="25" spans="1:25" x14ac:dyDescent="0.6">
      <c r="A25" s="1" t="s">
        <v>31</v>
      </c>
      <c r="C25" s="10">
        <v>131593</v>
      </c>
      <c r="D25" s="10"/>
      <c r="E25" s="10">
        <v>7132512036</v>
      </c>
      <c r="F25" s="10"/>
      <c r="G25" s="10">
        <v>8097140340.1350002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131593</v>
      </c>
      <c r="R25" s="10"/>
      <c r="S25" s="10">
        <v>53000</v>
      </c>
      <c r="T25" s="10"/>
      <c r="U25" s="10">
        <v>7132512036</v>
      </c>
      <c r="V25" s="10"/>
      <c r="W25" s="10">
        <v>6932931147.4499998</v>
      </c>
      <c r="X25" s="10"/>
      <c r="Y25" s="12">
        <v>5.9220574670423626E-4</v>
      </c>
    </row>
    <row r="26" spans="1:25" x14ac:dyDescent="0.6">
      <c r="A26" s="1" t="s">
        <v>32</v>
      </c>
      <c r="C26" s="10">
        <v>1500000</v>
      </c>
      <c r="D26" s="10"/>
      <c r="E26" s="10">
        <v>18414881631</v>
      </c>
      <c r="F26" s="10"/>
      <c r="G26" s="10">
        <v>133913445750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1500000</v>
      </c>
      <c r="R26" s="10"/>
      <c r="S26" s="10">
        <v>84800</v>
      </c>
      <c r="T26" s="10"/>
      <c r="U26" s="10">
        <v>18414881631</v>
      </c>
      <c r="V26" s="10"/>
      <c r="W26" s="10">
        <v>126443160000</v>
      </c>
      <c r="X26" s="10"/>
      <c r="Y26" s="12">
        <v>1.0800679307335246E-2</v>
      </c>
    </row>
    <row r="27" spans="1:25" x14ac:dyDescent="0.6">
      <c r="A27" s="1" t="s">
        <v>33</v>
      </c>
      <c r="C27" s="10">
        <v>1750968</v>
      </c>
      <c r="D27" s="10"/>
      <c r="E27" s="10">
        <v>38546182659</v>
      </c>
      <c r="F27" s="10"/>
      <c r="G27" s="10">
        <v>57890684365.704002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1750968</v>
      </c>
      <c r="R27" s="10"/>
      <c r="S27" s="10">
        <v>29338</v>
      </c>
      <c r="T27" s="10"/>
      <c r="U27" s="10">
        <v>38546182659</v>
      </c>
      <c r="V27" s="10"/>
      <c r="W27" s="10">
        <v>51064248283.855202</v>
      </c>
      <c r="X27" s="10"/>
      <c r="Y27" s="12">
        <v>4.3618695529601143E-3</v>
      </c>
    </row>
    <row r="28" spans="1:25" x14ac:dyDescent="0.6">
      <c r="A28" s="1" t="s">
        <v>34</v>
      </c>
      <c r="C28" s="10">
        <v>519932</v>
      </c>
      <c r="D28" s="10"/>
      <c r="E28" s="10">
        <v>37860130296</v>
      </c>
      <c r="F28" s="10"/>
      <c r="G28" s="10">
        <v>60697502236.223999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519932</v>
      </c>
      <c r="R28" s="10"/>
      <c r="S28" s="10">
        <v>115500</v>
      </c>
      <c r="T28" s="10"/>
      <c r="U28" s="10">
        <v>37860130296</v>
      </c>
      <c r="V28" s="10"/>
      <c r="W28" s="10">
        <v>59694835731.300003</v>
      </c>
      <c r="X28" s="10"/>
      <c r="Y28" s="12">
        <v>5.0990878196798357E-3</v>
      </c>
    </row>
    <row r="29" spans="1:25" x14ac:dyDescent="0.6">
      <c r="A29" s="1" t="s">
        <v>35</v>
      </c>
      <c r="C29" s="10">
        <v>1800000</v>
      </c>
      <c r="D29" s="10"/>
      <c r="E29" s="10">
        <v>67883088225</v>
      </c>
      <c r="F29" s="10"/>
      <c r="G29" s="10">
        <v>196755696270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1800000</v>
      </c>
      <c r="R29" s="10"/>
      <c r="S29" s="10">
        <v>115864</v>
      </c>
      <c r="T29" s="10"/>
      <c r="U29" s="10">
        <v>67883088225</v>
      </c>
      <c r="V29" s="10"/>
      <c r="W29" s="10">
        <v>207314296560</v>
      </c>
      <c r="X29" s="10"/>
      <c r="Y29" s="12">
        <v>1.7708630763185251E-2</v>
      </c>
    </row>
    <row r="30" spans="1:25" x14ac:dyDescent="0.6">
      <c r="A30" s="1" t="s">
        <v>36</v>
      </c>
      <c r="C30" s="10">
        <v>3600000</v>
      </c>
      <c r="D30" s="10"/>
      <c r="E30" s="10">
        <v>6308400751</v>
      </c>
      <c r="F30" s="10"/>
      <c r="G30" s="10">
        <v>20254762800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3600000</v>
      </c>
      <c r="R30" s="10"/>
      <c r="S30" s="10">
        <v>5720</v>
      </c>
      <c r="T30" s="10"/>
      <c r="U30" s="10">
        <v>6308400751</v>
      </c>
      <c r="V30" s="10"/>
      <c r="W30" s="10">
        <v>20469477600</v>
      </c>
      <c r="X30" s="10"/>
      <c r="Y30" s="12">
        <v>1.7484873293761589E-3</v>
      </c>
    </row>
    <row r="31" spans="1:25" x14ac:dyDescent="0.6">
      <c r="A31" s="1" t="s">
        <v>37</v>
      </c>
      <c r="C31" s="10">
        <v>10538346</v>
      </c>
      <c r="D31" s="10"/>
      <c r="E31" s="10">
        <v>50812680942</v>
      </c>
      <c r="F31" s="10"/>
      <c r="G31" s="10">
        <v>59815920623.822998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10538346</v>
      </c>
      <c r="R31" s="10"/>
      <c r="S31" s="10">
        <v>5320</v>
      </c>
      <c r="T31" s="10"/>
      <c r="U31" s="10">
        <v>50812680942</v>
      </c>
      <c r="V31" s="10"/>
      <c r="W31" s="10">
        <v>55730419915.716003</v>
      </c>
      <c r="X31" s="10"/>
      <c r="Y31" s="12">
        <v>4.7604504124444374E-3</v>
      </c>
    </row>
    <row r="32" spans="1:25" x14ac:dyDescent="0.6">
      <c r="A32" s="1" t="s">
        <v>38</v>
      </c>
      <c r="C32" s="10">
        <v>4400785</v>
      </c>
      <c r="D32" s="10"/>
      <c r="E32" s="10">
        <v>38787988633</v>
      </c>
      <c r="F32" s="10"/>
      <c r="G32" s="10">
        <v>106346534004.06799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4400785</v>
      </c>
      <c r="R32" s="10"/>
      <c r="S32" s="10">
        <v>22310</v>
      </c>
      <c r="T32" s="10"/>
      <c r="U32" s="10">
        <v>38787988633</v>
      </c>
      <c r="V32" s="10"/>
      <c r="W32" s="10">
        <v>97597333345.567505</v>
      </c>
      <c r="X32" s="10"/>
      <c r="Y32" s="12">
        <v>8.3366905629104118E-3</v>
      </c>
    </row>
    <row r="33" spans="1:25" x14ac:dyDescent="0.6">
      <c r="A33" s="1" t="s">
        <v>39</v>
      </c>
      <c r="C33" s="10">
        <v>12005900</v>
      </c>
      <c r="D33" s="10"/>
      <c r="E33" s="10">
        <v>99318649694</v>
      </c>
      <c r="F33" s="10"/>
      <c r="G33" s="10">
        <v>126982706482.8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12005900</v>
      </c>
      <c r="R33" s="10"/>
      <c r="S33" s="10">
        <v>9990</v>
      </c>
      <c r="T33" s="10"/>
      <c r="U33" s="10">
        <v>99318649694</v>
      </c>
      <c r="V33" s="10"/>
      <c r="W33" s="10">
        <v>119225304301.05</v>
      </c>
      <c r="X33" s="10"/>
      <c r="Y33" s="12">
        <v>1.0184135520459143E-2</v>
      </c>
    </row>
    <row r="34" spans="1:25" x14ac:dyDescent="0.6">
      <c r="A34" s="1" t="s">
        <v>40</v>
      </c>
      <c r="C34" s="10">
        <v>3666666</v>
      </c>
      <c r="D34" s="10"/>
      <c r="E34" s="10">
        <v>11403331260</v>
      </c>
      <c r="F34" s="10"/>
      <c r="G34" s="10">
        <v>7530258730.8618002</v>
      </c>
      <c r="H34" s="10"/>
      <c r="I34" s="10">
        <v>0</v>
      </c>
      <c r="J34" s="10"/>
      <c r="K34" s="10">
        <v>0</v>
      </c>
      <c r="L34" s="10"/>
      <c r="M34" s="10">
        <v>-3666666</v>
      </c>
      <c r="N34" s="10"/>
      <c r="O34" s="10">
        <v>0</v>
      </c>
      <c r="P34" s="10"/>
      <c r="Q34" s="10">
        <v>0</v>
      </c>
      <c r="R34" s="10"/>
      <c r="S34" s="10">
        <v>0</v>
      </c>
      <c r="T34" s="10"/>
      <c r="U34" s="10">
        <v>0</v>
      </c>
      <c r="V34" s="10"/>
      <c r="W34" s="10">
        <v>0</v>
      </c>
      <c r="X34" s="10"/>
      <c r="Y34" s="12">
        <v>0</v>
      </c>
    </row>
    <row r="35" spans="1:25" x14ac:dyDescent="0.6">
      <c r="A35" s="1" t="s">
        <v>41</v>
      </c>
      <c r="C35" s="10">
        <v>2399999</v>
      </c>
      <c r="D35" s="10"/>
      <c r="E35" s="10">
        <v>1802399249</v>
      </c>
      <c r="F35" s="10"/>
      <c r="G35" s="10">
        <v>9948448254.8115005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2399999</v>
      </c>
      <c r="R35" s="10"/>
      <c r="S35" s="10">
        <v>4311</v>
      </c>
      <c r="T35" s="10"/>
      <c r="U35" s="10">
        <v>1802399249</v>
      </c>
      <c r="V35" s="10"/>
      <c r="W35" s="10">
        <v>10284834634.650499</v>
      </c>
      <c r="X35" s="10"/>
      <c r="Y35" s="12">
        <v>8.78522813079288E-4</v>
      </c>
    </row>
    <row r="36" spans="1:25" x14ac:dyDescent="0.6">
      <c r="A36" s="1" t="s">
        <v>42</v>
      </c>
      <c r="C36" s="10">
        <v>20256825</v>
      </c>
      <c r="D36" s="10"/>
      <c r="E36" s="10">
        <v>136367385943</v>
      </c>
      <c r="F36" s="10"/>
      <c r="G36" s="10">
        <v>109944181026.22501</v>
      </c>
      <c r="H36" s="10"/>
      <c r="I36" s="10">
        <v>1500000</v>
      </c>
      <c r="J36" s="10"/>
      <c r="K36" s="10">
        <v>7056542312</v>
      </c>
      <c r="L36" s="10"/>
      <c r="M36" s="10">
        <v>0</v>
      </c>
      <c r="N36" s="10"/>
      <c r="O36" s="10">
        <v>0</v>
      </c>
      <c r="P36" s="10"/>
      <c r="Q36" s="10">
        <v>21756825</v>
      </c>
      <c r="R36" s="10"/>
      <c r="S36" s="10">
        <v>4490</v>
      </c>
      <c r="T36" s="10"/>
      <c r="U36" s="10">
        <v>143423928255</v>
      </c>
      <c r="V36" s="10"/>
      <c r="W36" s="10">
        <v>97106899791.712494</v>
      </c>
      <c r="X36" s="10"/>
      <c r="Y36" s="12">
        <v>8.2947980988439911E-3</v>
      </c>
    </row>
    <row r="37" spans="1:25" x14ac:dyDescent="0.6">
      <c r="A37" s="1" t="s">
        <v>43</v>
      </c>
      <c r="C37" s="10">
        <v>1059487</v>
      </c>
      <c r="D37" s="10"/>
      <c r="E37" s="10">
        <v>31483022852</v>
      </c>
      <c r="F37" s="10"/>
      <c r="G37" s="10">
        <v>29373275330.0415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1059487</v>
      </c>
      <c r="R37" s="10"/>
      <c r="S37" s="10">
        <v>25360</v>
      </c>
      <c r="T37" s="10"/>
      <c r="U37" s="10">
        <v>31483022852</v>
      </c>
      <c r="V37" s="10"/>
      <c r="W37" s="10">
        <v>26708722207.596001</v>
      </c>
      <c r="X37" s="10"/>
      <c r="Y37" s="12">
        <v>2.2814388953340575E-3</v>
      </c>
    </row>
    <row r="38" spans="1:25" x14ac:dyDescent="0.6">
      <c r="A38" s="1" t="s">
        <v>44</v>
      </c>
      <c r="C38" s="10">
        <v>1394767</v>
      </c>
      <c r="D38" s="10"/>
      <c r="E38" s="10">
        <v>4652979479</v>
      </c>
      <c r="F38" s="10"/>
      <c r="G38" s="10">
        <v>6147599716.5759001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1394767</v>
      </c>
      <c r="R38" s="10"/>
      <c r="S38" s="10">
        <v>5902</v>
      </c>
      <c r="T38" s="10"/>
      <c r="U38" s="10">
        <v>4652979479</v>
      </c>
      <c r="V38" s="10"/>
      <c r="W38" s="10">
        <v>8182934940.7377005</v>
      </c>
      <c r="X38" s="10"/>
      <c r="Y38" s="12">
        <v>6.9898012741611529E-4</v>
      </c>
    </row>
    <row r="39" spans="1:25" x14ac:dyDescent="0.6">
      <c r="A39" s="1" t="s">
        <v>45</v>
      </c>
      <c r="C39" s="10">
        <v>241824</v>
      </c>
      <c r="D39" s="10"/>
      <c r="E39" s="10">
        <v>1215784881</v>
      </c>
      <c r="F39" s="10"/>
      <c r="G39" s="10">
        <v>2194476008.7887998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241824</v>
      </c>
      <c r="R39" s="10"/>
      <c r="S39" s="10">
        <v>9270</v>
      </c>
      <c r="T39" s="10"/>
      <c r="U39" s="10">
        <v>1215784881</v>
      </c>
      <c r="V39" s="10"/>
      <c r="W39" s="10">
        <v>2228370314.5440001</v>
      </c>
      <c r="X39" s="10"/>
      <c r="Y39" s="12">
        <v>1.9034571063690213E-4</v>
      </c>
    </row>
    <row r="40" spans="1:25" x14ac:dyDescent="0.6">
      <c r="A40" s="1" t="s">
        <v>46</v>
      </c>
      <c r="C40" s="10">
        <v>517833</v>
      </c>
      <c r="D40" s="10"/>
      <c r="E40" s="10">
        <v>191174326121</v>
      </c>
      <c r="F40" s="10"/>
      <c r="G40" s="10">
        <v>235859317670.42999</v>
      </c>
      <c r="H40" s="10"/>
      <c r="I40" s="10">
        <v>20000</v>
      </c>
      <c r="J40" s="10"/>
      <c r="K40" s="10">
        <v>8086096940</v>
      </c>
      <c r="L40" s="10"/>
      <c r="M40" s="10">
        <v>0</v>
      </c>
      <c r="N40" s="10"/>
      <c r="O40" s="10">
        <v>0</v>
      </c>
      <c r="P40" s="10"/>
      <c r="Q40" s="10">
        <v>537833</v>
      </c>
      <c r="R40" s="10"/>
      <c r="S40" s="10">
        <v>444390</v>
      </c>
      <c r="T40" s="10"/>
      <c r="U40" s="10">
        <v>199260423061</v>
      </c>
      <c r="V40" s="10"/>
      <c r="W40" s="10">
        <v>237585511609.12399</v>
      </c>
      <c r="X40" s="10"/>
      <c r="Y40" s="12">
        <v>2.0294375108620533E-2</v>
      </c>
    </row>
    <row r="41" spans="1:25" x14ac:dyDescent="0.6">
      <c r="A41" s="1" t="s">
        <v>47</v>
      </c>
      <c r="C41" s="10">
        <v>635792</v>
      </c>
      <c r="D41" s="10"/>
      <c r="E41" s="10">
        <v>13364022312</v>
      </c>
      <c r="F41" s="10"/>
      <c r="G41" s="10">
        <v>35986594600.944</v>
      </c>
      <c r="H41" s="10"/>
      <c r="I41" s="10">
        <v>0</v>
      </c>
      <c r="J41" s="10"/>
      <c r="K41" s="10">
        <v>0</v>
      </c>
      <c r="L41" s="10"/>
      <c r="M41" s="10">
        <v>-494310</v>
      </c>
      <c r="N41" s="10"/>
      <c r="O41" s="10">
        <v>26599383029</v>
      </c>
      <c r="P41" s="10"/>
      <c r="Q41" s="10">
        <v>141482</v>
      </c>
      <c r="R41" s="10"/>
      <c r="S41" s="10">
        <v>62800</v>
      </c>
      <c r="T41" s="10"/>
      <c r="U41" s="10">
        <v>2973879201</v>
      </c>
      <c r="V41" s="10"/>
      <c r="W41" s="10">
        <v>8832203435.8799992</v>
      </c>
      <c r="X41" s="10"/>
      <c r="Y41" s="12">
        <v>7.5444015230309309E-4</v>
      </c>
    </row>
    <row r="42" spans="1:25" x14ac:dyDescent="0.6">
      <c r="A42" s="1" t="s">
        <v>48</v>
      </c>
      <c r="C42" s="10">
        <v>8868106</v>
      </c>
      <c r="D42" s="10"/>
      <c r="E42" s="10">
        <v>65854388596</v>
      </c>
      <c r="F42" s="10"/>
      <c r="G42" s="10">
        <v>77901166378.304092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8868106</v>
      </c>
      <c r="R42" s="10"/>
      <c r="S42" s="10">
        <v>5490</v>
      </c>
      <c r="T42" s="10"/>
      <c r="U42" s="10">
        <v>65854388596</v>
      </c>
      <c r="V42" s="10"/>
      <c r="W42" s="10">
        <v>48396220823.457001</v>
      </c>
      <c r="X42" s="10"/>
      <c r="Y42" s="12">
        <v>4.1339686607099919E-3</v>
      </c>
    </row>
    <row r="43" spans="1:25" x14ac:dyDescent="0.6">
      <c r="A43" s="1" t="s">
        <v>49</v>
      </c>
      <c r="C43" s="10">
        <v>1490000</v>
      </c>
      <c r="D43" s="10"/>
      <c r="E43" s="10">
        <v>35967655771</v>
      </c>
      <c r="F43" s="10"/>
      <c r="G43" s="10">
        <v>27149195385</v>
      </c>
      <c r="H43" s="10"/>
      <c r="I43" s="10">
        <v>100000</v>
      </c>
      <c r="J43" s="10"/>
      <c r="K43" s="10">
        <v>1557443948</v>
      </c>
      <c r="L43" s="10"/>
      <c r="M43" s="10">
        <v>0</v>
      </c>
      <c r="N43" s="10"/>
      <c r="O43" s="10">
        <v>0</v>
      </c>
      <c r="P43" s="10"/>
      <c r="Q43" s="10">
        <v>1590000</v>
      </c>
      <c r="R43" s="10"/>
      <c r="S43" s="10">
        <v>20770</v>
      </c>
      <c r="T43" s="10"/>
      <c r="U43" s="10">
        <v>37525099719</v>
      </c>
      <c r="V43" s="10"/>
      <c r="W43" s="10">
        <v>32827805415</v>
      </c>
      <c r="X43" s="10"/>
      <c r="Y43" s="12">
        <v>2.8041263651669133E-3</v>
      </c>
    </row>
    <row r="44" spans="1:25" x14ac:dyDescent="0.6">
      <c r="A44" s="1" t="s">
        <v>50</v>
      </c>
      <c r="C44" s="10">
        <v>14006000</v>
      </c>
      <c r="D44" s="10"/>
      <c r="E44" s="10">
        <v>65534129773</v>
      </c>
      <c r="F44" s="10"/>
      <c r="G44" s="10">
        <v>87573558447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14006000</v>
      </c>
      <c r="R44" s="10"/>
      <c r="S44" s="10">
        <v>6259</v>
      </c>
      <c r="T44" s="10"/>
      <c r="U44" s="10">
        <v>65534129773</v>
      </c>
      <c r="V44" s="10"/>
      <c r="W44" s="10">
        <v>87141955853.699997</v>
      </c>
      <c r="X44" s="10"/>
      <c r="Y44" s="12">
        <v>7.4436001076671849E-3</v>
      </c>
    </row>
    <row r="45" spans="1:25" x14ac:dyDescent="0.6">
      <c r="A45" s="1" t="s">
        <v>51</v>
      </c>
      <c r="C45" s="10">
        <v>42196739</v>
      </c>
      <c r="D45" s="10"/>
      <c r="E45" s="10">
        <v>233259138316</v>
      </c>
      <c r="F45" s="10"/>
      <c r="G45" s="10">
        <v>265516080990.673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42196739</v>
      </c>
      <c r="R45" s="10"/>
      <c r="S45" s="10">
        <v>5930</v>
      </c>
      <c r="T45" s="10"/>
      <c r="U45" s="10">
        <v>233259138316</v>
      </c>
      <c r="V45" s="10"/>
      <c r="W45" s="10">
        <v>248737813629.49399</v>
      </c>
      <c r="X45" s="10"/>
      <c r="Y45" s="12">
        <v>2.1246996331156915E-2</v>
      </c>
    </row>
    <row r="46" spans="1:25" x14ac:dyDescent="0.6">
      <c r="A46" s="1" t="s">
        <v>52</v>
      </c>
      <c r="C46" s="10">
        <v>11849127</v>
      </c>
      <c r="D46" s="10"/>
      <c r="E46" s="10">
        <v>37397269430</v>
      </c>
      <c r="F46" s="10"/>
      <c r="G46" s="10">
        <v>98822661185.596497</v>
      </c>
      <c r="H46" s="10"/>
      <c r="I46" s="10">
        <v>10000000</v>
      </c>
      <c r="J46" s="10"/>
      <c r="K46" s="10">
        <v>87581200000</v>
      </c>
      <c r="L46" s="10"/>
      <c r="M46" s="10">
        <v>0</v>
      </c>
      <c r="N46" s="10"/>
      <c r="O46" s="10">
        <v>0</v>
      </c>
      <c r="P46" s="10"/>
      <c r="Q46" s="10">
        <v>21849127</v>
      </c>
      <c r="R46" s="10"/>
      <c r="S46" s="10">
        <v>8100</v>
      </c>
      <c r="T46" s="10"/>
      <c r="U46" s="10">
        <v>124978469430</v>
      </c>
      <c r="V46" s="10"/>
      <c r="W46" s="10">
        <v>175924910024.23499</v>
      </c>
      <c r="X46" s="10"/>
      <c r="Y46" s="12">
        <v>1.5027373053185083E-2</v>
      </c>
    </row>
    <row r="47" spans="1:25" x14ac:dyDescent="0.6">
      <c r="A47" s="1" t="s">
        <v>53</v>
      </c>
      <c r="C47" s="10">
        <v>14866474</v>
      </c>
      <c r="D47" s="10"/>
      <c r="E47" s="10">
        <v>293620021210</v>
      </c>
      <c r="F47" s="10"/>
      <c r="G47" s="10">
        <v>227877044956.974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14866474</v>
      </c>
      <c r="R47" s="10"/>
      <c r="S47" s="10">
        <v>14140</v>
      </c>
      <c r="T47" s="10"/>
      <c r="U47" s="10">
        <v>293620021210</v>
      </c>
      <c r="V47" s="10"/>
      <c r="W47" s="10">
        <v>208961181302.95801</v>
      </c>
      <c r="X47" s="10"/>
      <c r="Y47" s="12">
        <v>1.784930641511322E-2</v>
      </c>
    </row>
    <row r="48" spans="1:25" x14ac:dyDescent="0.6">
      <c r="A48" s="1" t="s">
        <v>54</v>
      </c>
      <c r="C48" s="10">
        <v>7746303</v>
      </c>
      <c r="D48" s="10"/>
      <c r="E48" s="10">
        <v>82137749740</v>
      </c>
      <c r="F48" s="10"/>
      <c r="G48" s="10">
        <v>68146880599.777496</v>
      </c>
      <c r="H48" s="10"/>
      <c r="I48" s="10">
        <v>431663</v>
      </c>
      <c r="J48" s="10"/>
      <c r="K48" s="10">
        <v>3803207216</v>
      </c>
      <c r="L48" s="10"/>
      <c r="M48" s="10">
        <v>0</v>
      </c>
      <c r="N48" s="10"/>
      <c r="O48" s="10">
        <v>0</v>
      </c>
      <c r="P48" s="10"/>
      <c r="Q48" s="10">
        <v>8177966</v>
      </c>
      <c r="R48" s="10"/>
      <c r="S48" s="10">
        <v>8890</v>
      </c>
      <c r="T48" s="10"/>
      <c r="U48" s="10">
        <v>85940956956</v>
      </c>
      <c r="V48" s="10"/>
      <c r="W48" s="10">
        <v>72269540139.447006</v>
      </c>
      <c r="X48" s="10"/>
      <c r="Y48" s="12">
        <v>6.1732095807694089E-3</v>
      </c>
    </row>
    <row r="49" spans="1:25" x14ac:dyDescent="0.6">
      <c r="A49" s="1" t="s">
        <v>55</v>
      </c>
      <c r="C49" s="10">
        <v>8700000</v>
      </c>
      <c r="D49" s="10"/>
      <c r="E49" s="10">
        <v>34862392156</v>
      </c>
      <c r="F49" s="10"/>
      <c r="G49" s="10">
        <v>171235053000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8700000</v>
      </c>
      <c r="R49" s="10"/>
      <c r="S49" s="10">
        <v>18390</v>
      </c>
      <c r="T49" s="10"/>
      <c r="U49" s="10">
        <v>34862392156</v>
      </c>
      <c r="V49" s="10"/>
      <c r="W49" s="10">
        <v>159041041650</v>
      </c>
      <c r="X49" s="10"/>
      <c r="Y49" s="12">
        <v>1.3585165758006982E-2</v>
      </c>
    </row>
    <row r="50" spans="1:25" x14ac:dyDescent="0.6">
      <c r="A50" s="1" t="s">
        <v>56</v>
      </c>
      <c r="C50" s="10">
        <v>20999849</v>
      </c>
      <c r="D50" s="10"/>
      <c r="E50" s="10">
        <v>232094003354</v>
      </c>
      <c r="F50" s="10"/>
      <c r="G50" s="10">
        <v>334207147374.185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20999849</v>
      </c>
      <c r="R50" s="10"/>
      <c r="S50" s="10">
        <v>14600</v>
      </c>
      <c r="T50" s="10"/>
      <c r="U50" s="10">
        <v>232094003354</v>
      </c>
      <c r="V50" s="10"/>
      <c r="W50" s="10">
        <v>304773538517.37</v>
      </c>
      <c r="X50" s="10"/>
      <c r="Y50" s="12">
        <v>2.6033525663925989E-2</v>
      </c>
    </row>
    <row r="51" spans="1:25" x14ac:dyDescent="0.6">
      <c r="A51" s="1" t="s">
        <v>57</v>
      </c>
      <c r="C51" s="10">
        <v>12400</v>
      </c>
      <c r="D51" s="10"/>
      <c r="E51" s="10">
        <v>10963769675</v>
      </c>
      <c r="F51" s="10"/>
      <c r="G51" s="10">
        <v>14392027450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12400</v>
      </c>
      <c r="R51" s="10"/>
      <c r="S51" s="10">
        <v>1245999</v>
      </c>
      <c r="T51" s="10"/>
      <c r="U51" s="10">
        <v>10963769675</v>
      </c>
      <c r="V51" s="10"/>
      <c r="W51" s="10">
        <v>15431074615.5</v>
      </c>
      <c r="X51" s="10"/>
      <c r="Y51" s="12">
        <v>1.3181107486524145E-3</v>
      </c>
    </row>
    <row r="52" spans="1:25" x14ac:dyDescent="0.6">
      <c r="A52" s="1" t="s">
        <v>58</v>
      </c>
      <c r="C52" s="10">
        <v>102000</v>
      </c>
      <c r="D52" s="10"/>
      <c r="E52" s="10">
        <v>115545699301</v>
      </c>
      <c r="F52" s="10"/>
      <c r="G52" s="10">
        <v>117377901990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102000</v>
      </c>
      <c r="R52" s="10"/>
      <c r="S52" s="10">
        <v>1245000</v>
      </c>
      <c r="T52" s="10"/>
      <c r="U52" s="10">
        <v>115545699301</v>
      </c>
      <c r="V52" s="10"/>
      <c r="W52" s="10">
        <v>126831262500</v>
      </c>
      <c r="X52" s="10"/>
      <c r="Y52" s="12">
        <v>1.0833830730005125E-2</v>
      </c>
    </row>
    <row r="53" spans="1:25" x14ac:dyDescent="0.6">
      <c r="A53" s="1" t="s">
        <v>59</v>
      </c>
      <c r="C53" s="10">
        <v>3100</v>
      </c>
      <c r="D53" s="10"/>
      <c r="E53" s="10">
        <v>2726726764</v>
      </c>
      <c r="F53" s="10"/>
      <c r="G53" s="10">
        <v>3582219721.125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3100</v>
      </c>
      <c r="R53" s="10"/>
      <c r="S53" s="10">
        <v>1254920</v>
      </c>
      <c r="T53" s="10"/>
      <c r="U53" s="10">
        <v>2726726764</v>
      </c>
      <c r="V53" s="10"/>
      <c r="W53" s="10">
        <v>3885389185</v>
      </c>
      <c r="X53" s="10"/>
      <c r="Y53" s="12">
        <v>3.318870120880691E-4</v>
      </c>
    </row>
    <row r="54" spans="1:25" x14ac:dyDescent="0.6">
      <c r="A54" s="1" t="s">
        <v>60</v>
      </c>
      <c r="C54" s="10">
        <v>6099933</v>
      </c>
      <c r="D54" s="10"/>
      <c r="E54" s="10">
        <v>212564896026</v>
      </c>
      <c r="F54" s="10"/>
      <c r="G54" s="10">
        <v>238300989066.94501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6099933</v>
      </c>
      <c r="R54" s="10"/>
      <c r="S54" s="10">
        <v>42500</v>
      </c>
      <c r="T54" s="10"/>
      <c r="U54" s="10">
        <v>212564896026</v>
      </c>
      <c r="V54" s="10"/>
      <c r="W54" s="10">
        <v>257704631942.625</v>
      </c>
      <c r="X54" s="10"/>
      <c r="Y54" s="12">
        <v>2.2012935184688168E-2</v>
      </c>
    </row>
    <row r="55" spans="1:25" x14ac:dyDescent="0.6">
      <c r="A55" s="1" t="s">
        <v>61</v>
      </c>
      <c r="C55" s="10">
        <v>4824696</v>
      </c>
      <c r="D55" s="10"/>
      <c r="E55" s="10">
        <v>121085875002</v>
      </c>
      <c r="F55" s="10"/>
      <c r="G55" s="10">
        <v>86327803058.399994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4824696</v>
      </c>
      <c r="R55" s="10"/>
      <c r="S55" s="10">
        <v>15240</v>
      </c>
      <c r="T55" s="10"/>
      <c r="U55" s="10">
        <v>121085875002</v>
      </c>
      <c r="V55" s="10"/>
      <c r="W55" s="10">
        <v>73090873256.112</v>
      </c>
      <c r="X55" s="10"/>
      <c r="Y55" s="12">
        <v>6.243367235778923E-3</v>
      </c>
    </row>
    <row r="56" spans="1:25" x14ac:dyDescent="0.6">
      <c r="A56" s="1" t="s">
        <v>62</v>
      </c>
      <c r="C56" s="10">
        <v>2944860</v>
      </c>
      <c r="D56" s="10"/>
      <c r="E56" s="10">
        <v>76027358758</v>
      </c>
      <c r="F56" s="10"/>
      <c r="G56" s="10">
        <v>66157840675.800003</v>
      </c>
      <c r="H56" s="10"/>
      <c r="I56" s="10">
        <v>200000</v>
      </c>
      <c r="J56" s="10"/>
      <c r="K56" s="10">
        <v>4404063549</v>
      </c>
      <c r="L56" s="10"/>
      <c r="M56" s="10">
        <v>0</v>
      </c>
      <c r="N56" s="10"/>
      <c r="O56" s="10">
        <v>0</v>
      </c>
      <c r="P56" s="10"/>
      <c r="Q56" s="10">
        <v>3144860</v>
      </c>
      <c r="R56" s="10"/>
      <c r="S56" s="10">
        <v>23190</v>
      </c>
      <c r="T56" s="10"/>
      <c r="U56" s="10">
        <v>80431422307</v>
      </c>
      <c r="V56" s="10"/>
      <c r="W56" s="10">
        <v>72495374044.770004</v>
      </c>
      <c r="X56" s="10"/>
      <c r="Y56" s="12">
        <v>6.1925001425373752E-3</v>
      </c>
    </row>
    <row r="57" spans="1:25" x14ac:dyDescent="0.6">
      <c r="A57" s="1" t="s">
        <v>63</v>
      </c>
      <c r="C57" s="10">
        <v>9347168</v>
      </c>
      <c r="D57" s="10"/>
      <c r="E57" s="10">
        <v>60011895040</v>
      </c>
      <c r="F57" s="10"/>
      <c r="G57" s="10">
        <v>142300124246.37601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9347168</v>
      </c>
      <c r="R57" s="10"/>
      <c r="S57" s="10">
        <v>15241</v>
      </c>
      <c r="T57" s="10"/>
      <c r="U57" s="10">
        <v>60011895040</v>
      </c>
      <c r="V57" s="10"/>
      <c r="W57" s="10">
        <v>141612549372.44601</v>
      </c>
      <c r="X57" s="10"/>
      <c r="Y57" s="12">
        <v>1.2096437100005793E-2</v>
      </c>
    </row>
    <row r="58" spans="1:25" x14ac:dyDescent="0.6">
      <c r="A58" s="1" t="s">
        <v>64</v>
      </c>
      <c r="C58" s="10">
        <v>7670000</v>
      </c>
      <c r="D58" s="10"/>
      <c r="E58" s="10">
        <v>73972838392</v>
      </c>
      <c r="F58" s="10"/>
      <c r="G58" s="10">
        <v>66941911530</v>
      </c>
      <c r="H58" s="10"/>
      <c r="I58" s="10">
        <v>2000000</v>
      </c>
      <c r="J58" s="10"/>
      <c r="K58" s="10">
        <v>17041601284</v>
      </c>
      <c r="L58" s="10"/>
      <c r="M58" s="10">
        <v>0</v>
      </c>
      <c r="N58" s="10"/>
      <c r="O58" s="10">
        <v>0</v>
      </c>
      <c r="P58" s="10"/>
      <c r="Q58" s="10">
        <v>9670000</v>
      </c>
      <c r="R58" s="10"/>
      <c r="S58" s="10">
        <v>8180</v>
      </c>
      <c r="T58" s="10"/>
      <c r="U58" s="10">
        <v>91014439676</v>
      </c>
      <c r="V58" s="10"/>
      <c r="W58" s="10">
        <v>78629951430</v>
      </c>
      <c r="X58" s="10"/>
      <c r="Y58" s="12">
        <v>6.7165111133475029E-3</v>
      </c>
    </row>
    <row r="59" spans="1:25" x14ac:dyDescent="0.6">
      <c r="A59" s="1" t="s">
        <v>65</v>
      </c>
      <c r="C59" s="10">
        <v>6600000</v>
      </c>
      <c r="D59" s="10"/>
      <c r="E59" s="10">
        <v>51681162192</v>
      </c>
      <c r="F59" s="10"/>
      <c r="G59" s="10">
        <v>42382315800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6600000</v>
      </c>
      <c r="R59" s="10"/>
      <c r="S59" s="10">
        <v>6880</v>
      </c>
      <c r="T59" s="10"/>
      <c r="U59" s="10">
        <v>51681162192</v>
      </c>
      <c r="V59" s="10"/>
      <c r="W59" s="10">
        <v>45137822400</v>
      </c>
      <c r="X59" s="10"/>
      <c r="Y59" s="12">
        <v>3.8556387263166581E-3</v>
      </c>
    </row>
    <row r="60" spans="1:25" x14ac:dyDescent="0.6">
      <c r="A60" s="1" t="s">
        <v>66</v>
      </c>
      <c r="C60" s="10">
        <v>2700000</v>
      </c>
      <c r="D60" s="10"/>
      <c r="E60" s="10">
        <v>81868514223</v>
      </c>
      <c r="F60" s="10"/>
      <c r="G60" s="10">
        <v>50884723665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2700000</v>
      </c>
      <c r="R60" s="10"/>
      <c r="S60" s="10">
        <v>19228</v>
      </c>
      <c r="T60" s="10"/>
      <c r="U60" s="10">
        <v>81868514223</v>
      </c>
      <c r="V60" s="10"/>
      <c r="W60" s="10">
        <v>51606702180</v>
      </c>
      <c r="X60" s="10"/>
      <c r="Y60" s="12">
        <v>4.4082055554079697E-3</v>
      </c>
    </row>
    <row r="61" spans="1:25" x14ac:dyDescent="0.6">
      <c r="A61" s="1" t="s">
        <v>67</v>
      </c>
      <c r="C61" s="10">
        <v>81785</v>
      </c>
      <c r="D61" s="10"/>
      <c r="E61" s="10">
        <v>609083570</v>
      </c>
      <c r="F61" s="10"/>
      <c r="G61" s="10">
        <v>1755394604.766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81785</v>
      </c>
      <c r="R61" s="10"/>
      <c r="S61" s="10">
        <v>16900</v>
      </c>
      <c r="T61" s="10"/>
      <c r="U61" s="10">
        <v>609083570</v>
      </c>
      <c r="V61" s="10"/>
      <c r="W61" s="10">
        <v>1373942609.325</v>
      </c>
      <c r="X61" s="10"/>
      <c r="Y61" s="12">
        <v>1.1736114084781433E-4</v>
      </c>
    </row>
    <row r="62" spans="1:25" x14ac:dyDescent="0.6">
      <c r="A62" s="1" t="s">
        <v>68</v>
      </c>
      <c r="C62" s="10">
        <v>12841998</v>
      </c>
      <c r="D62" s="10"/>
      <c r="E62" s="10">
        <v>146929574491</v>
      </c>
      <c r="F62" s="10"/>
      <c r="G62" s="10">
        <v>157655013181.965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12841998</v>
      </c>
      <c r="R62" s="10"/>
      <c r="S62" s="10">
        <v>10800</v>
      </c>
      <c r="T62" s="10"/>
      <c r="U62" s="10">
        <v>146929574491</v>
      </c>
      <c r="V62" s="10"/>
      <c r="W62" s="10">
        <v>137868351608.51999</v>
      </c>
      <c r="X62" s="10"/>
      <c r="Y62" s="12">
        <v>1.1776610552556278E-2</v>
      </c>
    </row>
    <row r="63" spans="1:25" x14ac:dyDescent="0.6">
      <c r="A63" s="1" t="s">
        <v>69</v>
      </c>
      <c r="C63" s="10">
        <v>1700000</v>
      </c>
      <c r="D63" s="10"/>
      <c r="E63" s="10">
        <v>72727376058</v>
      </c>
      <c r="F63" s="10"/>
      <c r="G63" s="10">
        <v>52352637300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1700000</v>
      </c>
      <c r="R63" s="10"/>
      <c r="S63" s="10">
        <v>32021</v>
      </c>
      <c r="T63" s="10"/>
      <c r="U63" s="10">
        <v>72727376058</v>
      </c>
      <c r="V63" s="10"/>
      <c r="W63" s="10">
        <v>54111807585</v>
      </c>
      <c r="X63" s="10"/>
      <c r="Y63" s="12">
        <v>4.6221897686345072E-3</v>
      </c>
    </row>
    <row r="64" spans="1:25" x14ac:dyDescent="0.6">
      <c r="A64" s="1" t="s">
        <v>70</v>
      </c>
      <c r="C64" s="10">
        <v>328467</v>
      </c>
      <c r="D64" s="10"/>
      <c r="E64" s="10">
        <v>2110669503</v>
      </c>
      <c r="F64" s="10"/>
      <c r="G64" s="10">
        <v>10351756147.280399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328467</v>
      </c>
      <c r="R64" s="10"/>
      <c r="S64" s="10">
        <v>33396</v>
      </c>
      <c r="T64" s="10"/>
      <c r="U64" s="10">
        <v>2110669503</v>
      </c>
      <c r="V64" s="10"/>
      <c r="W64" s="10">
        <v>10904215502.604601</v>
      </c>
      <c r="X64" s="10"/>
      <c r="Y64" s="12">
        <v>9.3142985940643784E-4</v>
      </c>
    </row>
    <row r="65" spans="1:25" x14ac:dyDescent="0.6">
      <c r="A65" s="1" t="s">
        <v>71</v>
      </c>
      <c r="C65" s="10">
        <v>1100793</v>
      </c>
      <c r="D65" s="10"/>
      <c r="E65" s="10">
        <v>34206692047</v>
      </c>
      <c r="F65" s="10"/>
      <c r="G65" s="10">
        <v>31722112735.033501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1100793</v>
      </c>
      <c r="R65" s="10"/>
      <c r="S65" s="10">
        <v>23650</v>
      </c>
      <c r="T65" s="10"/>
      <c r="U65" s="10">
        <v>34206692047</v>
      </c>
      <c r="V65" s="10"/>
      <c r="W65" s="10">
        <v>25878853611.022499</v>
      </c>
      <c r="X65" s="10"/>
      <c r="Y65" s="12">
        <v>2.2105521460720275E-3</v>
      </c>
    </row>
    <row r="66" spans="1:25" x14ac:dyDescent="0.6">
      <c r="A66" s="1" t="s">
        <v>72</v>
      </c>
      <c r="C66" s="10">
        <v>5193373</v>
      </c>
      <c r="D66" s="10"/>
      <c r="E66" s="10">
        <v>132042018679</v>
      </c>
      <c r="F66" s="10"/>
      <c r="G66" s="10">
        <v>173768822015.67899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5193373</v>
      </c>
      <c r="R66" s="10"/>
      <c r="S66" s="10">
        <v>10870</v>
      </c>
      <c r="T66" s="10"/>
      <c r="U66" s="10">
        <v>47483519493</v>
      </c>
      <c r="V66" s="10"/>
      <c r="W66" s="10">
        <v>56116075321.165497</v>
      </c>
      <c r="X66" s="10"/>
      <c r="Y66" s="12">
        <v>4.7933928061445023E-3</v>
      </c>
    </row>
    <row r="67" spans="1:25" x14ac:dyDescent="0.6">
      <c r="A67" s="1" t="s">
        <v>73</v>
      </c>
      <c r="C67" s="10">
        <v>3300000</v>
      </c>
      <c r="D67" s="10"/>
      <c r="E67" s="10">
        <v>46060200631</v>
      </c>
      <c r="F67" s="10"/>
      <c r="G67" s="10">
        <v>43858480050</v>
      </c>
      <c r="H67" s="10"/>
      <c r="I67" s="10">
        <v>200000</v>
      </c>
      <c r="J67" s="10"/>
      <c r="K67" s="10">
        <v>2232069420</v>
      </c>
      <c r="L67" s="10"/>
      <c r="M67" s="10">
        <v>0</v>
      </c>
      <c r="N67" s="10"/>
      <c r="O67" s="10">
        <v>0</v>
      </c>
      <c r="P67" s="10"/>
      <c r="Q67" s="10">
        <v>3500000</v>
      </c>
      <c r="R67" s="10"/>
      <c r="S67" s="10">
        <v>14900</v>
      </c>
      <c r="T67" s="10"/>
      <c r="U67" s="10">
        <v>48292270051</v>
      </c>
      <c r="V67" s="10"/>
      <c r="W67" s="10">
        <v>51839707500</v>
      </c>
      <c r="X67" s="10"/>
      <c r="Y67" s="12">
        <v>4.4281086940057635E-3</v>
      </c>
    </row>
    <row r="68" spans="1:25" x14ac:dyDescent="0.6">
      <c r="A68" s="1" t="s">
        <v>74</v>
      </c>
      <c r="C68" s="10">
        <v>467532</v>
      </c>
      <c r="D68" s="10"/>
      <c r="E68" s="10">
        <v>18622875512</v>
      </c>
      <c r="F68" s="10"/>
      <c r="G68" s="10">
        <v>15662081221.02</v>
      </c>
      <c r="H68" s="10"/>
      <c r="I68" s="10">
        <v>224395</v>
      </c>
      <c r="J68" s="10"/>
      <c r="K68" s="10">
        <v>7042764855</v>
      </c>
      <c r="L68" s="10"/>
      <c r="M68" s="10">
        <v>0</v>
      </c>
      <c r="N68" s="10"/>
      <c r="O68" s="10">
        <v>0</v>
      </c>
      <c r="P68" s="10"/>
      <c r="Q68" s="10">
        <v>691927</v>
      </c>
      <c r="R68" s="10"/>
      <c r="S68" s="10">
        <v>30330</v>
      </c>
      <c r="T68" s="10"/>
      <c r="U68" s="10">
        <v>25665640367</v>
      </c>
      <c r="V68" s="10"/>
      <c r="W68" s="10">
        <v>20861278341.835499</v>
      </c>
      <c r="X68" s="10"/>
      <c r="Y68" s="12">
        <v>1.7819546530727611E-3</v>
      </c>
    </row>
    <row r="69" spans="1:25" x14ac:dyDescent="0.6">
      <c r="A69" s="1" t="s">
        <v>75</v>
      </c>
      <c r="C69" s="10">
        <v>3543106</v>
      </c>
      <c r="D69" s="10"/>
      <c r="E69" s="10">
        <v>20962256263</v>
      </c>
      <c r="F69" s="10"/>
      <c r="G69" s="10">
        <v>27049148308.223999</v>
      </c>
      <c r="H69" s="10"/>
      <c r="I69" s="10">
        <v>4000000</v>
      </c>
      <c r="J69" s="10"/>
      <c r="K69" s="10">
        <v>29966055541</v>
      </c>
      <c r="L69" s="10"/>
      <c r="M69" s="10">
        <v>-90669</v>
      </c>
      <c r="N69" s="10"/>
      <c r="O69" s="10">
        <v>657044271</v>
      </c>
      <c r="P69" s="10"/>
      <c r="Q69" s="10">
        <v>7452437</v>
      </c>
      <c r="R69" s="10"/>
      <c r="S69" s="10">
        <v>6830</v>
      </c>
      <c r="T69" s="10"/>
      <c r="U69" s="10">
        <v>50391882241</v>
      </c>
      <c r="V69" s="10"/>
      <c r="W69" s="10">
        <v>50597288848.975502</v>
      </c>
      <c r="X69" s="10"/>
      <c r="Y69" s="12">
        <v>4.3219822304219075E-3</v>
      </c>
    </row>
    <row r="70" spans="1:25" x14ac:dyDescent="0.6">
      <c r="A70" s="1" t="s">
        <v>76</v>
      </c>
      <c r="C70" s="10">
        <v>37145484</v>
      </c>
      <c r="D70" s="10"/>
      <c r="E70" s="10">
        <v>340070103375</v>
      </c>
      <c r="F70" s="10"/>
      <c r="G70" s="10">
        <v>605561281271.28003</v>
      </c>
      <c r="H70" s="10"/>
      <c r="I70" s="10">
        <v>52003678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89149162</v>
      </c>
      <c r="R70" s="10"/>
      <c r="S70" s="10">
        <v>6660</v>
      </c>
      <c r="T70" s="10"/>
      <c r="U70" s="10">
        <v>340070103375</v>
      </c>
      <c r="V70" s="10"/>
      <c r="W70" s="10">
        <v>590200705077.42603</v>
      </c>
      <c r="X70" s="10"/>
      <c r="Y70" s="12">
        <v>5.0414498834926526E-2</v>
      </c>
    </row>
    <row r="71" spans="1:25" x14ac:dyDescent="0.6">
      <c r="A71" s="1" t="s">
        <v>77</v>
      </c>
      <c r="C71" s="10">
        <v>10201307</v>
      </c>
      <c r="D71" s="10"/>
      <c r="E71" s="10">
        <v>131374274848</v>
      </c>
      <c r="F71" s="10"/>
      <c r="G71" s="10">
        <v>264162870268.267</v>
      </c>
      <c r="H71" s="10"/>
      <c r="I71" s="10">
        <v>0</v>
      </c>
      <c r="J71" s="10"/>
      <c r="K71" s="10">
        <v>0</v>
      </c>
      <c r="L71" s="10"/>
      <c r="M71" s="10">
        <v>0</v>
      </c>
      <c r="N71" s="10"/>
      <c r="O71" s="10">
        <v>0</v>
      </c>
      <c r="P71" s="10"/>
      <c r="Q71" s="10">
        <v>10201307</v>
      </c>
      <c r="R71" s="10"/>
      <c r="S71" s="10">
        <v>24200</v>
      </c>
      <c r="T71" s="10"/>
      <c r="U71" s="10">
        <v>131374274848</v>
      </c>
      <c r="V71" s="10"/>
      <c r="W71" s="10">
        <v>245402743205.07001</v>
      </c>
      <c r="X71" s="10"/>
      <c r="Y71" s="12">
        <v>2.0962117132301224E-2</v>
      </c>
    </row>
    <row r="72" spans="1:25" x14ac:dyDescent="0.6">
      <c r="A72" s="1" t="s">
        <v>78</v>
      </c>
      <c r="C72" s="10">
        <v>4500000</v>
      </c>
      <c r="D72" s="10"/>
      <c r="E72" s="10">
        <v>97290201600</v>
      </c>
      <c r="F72" s="10"/>
      <c r="G72" s="10">
        <v>114693489000</v>
      </c>
      <c r="H72" s="10"/>
      <c r="I72" s="10">
        <v>0</v>
      </c>
      <c r="J72" s="10"/>
      <c r="K72" s="10">
        <v>0</v>
      </c>
      <c r="L72" s="10"/>
      <c r="M72" s="10">
        <v>-1375047</v>
      </c>
      <c r="N72" s="10"/>
      <c r="O72" s="10">
        <v>34057632335</v>
      </c>
      <c r="P72" s="10"/>
      <c r="Q72" s="10">
        <v>3124953</v>
      </c>
      <c r="R72" s="10"/>
      <c r="S72" s="10">
        <v>23500</v>
      </c>
      <c r="T72" s="10"/>
      <c r="U72" s="10">
        <v>67561623850</v>
      </c>
      <c r="V72" s="10"/>
      <c r="W72" s="10">
        <v>72999448946.774994</v>
      </c>
      <c r="X72" s="10"/>
      <c r="Y72" s="12">
        <v>6.2355578402683741E-3</v>
      </c>
    </row>
    <row r="73" spans="1:25" x14ac:dyDescent="0.6">
      <c r="A73" s="1" t="s">
        <v>79</v>
      </c>
      <c r="C73" s="10">
        <v>38685131</v>
      </c>
      <c r="D73" s="10"/>
      <c r="E73" s="10">
        <v>226509477475</v>
      </c>
      <c r="F73" s="10"/>
      <c r="G73" s="10">
        <v>402623373306.659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38685131</v>
      </c>
      <c r="R73" s="10"/>
      <c r="S73" s="10">
        <v>11040</v>
      </c>
      <c r="T73" s="10"/>
      <c r="U73" s="10">
        <v>226509477475</v>
      </c>
      <c r="V73" s="10"/>
      <c r="W73" s="10">
        <v>424542697354.87201</v>
      </c>
      <c r="X73" s="10"/>
      <c r="Y73" s="12">
        <v>3.6264116828471041E-2</v>
      </c>
    </row>
    <row r="74" spans="1:25" x14ac:dyDescent="0.6">
      <c r="A74" s="1" t="s">
        <v>80</v>
      </c>
      <c r="C74" s="10">
        <v>22221453</v>
      </c>
      <c r="D74" s="10"/>
      <c r="E74" s="10">
        <v>37618623688</v>
      </c>
      <c r="F74" s="10"/>
      <c r="G74" s="10">
        <v>72828208964.281097</v>
      </c>
      <c r="H74" s="10"/>
      <c r="I74" s="10">
        <v>0</v>
      </c>
      <c r="J74" s="10"/>
      <c r="K74" s="10">
        <v>0</v>
      </c>
      <c r="L74" s="10"/>
      <c r="M74" s="10">
        <v>0</v>
      </c>
      <c r="N74" s="10"/>
      <c r="O74" s="10">
        <v>0</v>
      </c>
      <c r="P74" s="10"/>
      <c r="Q74" s="10">
        <v>22221453</v>
      </c>
      <c r="R74" s="10"/>
      <c r="S74" s="10">
        <v>3060</v>
      </c>
      <c r="T74" s="10"/>
      <c r="U74" s="10">
        <v>37618623688</v>
      </c>
      <c r="V74" s="10"/>
      <c r="W74" s="10">
        <v>67593060185.228996</v>
      </c>
      <c r="X74" s="10"/>
      <c r="Y74" s="12">
        <v>5.7737481921684708E-3</v>
      </c>
    </row>
    <row r="75" spans="1:25" x14ac:dyDescent="0.6">
      <c r="A75" s="1" t="s">
        <v>81</v>
      </c>
      <c r="C75" s="10">
        <v>25979357</v>
      </c>
      <c r="D75" s="10"/>
      <c r="E75" s="10">
        <v>329675935200</v>
      </c>
      <c r="F75" s="10"/>
      <c r="G75" s="10">
        <v>334689146543.01599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25979357</v>
      </c>
      <c r="R75" s="10"/>
      <c r="S75" s="10">
        <v>13080</v>
      </c>
      <c r="T75" s="10"/>
      <c r="U75" s="10">
        <v>329675935200</v>
      </c>
      <c r="V75" s="10"/>
      <c r="W75" s="10">
        <v>337788120122.11798</v>
      </c>
      <c r="X75" s="10"/>
      <c r="Y75" s="12">
        <v>2.8853606310271212E-2</v>
      </c>
    </row>
    <row r="76" spans="1:25" x14ac:dyDescent="0.6">
      <c r="A76" s="1" t="s">
        <v>82</v>
      </c>
      <c r="C76" s="10">
        <v>5000000</v>
      </c>
      <c r="D76" s="10"/>
      <c r="E76" s="10">
        <v>91084448000</v>
      </c>
      <c r="F76" s="10"/>
      <c r="G76" s="10">
        <v>172616782500</v>
      </c>
      <c r="H76" s="10"/>
      <c r="I76" s="10"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5000000</v>
      </c>
      <c r="R76" s="10"/>
      <c r="S76" s="10">
        <v>32000</v>
      </c>
      <c r="T76" s="10"/>
      <c r="U76" s="10">
        <v>91084448000</v>
      </c>
      <c r="V76" s="10"/>
      <c r="W76" s="10">
        <v>159048000000</v>
      </c>
      <c r="X76" s="10"/>
      <c r="Y76" s="12">
        <v>1.3585760135012889E-2</v>
      </c>
    </row>
    <row r="77" spans="1:25" x14ac:dyDescent="0.6">
      <c r="A77" s="1" t="s">
        <v>83</v>
      </c>
      <c r="C77" s="10">
        <v>595424</v>
      </c>
      <c r="D77" s="10"/>
      <c r="E77" s="10">
        <v>114502616130</v>
      </c>
      <c r="F77" s="10"/>
      <c r="G77" s="10">
        <v>94612214167.919998</v>
      </c>
      <c r="H77" s="10"/>
      <c r="I77" s="10">
        <v>4729</v>
      </c>
      <c r="J77" s="10"/>
      <c r="K77" s="10">
        <v>696740853</v>
      </c>
      <c r="L77" s="10"/>
      <c r="M77" s="10">
        <v>0</v>
      </c>
      <c r="N77" s="10"/>
      <c r="O77" s="10">
        <v>0</v>
      </c>
      <c r="P77" s="10"/>
      <c r="Q77" s="10">
        <v>600153</v>
      </c>
      <c r="R77" s="10"/>
      <c r="S77" s="10">
        <v>143201</v>
      </c>
      <c r="T77" s="10"/>
      <c r="U77" s="10">
        <v>115199356983</v>
      </c>
      <c r="V77" s="10"/>
      <c r="W77" s="10">
        <v>85431151819.969696</v>
      </c>
      <c r="X77" s="10"/>
      <c r="Y77" s="12">
        <v>7.2974645181579029E-3</v>
      </c>
    </row>
    <row r="78" spans="1:25" x14ac:dyDescent="0.6">
      <c r="A78" s="1" t="s">
        <v>84</v>
      </c>
      <c r="C78" s="10">
        <v>15640728</v>
      </c>
      <c r="D78" s="10"/>
      <c r="E78" s="10">
        <v>242188363413</v>
      </c>
      <c r="F78" s="10"/>
      <c r="G78" s="10">
        <v>373299452698.284</v>
      </c>
      <c r="H78" s="10"/>
      <c r="I78" s="10"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15640728</v>
      </c>
      <c r="R78" s="10"/>
      <c r="S78" s="10">
        <v>23470</v>
      </c>
      <c r="T78" s="10"/>
      <c r="U78" s="10">
        <v>242188363413</v>
      </c>
      <c r="V78" s="10"/>
      <c r="W78" s="10">
        <v>364903713237.34802</v>
      </c>
      <c r="X78" s="10"/>
      <c r="Y78" s="12">
        <v>3.1169799811491736E-2</v>
      </c>
    </row>
    <row r="79" spans="1:25" x14ac:dyDescent="0.6">
      <c r="A79" s="1" t="s">
        <v>85</v>
      </c>
      <c r="C79" s="10">
        <v>9313336</v>
      </c>
      <c r="D79" s="10"/>
      <c r="E79" s="10">
        <v>115476609875</v>
      </c>
      <c r="F79" s="10"/>
      <c r="G79" s="10">
        <v>74989165371.479996</v>
      </c>
      <c r="H79" s="10"/>
      <c r="I79" s="10">
        <v>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9313336</v>
      </c>
      <c r="R79" s="10"/>
      <c r="S79" s="10">
        <v>7690</v>
      </c>
      <c r="T79" s="10"/>
      <c r="U79" s="10">
        <v>115476609875</v>
      </c>
      <c r="V79" s="10"/>
      <c r="W79" s="10">
        <v>71193417494.651993</v>
      </c>
      <c r="X79" s="10"/>
      <c r="Y79" s="12">
        <v>6.0812879965430073E-3</v>
      </c>
    </row>
    <row r="80" spans="1:25" x14ac:dyDescent="0.6">
      <c r="A80" s="1" t="s">
        <v>86</v>
      </c>
      <c r="C80" s="10">
        <v>218674</v>
      </c>
      <c r="D80" s="10"/>
      <c r="E80" s="10">
        <v>4420652546</v>
      </c>
      <c r="F80" s="10"/>
      <c r="G80" s="10">
        <v>4495271358.9960003</v>
      </c>
      <c r="H80" s="10"/>
      <c r="I80" s="10">
        <v>0</v>
      </c>
      <c r="J80" s="10"/>
      <c r="K80" s="10">
        <v>0</v>
      </c>
      <c r="L80" s="10"/>
      <c r="M80" s="10">
        <v>0</v>
      </c>
      <c r="N80" s="10"/>
      <c r="O80" s="10">
        <v>0</v>
      </c>
      <c r="P80" s="10"/>
      <c r="Q80" s="10">
        <v>218674</v>
      </c>
      <c r="R80" s="10"/>
      <c r="S80" s="10">
        <v>20750</v>
      </c>
      <c r="T80" s="10"/>
      <c r="U80" s="10">
        <v>4420652546</v>
      </c>
      <c r="V80" s="10"/>
      <c r="W80" s="10">
        <v>4510487461.2749996</v>
      </c>
      <c r="X80" s="10"/>
      <c r="Y80" s="12">
        <v>3.852824351193689E-4</v>
      </c>
    </row>
    <row r="81" spans="1:25" x14ac:dyDescent="0.6">
      <c r="A81" s="1" t="s">
        <v>87</v>
      </c>
      <c r="C81" s="10">
        <v>700215</v>
      </c>
      <c r="D81" s="10"/>
      <c r="E81" s="10">
        <v>3263001900</v>
      </c>
      <c r="F81" s="10"/>
      <c r="G81" s="10">
        <v>15821187422.647499</v>
      </c>
      <c r="H81" s="10"/>
      <c r="I81" s="10">
        <v>0</v>
      </c>
      <c r="J81" s="10"/>
      <c r="K81" s="10">
        <v>0</v>
      </c>
      <c r="L81" s="10"/>
      <c r="M81" s="10">
        <v>0</v>
      </c>
      <c r="N81" s="10"/>
      <c r="O81" s="10">
        <v>0</v>
      </c>
      <c r="P81" s="10"/>
      <c r="Q81" s="10">
        <v>700215</v>
      </c>
      <c r="R81" s="10"/>
      <c r="S81" s="10">
        <v>23900</v>
      </c>
      <c r="T81" s="10"/>
      <c r="U81" s="10">
        <v>3263001900</v>
      </c>
      <c r="V81" s="10"/>
      <c r="W81" s="10">
        <v>16635564425.924999</v>
      </c>
      <c r="X81" s="10"/>
      <c r="Y81" s="12">
        <v>1.4209973592951212E-3</v>
      </c>
    </row>
    <row r="82" spans="1:25" x14ac:dyDescent="0.6">
      <c r="A82" s="1" t="s">
        <v>88</v>
      </c>
      <c r="C82" s="10">
        <v>4501321</v>
      </c>
      <c r="D82" s="10"/>
      <c r="E82" s="10">
        <v>114171916604</v>
      </c>
      <c r="F82" s="10"/>
      <c r="G82" s="10">
        <v>125108086395.798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4501321</v>
      </c>
      <c r="R82" s="10"/>
      <c r="S82" s="10">
        <v>28520</v>
      </c>
      <c r="T82" s="10"/>
      <c r="U82" s="10">
        <v>114171916604</v>
      </c>
      <c r="V82" s="10"/>
      <c r="W82" s="10">
        <v>127613827754.226</v>
      </c>
      <c r="X82" s="10"/>
      <c r="Y82" s="12">
        <v>1.0900676863461125E-2</v>
      </c>
    </row>
    <row r="83" spans="1:25" x14ac:dyDescent="0.6">
      <c r="A83" s="1" t="s">
        <v>89</v>
      </c>
      <c r="C83" s="10">
        <v>1843573</v>
      </c>
      <c r="D83" s="10"/>
      <c r="E83" s="10">
        <v>24014845320</v>
      </c>
      <c r="F83" s="10"/>
      <c r="G83" s="10">
        <v>24685172386.5555</v>
      </c>
      <c r="H83" s="10"/>
      <c r="I83" s="10">
        <v>10000000</v>
      </c>
      <c r="J83" s="10"/>
      <c r="K83" s="10">
        <v>138598268000</v>
      </c>
      <c r="L83" s="10"/>
      <c r="M83" s="10">
        <v>0</v>
      </c>
      <c r="N83" s="10"/>
      <c r="O83" s="10">
        <v>0</v>
      </c>
      <c r="P83" s="10"/>
      <c r="Q83" s="10">
        <v>11843573</v>
      </c>
      <c r="R83" s="10"/>
      <c r="S83" s="10">
        <v>13230</v>
      </c>
      <c r="T83" s="10"/>
      <c r="U83" s="10">
        <v>162613113320</v>
      </c>
      <c r="V83" s="10"/>
      <c r="W83" s="10">
        <v>155758162488.79999</v>
      </c>
      <c r="X83" s="10"/>
      <c r="Y83" s="12">
        <v>1.3304744697469938E-2</v>
      </c>
    </row>
    <row r="84" spans="1:25" x14ac:dyDescent="0.6">
      <c r="A84" s="1" t="s">
        <v>90</v>
      </c>
      <c r="C84" s="10">
        <v>3968114</v>
      </c>
      <c r="D84" s="10"/>
      <c r="E84" s="10">
        <v>140240993124</v>
      </c>
      <c r="F84" s="10"/>
      <c r="G84" s="10">
        <v>188353997183.897</v>
      </c>
      <c r="H84" s="10"/>
      <c r="I84" s="10">
        <v>0</v>
      </c>
      <c r="J84" s="10"/>
      <c r="K84" s="10">
        <v>0</v>
      </c>
      <c r="L84" s="10"/>
      <c r="M84" s="10">
        <v>0</v>
      </c>
      <c r="N84" s="10"/>
      <c r="O84" s="10">
        <v>0</v>
      </c>
      <c r="P84" s="10"/>
      <c r="Q84" s="10">
        <v>3968114</v>
      </c>
      <c r="R84" s="10"/>
      <c r="S84" s="10">
        <v>47288</v>
      </c>
      <c r="T84" s="10"/>
      <c r="U84" s="10">
        <v>140240993124</v>
      </c>
      <c r="V84" s="10"/>
      <c r="W84" s="10">
        <v>186527691991.75</v>
      </c>
      <c r="X84" s="10"/>
      <c r="Y84" s="12">
        <v>1.5933054687499875E-2</v>
      </c>
    </row>
    <row r="85" spans="1:25" x14ac:dyDescent="0.6">
      <c r="A85" s="1" t="s">
        <v>91</v>
      </c>
      <c r="C85" s="10">
        <v>4500000</v>
      </c>
      <c r="D85" s="10"/>
      <c r="E85" s="10">
        <v>78523701516</v>
      </c>
      <c r="F85" s="10"/>
      <c r="G85" s="10">
        <v>87044485275</v>
      </c>
      <c r="H85" s="10"/>
      <c r="I85" s="10">
        <v>0</v>
      </c>
      <c r="J85" s="10"/>
      <c r="K85" s="10">
        <v>0</v>
      </c>
      <c r="L85" s="10"/>
      <c r="M85" s="10">
        <v>0</v>
      </c>
      <c r="N85" s="10"/>
      <c r="O85" s="10">
        <v>0</v>
      </c>
      <c r="P85" s="10"/>
      <c r="Q85" s="10">
        <v>4500000</v>
      </c>
      <c r="R85" s="10"/>
      <c r="S85" s="10">
        <v>17180</v>
      </c>
      <c r="T85" s="10"/>
      <c r="U85" s="10">
        <v>78523701516</v>
      </c>
      <c r="V85" s="10"/>
      <c r="W85" s="10">
        <v>76850005500</v>
      </c>
      <c r="X85" s="10"/>
      <c r="Y85" s="12">
        <v>6.5644694752365401E-3</v>
      </c>
    </row>
    <row r="86" spans="1:25" x14ac:dyDescent="0.6">
      <c r="A86" s="1" t="s">
        <v>92</v>
      </c>
      <c r="C86" s="10">
        <v>9352522</v>
      </c>
      <c r="D86" s="10"/>
      <c r="E86" s="10">
        <v>22426804005</v>
      </c>
      <c r="F86" s="10"/>
      <c r="G86" s="10">
        <v>18779686478.082001</v>
      </c>
      <c r="H86" s="10"/>
      <c r="I86" s="10">
        <v>1500000</v>
      </c>
      <c r="J86" s="10"/>
      <c r="K86" s="10">
        <v>2878620146</v>
      </c>
      <c r="L86" s="10"/>
      <c r="M86" s="10">
        <v>0</v>
      </c>
      <c r="N86" s="10"/>
      <c r="O86" s="10">
        <v>0</v>
      </c>
      <c r="P86" s="10"/>
      <c r="Q86" s="10">
        <v>10852522</v>
      </c>
      <c r="R86" s="10"/>
      <c r="S86" s="10">
        <v>1968</v>
      </c>
      <c r="T86" s="10"/>
      <c r="U86" s="10">
        <v>25305424151</v>
      </c>
      <c r="V86" s="10"/>
      <c r="W86" s="10">
        <v>21230684570.388802</v>
      </c>
      <c r="X86" s="10"/>
      <c r="Y86" s="12">
        <v>1.8135090543447351E-3</v>
      </c>
    </row>
    <row r="87" spans="1:25" x14ac:dyDescent="0.6">
      <c r="A87" s="1" t="s">
        <v>93</v>
      </c>
      <c r="C87" s="10">
        <v>5985523</v>
      </c>
      <c r="D87" s="10"/>
      <c r="E87" s="10">
        <v>46204522677</v>
      </c>
      <c r="F87" s="10"/>
      <c r="G87" s="10">
        <v>46230794003.425499</v>
      </c>
      <c r="H87" s="10"/>
      <c r="I87" s="10">
        <v>0</v>
      </c>
      <c r="J87" s="10"/>
      <c r="K87" s="10">
        <v>0</v>
      </c>
      <c r="L87" s="10"/>
      <c r="M87" s="10">
        <v>0</v>
      </c>
      <c r="N87" s="10"/>
      <c r="O87" s="10">
        <v>0</v>
      </c>
      <c r="P87" s="10"/>
      <c r="Q87" s="10">
        <v>5985523</v>
      </c>
      <c r="R87" s="10"/>
      <c r="S87" s="10">
        <v>4190</v>
      </c>
      <c r="T87" s="10"/>
      <c r="U87" s="10">
        <v>27439162121</v>
      </c>
      <c r="V87" s="10"/>
      <c r="W87" s="10">
        <v>24930119288.848499</v>
      </c>
      <c r="X87" s="10"/>
      <c r="Y87" s="12">
        <v>2.1295119762307843E-3</v>
      </c>
    </row>
    <row r="88" spans="1:25" x14ac:dyDescent="0.6">
      <c r="A88" s="1" t="s">
        <v>94</v>
      </c>
      <c r="C88" s="10">
        <v>886900</v>
      </c>
      <c r="D88" s="10"/>
      <c r="E88" s="10">
        <v>11337242700</v>
      </c>
      <c r="F88" s="10"/>
      <c r="G88" s="10">
        <v>26792521298.549999</v>
      </c>
      <c r="H88" s="10"/>
      <c r="I88" s="10">
        <v>0</v>
      </c>
      <c r="J88" s="10"/>
      <c r="K88" s="10">
        <v>0</v>
      </c>
      <c r="L88" s="10"/>
      <c r="M88" s="10">
        <v>0</v>
      </c>
      <c r="N88" s="10"/>
      <c r="O88" s="10">
        <v>0</v>
      </c>
      <c r="P88" s="10"/>
      <c r="Q88" s="10">
        <v>886900</v>
      </c>
      <c r="R88" s="10"/>
      <c r="S88" s="10">
        <v>29000</v>
      </c>
      <c r="T88" s="10"/>
      <c r="U88" s="10">
        <v>11337242700</v>
      </c>
      <c r="V88" s="10"/>
      <c r="W88" s="10">
        <v>25567065405</v>
      </c>
      <c r="X88" s="10"/>
      <c r="Y88" s="12">
        <v>2.1839194328034063E-3</v>
      </c>
    </row>
    <row r="89" spans="1:25" x14ac:dyDescent="0.6">
      <c r="A89" s="1" t="s">
        <v>95</v>
      </c>
      <c r="C89" s="10">
        <v>0</v>
      </c>
      <c r="D89" s="10"/>
      <c r="E89" s="10">
        <v>0</v>
      </c>
      <c r="F89" s="10"/>
      <c r="G89" s="10">
        <v>0</v>
      </c>
      <c r="H89" s="10"/>
      <c r="I89" s="10">
        <v>4680256</v>
      </c>
      <c r="J89" s="10"/>
      <c r="K89" s="10">
        <v>54512100991</v>
      </c>
      <c r="L89" s="10"/>
      <c r="M89" s="10">
        <v>0</v>
      </c>
      <c r="N89" s="10"/>
      <c r="O89" s="10">
        <v>0</v>
      </c>
      <c r="P89" s="10"/>
      <c r="Q89" s="10">
        <v>4680256</v>
      </c>
      <c r="R89" s="10"/>
      <c r="S89" s="10">
        <v>11610</v>
      </c>
      <c r="T89" s="10"/>
      <c r="U89" s="10">
        <v>54512100991</v>
      </c>
      <c r="V89" s="10"/>
      <c r="W89" s="10">
        <v>54014462415.648003</v>
      </c>
      <c r="X89" s="10"/>
      <c r="Y89" s="12">
        <v>4.6138746177296327E-3</v>
      </c>
    </row>
    <row r="90" spans="1:25" x14ac:dyDescent="0.6">
      <c r="A90" s="1" t="s">
        <v>96</v>
      </c>
      <c r="C90" s="10">
        <v>0</v>
      </c>
      <c r="D90" s="10"/>
      <c r="E90" s="10">
        <v>0</v>
      </c>
      <c r="F90" s="10"/>
      <c r="G90" s="10">
        <v>0</v>
      </c>
      <c r="H90" s="10"/>
      <c r="I90" s="10">
        <v>5237332</v>
      </c>
      <c r="J90" s="10"/>
      <c r="K90" s="10">
        <v>0</v>
      </c>
      <c r="L90" s="10"/>
      <c r="M90" s="10">
        <v>0</v>
      </c>
      <c r="N90" s="10"/>
      <c r="O90" s="10">
        <v>0</v>
      </c>
      <c r="P90" s="10"/>
      <c r="Q90" s="10">
        <v>5237332</v>
      </c>
      <c r="R90" s="10"/>
      <c r="S90" s="10">
        <v>3190</v>
      </c>
      <c r="T90" s="10"/>
      <c r="U90" s="10">
        <v>18765360556</v>
      </c>
      <c r="V90" s="10"/>
      <c r="W90" s="10">
        <v>16607681899.974001</v>
      </c>
      <c r="X90" s="10"/>
      <c r="Y90" s="12">
        <v>1.4186156549698323E-3</v>
      </c>
    </row>
    <row r="91" spans="1:25" x14ac:dyDescent="0.6">
      <c r="A91" s="1" t="s">
        <v>106</v>
      </c>
      <c r="C91" s="10">
        <v>0</v>
      </c>
      <c r="D91" s="10"/>
      <c r="E91" s="10">
        <v>0</v>
      </c>
      <c r="F91" s="10"/>
      <c r="G91" s="10">
        <v>0</v>
      </c>
      <c r="H91" s="10"/>
      <c r="I91" s="10">
        <v>10386746</v>
      </c>
      <c r="J91" s="10"/>
      <c r="K91" s="10">
        <v>0</v>
      </c>
      <c r="L91" s="10"/>
      <c r="M91" s="10">
        <v>0</v>
      </c>
      <c r="N91" s="10"/>
      <c r="O91" s="10">
        <v>0</v>
      </c>
      <c r="P91" s="10"/>
      <c r="Q91" s="10">
        <v>10386746</v>
      </c>
      <c r="R91" s="10"/>
      <c r="S91" s="10">
        <v>8300</v>
      </c>
      <c r="T91" s="10"/>
      <c r="U91" s="10">
        <v>84558499186</v>
      </c>
      <c r="V91" s="10"/>
      <c r="W91" s="10">
        <v>85697042348.789993</v>
      </c>
      <c r="X91" s="10"/>
      <c r="Y91" s="12">
        <v>7.3201766864764246E-3</v>
      </c>
    </row>
    <row r="92" spans="1:25" ht="25.5" thickBot="1" x14ac:dyDescent="0.65">
      <c r="C92" s="10"/>
      <c r="D92" s="10"/>
      <c r="E92" s="11">
        <f>SUM(E9:E91)</f>
        <v>6532136622132</v>
      </c>
      <c r="F92" s="10"/>
      <c r="G92" s="11">
        <f>SUM(G9:G91)</f>
        <v>9278203502290.3477</v>
      </c>
      <c r="H92" s="10"/>
      <c r="I92" s="10"/>
      <c r="J92" s="10"/>
      <c r="K92" s="11">
        <f>SUM(K9:K91)</f>
        <v>365456775055</v>
      </c>
      <c r="L92" s="10"/>
      <c r="M92" s="10"/>
      <c r="N92" s="10"/>
      <c r="O92" s="11">
        <f>SUM(O9:O91)</f>
        <v>61314059635</v>
      </c>
      <c r="P92" s="10"/>
      <c r="Q92" s="10"/>
      <c r="R92" s="10"/>
      <c r="S92" s="10"/>
      <c r="T92" s="10"/>
      <c r="U92" s="11">
        <f>SUM(U9:U91)</f>
        <v>6860604912763</v>
      </c>
      <c r="V92" s="10"/>
      <c r="W92" s="11">
        <f>SUM(W9:W91)</f>
        <v>9191324150735.9688</v>
      </c>
      <c r="X92" s="10"/>
      <c r="Y92" s="13">
        <f>SUM(Y9:Y91)</f>
        <v>0.7851159727569661</v>
      </c>
    </row>
    <row r="93" spans="1:25" ht="25.5" thickTop="1" x14ac:dyDescent="0.6">
      <c r="G93" s="3"/>
      <c r="W93" s="3"/>
    </row>
    <row r="94" spans="1:25" x14ac:dyDescent="0.6">
      <c r="G94" s="3"/>
      <c r="W94" s="3"/>
      <c r="Y94" s="20"/>
    </row>
    <row r="95" spans="1:25" x14ac:dyDescent="0.6">
      <c r="G95" s="14"/>
      <c r="W95" s="1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topLeftCell="H19" workbookViewId="0">
      <selection activeCell="AE14" sqref="A13:AE14"/>
    </sheetView>
  </sheetViews>
  <sheetFormatPr defaultRowHeight="24" x14ac:dyDescent="0.55000000000000004"/>
  <cols>
    <col min="1" max="1" width="33.140625" style="7" bestFit="1" customWidth="1"/>
    <col min="2" max="2" width="1" style="7" customWidth="1"/>
    <col min="3" max="3" width="24.140625" style="7" bestFit="1" customWidth="1"/>
    <col min="4" max="4" width="1" style="7" customWidth="1"/>
    <col min="5" max="5" width="22" style="7" bestFit="1" customWidth="1"/>
    <col min="6" max="6" width="1" style="7" customWidth="1"/>
    <col min="7" max="7" width="14.140625" style="7" bestFit="1" customWidth="1"/>
    <col min="8" max="8" width="1" style="7" customWidth="1"/>
    <col min="9" max="9" width="17.28515625" style="7" bestFit="1" customWidth="1"/>
    <col min="10" max="10" width="1" style="7" customWidth="1"/>
    <col min="11" max="11" width="10.28515625" style="7" bestFit="1" customWidth="1"/>
    <col min="12" max="12" width="1" style="7" customWidth="1"/>
    <col min="13" max="13" width="10.28515625" style="7" bestFit="1" customWidth="1"/>
    <col min="14" max="14" width="1" style="7" customWidth="1"/>
    <col min="15" max="15" width="8.42578125" style="7" bestFit="1" customWidth="1"/>
    <col min="16" max="16" width="1" style="7" customWidth="1"/>
    <col min="17" max="17" width="17.140625" style="7" bestFit="1" customWidth="1"/>
    <col min="18" max="18" width="1" style="7" customWidth="1"/>
    <col min="19" max="19" width="22.140625" style="7" bestFit="1" customWidth="1"/>
    <col min="20" max="20" width="1" style="7" customWidth="1"/>
    <col min="21" max="21" width="8.42578125" style="7" bestFit="1" customWidth="1"/>
    <col min="22" max="22" width="1" style="7" customWidth="1"/>
    <col min="23" max="23" width="17.140625" style="7" bestFit="1" customWidth="1"/>
    <col min="24" max="24" width="1" style="7" customWidth="1"/>
    <col min="25" max="25" width="6.42578125" style="7" bestFit="1" customWidth="1"/>
    <col min="26" max="26" width="1" style="7" customWidth="1"/>
    <col min="27" max="27" width="14.28515625" style="7" bestFit="1" customWidth="1"/>
    <col min="28" max="28" width="1.5703125" style="7" customWidth="1"/>
    <col min="29" max="29" width="8.42578125" style="7" bestFit="1" customWidth="1"/>
    <col min="30" max="30" width="1" style="7" customWidth="1"/>
    <col min="31" max="31" width="21" style="7" bestFit="1" customWidth="1"/>
    <col min="32" max="32" width="1" style="7" customWidth="1"/>
    <col min="33" max="33" width="17.140625" style="7" bestFit="1" customWidth="1"/>
    <col min="34" max="34" width="1" style="7" customWidth="1"/>
    <col min="35" max="35" width="22.140625" style="7" bestFit="1" customWidth="1"/>
    <col min="36" max="36" width="1" style="7" customWidth="1"/>
    <col min="37" max="37" width="33.42578125" style="7" bestFit="1" customWidth="1"/>
    <col min="38" max="38" width="1" style="7" customWidth="1"/>
    <col min="39" max="39" width="9.140625" style="7" customWidth="1"/>
    <col min="40" max="16384" width="9.140625" style="7"/>
  </cols>
  <sheetData>
    <row r="2" spans="1:37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24.75" x14ac:dyDescent="0.5500000000000000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6" spans="1:37" ht="24.75" x14ac:dyDescent="0.55000000000000004">
      <c r="A6" s="34" t="s">
        <v>109</v>
      </c>
      <c r="B6" s="34" t="s">
        <v>109</v>
      </c>
      <c r="C6" s="34" t="s">
        <v>109</v>
      </c>
      <c r="D6" s="34" t="s">
        <v>109</v>
      </c>
      <c r="E6" s="34" t="s">
        <v>109</v>
      </c>
      <c r="F6" s="34" t="s">
        <v>109</v>
      </c>
      <c r="G6" s="34" t="s">
        <v>109</v>
      </c>
      <c r="H6" s="34" t="s">
        <v>109</v>
      </c>
      <c r="I6" s="34" t="s">
        <v>109</v>
      </c>
      <c r="J6" s="34" t="s">
        <v>109</v>
      </c>
      <c r="K6" s="34" t="s">
        <v>109</v>
      </c>
      <c r="L6" s="34" t="s">
        <v>109</v>
      </c>
      <c r="M6" s="34" t="s">
        <v>109</v>
      </c>
      <c r="O6" s="34" t="s">
        <v>205</v>
      </c>
      <c r="P6" s="34" t="s">
        <v>4</v>
      </c>
      <c r="Q6" s="34" t="s">
        <v>4</v>
      </c>
      <c r="R6" s="34" t="s">
        <v>4</v>
      </c>
      <c r="S6" s="34" t="s">
        <v>4</v>
      </c>
      <c r="U6" s="34" t="s">
        <v>5</v>
      </c>
      <c r="V6" s="34" t="s">
        <v>5</v>
      </c>
      <c r="W6" s="34" t="s">
        <v>5</v>
      </c>
      <c r="X6" s="34" t="s">
        <v>5</v>
      </c>
      <c r="Y6" s="34" t="s">
        <v>5</v>
      </c>
      <c r="Z6" s="34" t="s">
        <v>5</v>
      </c>
      <c r="AA6" s="34" t="s">
        <v>5</v>
      </c>
      <c r="AC6" s="34" t="s">
        <v>6</v>
      </c>
      <c r="AD6" s="34" t="s">
        <v>6</v>
      </c>
      <c r="AE6" s="34" t="s">
        <v>6</v>
      </c>
      <c r="AF6" s="34" t="s">
        <v>6</v>
      </c>
      <c r="AG6" s="34" t="s">
        <v>6</v>
      </c>
      <c r="AH6" s="34" t="s">
        <v>6</v>
      </c>
      <c r="AI6" s="34" t="s">
        <v>6</v>
      </c>
      <c r="AJ6" s="34" t="s">
        <v>6</v>
      </c>
      <c r="AK6" s="34" t="s">
        <v>6</v>
      </c>
    </row>
    <row r="7" spans="1:37" ht="24.75" x14ac:dyDescent="0.55000000000000004">
      <c r="A7" s="35" t="s">
        <v>110</v>
      </c>
      <c r="C7" s="35" t="s">
        <v>111</v>
      </c>
      <c r="E7" s="35" t="s">
        <v>112</v>
      </c>
      <c r="G7" s="35" t="s">
        <v>113</v>
      </c>
      <c r="I7" s="35" t="s">
        <v>114</v>
      </c>
      <c r="K7" s="35" t="s">
        <v>115</v>
      </c>
      <c r="M7" s="35" t="s">
        <v>108</v>
      </c>
      <c r="O7" s="35" t="s">
        <v>7</v>
      </c>
      <c r="Q7" s="35" t="s">
        <v>8</v>
      </c>
      <c r="S7" s="35" t="s">
        <v>9</v>
      </c>
      <c r="U7" s="34" t="s">
        <v>10</v>
      </c>
      <c r="V7" s="34" t="s">
        <v>10</v>
      </c>
      <c r="W7" s="34" t="s">
        <v>10</v>
      </c>
      <c r="Y7" s="34" t="s">
        <v>11</v>
      </c>
      <c r="Z7" s="34" t="s">
        <v>11</v>
      </c>
      <c r="AA7" s="34" t="s">
        <v>11</v>
      </c>
      <c r="AC7" s="35" t="s">
        <v>7</v>
      </c>
      <c r="AE7" s="35" t="s">
        <v>116</v>
      </c>
      <c r="AG7" s="35" t="s">
        <v>8</v>
      </c>
      <c r="AI7" s="35" t="s">
        <v>9</v>
      </c>
      <c r="AK7" s="35" t="s">
        <v>13</v>
      </c>
    </row>
    <row r="8" spans="1:37" ht="24.75" x14ac:dyDescent="0.55000000000000004">
      <c r="A8" s="34" t="s">
        <v>110</v>
      </c>
      <c r="C8" s="34" t="s">
        <v>111</v>
      </c>
      <c r="E8" s="34" t="s">
        <v>112</v>
      </c>
      <c r="G8" s="34" t="s">
        <v>113</v>
      </c>
      <c r="I8" s="34" t="s">
        <v>114</v>
      </c>
      <c r="K8" s="34" t="s">
        <v>115</v>
      </c>
      <c r="M8" s="34" t="s">
        <v>108</v>
      </c>
      <c r="O8" s="34" t="s">
        <v>7</v>
      </c>
      <c r="Q8" s="34" t="s">
        <v>8</v>
      </c>
      <c r="S8" s="34" t="s">
        <v>9</v>
      </c>
      <c r="U8" s="34" t="s">
        <v>7</v>
      </c>
      <c r="W8" s="34" t="s">
        <v>8</v>
      </c>
      <c r="Y8" s="34" t="s">
        <v>7</v>
      </c>
      <c r="AA8" s="37" t="s">
        <v>14</v>
      </c>
      <c r="AC8" s="34" t="s">
        <v>7</v>
      </c>
      <c r="AE8" s="34" t="s">
        <v>116</v>
      </c>
      <c r="AG8" s="34" t="s">
        <v>8</v>
      </c>
      <c r="AI8" s="34" t="s">
        <v>9</v>
      </c>
      <c r="AK8" s="34" t="s">
        <v>13</v>
      </c>
    </row>
    <row r="9" spans="1:37" x14ac:dyDescent="0.55000000000000004">
      <c r="A9" s="7" t="s">
        <v>101</v>
      </c>
      <c r="C9" s="9" t="s">
        <v>117</v>
      </c>
      <c r="D9" s="9"/>
      <c r="E9" s="9" t="s">
        <v>117</v>
      </c>
      <c r="F9" s="9"/>
      <c r="G9" s="9" t="s">
        <v>118</v>
      </c>
      <c r="H9" s="9"/>
      <c r="I9" s="9" t="s">
        <v>119</v>
      </c>
      <c r="J9" s="9"/>
      <c r="K9" s="8">
        <v>0</v>
      </c>
      <c r="L9" s="9"/>
      <c r="M9" s="8">
        <v>0</v>
      </c>
      <c r="N9" s="9"/>
      <c r="O9" s="8">
        <v>28380</v>
      </c>
      <c r="P9" s="9"/>
      <c r="Q9" s="8">
        <v>23744208058</v>
      </c>
      <c r="R9" s="9"/>
      <c r="S9" s="8">
        <v>27300839445</v>
      </c>
      <c r="T9" s="9"/>
      <c r="U9" s="8">
        <v>2649</v>
      </c>
      <c r="V9" s="9"/>
      <c r="W9" s="8">
        <v>2559435336</v>
      </c>
      <c r="X9" s="9"/>
      <c r="Y9" s="8">
        <v>0</v>
      </c>
      <c r="Z9" s="9"/>
      <c r="AA9" s="8">
        <v>0</v>
      </c>
      <c r="AB9" s="8"/>
      <c r="AC9" s="8">
        <v>31029</v>
      </c>
      <c r="AD9" s="9"/>
      <c r="AE9" s="8">
        <v>981000</v>
      </c>
      <c r="AF9" s="9"/>
      <c r="AG9" s="8">
        <v>26303643394</v>
      </c>
      <c r="AH9" s="9"/>
      <c r="AI9" s="8">
        <v>30433931849</v>
      </c>
      <c r="AJ9" s="9"/>
      <c r="AK9" s="12">
        <v>2.5996434916870587E-3</v>
      </c>
    </row>
    <row r="10" spans="1:37" x14ac:dyDescent="0.55000000000000004">
      <c r="A10" s="7" t="s">
        <v>120</v>
      </c>
      <c r="C10" s="9" t="s">
        <v>117</v>
      </c>
      <c r="D10" s="9"/>
      <c r="E10" s="9" t="s">
        <v>117</v>
      </c>
      <c r="F10" s="9"/>
      <c r="G10" s="9" t="s">
        <v>121</v>
      </c>
      <c r="H10" s="9"/>
      <c r="I10" s="9" t="s">
        <v>122</v>
      </c>
      <c r="J10" s="9"/>
      <c r="K10" s="8">
        <v>0</v>
      </c>
      <c r="L10" s="9"/>
      <c r="M10" s="8">
        <v>0</v>
      </c>
      <c r="N10" s="9"/>
      <c r="O10" s="8">
        <v>91619</v>
      </c>
      <c r="P10" s="9"/>
      <c r="Q10" s="8">
        <v>76079816686</v>
      </c>
      <c r="R10" s="9"/>
      <c r="S10" s="8">
        <v>87846512695</v>
      </c>
      <c r="T10" s="9"/>
      <c r="U10" s="8">
        <v>0</v>
      </c>
      <c r="V10" s="9"/>
      <c r="W10" s="8">
        <v>0</v>
      </c>
      <c r="X10" s="9"/>
      <c r="Y10" s="8">
        <v>0</v>
      </c>
      <c r="Z10" s="9"/>
      <c r="AA10" s="8">
        <v>0</v>
      </c>
      <c r="AB10" s="8"/>
      <c r="AC10" s="8">
        <v>91619</v>
      </c>
      <c r="AD10" s="9"/>
      <c r="AE10" s="8">
        <v>973618</v>
      </c>
      <c r="AF10" s="9"/>
      <c r="AG10" s="8">
        <v>76079816686</v>
      </c>
      <c r="AH10" s="9"/>
      <c r="AI10" s="8">
        <v>89185739696</v>
      </c>
      <c r="AJ10" s="9"/>
      <c r="AK10" s="12">
        <v>7.6181785811425063E-3</v>
      </c>
    </row>
    <row r="11" spans="1:37" x14ac:dyDescent="0.55000000000000004">
      <c r="A11" s="7" t="s">
        <v>123</v>
      </c>
      <c r="C11" s="9" t="s">
        <v>117</v>
      </c>
      <c r="D11" s="9"/>
      <c r="E11" s="9" t="s">
        <v>117</v>
      </c>
      <c r="F11" s="9"/>
      <c r="G11" s="9" t="s">
        <v>124</v>
      </c>
      <c r="H11" s="9"/>
      <c r="I11" s="9" t="s">
        <v>125</v>
      </c>
      <c r="J11" s="9"/>
      <c r="K11" s="8">
        <v>0</v>
      </c>
      <c r="L11" s="9"/>
      <c r="M11" s="8">
        <v>0</v>
      </c>
      <c r="N11" s="9"/>
      <c r="O11" s="8">
        <v>482778</v>
      </c>
      <c r="P11" s="9"/>
      <c r="Q11" s="8">
        <v>388550136719</v>
      </c>
      <c r="R11" s="9"/>
      <c r="S11" s="8">
        <v>455292501216</v>
      </c>
      <c r="T11" s="9"/>
      <c r="U11" s="8">
        <v>0</v>
      </c>
      <c r="V11" s="9"/>
      <c r="W11" s="8">
        <v>0</v>
      </c>
      <c r="X11" s="9"/>
      <c r="Y11" s="8">
        <v>0</v>
      </c>
      <c r="Z11" s="9"/>
      <c r="AA11" s="8">
        <v>0</v>
      </c>
      <c r="AB11" s="8"/>
      <c r="AC11" s="8">
        <v>482778</v>
      </c>
      <c r="AD11" s="9"/>
      <c r="AE11" s="8">
        <v>961000</v>
      </c>
      <c r="AF11" s="9"/>
      <c r="AG11" s="8">
        <v>388550136719</v>
      </c>
      <c r="AH11" s="9"/>
      <c r="AI11" s="8">
        <v>463865567124</v>
      </c>
      <c r="AJ11" s="9"/>
      <c r="AK11" s="12">
        <v>3.9623046689291189E-2</v>
      </c>
    </row>
    <row r="12" spans="1:37" x14ac:dyDescent="0.55000000000000004">
      <c r="A12" s="7" t="s">
        <v>126</v>
      </c>
      <c r="C12" s="9" t="s">
        <v>117</v>
      </c>
      <c r="D12" s="9"/>
      <c r="E12" s="9" t="s">
        <v>117</v>
      </c>
      <c r="F12" s="9"/>
      <c r="G12" s="9" t="s">
        <v>127</v>
      </c>
      <c r="H12" s="9"/>
      <c r="I12" s="9" t="s">
        <v>128</v>
      </c>
      <c r="J12" s="9"/>
      <c r="K12" s="8">
        <v>0</v>
      </c>
      <c r="L12" s="9"/>
      <c r="M12" s="8">
        <v>0</v>
      </c>
      <c r="N12" s="9"/>
      <c r="O12" s="8">
        <v>2348</v>
      </c>
      <c r="P12" s="9"/>
      <c r="Q12" s="8">
        <v>1874064383</v>
      </c>
      <c r="R12" s="9"/>
      <c r="S12" s="8">
        <v>2094644408</v>
      </c>
      <c r="T12" s="9"/>
      <c r="U12" s="8">
        <v>0</v>
      </c>
      <c r="V12" s="9"/>
      <c r="W12" s="8">
        <v>0</v>
      </c>
      <c r="X12" s="9"/>
      <c r="Y12" s="8">
        <v>0</v>
      </c>
      <c r="Z12" s="9"/>
      <c r="AA12" s="8">
        <v>0</v>
      </c>
      <c r="AB12" s="8"/>
      <c r="AC12" s="8">
        <v>2348</v>
      </c>
      <c r="AD12" s="9"/>
      <c r="AE12" s="8">
        <v>904202</v>
      </c>
      <c r="AF12" s="9"/>
      <c r="AG12" s="8">
        <v>1874064383</v>
      </c>
      <c r="AH12" s="9"/>
      <c r="AI12" s="8">
        <v>2122681490</v>
      </c>
      <c r="AJ12" s="9"/>
      <c r="AK12" s="12">
        <v>1.8131785100203562E-4</v>
      </c>
    </row>
    <row r="13" spans="1:37" x14ac:dyDescent="0.55000000000000004">
      <c r="A13" s="7" t="s">
        <v>102</v>
      </c>
      <c r="C13" s="9" t="s">
        <v>117</v>
      </c>
      <c r="D13" s="9"/>
      <c r="E13" s="9" t="s">
        <v>117</v>
      </c>
      <c r="F13" s="9"/>
      <c r="G13" s="9" t="s">
        <v>129</v>
      </c>
      <c r="H13" s="9"/>
      <c r="I13" s="9" t="s">
        <v>130</v>
      </c>
      <c r="J13" s="9"/>
      <c r="K13" s="8">
        <v>0</v>
      </c>
      <c r="L13" s="9"/>
      <c r="M13" s="8">
        <v>0</v>
      </c>
      <c r="N13" s="9"/>
      <c r="O13" s="8">
        <v>76584</v>
      </c>
      <c r="P13" s="9"/>
      <c r="Q13" s="8">
        <v>57824140835</v>
      </c>
      <c r="R13" s="9"/>
      <c r="S13" s="8">
        <v>67166389676</v>
      </c>
      <c r="T13" s="9"/>
      <c r="U13" s="8">
        <v>2055</v>
      </c>
      <c r="V13" s="9"/>
      <c r="W13" s="8">
        <v>1810034153</v>
      </c>
      <c r="X13" s="9"/>
      <c r="Y13" s="8">
        <v>0</v>
      </c>
      <c r="Z13" s="9"/>
      <c r="AA13" s="8">
        <v>0</v>
      </c>
      <c r="AB13" s="8"/>
      <c r="AC13" s="8">
        <v>78639</v>
      </c>
      <c r="AD13" s="9"/>
      <c r="AE13" s="8">
        <v>889999</v>
      </c>
      <c r="AF13" s="9"/>
      <c r="AG13" s="8">
        <v>59634174987</v>
      </c>
      <c r="AH13" s="9"/>
      <c r="AI13" s="8">
        <v>69975945921</v>
      </c>
      <c r="AJ13" s="9"/>
      <c r="AK13" s="12">
        <v>5.9772924934820906E-3</v>
      </c>
    </row>
    <row r="14" spans="1:37" x14ac:dyDescent="0.55000000000000004">
      <c r="A14" s="7" t="s">
        <v>100</v>
      </c>
      <c r="C14" s="9" t="s">
        <v>117</v>
      </c>
      <c r="D14" s="9"/>
      <c r="E14" s="9" t="s">
        <v>117</v>
      </c>
      <c r="F14" s="9"/>
      <c r="G14" s="9" t="s">
        <v>131</v>
      </c>
      <c r="H14" s="9"/>
      <c r="I14" s="9" t="s">
        <v>132</v>
      </c>
      <c r="J14" s="9"/>
      <c r="K14" s="8">
        <v>0</v>
      </c>
      <c r="L14" s="9"/>
      <c r="M14" s="8">
        <v>0</v>
      </c>
      <c r="N14" s="9"/>
      <c r="O14" s="8">
        <v>14881</v>
      </c>
      <c r="P14" s="9"/>
      <c r="Q14" s="8">
        <v>10961994450</v>
      </c>
      <c r="R14" s="9"/>
      <c r="S14" s="8">
        <v>12944123452</v>
      </c>
      <c r="T14" s="9"/>
      <c r="U14" s="8">
        <v>19549</v>
      </c>
      <c r="V14" s="9"/>
      <c r="W14" s="8">
        <v>17049840494</v>
      </c>
      <c r="X14" s="9"/>
      <c r="Y14" s="8">
        <v>0</v>
      </c>
      <c r="Z14" s="9"/>
      <c r="AA14" s="8">
        <v>0</v>
      </c>
      <c r="AB14" s="8"/>
      <c r="AC14" s="8">
        <v>34430</v>
      </c>
      <c r="AD14" s="9"/>
      <c r="AE14" s="8">
        <v>876703</v>
      </c>
      <c r="AF14" s="9"/>
      <c r="AG14" s="8">
        <v>28011834943</v>
      </c>
      <c r="AH14" s="9"/>
      <c r="AI14" s="8">
        <v>30179413279</v>
      </c>
      <c r="AJ14" s="9"/>
      <c r="AK14" s="12">
        <v>2.5779027075091597E-3</v>
      </c>
    </row>
    <row r="15" spans="1:37" x14ac:dyDescent="0.55000000000000004">
      <c r="A15" s="7" t="s">
        <v>107</v>
      </c>
      <c r="C15" s="9" t="s">
        <v>117</v>
      </c>
      <c r="D15" s="9"/>
      <c r="E15" s="9" t="s">
        <v>117</v>
      </c>
      <c r="F15" s="9"/>
      <c r="G15" s="9" t="s">
        <v>133</v>
      </c>
      <c r="H15" s="9"/>
      <c r="I15" s="9" t="s">
        <v>134</v>
      </c>
      <c r="J15" s="9"/>
      <c r="K15" s="8">
        <v>0</v>
      </c>
      <c r="L15" s="9"/>
      <c r="M15" s="8">
        <v>0</v>
      </c>
      <c r="N15" s="9"/>
      <c r="O15" s="8">
        <v>5000</v>
      </c>
      <c r="P15" s="9"/>
      <c r="Q15" s="8">
        <v>4340786625</v>
      </c>
      <c r="R15" s="9"/>
      <c r="S15" s="8">
        <v>4926201964</v>
      </c>
      <c r="T15" s="9"/>
      <c r="U15" s="8">
        <v>0</v>
      </c>
      <c r="V15" s="9"/>
      <c r="W15" s="8">
        <v>0</v>
      </c>
      <c r="X15" s="9"/>
      <c r="Y15" s="8">
        <v>5000</v>
      </c>
      <c r="Z15" s="9"/>
      <c r="AA15" s="8">
        <v>5000000000</v>
      </c>
      <c r="AB15" s="8"/>
      <c r="AC15" s="8">
        <v>0</v>
      </c>
      <c r="AD15" s="9"/>
      <c r="AE15" s="8">
        <v>0</v>
      </c>
      <c r="AF15" s="9"/>
      <c r="AG15" s="8">
        <v>0</v>
      </c>
      <c r="AH15" s="9"/>
      <c r="AI15" s="8">
        <v>0</v>
      </c>
      <c r="AJ15" s="9"/>
      <c r="AK15" s="12">
        <v>0</v>
      </c>
    </row>
    <row r="16" spans="1:37" x14ac:dyDescent="0.55000000000000004">
      <c r="A16" s="7" t="s">
        <v>135</v>
      </c>
      <c r="C16" s="9" t="s">
        <v>117</v>
      </c>
      <c r="D16" s="9"/>
      <c r="E16" s="9" t="s">
        <v>117</v>
      </c>
      <c r="F16" s="9"/>
      <c r="G16" s="9" t="s">
        <v>136</v>
      </c>
      <c r="H16" s="9"/>
      <c r="I16" s="9" t="s">
        <v>137</v>
      </c>
      <c r="J16" s="9"/>
      <c r="K16" s="8">
        <v>0</v>
      </c>
      <c r="L16" s="9"/>
      <c r="M16" s="8">
        <v>0</v>
      </c>
      <c r="N16" s="9"/>
      <c r="O16" s="8">
        <v>56965</v>
      </c>
      <c r="P16" s="9"/>
      <c r="Q16" s="8">
        <v>49202683598</v>
      </c>
      <c r="R16" s="9"/>
      <c r="S16" s="8">
        <v>55075170815</v>
      </c>
      <c r="T16" s="9"/>
      <c r="U16" s="8">
        <v>0</v>
      </c>
      <c r="V16" s="9"/>
      <c r="W16" s="8">
        <v>0</v>
      </c>
      <c r="X16" s="9"/>
      <c r="Y16" s="8">
        <v>0</v>
      </c>
      <c r="Z16" s="9"/>
      <c r="AA16" s="8">
        <v>0</v>
      </c>
      <c r="AB16" s="8"/>
      <c r="AC16" s="8">
        <v>56965</v>
      </c>
      <c r="AD16" s="9"/>
      <c r="AE16" s="8">
        <v>987491</v>
      </c>
      <c r="AF16" s="9"/>
      <c r="AG16" s="8">
        <v>49202683598</v>
      </c>
      <c r="AH16" s="9"/>
      <c r="AI16" s="8">
        <v>56242229063</v>
      </c>
      <c r="AJ16" s="9"/>
      <c r="AK16" s="12">
        <v>4.804168763570549E-3</v>
      </c>
    </row>
    <row r="17" spans="1:37" x14ac:dyDescent="0.55000000000000004">
      <c r="A17" s="7" t="s">
        <v>138</v>
      </c>
      <c r="C17" s="9" t="s">
        <v>117</v>
      </c>
      <c r="D17" s="9"/>
      <c r="E17" s="9" t="s">
        <v>117</v>
      </c>
      <c r="F17" s="9"/>
      <c r="G17" s="9" t="s">
        <v>139</v>
      </c>
      <c r="H17" s="9"/>
      <c r="I17" s="9" t="s">
        <v>140</v>
      </c>
      <c r="J17" s="9"/>
      <c r="K17" s="8">
        <v>15</v>
      </c>
      <c r="L17" s="9"/>
      <c r="M17" s="8">
        <v>15</v>
      </c>
      <c r="N17" s="9"/>
      <c r="O17" s="8">
        <v>1000</v>
      </c>
      <c r="P17" s="9"/>
      <c r="Q17" s="8">
        <v>1000179245</v>
      </c>
      <c r="R17" s="9"/>
      <c r="S17" s="8">
        <v>979822379</v>
      </c>
      <c r="T17" s="9"/>
      <c r="U17" s="8">
        <v>0</v>
      </c>
      <c r="V17" s="9"/>
      <c r="W17" s="8">
        <v>0</v>
      </c>
      <c r="X17" s="9"/>
      <c r="Y17" s="8">
        <v>0</v>
      </c>
      <c r="Z17" s="9"/>
      <c r="AA17" s="8">
        <v>0</v>
      </c>
      <c r="AB17" s="8"/>
      <c r="AC17" s="8">
        <v>1000</v>
      </c>
      <c r="AD17" s="9"/>
      <c r="AE17" s="8">
        <v>1000000</v>
      </c>
      <c r="AF17" s="9"/>
      <c r="AG17" s="8">
        <v>1000179245</v>
      </c>
      <c r="AH17" s="9"/>
      <c r="AI17" s="8">
        <v>999818755</v>
      </c>
      <c r="AJ17" s="9"/>
      <c r="AK17" s="12">
        <v>8.5403763542560852E-5</v>
      </c>
    </row>
    <row r="18" spans="1:37" x14ac:dyDescent="0.55000000000000004">
      <c r="A18" s="7" t="s">
        <v>97</v>
      </c>
      <c r="C18" s="9" t="s">
        <v>117</v>
      </c>
      <c r="D18" s="9"/>
      <c r="E18" s="9" t="s">
        <v>117</v>
      </c>
      <c r="F18" s="9"/>
      <c r="G18" s="9" t="s">
        <v>141</v>
      </c>
      <c r="H18" s="9"/>
      <c r="I18" s="9" t="s">
        <v>142</v>
      </c>
      <c r="J18" s="9"/>
      <c r="K18" s="8">
        <v>18</v>
      </c>
      <c r="L18" s="9"/>
      <c r="M18" s="8">
        <v>18</v>
      </c>
      <c r="N18" s="9"/>
      <c r="O18" s="8">
        <v>0</v>
      </c>
      <c r="P18" s="9"/>
      <c r="Q18" s="8">
        <v>0</v>
      </c>
      <c r="R18" s="9"/>
      <c r="S18" s="8">
        <v>0</v>
      </c>
      <c r="T18" s="9"/>
      <c r="U18" s="8">
        <v>10000</v>
      </c>
      <c r="V18" s="9"/>
      <c r="W18" s="8">
        <v>10001802495</v>
      </c>
      <c r="X18" s="9"/>
      <c r="Y18" s="8">
        <v>0</v>
      </c>
      <c r="Z18" s="9"/>
      <c r="AA18" s="8">
        <v>0</v>
      </c>
      <c r="AB18" s="8"/>
      <c r="AC18" s="8">
        <v>10000</v>
      </c>
      <c r="AD18" s="9"/>
      <c r="AE18" s="8">
        <v>999999</v>
      </c>
      <c r="AF18" s="9"/>
      <c r="AG18" s="8">
        <v>10001802495</v>
      </c>
      <c r="AH18" s="9"/>
      <c r="AI18" s="8">
        <v>9998177501</v>
      </c>
      <c r="AJ18" s="9"/>
      <c r="AK18" s="12">
        <v>8.5403677704761199E-4</v>
      </c>
    </row>
    <row r="19" spans="1:37" x14ac:dyDescent="0.55000000000000004">
      <c r="A19" s="7" t="s">
        <v>98</v>
      </c>
      <c r="C19" s="9" t="s">
        <v>117</v>
      </c>
      <c r="D19" s="9"/>
      <c r="E19" s="9" t="s">
        <v>117</v>
      </c>
      <c r="F19" s="9"/>
      <c r="G19" s="9" t="s">
        <v>143</v>
      </c>
      <c r="H19" s="9"/>
      <c r="I19" s="9" t="s">
        <v>144</v>
      </c>
      <c r="J19" s="9"/>
      <c r="K19" s="8">
        <v>0</v>
      </c>
      <c r="L19" s="9"/>
      <c r="M19" s="8">
        <v>0</v>
      </c>
      <c r="N19" s="9"/>
      <c r="O19" s="8">
        <v>0</v>
      </c>
      <c r="P19" s="9"/>
      <c r="Q19" s="8">
        <v>0</v>
      </c>
      <c r="R19" s="9"/>
      <c r="S19" s="8">
        <v>0</v>
      </c>
      <c r="T19" s="9"/>
      <c r="U19" s="8">
        <v>200000</v>
      </c>
      <c r="V19" s="9"/>
      <c r="W19" s="8">
        <v>152017250000</v>
      </c>
      <c r="X19" s="9"/>
      <c r="Y19" s="8">
        <v>0</v>
      </c>
      <c r="Z19" s="9"/>
      <c r="AA19" s="8">
        <v>0</v>
      </c>
      <c r="AB19" s="8"/>
      <c r="AC19" s="8">
        <v>200000</v>
      </c>
      <c r="AD19" s="9"/>
      <c r="AE19" s="8">
        <v>761000</v>
      </c>
      <c r="AF19" s="9"/>
      <c r="AG19" s="8">
        <v>152017250000</v>
      </c>
      <c r="AH19" s="9"/>
      <c r="AI19" s="8">
        <v>152172413750</v>
      </c>
      <c r="AJ19" s="9"/>
      <c r="AK19" s="12">
        <v>1.2998452746173715E-2</v>
      </c>
    </row>
    <row r="20" spans="1:37" x14ac:dyDescent="0.55000000000000004">
      <c r="A20" s="7" t="s">
        <v>99</v>
      </c>
      <c r="C20" s="9" t="s">
        <v>117</v>
      </c>
      <c r="D20" s="9"/>
      <c r="E20" s="9" t="s">
        <v>117</v>
      </c>
      <c r="F20" s="9"/>
      <c r="G20" s="9" t="s">
        <v>145</v>
      </c>
      <c r="H20" s="9"/>
      <c r="I20" s="9" t="s">
        <v>146</v>
      </c>
      <c r="J20" s="9"/>
      <c r="K20" s="8">
        <v>0</v>
      </c>
      <c r="L20" s="9"/>
      <c r="M20" s="8">
        <v>0</v>
      </c>
      <c r="N20" s="9"/>
      <c r="O20" s="8">
        <v>0</v>
      </c>
      <c r="P20" s="9"/>
      <c r="Q20" s="8">
        <v>0</v>
      </c>
      <c r="R20" s="9"/>
      <c r="S20" s="8">
        <v>0</v>
      </c>
      <c r="T20" s="9"/>
      <c r="U20" s="8">
        <v>38137</v>
      </c>
      <c r="V20" s="9"/>
      <c r="W20" s="8">
        <v>27806998254</v>
      </c>
      <c r="X20" s="9"/>
      <c r="Y20" s="8">
        <v>0</v>
      </c>
      <c r="Z20" s="9"/>
      <c r="AA20" s="8">
        <v>0</v>
      </c>
      <c r="AB20" s="8"/>
      <c r="AC20" s="8">
        <v>38137</v>
      </c>
      <c r="AD20" s="9"/>
      <c r="AE20" s="8">
        <v>725112</v>
      </c>
      <c r="AF20" s="9"/>
      <c r="AG20" s="8">
        <v>27806998254</v>
      </c>
      <c r="AH20" s="9"/>
      <c r="AI20" s="8">
        <v>27648584129</v>
      </c>
      <c r="AJ20" s="9"/>
      <c r="AK20" s="12">
        <v>2.3617211913970516E-3</v>
      </c>
    </row>
    <row r="21" spans="1:37" x14ac:dyDescent="0.55000000000000004">
      <c r="A21" s="7" t="s">
        <v>103</v>
      </c>
      <c r="C21" s="9" t="s">
        <v>117</v>
      </c>
      <c r="D21" s="9"/>
      <c r="E21" s="9" t="s">
        <v>117</v>
      </c>
      <c r="F21" s="9"/>
      <c r="G21" s="9" t="s">
        <v>147</v>
      </c>
      <c r="H21" s="9"/>
      <c r="I21" s="9" t="s">
        <v>148</v>
      </c>
      <c r="J21" s="9"/>
      <c r="K21" s="8">
        <v>0</v>
      </c>
      <c r="L21" s="9"/>
      <c r="M21" s="8">
        <v>0</v>
      </c>
      <c r="N21" s="9"/>
      <c r="O21" s="8">
        <v>0</v>
      </c>
      <c r="P21" s="9"/>
      <c r="Q21" s="8">
        <v>0</v>
      </c>
      <c r="R21" s="9"/>
      <c r="S21" s="8">
        <v>0</v>
      </c>
      <c r="T21" s="9"/>
      <c r="U21" s="8">
        <v>120000</v>
      </c>
      <c r="V21" s="9"/>
      <c r="W21" s="8">
        <v>100819467532</v>
      </c>
      <c r="X21" s="9"/>
      <c r="Y21" s="8">
        <v>0</v>
      </c>
      <c r="Z21" s="9"/>
      <c r="AA21" s="8">
        <v>0</v>
      </c>
      <c r="AB21" s="8"/>
      <c r="AC21" s="8">
        <v>120000</v>
      </c>
      <c r="AD21" s="9"/>
      <c r="AE21" s="8">
        <v>842121</v>
      </c>
      <c r="AF21" s="9"/>
      <c r="AG21" s="8">
        <v>100819467532</v>
      </c>
      <c r="AH21" s="9"/>
      <c r="AI21" s="8">
        <v>101036203868</v>
      </c>
      <c r="AJ21" s="9"/>
      <c r="AK21" s="12">
        <v>8.6304362878056283E-3</v>
      </c>
    </row>
    <row r="22" spans="1:37" x14ac:dyDescent="0.55000000000000004">
      <c r="A22" s="7" t="s">
        <v>104</v>
      </c>
      <c r="C22" s="9" t="s">
        <v>117</v>
      </c>
      <c r="D22" s="9"/>
      <c r="E22" s="9" t="s">
        <v>117</v>
      </c>
      <c r="F22" s="9"/>
      <c r="G22" s="9" t="s">
        <v>149</v>
      </c>
      <c r="H22" s="9"/>
      <c r="I22" s="9" t="s">
        <v>150</v>
      </c>
      <c r="J22" s="9"/>
      <c r="K22" s="8">
        <v>0</v>
      </c>
      <c r="L22" s="9"/>
      <c r="M22" s="8">
        <v>0</v>
      </c>
      <c r="N22" s="9"/>
      <c r="O22" s="8">
        <v>0</v>
      </c>
      <c r="P22" s="9"/>
      <c r="Q22" s="8">
        <v>0</v>
      </c>
      <c r="R22" s="9"/>
      <c r="S22" s="8">
        <v>0</v>
      </c>
      <c r="T22" s="9"/>
      <c r="U22" s="8">
        <v>20000</v>
      </c>
      <c r="V22" s="9"/>
      <c r="W22" s="8">
        <v>15600490899</v>
      </c>
      <c r="X22" s="9"/>
      <c r="Y22" s="8">
        <v>0</v>
      </c>
      <c r="Z22" s="9"/>
      <c r="AA22" s="8">
        <v>0</v>
      </c>
      <c r="AB22" s="8"/>
      <c r="AC22" s="8">
        <v>20000</v>
      </c>
      <c r="AD22" s="9"/>
      <c r="AE22" s="8">
        <v>780000</v>
      </c>
      <c r="AF22" s="9"/>
      <c r="AG22" s="8">
        <v>15600490898</v>
      </c>
      <c r="AH22" s="9"/>
      <c r="AI22" s="8">
        <v>15597172500</v>
      </c>
      <c r="AJ22" s="9"/>
      <c r="AK22" s="12">
        <v>1.3322987046012482E-3</v>
      </c>
    </row>
    <row r="23" spans="1:37" x14ac:dyDescent="0.55000000000000004">
      <c r="A23" s="7" t="s">
        <v>105</v>
      </c>
      <c r="C23" s="9" t="s">
        <v>117</v>
      </c>
      <c r="D23" s="9"/>
      <c r="E23" s="9" t="s">
        <v>117</v>
      </c>
      <c r="F23" s="9"/>
      <c r="G23" s="9" t="s">
        <v>151</v>
      </c>
      <c r="H23" s="9"/>
      <c r="I23" s="9" t="s">
        <v>152</v>
      </c>
      <c r="J23" s="9"/>
      <c r="K23" s="8">
        <v>0</v>
      </c>
      <c r="L23" s="9"/>
      <c r="M23" s="8">
        <v>0</v>
      </c>
      <c r="N23" s="9"/>
      <c r="O23" s="8">
        <v>0</v>
      </c>
      <c r="P23" s="9"/>
      <c r="Q23" s="8">
        <v>0</v>
      </c>
      <c r="R23" s="9"/>
      <c r="S23" s="8">
        <v>0</v>
      </c>
      <c r="T23" s="9"/>
      <c r="U23" s="8">
        <v>548</v>
      </c>
      <c r="V23" s="9"/>
      <c r="W23" s="8">
        <v>422585126</v>
      </c>
      <c r="X23" s="9"/>
      <c r="Y23" s="8">
        <v>0</v>
      </c>
      <c r="Z23" s="9"/>
      <c r="AA23" s="8">
        <v>0</v>
      </c>
      <c r="AB23" s="8"/>
      <c r="AC23" s="8">
        <v>548</v>
      </c>
      <c r="AD23" s="9"/>
      <c r="AE23" s="8">
        <v>770400</v>
      </c>
      <c r="AF23" s="9"/>
      <c r="AG23" s="8">
        <v>422585126</v>
      </c>
      <c r="AH23" s="9"/>
      <c r="AI23" s="8">
        <v>422102680</v>
      </c>
      <c r="AJ23" s="9"/>
      <c r="AK23" s="12">
        <v>3.605569238736798E-5</v>
      </c>
    </row>
    <row r="24" spans="1:37" ht="24.75" thickBot="1" x14ac:dyDescent="0.6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1">
        <f>SUM(Q9:Q23)</f>
        <v>613578010599</v>
      </c>
      <c r="R24" s="9"/>
      <c r="S24" s="21">
        <f>SUM(S9:S23)</f>
        <v>713626206050</v>
      </c>
      <c r="T24" s="9"/>
      <c r="U24" s="9"/>
      <c r="V24" s="9"/>
      <c r="W24" s="21">
        <f>SUM(W9:W23)</f>
        <v>328087904289</v>
      </c>
      <c r="X24" s="9"/>
      <c r="Y24" s="9"/>
      <c r="Z24" s="9"/>
      <c r="AA24" s="21">
        <f>SUM(AA9:AA23)</f>
        <v>5000000000</v>
      </c>
      <c r="AB24" s="9"/>
      <c r="AC24" s="9"/>
      <c r="AD24" s="9"/>
      <c r="AE24" s="9"/>
      <c r="AF24" s="9"/>
      <c r="AG24" s="21">
        <f>SUM(AG9:AG23)</f>
        <v>937325128260</v>
      </c>
      <c r="AH24" s="9"/>
      <c r="AI24" s="21">
        <f>SUM(AI9:AI23)</f>
        <v>1049879981605</v>
      </c>
      <c r="AJ24" s="9"/>
      <c r="AK24" s="13">
        <f>SUM(AK9:AK23)</f>
        <v>8.9679955740639763E-2</v>
      </c>
    </row>
    <row r="25" spans="1:37" ht="24.75" thickTop="1" x14ac:dyDescent="0.55000000000000004">
      <c r="Q25" s="6"/>
      <c r="S25" s="6"/>
      <c r="AG25" s="6"/>
      <c r="AI25" s="6"/>
    </row>
    <row r="26" spans="1:37" x14ac:dyDescent="0.55000000000000004"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K26" s="22"/>
    </row>
    <row r="33" s="7" customFormat="1" x14ac:dyDescent="0.55000000000000004"/>
    <row r="34" s="7" customFormat="1" x14ac:dyDescent="0.55000000000000004"/>
    <row r="35" s="7" customFormat="1" x14ac:dyDescent="0.55000000000000004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E21" sqref="E21"/>
    </sheetView>
  </sheetViews>
  <sheetFormatPr defaultRowHeight="24" x14ac:dyDescent="0.55000000000000004"/>
  <cols>
    <col min="1" max="1" width="29.5703125" style="7" bestFit="1" customWidth="1"/>
    <col min="2" max="2" width="1" style="7" customWidth="1"/>
    <col min="3" max="3" width="28.140625" style="7" bestFit="1" customWidth="1"/>
    <col min="4" max="4" width="1" style="7" customWidth="1"/>
    <col min="5" max="5" width="17.7109375" style="7" bestFit="1" customWidth="1"/>
    <col min="6" max="6" width="1" style="7" customWidth="1"/>
    <col min="7" max="7" width="14" style="7" bestFit="1" customWidth="1"/>
    <col min="8" max="8" width="1" style="7" customWidth="1"/>
    <col min="9" max="9" width="10.42578125" style="7" bestFit="1" customWidth="1"/>
    <col min="10" max="10" width="1" style="7" customWidth="1"/>
    <col min="11" max="11" width="26.28515625" style="7" bestFit="1" customWidth="1"/>
    <col min="12" max="12" width="1" style="7" customWidth="1"/>
    <col min="13" max="13" width="23.28515625" style="7" bestFit="1" customWidth="1"/>
    <col min="14" max="14" width="1" style="7" customWidth="1"/>
    <col min="15" max="15" width="21.7109375" style="7" bestFit="1" customWidth="1"/>
    <col min="16" max="16" width="1" style="7" customWidth="1"/>
    <col min="17" max="17" width="24.28515625" style="7" bestFit="1" customWidth="1"/>
    <col min="18" max="18" width="1" style="7" customWidth="1"/>
    <col min="19" max="19" width="28.85546875" style="7" bestFit="1" customWidth="1"/>
    <col min="20" max="20" width="1" style="7" customWidth="1"/>
    <col min="21" max="21" width="9.140625" style="7" customWidth="1"/>
    <col min="22" max="22" width="15.7109375" style="7" bestFit="1" customWidth="1"/>
    <col min="23" max="16384" width="9.140625" style="7"/>
  </cols>
  <sheetData>
    <row r="2" spans="1:19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4.75" x14ac:dyDescent="0.5500000000000000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4.75" x14ac:dyDescent="0.55000000000000004">
      <c r="A6" s="35" t="s">
        <v>154</v>
      </c>
      <c r="C6" s="34" t="s">
        <v>155</v>
      </c>
      <c r="D6" s="34" t="s">
        <v>155</v>
      </c>
      <c r="E6" s="34" t="s">
        <v>155</v>
      </c>
      <c r="F6" s="34" t="s">
        <v>155</v>
      </c>
      <c r="G6" s="34" t="s">
        <v>155</v>
      </c>
      <c r="H6" s="34" t="s">
        <v>155</v>
      </c>
      <c r="I6" s="34" t="s">
        <v>155</v>
      </c>
      <c r="K6" s="34" t="s">
        <v>205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</row>
    <row r="7" spans="1:19" ht="24.75" x14ac:dyDescent="0.55000000000000004">
      <c r="A7" s="34" t="s">
        <v>154</v>
      </c>
      <c r="C7" s="34" t="s">
        <v>156</v>
      </c>
      <c r="E7" s="34" t="s">
        <v>157</v>
      </c>
      <c r="G7" s="34" t="s">
        <v>158</v>
      </c>
      <c r="I7" s="34" t="s">
        <v>115</v>
      </c>
      <c r="K7" s="34" t="s">
        <v>159</v>
      </c>
      <c r="M7" s="34" t="s">
        <v>160</v>
      </c>
      <c r="O7" s="34" t="s">
        <v>161</v>
      </c>
      <c r="Q7" s="34" t="s">
        <v>159</v>
      </c>
      <c r="S7" s="34" t="s">
        <v>153</v>
      </c>
    </row>
    <row r="8" spans="1:19" x14ac:dyDescent="0.55000000000000004">
      <c r="A8" s="7" t="s">
        <v>162</v>
      </c>
      <c r="C8" s="9" t="s">
        <v>163</v>
      </c>
      <c r="D8" s="9"/>
      <c r="E8" s="9" t="s">
        <v>164</v>
      </c>
      <c r="F8" s="9"/>
      <c r="G8" s="9" t="s">
        <v>165</v>
      </c>
      <c r="H8" s="9"/>
      <c r="I8" s="9">
        <v>8</v>
      </c>
      <c r="J8" s="9"/>
      <c r="K8" s="8">
        <v>1019765505312</v>
      </c>
      <c r="L8" s="9"/>
      <c r="M8" s="8">
        <v>488448145561</v>
      </c>
      <c r="N8" s="9"/>
      <c r="O8" s="8">
        <v>704467596000</v>
      </c>
      <c r="P8" s="9"/>
      <c r="Q8" s="8">
        <v>803746054873</v>
      </c>
      <c r="R8" s="9"/>
      <c r="S8" s="12">
        <v>6.8655381463253146E-2</v>
      </c>
    </row>
    <row r="9" spans="1:19" x14ac:dyDescent="0.55000000000000004">
      <c r="A9" s="7" t="s">
        <v>166</v>
      </c>
      <c r="C9" s="9" t="s">
        <v>167</v>
      </c>
      <c r="D9" s="9"/>
      <c r="E9" s="9" t="s">
        <v>164</v>
      </c>
      <c r="F9" s="9"/>
      <c r="G9" s="9" t="s">
        <v>168</v>
      </c>
      <c r="H9" s="9"/>
      <c r="I9" s="9">
        <v>10</v>
      </c>
      <c r="J9" s="9"/>
      <c r="K9" s="8">
        <v>103966918921</v>
      </c>
      <c r="L9" s="9"/>
      <c r="M9" s="8">
        <v>679035380</v>
      </c>
      <c r="N9" s="9"/>
      <c r="O9" s="8">
        <v>840000</v>
      </c>
      <c r="P9" s="9"/>
      <c r="Q9" s="8">
        <v>104645114301</v>
      </c>
      <c r="R9" s="9"/>
      <c r="S9" s="12">
        <v>8.9387066935415274E-3</v>
      </c>
    </row>
    <row r="10" spans="1:19" ht="24.75" thickBot="1" x14ac:dyDescent="0.6">
      <c r="C10" s="9"/>
      <c r="D10" s="9"/>
      <c r="E10" s="9"/>
      <c r="F10" s="9"/>
      <c r="G10" s="9"/>
      <c r="H10" s="9"/>
      <c r="I10" s="9"/>
      <c r="J10" s="9"/>
      <c r="K10" s="21">
        <f>SUM(K8:K9)</f>
        <v>1123732424233</v>
      </c>
      <c r="L10" s="9"/>
      <c r="M10" s="21">
        <f>SUM(M8:M9)</f>
        <v>489127180941</v>
      </c>
      <c r="N10" s="9"/>
      <c r="O10" s="21">
        <f>SUM(O8:O9)</f>
        <v>704468436000</v>
      </c>
      <c r="P10" s="9"/>
      <c r="Q10" s="21">
        <f>SUM(Q8:Q9)</f>
        <v>908391169174</v>
      </c>
      <c r="R10" s="9"/>
      <c r="S10" s="13">
        <f>SUM(S8:S9)</f>
        <v>7.7594088156794666E-2</v>
      </c>
    </row>
    <row r="11" spans="1:19" ht="24.75" thickTop="1" x14ac:dyDescent="0.55000000000000004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8"/>
      <c r="R11" s="9"/>
      <c r="S11" s="23"/>
    </row>
    <row r="12" spans="1:19" x14ac:dyDescent="0.55000000000000004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E20" sqref="E20"/>
    </sheetView>
  </sheetViews>
  <sheetFormatPr defaultRowHeight="24.75" x14ac:dyDescent="0.6"/>
  <cols>
    <col min="1" max="1" width="28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1.42578125" style="1" bestFit="1" customWidth="1"/>
    <col min="10" max="16384" width="9.140625" style="1"/>
  </cols>
  <sheetData>
    <row r="2" spans="1:9" ht="26.25" x14ac:dyDescent="0.6">
      <c r="A2" s="33" t="s">
        <v>0</v>
      </c>
      <c r="B2" s="33"/>
      <c r="C2" s="33"/>
      <c r="D2" s="33"/>
      <c r="E2" s="33"/>
      <c r="F2" s="33"/>
      <c r="G2" s="33"/>
    </row>
    <row r="3" spans="1:9" ht="26.25" x14ac:dyDescent="0.6">
      <c r="A3" s="33" t="s">
        <v>169</v>
      </c>
      <c r="B3" s="33"/>
      <c r="C3" s="33"/>
      <c r="D3" s="33"/>
      <c r="E3" s="33"/>
      <c r="F3" s="33"/>
      <c r="G3" s="33"/>
    </row>
    <row r="4" spans="1:9" ht="26.25" x14ac:dyDescent="0.6">
      <c r="A4" s="33" t="s">
        <v>2</v>
      </c>
      <c r="B4" s="33"/>
      <c r="C4" s="33"/>
      <c r="D4" s="33"/>
      <c r="E4" s="33"/>
      <c r="F4" s="33"/>
      <c r="G4" s="33"/>
    </row>
    <row r="6" spans="1:9" ht="26.25" x14ac:dyDescent="0.6">
      <c r="A6" s="32" t="s">
        <v>173</v>
      </c>
      <c r="C6" s="32" t="s">
        <v>159</v>
      </c>
      <c r="E6" s="32" t="s">
        <v>192</v>
      </c>
      <c r="G6" s="32" t="s">
        <v>13</v>
      </c>
    </row>
    <row r="7" spans="1:9" x14ac:dyDescent="0.6">
      <c r="A7" s="1" t="s">
        <v>202</v>
      </c>
      <c r="C7" s="29">
        <f>'سرمایه‌گذاری در سهام'!I91</f>
        <v>-387073844190</v>
      </c>
      <c r="E7" s="17">
        <f>C7/$C$11</f>
        <v>1.0648283202401976</v>
      </c>
      <c r="G7" s="17">
        <v>-3.3063555666859638E-2</v>
      </c>
      <c r="I7" s="3"/>
    </row>
    <row r="8" spans="1:9" x14ac:dyDescent="0.6">
      <c r="A8" s="1" t="s">
        <v>203</v>
      </c>
      <c r="C8" s="29">
        <f>'سرمایه‌گذاری در اوراق بهادار'!I23</f>
        <v>13274823597</v>
      </c>
      <c r="E8" s="17">
        <f t="shared" ref="E8:E10" si="0">C8/$C$11</f>
        <v>-3.6518634168781261E-2</v>
      </c>
      <c r="G8" s="17">
        <v>1.13392541385903E-3</v>
      </c>
      <c r="I8" s="3"/>
    </row>
    <row r="9" spans="1:9" x14ac:dyDescent="0.6">
      <c r="A9" s="1" t="s">
        <v>204</v>
      </c>
      <c r="C9" s="29">
        <f>'درآمد سپرده بانکی'!E10</f>
        <v>5840933521</v>
      </c>
      <c r="E9" s="17">
        <f t="shared" si="0"/>
        <v>-1.60682296754418E-2</v>
      </c>
      <c r="G9" s="17">
        <v>4.9892813352486211E-4</v>
      </c>
      <c r="I9" s="3"/>
    </row>
    <row r="10" spans="1:9" x14ac:dyDescent="0.6">
      <c r="A10" s="1" t="s">
        <v>199</v>
      </c>
      <c r="C10" s="29">
        <f>'سایر درآمدها'!C10</f>
        <v>4449869989</v>
      </c>
      <c r="E10" s="17">
        <f t="shared" si="0"/>
        <v>-1.2241456395974562E-2</v>
      </c>
      <c r="G10" s="17">
        <v>3.8010453638239047E-4</v>
      </c>
      <c r="I10" s="3"/>
    </row>
    <row r="11" spans="1:9" ht="25.5" thickBot="1" x14ac:dyDescent="0.65">
      <c r="C11" s="30">
        <f>SUM(C7:C10)</f>
        <v>-363508217083</v>
      </c>
      <c r="E11" s="19">
        <f>SUM(E7:E10)</f>
        <v>1</v>
      </c>
      <c r="G11" s="19">
        <f>SUM(G7:G10)</f>
        <v>-3.1050597583093358E-2</v>
      </c>
    </row>
    <row r="12" spans="1:9" ht="25.5" thickTop="1" x14ac:dyDescent="0.6"/>
    <row r="13" spans="1:9" x14ac:dyDescent="0.6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workbookViewId="0">
      <selection activeCell="M13" sqref="M13:S17"/>
    </sheetView>
  </sheetViews>
  <sheetFormatPr defaultRowHeight="24" x14ac:dyDescent="0.55000000000000004"/>
  <cols>
    <col min="1" max="1" width="36.5703125" style="7" bestFit="1" customWidth="1"/>
    <col min="2" max="2" width="1" style="7" customWidth="1"/>
    <col min="3" max="3" width="21" style="7" bestFit="1" customWidth="1"/>
    <col min="4" max="4" width="1" style="7" customWidth="1"/>
    <col min="5" max="5" width="19.28515625" style="7" bestFit="1" customWidth="1"/>
    <col min="6" max="6" width="1" style="7" customWidth="1"/>
    <col min="7" max="7" width="12" style="7" bestFit="1" customWidth="1"/>
    <col min="8" max="8" width="1" style="7" customWidth="1"/>
    <col min="9" max="9" width="17.5703125" style="7" bestFit="1" customWidth="1"/>
    <col min="10" max="10" width="1" style="7" customWidth="1"/>
    <col min="11" max="11" width="15.28515625" style="7" bestFit="1" customWidth="1"/>
    <col min="12" max="12" width="1" style="7" customWidth="1"/>
    <col min="13" max="13" width="17.5703125" style="7" bestFit="1" customWidth="1"/>
    <col min="14" max="14" width="1" style="7" customWidth="1"/>
    <col min="15" max="15" width="17.28515625" style="7" bestFit="1" customWidth="1"/>
    <col min="16" max="16" width="1" style="7" customWidth="1"/>
    <col min="17" max="17" width="15.28515625" style="7" bestFit="1" customWidth="1"/>
    <col min="18" max="18" width="1" style="7" customWidth="1"/>
    <col min="19" max="19" width="17.5703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4.75" x14ac:dyDescent="0.55000000000000004">
      <c r="A3" s="36" t="s">
        <v>169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4.75" x14ac:dyDescent="0.55000000000000004">
      <c r="A6" s="34" t="s">
        <v>170</v>
      </c>
      <c r="B6" s="34" t="s">
        <v>170</v>
      </c>
      <c r="C6" s="34" t="s">
        <v>170</v>
      </c>
      <c r="D6" s="34" t="s">
        <v>170</v>
      </c>
      <c r="E6" s="34" t="s">
        <v>170</v>
      </c>
      <c r="F6" s="34" t="s">
        <v>170</v>
      </c>
      <c r="G6" s="34" t="s">
        <v>170</v>
      </c>
      <c r="I6" s="34" t="s">
        <v>171</v>
      </c>
      <c r="J6" s="34" t="s">
        <v>171</v>
      </c>
      <c r="K6" s="34" t="s">
        <v>171</v>
      </c>
      <c r="L6" s="34" t="s">
        <v>171</v>
      </c>
      <c r="M6" s="34" t="s">
        <v>171</v>
      </c>
      <c r="O6" s="34" t="s">
        <v>172</v>
      </c>
      <c r="P6" s="34" t="s">
        <v>172</v>
      </c>
      <c r="Q6" s="34" t="s">
        <v>172</v>
      </c>
      <c r="R6" s="34" t="s">
        <v>172</v>
      </c>
      <c r="S6" s="34" t="s">
        <v>172</v>
      </c>
    </row>
    <row r="7" spans="1:19" ht="24.75" x14ac:dyDescent="0.55000000000000004">
      <c r="A7" s="34" t="s">
        <v>173</v>
      </c>
      <c r="C7" s="34" t="s">
        <v>174</v>
      </c>
      <c r="E7" s="34" t="s">
        <v>114</v>
      </c>
      <c r="G7" s="34" t="s">
        <v>115</v>
      </c>
      <c r="I7" s="34" t="s">
        <v>175</v>
      </c>
      <c r="K7" s="34" t="s">
        <v>176</v>
      </c>
      <c r="M7" s="34" t="s">
        <v>177</v>
      </c>
      <c r="O7" s="34" t="s">
        <v>175</v>
      </c>
      <c r="Q7" s="34" t="s">
        <v>176</v>
      </c>
      <c r="S7" s="34" t="s">
        <v>177</v>
      </c>
    </row>
    <row r="8" spans="1:19" x14ac:dyDescent="0.55000000000000004">
      <c r="A8" s="7" t="s">
        <v>138</v>
      </c>
      <c r="C8" s="9" t="s">
        <v>206</v>
      </c>
      <c r="E8" s="9" t="s">
        <v>140</v>
      </c>
      <c r="F8" s="9"/>
      <c r="G8" s="8">
        <v>15</v>
      </c>
      <c r="H8" s="9"/>
      <c r="I8" s="8">
        <v>12518835</v>
      </c>
      <c r="J8" s="9"/>
      <c r="K8" s="8">
        <v>0</v>
      </c>
      <c r="L8" s="9"/>
      <c r="M8" s="8">
        <v>12518835</v>
      </c>
      <c r="N8" s="9"/>
      <c r="O8" s="8">
        <v>12518835</v>
      </c>
      <c r="P8" s="9"/>
      <c r="Q8" s="8">
        <v>0</v>
      </c>
      <c r="R8" s="9"/>
      <c r="S8" s="8">
        <v>12518835</v>
      </c>
    </row>
    <row r="9" spans="1:19" x14ac:dyDescent="0.55000000000000004">
      <c r="A9" s="7" t="s">
        <v>97</v>
      </c>
      <c r="C9" s="9" t="s">
        <v>206</v>
      </c>
      <c r="E9" s="9" t="s">
        <v>142</v>
      </c>
      <c r="F9" s="9"/>
      <c r="G9" s="8">
        <v>18</v>
      </c>
      <c r="H9" s="9"/>
      <c r="I9" s="8">
        <v>96433489</v>
      </c>
      <c r="J9" s="9"/>
      <c r="K9" s="8">
        <v>0</v>
      </c>
      <c r="L9" s="9"/>
      <c r="M9" s="8">
        <v>96433489</v>
      </c>
      <c r="N9" s="9"/>
      <c r="O9" s="8">
        <v>96433489</v>
      </c>
      <c r="P9" s="9"/>
      <c r="Q9" s="8">
        <v>0</v>
      </c>
      <c r="R9" s="9"/>
      <c r="S9" s="8">
        <v>96433489</v>
      </c>
    </row>
    <row r="10" spans="1:19" x14ac:dyDescent="0.55000000000000004">
      <c r="A10" s="7" t="s">
        <v>162</v>
      </c>
      <c r="C10" s="8">
        <v>1</v>
      </c>
      <c r="E10" s="9" t="s">
        <v>206</v>
      </c>
      <c r="F10" s="9"/>
      <c r="G10" s="9">
        <v>0</v>
      </c>
      <c r="H10" s="9"/>
      <c r="I10" s="8">
        <v>5161898141</v>
      </c>
      <c r="J10" s="9"/>
      <c r="K10" s="8">
        <v>0</v>
      </c>
      <c r="L10" s="9"/>
      <c r="M10" s="8">
        <v>5161898141</v>
      </c>
      <c r="N10" s="9"/>
      <c r="O10" s="8">
        <v>5161898141</v>
      </c>
      <c r="P10" s="9"/>
      <c r="Q10" s="8">
        <v>0</v>
      </c>
      <c r="R10" s="9"/>
      <c r="S10" s="8">
        <v>5161898141</v>
      </c>
    </row>
    <row r="11" spans="1:19" x14ac:dyDescent="0.55000000000000004">
      <c r="A11" s="7" t="s">
        <v>166</v>
      </c>
      <c r="C11" s="8">
        <v>25</v>
      </c>
      <c r="E11" s="9" t="s">
        <v>206</v>
      </c>
      <c r="F11" s="9"/>
      <c r="G11" s="9">
        <v>0</v>
      </c>
      <c r="H11" s="9"/>
      <c r="I11" s="8">
        <v>679035380</v>
      </c>
      <c r="J11" s="9"/>
      <c r="K11" s="8">
        <v>0</v>
      </c>
      <c r="L11" s="9"/>
      <c r="M11" s="8">
        <v>679035380</v>
      </c>
      <c r="N11" s="9"/>
      <c r="O11" s="8">
        <v>679035380</v>
      </c>
      <c r="P11" s="9"/>
      <c r="Q11" s="8">
        <v>0</v>
      </c>
      <c r="R11" s="9"/>
      <c r="S11" s="8">
        <v>679035380</v>
      </c>
    </row>
    <row r="12" spans="1:19" ht="24.75" thickBot="1" x14ac:dyDescent="0.6">
      <c r="E12" s="9"/>
      <c r="F12" s="9"/>
      <c r="G12" s="9"/>
      <c r="H12" s="9"/>
      <c r="I12" s="21">
        <f>SUM(I8:I11)</f>
        <v>5949885845</v>
      </c>
      <c r="J12" s="9"/>
      <c r="K12" s="21">
        <f>SUM(K8:K11)</f>
        <v>0</v>
      </c>
      <c r="L12" s="9"/>
      <c r="M12" s="21">
        <f>SUM(M8:M11)</f>
        <v>5949885845</v>
      </c>
      <c r="N12" s="9"/>
      <c r="O12" s="21">
        <f>SUM(O8:O11)</f>
        <v>5949885845</v>
      </c>
      <c r="P12" s="9"/>
      <c r="Q12" s="21">
        <f>SUM(Q8:Q11)</f>
        <v>0</v>
      </c>
      <c r="R12" s="9"/>
      <c r="S12" s="21">
        <f>SUM(S8:S11)</f>
        <v>5949885845</v>
      </c>
    </row>
    <row r="13" spans="1:19" ht="24.75" thickTop="1" x14ac:dyDescent="0.55000000000000004">
      <c r="M13" s="6"/>
      <c r="N13" s="6"/>
      <c r="O13" s="6"/>
      <c r="P13" s="6"/>
      <c r="Q13" s="6"/>
      <c r="R13" s="6"/>
      <c r="S13" s="6"/>
    </row>
    <row r="16" spans="1:19" x14ac:dyDescent="0.55000000000000004">
      <c r="M16" s="6"/>
      <c r="N16" s="6"/>
      <c r="O16" s="6"/>
      <c r="P16" s="6"/>
      <c r="Q16" s="6"/>
      <c r="R16" s="6"/>
      <c r="S16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O8" sqref="O8"/>
    </sheetView>
  </sheetViews>
  <sheetFormatPr defaultRowHeight="24" x14ac:dyDescent="0.55000000000000004"/>
  <cols>
    <col min="1" max="1" width="14.5703125" style="7" bestFit="1" customWidth="1"/>
    <col min="2" max="2" width="1" style="7" customWidth="1"/>
    <col min="3" max="3" width="13.85546875" style="7" bestFit="1" customWidth="1"/>
    <col min="4" max="4" width="1" style="7" customWidth="1"/>
    <col min="5" max="5" width="36.5703125" style="7" bestFit="1" customWidth="1"/>
    <col min="6" max="6" width="1" style="7" customWidth="1"/>
    <col min="7" max="7" width="24.85546875" style="7" bestFit="1" customWidth="1"/>
    <col min="8" max="8" width="1" style="7" customWidth="1"/>
    <col min="9" max="9" width="24.7109375" style="7" bestFit="1" customWidth="1"/>
    <col min="10" max="10" width="1" style="7" customWidth="1"/>
    <col min="11" max="11" width="13.85546875" style="7" bestFit="1" customWidth="1"/>
    <col min="12" max="12" width="1" style="7" customWidth="1"/>
    <col min="13" max="13" width="26.140625" style="7" bestFit="1" customWidth="1"/>
    <col min="14" max="14" width="1" style="7" customWidth="1"/>
    <col min="15" max="15" width="24.7109375" style="7" bestFit="1" customWidth="1"/>
    <col min="16" max="16" width="1" style="7" customWidth="1"/>
    <col min="17" max="17" width="13.85546875" style="7" bestFit="1" customWidth="1"/>
    <col min="18" max="18" width="1" style="7" customWidth="1"/>
    <col min="19" max="19" width="26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4.75" x14ac:dyDescent="0.55000000000000004">
      <c r="A3" s="36" t="s">
        <v>169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4.75" x14ac:dyDescent="0.55000000000000004">
      <c r="A6" s="35" t="s">
        <v>3</v>
      </c>
      <c r="C6" s="34" t="s">
        <v>178</v>
      </c>
      <c r="D6" s="34" t="s">
        <v>178</v>
      </c>
      <c r="E6" s="34" t="s">
        <v>178</v>
      </c>
      <c r="F6" s="34" t="s">
        <v>178</v>
      </c>
      <c r="G6" s="34" t="s">
        <v>178</v>
      </c>
      <c r="I6" s="34" t="s">
        <v>171</v>
      </c>
      <c r="J6" s="34" t="s">
        <v>171</v>
      </c>
      <c r="K6" s="34" t="s">
        <v>171</v>
      </c>
      <c r="L6" s="34" t="s">
        <v>171</v>
      </c>
      <c r="M6" s="34" t="s">
        <v>171</v>
      </c>
      <c r="O6" s="34" t="s">
        <v>172</v>
      </c>
      <c r="P6" s="34" t="s">
        <v>172</v>
      </c>
      <c r="Q6" s="34" t="s">
        <v>172</v>
      </c>
      <c r="R6" s="34" t="s">
        <v>172</v>
      </c>
      <c r="S6" s="34" t="s">
        <v>172</v>
      </c>
    </row>
    <row r="7" spans="1:19" ht="24.75" x14ac:dyDescent="0.55000000000000004">
      <c r="A7" s="34" t="s">
        <v>3</v>
      </c>
      <c r="C7" s="34" t="s">
        <v>179</v>
      </c>
      <c r="E7" s="34" t="s">
        <v>180</v>
      </c>
      <c r="G7" s="34" t="s">
        <v>181</v>
      </c>
      <c r="I7" s="34" t="s">
        <v>182</v>
      </c>
      <c r="K7" s="34" t="s">
        <v>176</v>
      </c>
      <c r="M7" s="34" t="s">
        <v>183</v>
      </c>
      <c r="O7" s="34" t="s">
        <v>182</v>
      </c>
      <c r="Q7" s="34" t="s">
        <v>176</v>
      </c>
      <c r="S7" s="34" t="s">
        <v>183</v>
      </c>
    </row>
    <row r="8" spans="1:19" ht="24.75" x14ac:dyDescent="0.6">
      <c r="A8" s="24" t="s">
        <v>42</v>
      </c>
      <c r="C8" s="9" t="s">
        <v>184</v>
      </c>
      <c r="D8" s="9"/>
      <c r="E8" s="8">
        <v>21756825</v>
      </c>
      <c r="F8" s="9"/>
      <c r="G8" s="8">
        <v>350</v>
      </c>
      <c r="I8" s="8">
        <v>7614888750</v>
      </c>
      <c r="J8" s="9"/>
      <c r="K8" s="8">
        <v>0</v>
      </c>
      <c r="L8" s="9"/>
      <c r="M8" s="8">
        <v>7614888750</v>
      </c>
      <c r="N8" s="9"/>
      <c r="O8" s="8">
        <v>7614888750</v>
      </c>
      <c r="P8" s="9"/>
      <c r="Q8" s="8">
        <v>0</v>
      </c>
      <c r="R8" s="9"/>
      <c r="S8" s="8">
        <v>7614888750</v>
      </c>
    </row>
    <row r="9" spans="1:19" ht="24.75" thickBot="1" x14ac:dyDescent="0.6">
      <c r="I9" s="21">
        <f>SUM(I8)</f>
        <v>7614888750</v>
      </c>
      <c r="K9" s="21">
        <f>SUM(K8)</f>
        <v>0</v>
      </c>
      <c r="M9" s="21">
        <f>SUM(M8)</f>
        <v>7614888750</v>
      </c>
      <c r="O9" s="21">
        <f>SUM(O8)</f>
        <v>7614888750</v>
      </c>
      <c r="Q9" s="21">
        <f>SUM(Q8)</f>
        <v>0</v>
      </c>
      <c r="S9" s="21">
        <f>SUM(S8)</f>
        <v>7614888750</v>
      </c>
    </row>
    <row r="10" spans="1:19" ht="24.75" thickTop="1" x14ac:dyDescent="0.55000000000000004">
      <c r="I10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11"/>
  <sheetViews>
    <sheetView rightToLeft="1" topLeftCell="A91" workbookViewId="0">
      <selection activeCell="I106" sqref="I106"/>
    </sheetView>
  </sheetViews>
  <sheetFormatPr defaultRowHeight="24" x14ac:dyDescent="0.55000000000000004"/>
  <cols>
    <col min="1" max="1" width="37.7109375" style="7" bestFit="1" customWidth="1"/>
    <col min="2" max="2" width="1" style="7" customWidth="1"/>
    <col min="3" max="3" width="14" style="7" bestFit="1" customWidth="1"/>
    <col min="4" max="4" width="1" style="7" customWidth="1"/>
    <col min="5" max="5" width="20.42578125" style="7" bestFit="1" customWidth="1"/>
    <col min="6" max="6" width="1" style="7" customWidth="1"/>
    <col min="7" max="7" width="22.85546875" style="7" bestFit="1" customWidth="1"/>
    <col min="8" max="8" width="1" style="7" customWidth="1"/>
    <col min="9" max="9" width="34.7109375" style="7" bestFit="1" customWidth="1"/>
    <col min="10" max="10" width="1" style="7" customWidth="1"/>
    <col min="11" max="11" width="14" style="7" bestFit="1" customWidth="1"/>
    <col min="12" max="12" width="1" style="7" customWidth="1"/>
    <col min="13" max="13" width="20.42578125" style="7" bestFit="1" customWidth="1"/>
    <col min="14" max="14" width="1" style="7" customWidth="1"/>
    <col min="15" max="15" width="20.42578125" style="7" bestFit="1" customWidth="1"/>
    <col min="16" max="16" width="1" style="7" customWidth="1"/>
    <col min="17" max="17" width="34.7109375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4.75" x14ac:dyDescent="0.55000000000000004">
      <c r="A3" s="36" t="s">
        <v>169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4.75" x14ac:dyDescent="0.55000000000000004">
      <c r="A6" s="35" t="s">
        <v>3</v>
      </c>
      <c r="C6" s="34" t="s">
        <v>171</v>
      </c>
      <c r="D6" s="34" t="s">
        <v>171</v>
      </c>
      <c r="E6" s="34" t="s">
        <v>171</v>
      </c>
      <c r="F6" s="34" t="s">
        <v>171</v>
      </c>
      <c r="G6" s="34" t="s">
        <v>171</v>
      </c>
      <c r="H6" s="34" t="s">
        <v>171</v>
      </c>
      <c r="I6" s="34" t="s">
        <v>171</v>
      </c>
      <c r="K6" s="34" t="s">
        <v>172</v>
      </c>
      <c r="L6" s="34" t="s">
        <v>172</v>
      </c>
      <c r="M6" s="34" t="s">
        <v>172</v>
      </c>
      <c r="N6" s="34" t="s">
        <v>172</v>
      </c>
      <c r="O6" s="34" t="s">
        <v>172</v>
      </c>
      <c r="P6" s="34" t="s">
        <v>172</v>
      </c>
      <c r="Q6" s="34" t="s">
        <v>172</v>
      </c>
    </row>
    <row r="7" spans="1:17" ht="24.75" x14ac:dyDescent="0.55000000000000004">
      <c r="A7" s="34" t="s">
        <v>3</v>
      </c>
      <c r="C7" s="34" t="s">
        <v>7</v>
      </c>
      <c r="E7" s="34" t="s">
        <v>185</v>
      </c>
      <c r="G7" s="34" t="s">
        <v>186</v>
      </c>
      <c r="I7" s="34" t="s">
        <v>187</v>
      </c>
      <c r="K7" s="34" t="s">
        <v>7</v>
      </c>
      <c r="M7" s="34" t="s">
        <v>185</v>
      </c>
      <c r="O7" s="34" t="s">
        <v>186</v>
      </c>
      <c r="Q7" s="34" t="s">
        <v>187</v>
      </c>
    </row>
    <row r="8" spans="1:17" x14ac:dyDescent="0.55000000000000004">
      <c r="A8" s="7" t="s">
        <v>41</v>
      </c>
      <c r="C8" s="10">
        <v>2399999</v>
      </c>
      <c r="D8" s="10"/>
      <c r="E8" s="10">
        <v>10284834634</v>
      </c>
      <c r="F8" s="10"/>
      <c r="G8" s="10">
        <v>9948448254</v>
      </c>
      <c r="H8" s="10"/>
      <c r="I8" s="10">
        <f>E8-G8</f>
        <v>336386380</v>
      </c>
      <c r="J8" s="10"/>
      <c r="K8" s="10">
        <v>2399999</v>
      </c>
      <c r="L8" s="10"/>
      <c r="M8" s="10">
        <v>10284834634</v>
      </c>
      <c r="N8" s="10"/>
      <c r="O8" s="10">
        <v>9948448254</v>
      </c>
      <c r="P8" s="10"/>
      <c r="Q8" s="10">
        <f>M8-O8</f>
        <v>336386380</v>
      </c>
    </row>
    <row r="9" spans="1:17" x14ac:dyDescent="0.55000000000000004">
      <c r="A9" s="7" t="s">
        <v>106</v>
      </c>
      <c r="C9" s="10">
        <v>10386746</v>
      </c>
      <c r="D9" s="10"/>
      <c r="E9" s="10">
        <v>85697042348</v>
      </c>
      <c r="F9" s="10"/>
      <c r="G9" s="10">
        <v>84558499186</v>
      </c>
      <c r="H9" s="10"/>
      <c r="I9" s="10">
        <f>E9-G9</f>
        <v>1138543162</v>
      </c>
      <c r="J9" s="10"/>
      <c r="K9" s="10">
        <v>10386746</v>
      </c>
      <c r="L9" s="10"/>
      <c r="M9" s="10">
        <v>85697042348</v>
      </c>
      <c r="N9" s="10"/>
      <c r="O9" s="10">
        <v>84558499186</v>
      </c>
      <c r="P9" s="10"/>
      <c r="Q9" s="10">
        <f t="shared" ref="Q9:Q72" si="0">M9-O9</f>
        <v>1138543162</v>
      </c>
    </row>
    <row r="10" spans="1:17" x14ac:dyDescent="0.55000000000000004">
      <c r="A10" s="7" t="s">
        <v>96</v>
      </c>
      <c r="C10" s="10">
        <v>5237332</v>
      </c>
      <c r="D10" s="10"/>
      <c r="E10" s="10">
        <v>16607681899</v>
      </c>
      <c r="F10" s="10"/>
      <c r="G10" s="10">
        <v>18765360556</v>
      </c>
      <c r="H10" s="10"/>
      <c r="I10" s="10">
        <f t="shared" ref="I10:I73" si="1">E10-G10</f>
        <v>-2157678657</v>
      </c>
      <c r="J10" s="10"/>
      <c r="K10" s="10">
        <v>5237332</v>
      </c>
      <c r="L10" s="10"/>
      <c r="M10" s="10">
        <v>16607681899</v>
      </c>
      <c r="N10" s="10"/>
      <c r="O10" s="10">
        <v>18765360556</v>
      </c>
      <c r="P10" s="10"/>
      <c r="Q10" s="10">
        <f t="shared" si="0"/>
        <v>-2157678657</v>
      </c>
    </row>
    <row r="11" spans="1:17" x14ac:dyDescent="0.55000000000000004">
      <c r="A11" s="7" t="s">
        <v>22</v>
      </c>
      <c r="C11" s="10">
        <v>1230933</v>
      </c>
      <c r="D11" s="10"/>
      <c r="E11" s="10">
        <v>141942308870</v>
      </c>
      <c r="F11" s="10"/>
      <c r="G11" s="10">
        <v>160043156047</v>
      </c>
      <c r="H11" s="10"/>
      <c r="I11" s="10">
        <f t="shared" si="1"/>
        <v>-18100847177</v>
      </c>
      <c r="J11" s="10"/>
      <c r="K11" s="10">
        <v>1230933</v>
      </c>
      <c r="L11" s="10"/>
      <c r="M11" s="10">
        <v>141942308870</v>
      </c>
      <c r="N11" s="10"/>
      <c r="O11" s="10">
        <v>160043156047</v>
      </c>
      <c r="P11" s="10"/>
      <c r="Q11" s="10">
        <f t="shared" si="0"/>
        <v>-18100847177</v>
      </c>
    </row>
    <row r="12" spans="1:17" x14ac:dyDescent="0.55000000000000004">
      <c r="A12" s="7" t="s">
        <v>82</v>
      </c>
      <c r="C12" s="10">
        <v>5000000</v>
      </c>
      <c r="D12" s="10"/>
      <c r="E12" s="10">
        <v>159048000000</v>
      </c>
      <c r="F12" s="10"/>
      <c r="G12" s="10">
        <v>172616782500</v>
      </c>
      <c r="H12" s="10"/>
      <c r="I12" s="10">
        <f t="shared" si="1"/>
        <v>-13568782500</v>
      </c>
      <c r="J12" s="10"/>
      <c r="K12" s="10">
        <v>5000000</v>
      </c>
      <c r="L12" s="10"/>
      <c r="M12" s="10">
        <v>159048000000</v>
      </c>
      <c r="N12" s="10"/>
      <c r="O12" s="10">
        <v>172616782500</v>
      </c>
      <c r="P12" s="10"/>
      <c r="Q12" s="10">
        <f t="shared" si="0"/>
        <v>-13568782500</v>
      </c>
    </row>
    <row r="13" spans="1:17" x14ac:dyDescent="0.55000000000000004">
      <c r="A13" s="7" t="s">
        <v>26</v>
      </c>
      <c r="C13" s="10">
        <v>2521994</v>
      </c>
      <c r="D13" s="10"/>
      <c r="E13" s="10">
        <v>458503060138</v>
      </c>
      <c r="F13" s="10"/>
      <c r="G13" s="10">
        <v>473645268477</v>
      </c>
      <c r="H13" s="10"/>
      <c r="I13" s="10">
        <f t="shared" si="1"/>
        <v>-15142208339</v>
      </c>
      <c r="J13" s="10"/>
      <c r="K13" s="10">
        <v>2521994</v>
      </c>
      <c r="L13" s="10"/>
      <c r="M13" s="10">
        <v>458503060138</v>
      </c>
      <c r="N13" s="10"/>
      <c r="O13" s="10">
        <v>473645268477</v>
      </c>
      <c r="P13" s="10"/>
      <c r="Q13" s="10">
        <f t="shared" si="0"/>
        <v>-15142208339</v>
      </c>
    </row>
    <row r="14" spans="1:17" x14ac:dyDescent="0.55000000000000004">
      <c r="A14" s="7" t="s">
        <v>66</v>
      </c>
      <c r="C14" s="10">
        <v>2700000</v>
      </c>
      <c r="D14" s="10"/>
      <c r="E14" s="10">
        <v>51606702180</v>
      </c>
      <c r="F14" s="10"/>
      <c r="G14" s="10">
        <v>50884723665</v>
      </c>
      <c r="H14" s="10"/>
      <c r="I14" s="10">
        <f t="shared" si="1"/>
        <v>721978515</v>
      </c>
      <c r="J14" s="10"/>
      <c r="K14" s="10">
        <v>2700000</v>
      </c>
      <c r="L14" s="10"/>
      <c r="M14" s="10">
        <v>51606702180</v>
      </c>
      <c r="N14" s="10"/>
      <c r="O14" s="10">
        <v>50884723665</v>
      </c>
      <c r="P14" s="10"/>
      <c r="Q14" s="10">
        <f t="shared" si="0"/>
        <v>721978515</v>
      </c>
    </row>
    <row r="15" spans="1:17" x14ac:dyDescent="0.55000000000000004">
      <c r="A15" s="7" t="s">
        <v>63</v>
      </c>
      <c r="C15" s="10">
        <v>9347168</v>
      </c>
      <c r="D15" s="10"/>
      <c r="E15" s="10">
        <v>141612549372</v>
      </c>
      <c r="F15" s="10"/>
      <c r="G15" s="10">
        <v>142300124246</v>
      </c>
      <c r="H15" s="10"/>
      <c r="I15" s="10">
        <f t="shared" si="1"/>
        <v>-687574874</v>
      </c>
      <c r="J15" s="10"/>
      <c r="K15" s="10">
        <v>9347168</v>
      </c>
      <c r="L15" s="10"/>
      <c r="M15" s="10">
        <v>141612549372</v>
      </c>
      <c r="N15" s="10"/>
      <c r="O15" s="10">
        <v>142300124246</v>
      </c>
      <c r="P15" s="10"/>
      <c r="Q15" s="10">
        <f t="shared" si="0"/>
        <v>-687574874</v>
      </c>
    </row>
    <row r="16" spans="1:17" x14ac:dyDescent="0.55000000000000004">
      <c r="A16" s="7" t="s">
        <v>65</v>
      </c>
      <c r="C16" s="10">
        <v>6600000</v>
      </c>
      <c r="D16" s="10"/>
      <c r="E16" s="10">
        <v>45137822400</v>
      </c>
      <c r="F16" s="10"/>
      <c r="G16" s="10">
        <v>42382315800</v>
      </c>
      <c r="H16" s="10"/>
      <c r="I16" s="10">
        <f t="shared" si="1"/>
        <v>2755506600</v>
      </c>
      <c r="J16" s="10"/>
      <c r="K16" s="10">
        <v>6600000</v>
      </c>
      <c r="L16" s="10"/>
      <c r="M16" s="10">
        <v>45137822400</v>
      </c>
      <c r="N16" s="10"/>
      <c r="O16" s="10">
        <v>42382315800</v>
      </c>
      <c r="P16" s="10"/>
      <c r="Q16" s="10">
        <f t="shared" si="0"/>
        <v>2755506600</v>
      </c>
    </row>
    <row r="17" spans="1:17" x14ac:dyDescent="0.55000000000000004">
      <c r="A17" s="7" t="s">
        <v>83</v>
      </c>
      <c r="C17" s="10">
        <v>600153</v>
      </c>
      <c r="D17" s="10"/>
      <c r="E17" s="10">
        <v>85431151819</v>
      </c>
      <c r="F17" s="10"/>
      <c r="G17" s="10">
        <v>95308955020</v>
      </c>
      <c r="H17" s="10"/>
      <c r="I17" s="10">
        <f t="shared" si="1"/>
        <v>-9877803201</v>
      </c>
      <c r="J17" s="10"/>
      <c r="K17" s="10">
        <v>600153</v>
      </c>
      <c r="L17" s="10"/>
      <c r="M17" s="10">
        <v>85431151819</v>
      </c>
      <c r="N17" s="10"/>
      <c r="O17" s="10">
        <v>95308955020</v>
      </c>
      <c r="P17" s="10"/>
      <c r="Q17" s="10">
        <f t="shared" si="0"/>
        <v>-9877803201</v>
      </c>
    </row>
    <row r="18" spans="1:17" x14ac:dyDescent="0.55000000000000004">
      <c r="A18" s="7" t="s">
        <v>23</v>
      </c>
      <c r="C18" s="10">
        <v>1452611</v>
      </c>
      <c r="D18" s="10"/>
      <c r="E18" s="10">
        <v>140063448593</v>
      </c>
      <c r="F18" s="10"/>
      <c r="G18" s="10">
        <v>144396796455</v>
      </c>
      <c r="H18" s="10"/>
      <c r="I18" s="10">
        <f t="shared" si="1"/>
        <v>-4333347862</v>
      </c>
      <c r="J18" s="10"/>
      <c r="K18" s="10">
        <v>1452611</v>
      </c>
      <c r="L18" s="10"/>
      <c r="M18" s="10">
        <v>140063448593</v>
      </c>
      <c r="N18" s="10"/>
      <c r="O18" s="10">
        <v>144396796455</v>
      </c>
      <c r="P18" s="10"/>
      <c r="Q18" s="10">
        <f t="shared" si="0"/>
        <v>-4333347862</v>
      </c>
    </row>
    <row r="19" spans="1:17" x14ac:dyDescent="0.55000000000000004">
      <c r="A19" s="7" t="s">
        <v>74</v>
      </c>
      <c r="C19" s="10">
        <v>691927</v>
      </c>
      <c r="D19" s="10"/>
      <c r="E19" s="10">
        <v>20861278341</v>
      </c>
      <c r="F19" s="10"/>
      <c r="G19" s="10">
        <v>22704846076</v>
      </c>
      <c r="H19" s="10"/>
      <c r="I19" s="10">
        <f t="shared" si="1"/>
        <v>-1843567735</v>
      </c>
      <c r="J19" s="10"/>
      <c r="K19" s="10">
        <v>691927</v>
      </c>
      <c r="L19" s="10"/>
      <c r="M19" s="10">
        <v>20861278341</v>
      </c>
      <c r="N19" s="10"/>
      <c r="O19" s="10">
        <v>22704846076</v>
      </c>
      <c r="P19" s="10"/>
      <c r="Q19" s="10">
        <f t="shared" si="0"/>
        <v>-1843567735</v>
      </c>
    </row>
    <row r="20" spans="1:17" x14ac:dyDescent="0.55000000000000004">
      <c r="A20" s="7" t="s">
        <v>84</v>
      </c>
      <c r="C20" s="10">
        <v>15640728</v>
      </c>
      <c r="D20" s="10"/>
      <c r="E20" s="10">
        <v>364903713237</v>
      </c>
      <c r="F20" s="10"/>
      <c r="G20" s="10">
        <v>373299452698</v>
      </c>
      <c r="H20" s="10"/>
      <c r="I20" s="10">
        <f t="shared" si="1"/>
        <v>-8395739461</v>
      </c>
      <c r="J20" s="10"/>
      <c r="K20" s="10">
        <v>15640728</v>
      </c>
      <c r="L20" s="10"/>
      <c r="M20" s="10">
        <v>364903713237</v>
      </c>
      <c r="N20" s="10"/>
      <c r="O20" s="10">
        <v>373299452698</v>
      </c>
      <c r="P20" s="10"/>
      <c r="Q20" s="10">
        <f t="shared" si="0"/>
        <v>-8395739461</v>
      </c>
    </row>
    <row r="21" spans="1:17" x14ac:dyDescent="0.55000000000000004">
      <c r="A21" s="7" t="s">
        <v>72</v>
      </c>
      <c r="C21" s="10">
        <v>5193373</v>
      </c>
      <c r="D21" s="10"/>
      <c r="E21" s="10">
        <v>56116075321</v>
      </c>
      <c r="F21" s="10"/>
      <c r="G21" s="10">
        <v>89210322829</v>
      </c>
      <c r="H21" s="10"/>
      <c r="I21" s="10">
        <f t="shared" si="1"/>
        <v>-33094247508</v>
      </c>
      <c r="J21" s="10"/>
      <c r="K21" s="10">
        <v>5193373</v>
      </c>
      <c r="L21" s="10"/>
      <c r="M21" s="10">
        <v>56116075321</v>
      </c>
      <c r="N21" s="10"/>
      <c r="O21" s="10">
        <v>89210322829</v>
      </c>
      <c r="P21" s="10"/>
      <c r="Q21" s="10">
        <f t="shared" si="0"/>
        <v>-33094247508</v>
      </c>
    </row>
    <row r="22" spans="1:17" x14ac:dyDescent="0.55000000000000004">
      <c r="A22" s="7" t="s">
        <v>93</v>
      </c>
      <c r="C22" s="10">
        <v>5985523</v>
      </c>
      <c r="D22" s="10"/>
      <c r="E22" s="10">
        <v>24930119288</v>
      </c>
      <c r="F22" s="10"/>
      <c r="G22" s="10">
        <v>27465433447</v>
      </c>
      <c r="H22" s="10"/>
      <c r="I22" s="10">
        <f t="shared" si="1"/>
        <v>-2535314159</v>
      </c>
      <c r="J22" s="10"/>
      <c r="K22" s="10">
        <v>5985523</v>
      </c>
      <c r="L22" s="10"/>
      <c r="M22" s="10">
        <v>24930119288</v>
      </c>
      <c r="N22" s="10"/>
      <c r="O22" s="10">
        <v>27465433447</v>
      </c>
      <c r="P22" s="10"/>
      <c r="Q22" s="10">
        <f t="shared" si="0"/>
        <v>-2535314159</v>
      </c>
    </row>
    <row r="23" spans="1:17" x14ac:dyDescent="0.55000000000000004">
      <c r="A23" s="7" t="s">
        <v>80</v>
      </c>
      <c r="C23" s="10">
        <v>22221453</v>
      </c>
      <c r="D23" s="10"/>
      <c r="E23" s="10">
        <v>67593060185</v>
      </c>
      <c r="F23" s="10"/>
      <c r="G23" s="10">
        <v>72828208964</v>
      </c>
      <c r="H23" s="10"/>
      <c r="I23" s="10">
        <f t="shared" si="1"/>
        <v>-5235148779</v>
      </c>
      <c r="J23" s="10"/>
      <c r="K23" s="10">
        <v>22221453</v>
      </c>
      <c r="L23" s="10"/>
      <c r="M23" s="10">
        <v>67593060185</v>
      </c>
      <c r="N23" s="10"/>
      <c r="O23" s="10">
        <v>72828208964</v>
      </c>
      <c r="P23" s="10"/>
      <c r="Q23" s="10">
        <f t="shared" si="0"/>
        <v>-5235148779</v>
      </c>
    </row>
    <row r="24" spans="1:17" x14ac:dyDescent="0.55000000000000004">
      <c r="A24" s="7" t="s">
        <v>86</v>
      </c>
      <c r="C24" s="10">
        <v>218674</v>
      </c>
      <c r="D24" s="10"/>
      <c r="E24" s="10">
        <v>4510487461</v>
      </c>
      <c r="F24" s="10"/>
      <c r="G24" s="10">
        <v>4495271358</v>
      </c>
      <c r="H24" s="10"/>
      <c r="I24" s="10">
        <f t="shared" si="1"/>
        <v>15216103</v>
      </c>
      <c r="J24" s="10"/>
      <c r="K24" s="10">
        <v>218674</v>
      </c>
      <c r="L24" s="10"/>
      <c r="M24" s="10">
        <v>4510487461</v>
      </c>
      <c r="N24" s="10"/>
      <c r="O24" s="10">
        <v>4495271358</v>
      </c>
      <c r="P24" s="10"/>
      <c r="Q24" s="10">
        <f t="shared" si="0"/>
        <v>15216103</v>
      </c>
    </row>
    <row r="25" spans="1:17" x14ac:dyDescent="0.55000000000000004">
      <c r="A25" s="7" t="s">
        <v>25</v>
      </c>
      <c r="C25" s="10">
        <v>716817</v>
      </c>
      <c r="D25" s="10"/>
      <c r="E25" s="10">
        <v>132890936595</v>
      </c>
      <c r="F25" s="10"/>
      <c r="G25" s="10">
        <v>144925938842</v>
      </c>
      <c r="H25" s="10"/>
      <c r="I25" s="10">
        <f t="shared" si="1"/>
        <v>-12035002247</v>
      </c>
      <c r="J25" s="10"/>
      <c r="K25" s="10">
        <v>716817</v>
      </c>
      <c r="L25" s="10"/>
      <c r="M25" s="10">
        <v>132890936595</v>
      </c>
      <c r="N25" s="10"/>
      <c r="O25" s="10">
        <v>144925938842</v>
      </c>
      <c r="P25" s="10"/>
      <c r="Q25" s="10">
        <f t="shared" si="0"/>
        <v>-12035002247</v>
      </c>
    </row>
    <row r="26" spans="1:17" x14ac:dyDescent="0.55000000000000004">
      <c r="A26" s="7" t="s">
        <v>36</v>
      </c>
      <c r="C26" s="10">
        <v>3600000</v>
      </c>
      <c r="D26" s="10"/>
      <c r="E26" s="10">
        <v>20469477600</v>
      </c>
      <c r="F26" s="10"/>
      <c r="G26" s="10">
        <v>20254762800</v>
      </c>
      <c r="H26" s="10"/>
      <c r="I26" s="10">
        <f t="shared" si="1"/>
        <v>214714800</v>
      </c>
      <c r="J26" s="10"/>
      <c r="K26" s="10">
        <v>3600000</v>
      </c>
      <c r="L26" s="10"/>
      <c r="M26" s="10">
        <v>20469477600</v>
      </c>
      <c r="N26" s="10"/>
      <c r="O26" s="10">
        <v>20254762800</v>
      </c>
      <c r="P26" s="10"/>
      <c r="Q26" s="10">
        <f t="shared" si="0"/>
        <v>214714800</v>
      </c>
    </row>
    <row r="27" spans="1:17" x14ac:dyDescent="0.55000000000000004">
      <c r="A27" s="7" t="s">
        <v>37</v>
      </c>
      <c r="C27" s="10">
        <v>10538346</v>
      </c>
      <c r="D27" s="10"/>
      <c r="E27" s="10">
        <v>55730419915</v>
      </c>
      <c r="F27" s="10"/>
      <c r="G27" s="10">
        <v>59815920623</v>
      </c>
      <c r="H27" s="10"/>
      <c r="I27" s="10">
        <f t="shared" si="1"/>
        <v>-4085500708</v>
      </c>
      <c r="J27" s="10"/>
      <c r="K27" s="10">
        <v>10538346</v>
      </c>
      <c r="L27" s="10"/>
      <c r="M27" s="10">
        <v>55730419915</v>
      </c>
      <c r="N27" s="10"/>
      <c r="O27" s="10">
        <v>59815920623</v>
      </c>
      <c r="P27" s="10"/>
      <c r="Q27" s="10">
        <f t="shared" si="0"/>
        <v>-4085500708</v>
      </c>
    </row>
    <row r="28" spans="1:17" x14ac:dyDescent="0.55000000000000004">
      <c r="A28" s="7" t="s">
        <v>57</v>
      </c>
      <c r="C28" s="10">
        <v>12400</v>
      </c>
      <c r="D28" s="10"/>
      <c r="E28" s="10">
        <v>15431074615</v>
      </c>
      <c r="F28" s="10"/>
      <c r="G28" s="10">
        <v>14392027450</v>
      </c>
      <c r="H28" s="10"/>
      <c r="I28" s="10">
        <f t="shared" si="1"/>
        <v>1039047165</v>
      </c>
      <c r="J28" s="10"/>
      <c r="K28" s="10">
        <v>12400</v>
      </c>
      <c r="L28" s="10"/>
      <c r="M28" s="10">
        <v>15431074615</v>
      </c>
      <c r="N28" s="10"/>
      <c r="O28" s="10">
        <v>14392027450</v>
      </c>
      <c r="P28" s="10"/>
      <c r="Q28" s="10">
        <f t="shared" si="0"/>
        <v>1039047165</v>
      </c>
    </row>
    <row r="29" spans="1:17" x14ac:dyDescent="0.55000000000000004">
      <c r="A29" s="7" t="s">
        <v>71</v>
      </c>
      <c r="C29" s="10">
        <v>1100793</v>
      </c>
      <c r="D29" s="10"/>
      <c r="E29" s="10">
        <v>25878853611</v>
      </c>
      <c r="F29" s="10"/>
      <c r="G29" s="10">
        <v>31722112735</v>
      </c>
      <c r="H29" s="10"/>
      <c r="I29" s="10">
        <f t="shared" si="1"/>
        <v>-5843259124</v>
      </c>
      <c r="J29" s="10"/>
      <c r="K29" s="10">
        <v>1100793</v>
      </c>
      <c r="L29" s="10"/>
      <c r="M29" s="10">
        <v>25878853611</v>
      </c>
      <c r="N29" s="10"/>
      <c r="O29" s="10">
        <v>31722112735</v>
      </c>
      <c r="P29" s="10"/>
      <c r="Q29" s="10">
        <f t="shared" si="0"/>
        <v>-5843259124</v>
      </c>
    </row>
    <row r="30" spans="1:17" x14ac:dyDescent="0.55000000000000004">
      <c r="A30" s="7" t="s">
        <v>30</v>
      </c>
      <c r="C30" s="10">
        <v>3000000</v>
      </c>
      <c r="D30" s="10"/>
      <c r="E30" s="10">
        <v>360124434000</v>
      </c>
      <c r="F30" s="10"/>
      <c r="G30" s="10">
        <v>327469891500</v>
      </c>
      <c r="H30" s="10"/>
      <c r="I30" s="10">
        <f t="shared" si="1"/>
        <v>32654542500</v>
      </c>
      <c r="J30" s="10"/>
      <c r="K30" s="10">
        <v>3000000</v>
      </c>
      <c r="L30" s="10"/>
      <c r="M30" s="10">
        <v>360124434000</v>
      </c>
      <c r="N30" s="10"/>
      <c r="O30" s="10">
        <v>327469891500</v>
      </c>
      <c r="P30" s="10"/>
      <c r="Q30" s="10">
        <f t="shared" si="0"/>
        <v>32654542500</v>
      </c>
    </row>
    <row r="31" spans="1:17" x14ac:dyDescent="0.55000000000000004">
      <c r="A31" s="7" t="s">
        <v>34</v>
      </c>
      <c r="C31" s="10">
        <v>519932</v>
      </c>
      <c r="D31" s="10"/>
      <c r="E31" s="10">
        <v>59694835731</v>
      </c>
      <c r="F31" s="10"/>
      <c r="G31" s="10">
        <v>60697502236</v>
      </c>
      <c r="H31" s="10"/>
      <c r="I31" s="10">
        <f t="shared" si="1"/>
        <v>-1002666505</v>
      </c>
      <c r="J31" s="10"/>
      <c r="K31" s="10">
        <v>519932</v>
      </c>
      <c r="L31" s="10"/>
      <c r="M31" s="10">
        <v>59694835731</v>
      </c>
      <c r="N31" s="10"/>
      <c r="O31" s="10">
        <v>60697502236</v>
      </c>
      <c r="P31" s="10"/>
      <c r="Q31" s="10">
        <f t="shared" si="0"/>
        <v>-1002666505</v>
      </c>
    </row>
    <row r="32" spans="1:17" x14ac:dyDescent="0.55000000000000004">
      <c r="A32" s="7" t="s">
        <v>48</v>
      </c>
      <c r="C32" s="10">
        <v>8868106</v>
      </c>
      <c r="D32" s="10"/>
      <c r="E32" s="10">
        <v>48396220823</v>
      </c>
      <c r="F32" s="10"/>
      <c r="G32" s="10">
        <v>77901166378</v>
      </c>
      <c r="H32" s="10"/>
      <c r="I32" s="10">
        <f t="shared" si="1"/>
        <v>-29504945555</v>
      </c>
      <c r="J32" s="10"/>
      <c r="K32" s="10">
        <v>8868106</v>
      </c>
      <c r="L32" s="10"/>
      <c r="M32" s="10">
        <v>48396220823</v>
      </c>
      <c r="N32" s="10"/>
      <c r="O32" s="10">
        <v>77901166378</v>
      </c>
      <c r="P32" s="10"/>
      <c r="Q32" s="10">
        <f t="shared" si="0"/>
        <v>-29504945555</v>
      </c>
    </row>
    <row r="33" spans="1:17" x14ac:dyDescent="0.55000000000000004">
      <c r="A33" s="7" t="s">
        <v>33</v>
      </c>
      <c r="C33" s="10">
        <v>1750968</v>
      </c>
      <c r="D33" s="10"/>
      <c r="E33" s="10">
        <v>51064248283</v>
      </c>
      <c r="F33" s="10"/>
      <c r="G33" s="10">
        <v>57890684365</v>
      </c>
      <c r="H33" s="10"/>
      <c r="I33" s="10">
        <f t="shared" si="1"/>
        <v>-6826436082</v>
      </c>
      <c r="J33" s="10"/>
      <c r="K33" s="10">
        <v>1750968</v>
      </c>
      <c r="L33" s="10"/>
      <c r="M33" s="10">
        <v>51064248283</v>
      </c>
      <c r="N33" s="10"/>
      <c r="O33" s="10">
        <v>57890684365</v>
      </c>
      <c r="P33" s="10"/>
      <c r="Q33" s="10">
        <f t="shared" si="0"/>
        <v>-6826436082</v>
      </c>
    </row>
    <row r="34" spans="1:17" x14ac:dyDescent="0.55000000000000004">
      <c r="A34" s="7" t="s">
        <v>70</v>
      </c>
      <c r="C34" s="10">
        <v>328467</v>
      </c>
      <c r="D34" s="10"/>
      <c r="E34" s="10">
        <v>10904215502</v>
      </c>
      <c r="F34" s="10"/>
      <c r="G34" s="10">
        <v>10351756147</v>
      </c>
      <c r="H34" s="10"/>
      <c r="I34" s="10">
        <f t="shared" si="1"/>
        <v>552459355</v>
      </c>
      <c r="J34" s="10"/>
      <c r="K34" s="10">
        <v>328467</v>
      </c>
      <c r="L34" s="10"/>
      <c r="M34" s="10">
        <v>10904215502</v>
      </c>
      <c r="N34" s="10"/>
      <c r="O34" s="10">
        <v>10351756147</v>
      </c>
      <c r="P34" s="10"/>
      <c r="Q34" s="10">
        <f t="shared" si="0"/>
        <v>552459355</v>
      </c>
    </row>
    <row r="35" spans="1:17" x14ac:dyDescent="0.55000000000000004">
      <c r="A35" s="7" t="s">
        <v>59</v>
      </c>
      <c r="C35" s="10">
        <v>3100</v>
      </c>
      <c r="D35" s="10"/>
      <c r="E35" s="10">
        <v>3885389185</v>
      </c>
      <c r="F35" s="10"/>
      <c r="G35" s="10">
        <v>3582219721</v>
      </c>
      <c r="H35" s="10"/>
      <c r="I35" s="10">
        <f t="shared" si="1"/>
        <v>303169464</v>
      </c>
      <c r="J35" s="10"/>
      <c r="K35" s="10">
        <v>3100</v>
      </c>
      <c r="L35" s="10"/>
      <c r="M35" s="10">
        <v>3885389185</v>
      </c>
      <c r="N35" s="10"/>
      <c r="O35" s="10">
        <v>3582219721</v>
      </c>
      <c r="P35" s="10"/>
      <c r="Q35" s="10">
        <f t="shared" si="0"/>
        <v>303169464</v>
      </c>
    </row>
    <row r="36" spans="1:17" x14ac:dyDescent="0.55000000000000004">
      <c r="A36" s="7" t="s">
        <v>67</v>
      </c>
      <c r="C36" s="10">
        <v>81785</v>
      </c>
      <c r="D36" s="10"/>
      <c r="E36" s="10">
        <v>1373942609</v>
      </c>
      <c r="F36" s="10"/>
      <c r="G36" s="10">
        <v>1755394604</v>
      </c>
      <c r="H36" s="10"/>
      <c r="I36" s="10">
        <f t="shared" si="1"/>
        <v>-381451995</v>
      </c>
      <c r="J36" s="10"/>
      <c r="K36" s="10">
        <v>81785</v>
      </c>
      <c r="L36" s="10"/>
      <c r="M36" s="10">
        <v>1373942609</v>
      </c>
      <c r="N36" s="10"/>
      <c r="O36" s="10">
        <v>1755394604</v>
      </c>
      <c r="P36" s="10"/>
      <c r="Q36" s="10">
        <f t="shared" si="0"/>
        <v>-381451995</v>
      </c>
    </row>
    <row r="37" spans="1:17" x14ac:dyDescent="0.55000000000000004">
      <c r="A37" s="7" t="s">
        <v>27</v>
      </c>
      <c r="C37" s="10">
        <v>12600000</v>
      </c>
      <c r="D37" s="10"/>
      <c r="E37" s="10">
        <v>132827943150</v>
      </c>
      <c r="F37" s="10"/>
      <c r="G37" s="10">
        <v>141407588700</v>
      </c>
      <c r="H37" s="10"/>
      <c r="I37" s="10">
        <f t="shared" si="1"/>
        <v>-8579645550</v>
      </c>
      <c r="J37" s="10"/>
      <c r="K37" s="10">
        <v>12600000</v>
      </c>
      <c r="L37" s="10"/>
      <c r="M37" s="10">
        <v>132827943150</v>
      </c>
      <c r="N37" s="10"/>
      <c r="O37" s="10">
        <v>141407588700</v>
      </c>
      <c r="P37" s="10"/>
      <c r="Q37" s="10">
        <f t="shared" si="0"/>
        <v>-8579645550</v>
      </c>
    </row>
    <row r="38" spans="1:17" x14ac:dyDescent="0.55000000000000004">
      <c r="A38" s="7" t="s">
        <v>35</v>
      </c>
      <c r="C38" s="10">
        <v>1800000</v>
      </c>
      <c r="D38" s="10"/>
      <c r="E38" s="10">
        <v>207314296560</v>
      </c>
      <c r="F38" s="10"/>
      <c r="G38" s="10">
        <v>196755696270</v>
      </c>
      <c r="H38" s="10"/>
      <c r="I38" s="10">
        <f t="shared" si="1"/>
        <v>10558600290</v>
      </c>
      <c r="J38" s="10"/>
      <c r="K38" s="10">
        <v>1800000</v>
      </c>
      <c r="L38" s="10"/>
      <c r="M38" s="10">
        <v>207314296560</v>
      </c>
      <c r="N38" s="10"/>
      <c r="O38" s="10">
        <v>196755696270</v>
      </c>
      <c r="P38" s="10"/>
      <c r="Q38" s="10">
        <f t="shared" si="0"/>
        <v>10558600290</v>
      </c>
    </row>
    <row r="39" spans="1:17" x14ac:dyDescent="0.55000000000000004">
      <c r="A39" s="7" t="s">
        <v>50</v>
      </c>
      <c r="C39" s="10">
        <v>14006000</v>
      </c>
      <c r="D39" s="10"/>
      <c r="E39" s="10">
        <v>87141955853</v>
      </c>
      <c r="F39" s="10"/>
      <c r="G39" s="10">
        <v>87573558447</v>
      </c>
      <c r="H39" s="10"/>
      <c r="I39" s="10">
        <f t="shared" si="1"/>
        <v>-431602594</v>
      </c>
      <c r="J39" s="10"/>
      <c r="K39" s="10">
        <v>14006000</v>
      </c>
      <c r="L39" s="10"/>
      <c r="M39" s="10">
        <v>87141955853</v>
      </c>
      <c r="N39" s="10"/>
      <c r="O39" s="10">
        <v>87573558447</v>
      </c>
      <c r="P39" s="10"/>
      <c r="Q39" s="10">
        <f t="shared" si="0"/>
        <v>-431602594</v>
      </c>
    </row>
    <row r="40" spans="1:17" x14ac:dyDescent="0.55000000000000004">
      <c r="A40" s="7" t="s">
        <v>47</v>
      </c>
      <c r="C40" s="10">
        <v>141482</v>
      </c>
      <c r="D40" s="10"/>
      <c r="E40" s="10">
        <v>8832203435</v>
      </c>
      <c r="F40" s="10"/>
      <c r="G40" s="10">
        <v>8008052004</v>
      </c>
      <c r="H40" s="10"/>
      <c r="I40" s="10">
        <f t="shared" si="1"/>
        <v>824151431</v>
      </c>
      <c r="J40" s="10"/>
      <c r="K40" s="10">
        <v>141482</v>
      </c>
      <c r="L40" s="10"/>
      <c r="M40" s="10">
        <v>8832203435</v>
      </c>
      <c r="N40" s="10"/>
      <c r="O40" s="10">
        <v>8008052004</v>
      </c>
      <c r="P40" s="10"/>
      <c r="Q40" s="10">
        <f t="shared" si="0"/>
        <v>824151431</v>
      </c>
    </row>
    <row r="41" spans="1:17" x14ac:dyDescent="0.55000000000000004">
      <c r="A41" s="7" t="s">
        <v>69</v>
      </c>
      <c r="C41" s="10">
        <v>1700000</v>
      </c>
      <c r="D41" s="10"/>
      <c r="E41" s="10">
        <v>54111807585</v>
      </c>
      <c r="F41" s="10"/>
      <c r="G41" s="10">
        <v>52352637300</v>
      </c>
      <c r="H41" s="10"/>
      <c r="I41" s="10">
        <f t="shared" si="1"/>
        <v>1759170285</v>
      </c>
      <c r="J41" s="10"/>
      <c r="K41" s="10">
        <v>1700000</v>
      </c>
      <c r="L41" s="10"/>
      <c r="M41" s="10">
        <v>54111807585</v>
      </c>
      <c r="N41" s="10"/>
      <c r="O41" s="10">
        <v>52352637300</v>
      </c>
      <c r="P41" s="10"/>
      <c r="Q41" s="10">
        <f t="shared" si="0"/>
        <v>1759170285</v>
      </c>
    </row>
    <row r="42" spans="1:17" x14ac:dyDescent="0.55000000000000004">
      <c r="A42" s="7" t="s">
        <v>24</v>
      </c>
      <c r="C42" s="10">
        <v>1861297</v>
      </c>
      <c r="D42" s="10"/>
      <c r="E42" s="10">
        <v>136083848903</v>
      </c>
      <c r="F42" s="10"/>
      <c r="G42" s="10">
        <v>137193982273</v>
      </c>
      <c r="H42" s="10"/>
      <c r="I42" s="10">
        <f t="shared" si="1"/>
        <v>-1110133370</v>
      </c>
      <c r="J42" s="10"/>
      <c r="K42" s="10">
        <v>1861297</v>
      </c>
      <c r="L42" s="10"/>
      <c r="M42" s="10">
        <v>136083848903</v>
      </c>
      <c r="N42" s="10"/>
      <c r="O42" s="10">
        <v>137193982273</v>
      </c>
      <c r="P42" s="10"/>
      <c r="Q42" s="10">
        <f t="shared" si="0"/>
        <v>-1110133370</v>
      </c>
    </row>
    <row r="43" spans="1:17" x14ac:dyDescent="0.55000000000000004">
      <c r="A43" s="7" t="s">
        <v>15</v>
      </c>
      <c r="C43" s="10">
        <v>2550528</v>
      </c>
      <c r="D43" s="10"/>
      <c r="E43" s="10">
        <v>68733402436</v>
      </c>
      <c r="F43" s="10"/>
      <c r="G43" s="10">
        <v>70685623752</v>
      </c>
      <c r="H43" s="10"/>
      <c r="I43" s="10">
        <f t="shared" si="1"/>
        <v>-1952221316</v>
      </c>
      <c r="J43" s="10"/>
      <c r="K43" s="10">
        <v>2550528</v>
      </c>
      <c r="L43" s="10"/>
      <c r="M43" s="10">
        <v>68733402436</v>
      </c>
      <c r="N43" s="10"/>
      <c r="O43" s="10">
        <v>70685623752</v>
      </c>
      <c r="P43" s="10"/>
      <c r="Q43" s="10">
        <f t="shared" si="0"/>
        <v>-1952221316</v>
      </c>
    </row>
    <row r="44" spans="1:17" x14ac:dyDescent="0.55000000000000004">
      <c r="A44" s="7" t="s">
        <v>44</v>
      </c>
      <c r="C44" s="10">
        <v>1394767</v>
      </c>
      <c r="D44" s="10"/>
      <c r="E44" s="10">
        <v>8182934940</v>
      </c>
      <c r="F44" s="10"/>
      <c r="G44" s="10">
        <v>6147599716</v>
      </c>
      <c r="H44" s="10"/>
      <c r="I44" s="10">
        <f t="shared" si="1"/>
        <v>2035335224</v>
      </c>
      <c r="J44" s="10"/>
      <c r="K44" s="10">
        <v>1394767</v>
      </c>
      <c r="L44" s="10"/>
      <c r="M44" s="10">
        <v>8182934940</v>
      </c>
      <c r="N44" s="10"/>
      <c r="O44" s="10">
        <v>6147599716</v>
      </c>
      <c r="P44" s="10"/>
      <c r="Q44" s="10">
        <f t="shared" si="0"/>
        <v>2035335224</v>
      </c>
    </row>
    <row r="45" spans="1:17" x14ac:dyDescent="0.55000000000000004">
      <c r="A45" s="7" t="s">
        <v>58</v>
      </c>
      <c r="C45" s="10">
        <v>102000</v>
      </c>
      <c r="D45" s="10"/>
      <c r="E45" s="10">
        <v>126831262500</v>
      </c>
      <c r="F45" s="10"/>
      <c r="G45" s="10">
        <v>117377901990</v>
      </c>
      <c r="H45" s="10"/>
      <c r="I45" s="10">
        <f t="shared" si="1"/>
        <v>9453360510</v>
      </c>
      <c r="J45" s="10"/>
      <c r="K45" s="10">
        <v>102000</v>
      </c>
      <c r="L45" s="10"/>
      <c r="M45" s="10">
        <v>126831262500</v>
      </c>
      <c r="N45" s="10"/>
      <c r="O45" s="10">
        <v>117377901990</v>
      </c>
      <c r="P45" s="10"/>
      <c r="Q45" s="10">
        <f t="shared" si="0"/>
        <v>9453360510</v>
      </c>
    </row>
    <row r="46" spans="1:17" x14ac:dyDescent="0.55000000000000004">
      <c r="A46" s="7" t="s">
        <v>45</v>
      </c>
      <c r="C46" s="10">
        <v>241824</v>
      </c>
      <c r="D46" s="10"/>
      <c r="E46" s="10">
        <v>2228370314</v>
      </c>
      <c r="F46" s="10"/>
      <c r="G46" s="10">
        <v>2194476008</v>
      </c>
      <c r="H46" s="10"/>
      <c r="I46" s="10">
        <f t="shared" si="1"/>
        <v>33894306</v>
      </c>
      <c r="J46" s="10"/>
      <c r="K46" s="10">
        <v>241824</v>
      </c>
      <c r="L46" s="10"/>
      <c r="M46" s="10">
        <v>2228370314</v>
      </c>
      <c r="N46" s="10"/>
      <c r="O46" s="10">
        <v>2194476008</v>
      </c>
      <c r="P46" s="10"/>
      <c r="Q46" s="10">
        <f t="shared" si="0"/>
        <v>33894306</v>
      </c>
    </row>
    <row r="47" spans="1:17" x14ac:dyDescent="0.55000000000000004">
      <c r="A47" s="7" t="s">
        <v>29</v>
      </c>
      <c r="C47" s="10">
        <v>600000</v>
      </c>
      <c r="D47" s="10"/>
      <c r="E47" s="10">
        <v>55068381900</v>
      </c>
      <c r="F47" s="10"/>
      <c r="G47" s="10">
        <v>64474083000</v>
      </c>
      <c r="H47" s="10"/>
      <c r="I47" s="10">
        <f t="shared" si="1"/>
        <v>-9405701100</v>
      </c>
      <c r="J47" s="10"/>
      <c r="K47" s="10">
        <v>600000</v>
      </c>
      <c r="L47" s="10"/>
      <c r="M47" s="10">
        <v>55068381900</v>
      </c>
      <c r="N47" s="10"/>
      <c r="O47" s="10">
        <v>64474083000</v>
      </c>
      <c r="P47" s="10"/>
      <c r="Q47" s="10">
        <f t="shared" si="0"/>
        <v>-9405701100</v>
      </c>
    </row>
    <row r="48" spans="1:17" x14ac:dyDescent="0.55000000000000004">
      <c r="A48" s="7" t="s">
        <v>19</v>
      </c>
      <c r="C48" s="10">
        <v>15350926</v>
      </c>
      <c r="D48" s="10"/>
      <c r="E48" s="10">
        <v>61038351961</v>
      </c>
      <c r="F48" s="10"/>
      <c r="G48" s="10">
        <v>56848212194</v>
      </c>
      <c r="H48" s="10"/>
      <c r="I48" s="10">
        <f t="shared" si="1"/>
        <v>4190139767</v>
      </c>
      <c r="J48" s="10"/>
      <c r="K48" s="10">
        <v>15350926</v>
      </c>
      <c r="L48" s="10"/>
      <c r="M48" s="10">
        <v>61038351961</v>
      </c>
      <c r="N48" s="10"/>
      <c r="O48" s="10">
        <v>56848212194</v>
      </c>
      <c r="P48" s="10"/>
      <c r="Q48" s="10">
        <f t="shared" si="0"/>
        <v>4190139767</v>
      </c>
    </row>
    <row r="49" spans="1:17" x14ac:dyDescent="0.55000000000000004">
      <c r="A49" s="7" t="s">
        <v>28</v>
      </c>
      <c r="C49" s="10">
        <v>796980</v>
      </c>
      <c r="D49" s="10"/>
      <c r="E49" s="10">
        <v>200753101344</v>
      </c>
      <c r="F49" s="10"/>
      <c r="G49" s="10">
        <v>249666665788</v>
      </c>
      <c r="H49" s="10"/>
      <c r="I49" s="10">
        <f t="shared" si="1"/>
        <v>-48913564444</v>
      </c>
      <c r="J49" s="10"/>
      <c r="K49" s="10">
        <v>796980</v>
      </c>
      <c r="L49" s="10"/>
      <c r="M49" s="10">
        <v>200753101344</v>
      </c>
      <c r="N49" s="10"/>
      <c r="O49" s="10">
        <v>249666665788</v>
      </c>
      <c r="P49" s="10"/>
      <c r="Q49" s="10">
        <f t="shared" si="0"/>
        <v>-48913564444</v>
      </c>
    </row>
    <row r="50" spans="1:17" x14ac:dyDescent="0.55000000000000004">
      <c r="A50" s="7" t="s">
        <v>95</v>
      </c>
      <c r="C50" s="10">
        <v>4680256</v>
      </c>
      <c r="D50" s="10"/>
      <c r="E50" s="10">
        <v>54014462415</v>
      </c>
      <c r="F50" s="10"/>
      <c r="G50" s="10">
        <v>54512100991</v>
      </c>
      <c r="H50" s="10"/>
      <c r="I50" s="10">
        <f t="shared" si="1"/>
        <v>-497638576</v>
      </c>
      <c r="J50" s="10"/>
      <c r="K50" s="10">
        <v>4680256</v>
      </c>
      <c r="L50" s="10"/>
      <c r="M50" s="10">
        <v>54014462415</v>
      </c>
      <c r="N50" s="10"/>
      <c r="O50" s="10">
        <v>54512100991</v>
      </c>
      <c r="P50" s="10"/>
      <c r="Q50" s="10">
        <f t="shared" si="0"/>
        <v>-497638576</v>
      </c>
    </row>
    <row r="51" spans="1:17" x14ac:dyDescent="0.55000000000000004">
      <c r="A51" s="7" t="s">
        <v>77</v>
      </c>
      <c r="C51" s="10">
        <v>10201307</v>
      </c>
      <c r="D51" s="10"/>
      <c r="E51" s="10">
        <v>245402743205</v>
      </c>
      <c r="F51" s="10"/>
      <c r="G51" s="10">
        <v>264162870268</v>
      </c>
      <c r="H51" s="10"/>
      <c r="I51" s="10">
        <f t="shared" si="1"/>
        <v>-18760127063</v>
      </c>
      <c r="J51" s="10"/>
      <c r="K51" s="10">
        <v>10201307</v>
      </c>
      <c r="L51" s="10"/>
      <c r="M51" s="10">
        <v>245402743205</v>
      </c>
      <c r="N51" s="10"/>
      <c r="O51" s="10">
        <v>264162870268</v>
      </c>
      <c r="P51" s="10"/>
      <c r="Q51" s="10">
        <f t="shared" si="0"/>
        <v>-18760127063</v>
      </c>
    </row>
    <row r="52" spans="1:17" x14ac:dyDescent="0.55000000000000004">
      <c r="A52" s="7" t="s">
        <v>54</v>
      </c>
      <c r="C52" s="10">
        <v>8177966</v>
      </c>
      <c r="D52" s="10"/>
      <c r="E52" s="10">
        <v>72269540139</v>
      </c>
      <c r="F52" s="10"/>
      <c r="G52" s="10">
        <v>71950087815</v>
      </c>
      <c r="H52" s="10"/>
      <c r="I52" s="10">
        <f t="shared" si="1"/>
        <v>319452324</v>
      </c>
      <c r="J52" s="10"/>
      <c r="K52" s="10">
        <v>8177966</v>
      </c>
      <c r="L52" s="10"/>
      <c r="M52" s="10">
        <v>72269540139</v>
      </c>
      <c r="N52" s="10"/>
      <c r="O52" s="10">
        <v>71950087815</v>
      </c>
      <c r="P52" s="10"/>
      <c r="Q52" s="10">
        <f t="shared" si="0"/>
        <v>319452324</v>
      </c>
    </row>
    <row r="53" spans="1:17" x14ac:dyDescent="0.55000000000000004">
      <c r="A53" s="7" t="s">
        <v>85</v>
      </c>
      <c r="C53" s="10">
        <v>9313336</v>
      </c>
      <c r="D53" s="10"/>
      <c r="E53" s="10">
        <v>71193417494</v>
      </c>
      <c r="F53" s="10"/>
      <c r="G53" s="10">
        <v>74989165371</v>
      </c>
      <c r="H53" s="10"/>
      <c r="I53" s="10">
        <f t="shared" si="1"/>
        <v>-3795747877</v>
      </c>
      <c r="J53" s="10"/>
      <c r="K53" s="10">
        <v>9313336</v>
      </c>
      <c r="L53" s="10"/>
      <c r="M53" s="10">
        <v>71193417494</v>
      </c>
      <c r="N53" s="10"/>
      <c r="O53" s="10">
        <v>74989165371</v>
      </c>
      <c r="P53" s="10"/>
      <c r="Q53" s="10">
        <f t="shared" si="0"/>
        <v>-3795747877</v>
      </c>
    </row>
    <row r="54" spans="1:17" x14ac:dyDescent="0.55000000000000004">
      <c r="A54" s="7" t="s">
        <v>53</v>
      </c>
      <c r="C54" s="10">
        <v>14866474</v>
      </c>
      <c r="D54" s="10"/>
      <c r="E54" s="10">
        <v>208961181302</v>
      </c>
      <c r="F54" s="10"/>
      <c r="G54" s="10">
        <v>227877044956</v>
      </c>
      <c r="H54" s="10"/>
      <c r="I54" s="10">
        <f t="shared" si="1"/>
        <v>-18915863654</v>
      </c>
      <c r="J54" s="10"/>
      <c r="K54" s="10">
        <v>14866474</v>
      </c>
      <c r="L54" s="10"/>
      <c r="M54" s="10">
        <v>208961181302</v>
      </c>
      <c r="N54" s="10"/>
      <c r="O54" s="10">
        <v>227877044956</v>
      </c>
      <c r="P54" s="10"/>
      <c r="Q54" s="10">
        <f t="shared" si="0"/>
        <v>-18915863654</v>
      </c>
    </row>
    <row r="55" spans="1:17" x14ac:dyDescent="0.55000000000000004">
      <c r="A55" s="7" t="s">
        <v>52</v>
      </c>
      <c r="C55" s="10">
        <v>21849127</v>
      </c>
      <c r="D55" s="10"/>
      <c r="E55" s="10">
        <v>175924910024</v>
      </c>
      <c r="F55" s="10"/>
      <c r="G55" s="10">
        <v>186403861185</v>
      </c>
      <c r="H55" s="10"/>
      <c r="I55" s="10">
        <f t="shared" si="1"/>
        <v>-10478951161</v>
      </c>
      <c r="J55" s="10"/>
      <c r="K55" s="10">
        <v>21849127</v>
      </c>
      <c r="L55" s="10"/>
      <c r="M55" s="10">
        <v>175924910024</v>
      </c>
      <c r="N55" s="10"/>
      <c r="O55" s="10">
        <v>186403861185</v>
      </c>
      <c r="P55" s="10"/>
      <c r="Q55" s="10">
        <f t="shared" si="0"/>
        <v>-10478951161</v>
      </c>
    </row>
    <row r="56" spans="1:17" x14ac:dyDescent="0.55000000000000004">
      <c r="A56" s="7" t="s">
        <v>17</v>
      </c>
      <c r="C56" s="10">
        <v>33212671</v>
      </c>
      <c r="D56" s="10"/>
      <c r="E56" s="10">
        <v>73293423448</v>
      </c>
      <c r="F56" s="10"/>
      <c r="G56" s="10">
        <v>77915531233</v>
      </c>
      <c r="H56" s="10"/>
      <c r="I56" s="10">
        <f t="shared" si="1"/>
        <v>-4622107785</v>
      </c>
      <c r="J56" s="10"/>
      <c r="K56" s="10">
        <v>33212671</v>
      </c>
      <c r="L56" s="10"/>
      <c r="M56" s="10">
        <v>73293423448</v>
      </c>
      <c r="N56" s="10"/>
      <c r="O56" s="10">
        <v>77915531233</v>
      </c>
      <c r="P56" s="10"/>
      <c r="Q56" s="10">
        <f t="shared" si="0"/>
        <v>-4622107785</v>
      </c>
    </row>
    <row r="57" spans="1:17" x14ac:dyDescent="0.55000000000000004">
      <c r="A57" s="7" t="s">
        <v>51</v>
      </c>
      <c r="C57" s="10">
        <v>42196739</v>
      </c>
      <c r="D57" s="10"/>
      <c r="E57" s="10">
        <v>248737813629</v>
      </c>
      <c r="F57" s="10"/>
      <c r="G57" s="10">
        <v>265516080990</v>
      </c>
      <c r="H57" s="10"/>
      <c r="I57" s="10">
        <f t="shared" si="1"/>
        <v>-16778267361</v>
      </c>
      <c r="J57" s="10"/>
      <c r="K57" s="10">
        <v>42196739</v>
      </c>
      <c r="L57" s="10"/>
      <c r="M57" s="10">
        <v>248737813629</v>
      </c>
      <c r="N57" s="10"/>
      <c r="O57" s="10">
        <v>265516080990</v>
      </c>
      <c r="P57" s="10"/>
      <c r="Q57" s="10">
        <f t="shared" si="0"/>
        <v>-16778267361</v>
      </c>
    </row>
    <row r="58" spans="1:17" x14ac:dyDescent="0.55000000000000004">
      <c r="A58" s="7" t="s">
        <v>55</v>
      </c>
      <c r="C58" s="10">
        <v>8700000</v>
      </c>
      <c r="D58" s="10"/>
      <c r="E58" s="10">
        <v>159041041650</v>
      </c>
      <c r="F58" s="10"/>
      <c r="G58" s="10">
        <v>171235053000</v>
      </c>
      <c r="H58" s="10"/>
      <c r="I58" s="10">
        <f t="shared" si="1"/>
        <v>-12194011350</v>
      </c>
      <c r="J58" s="10"/>
      <c r="K58" s="10">
        <v>8700000</v>
      </c>
      <c r="L58" s="10"/>
      <c r="M58" s="10">
        <v>159041041650</v>
      </c>
      <c r="N58" s="10"/>
      <c r="O58" s="10">
        <v>171235053000</v>
      </c>
      <c r="P58" s="10"/>
      <c r="Q58" s="10">
        <f t="shared" si="0"/>
        <v>-12194011350</v>
      </c>
    </row>
    <row r="59" spans="1:17" x14ac:dyDescent="0.55000000000000004">
      <c r="A59" s="7" t="s">
        <v>56</v>
      </c>
      <c r="C59" s="10">
        <v>20999849</v>
      </c>
      <c r="D59" s="10"/>
      <c r="E59" s="10">
        <v>304773538517</v>
      </c>
      <c r="F59" s="10"/>
      <c r="G59" s="10">
        <v>334207147374</v>
      </c>
      <c r="H59" s="10"/>
      <c r="I59" s="10">
        <f t="shared" si="1"/>
        <v>-29433608857</v>
      </c>
      <c r="J59" s="10"/>
      <c r="K59" s="10">
        <v>20999849</v>
      </c>
      <c r="L59" s="10"/>
      <c r="M59" s="10">
        <v>304773538517</v>
      </c>
      <c r="N59" s="10"/>
      <c r="O59" s="10">
        <v>334207147374</v>
      </c>
      <c r="P59" s="10"/>
      <c r="Q59" s="10">
        <f t="shared" si="0"/>
        <v>-29433608857</v>
      </c>
    </row>
    <row r="60" spans="1:17" x14ac:dyDescent="0.55000000000000004">
      <c r="A60" s="7" t="s">
        <v>75</v>
      </c>
      <c r="C60" s="10">
        <v>7452437</v>
      </c>
      <c r="D60" s="10"/>
      <c r="E60" s="10">
        <v>50597288848</v>
      </c>
      <c r="F60" s="10"/>
      <c r="G60" s="10">
        <v>56323009161</v>
      </c>
      <c r="H60" s="10"/>
      <c r="I60" s="10">
        <f t="shared" si="1"/>
        <v>-5725720313</v>
      </c>
      <c r="J60" s="10"/>
      <c r="K60" s="10">
        <v>7452437</v>
      </c>
      <c r="L60" s="10"/>
      <c r="M60" s="10">
        <v>50597288848</v>
      </c>
      <c r="N60" s="10"/>
      <c r="O60" s="10">
        <v>56323009161</v>
      </c>
      <c r="P60" s="10"/>
      <c r="Q60" s="10">
        <f t="shared" si="0"/>
        <v>-5725720313</v>
      </c>
    </row>
    <row r="61" spans="1:17" x14ac:dyDescent="0.55000000000000004">
      <c r="A61" s="7" t="s">
        <v>89</v>
      </c>
      <c r="C61" s="10">
        <v>11843573</v>
      </c>
      <c r="D61" s="10"/>
      <c r="E61" s="10">
        <v>155758162488</v>
      </c>
      <c r="F61" s="10"/>
      <c r="G61" s="10">
        <v>163283440386</v>
      </c>
      <c r="H61" s="10"/>
      <c r="I61" s="10">
        <f t="shared" si="1"/>
        <v>-7525277898</v>
      </c>
      <c r="J61" s="10"/>
      <c r="K61" s="10">
        <v>11843573</v>
      </c>
      <c r="L61" s="10"/>
      <c r="M61" s="10">
        <v>155758162488</v>
      </c>
      <c r="N61" s="10"/>
      <c r="O61" s="10">
        <v>163283440386</v>
      </c>
      <c r="P61" s="10"/>
      <c r="Q61" s="10">
        <f t="shared" si="0"/>
        <v>-7525277898</v>
      </c>
    </row>
    <row r="62" spans="1:17" x14ac:dyDescent="0.55000000000000004">
      <c r="A62" s="7" t="s">
        <v>38</v>
      </c>
      <c r="C62" s="10">
        <v>4400785</v>
      </c>
      <c r="D62" s="10"/>
      <c r="E62" s="10">
        <v>97597333345</v>
      </c>
      <c r="F62" s="10"/>
      <c r="G62" s="10">
        <v>106346534004</v>
      </c>
      <c r="H62" s="10"/>
      <c r="I62" s="10">
        <f t="shared" si="1"/>
        <v>-8749200659</v>
      </c>
      <c r="J62" s="10"/>
      <c r="K62" s="10">
        <v>4400785</v>
      </c>
      <c r="L62" s="10"/>
      <c r="M62" s="10">
        <v>97597333345</v>
      </c>
      <c r="N62" s="10"/>
      <c r="O62" s="10">
        <v>106346534004</v>
      </c>
      <c r="P62" s="10"/>
      <c r="Q62" s="10">
        <f t="shared" si="0"/>
        <v>-8749200659</v>
      </c>
    </row>
    <row r="63" spans="1:17" x14ac:dyDescent="0.55000000000000004">
      <c r="A63" s="7" t="s">
        <v>49</v>
      </c>
      <c r="C63" s="10">
        <v>1590000</v>
      </c>
      <c r="D63" s="10"/>
      <c r="E63" s="10">
        <v>32827805415</v>
      </c>
      <c r="F63" s="10"/>
      <c r="G63" s="10">
        <v>28706639333</v>
      </c>
      <c r="H63" s="10"/>
      <c r="I63" s="10">
        <f t="shared" si="1"/>
        <v>4121166082</v>
      </c>
      <c r="J63" s="10"/>
      <c r="K63" s="10">
        <v>1590000</v>
      </c>
      <c r="L63" s="10"/>
      <c r="M63" s="10">
        <v>32827805415</v>
      </c>
      <c r="N63" s="10"/>
      <c r="O63" s="10">
        <v>28706639333</v>
      </c>
      <c r="P63" s="10"/>
      <c r="Q63" s="10">
        <f t="shared" si="0"/>
        <v>4121166082</v>
      </c>
    </row>
    <row r="64" spans="1:17" x14ac:dyDescent="0.55000000000000004">
      <c r="A64" s="7" t="s">
        <v>92</v>
      </c>
      <c r="C64" s="10">
        <v>10852522</v>
      </c>
      <c r="D64" s="10"/>
      <c r="E64" s="10">
        <v>21230684604</v>
      </c>
      <c r="F64" s="10"/>
      <c r="G64" s="10">
        <v>21658306624</v>
      </c>
      <c r="H64" s="10"/>
      <c r="I64" s="10">
        <f t="shared" si="1"/>
        <v>-427622020</v>
      </c>
      <c r="J64" s="10"/>
      <c r="K64" s="10">
        <v>10852522</v>
      </c>
      <c r="L64" s="10"/>
      <c r="M64" s="10">
        <v>21230684604</v>
      </c>
      <c r="N64" s="10"/>
      <c r="O64" s="10">
        <v>21658306624</v>
      </c>
      <c r="P64" s="10"/>
      <c r="Q64" s="10">
        <f t="shared" si="0"/>
        <v>-427622020</v>
      </c>
    </row>
    <row r="65" spans="1:17" x14ac:dyDescent="0.55000000000000004">
      <c r="A65" s="7" t="s">
        <v>81</v>
      </c>
      <c r="C65" s="10">
        <v>25979357</v>
      </c>
      <c r="D65" s="10"/>
      <c r="E65" s="10">
        <v>337788120122</v>
      </c>
      <c r="F65" s="10"/>
      <c r="G65" s="10">
        <v>334689146543</v>
      </c>
      <c r="H65" s="10"/>
      <c r="I65" s="10">
        <f t="shared" si="1"/>
        <v>3098973579</v>
      </c>
      <c r="J65" s="10"/>
      <c r="K65" s="10">
        <v>25979357</v>
      </c>
      <c r="L65" s="10"/>
      <c r="M65" s="10">
        <v>337788120122</v>
      </c>
      <c r="N65" s="10"/>
      <c r="O65" s="10">
        <v>334689146543</v>
      </c>
      <c r="P65" s="10"/>
      <c r="Q65" s="10">
        <f t="shared" si="0"/>
        <v>3098973579</v>
      </c>
    </row>
    <row r="66" spans="1:17" x14ac:dyDescent="0.55000000000000004">
      <c r="A66" s="7" t="s">
        <v>39</v>
      </c>
      <c r="C66" s="10">
        <v>12005900</v>
      </c>
      <c r="D66" s="10"/>
      <c r="E66" s="10">
        <v>119225304301</v>
      </c>
      <c r="F66" s="10"/>
      <c r="G66" s="10">
        <v>126982706482</v>
      </c>
      <c r="H66" s="10"/>
      <c r="I66" s="10">
        <f t="shared" si="1"/>
        <v>-7757402181</v>
      </c>
      <c r="J66" s="10"/>
      <c r="K66" s="10">
        <v>12005900</v>
      </c>
      <c r="L66" s="10"/>
      <c r="M66" s="10">
        <v>119225304301</v>
      </c>
      <c r="N66" s="10"/>
      <c r="O66" s="10">
        <v>126982706482</v>
      </c>
      <c r="P66" s="10"/>
      <c r="Q66" s="10">
        <f t="shared" si="0"/>
        <v>-7757402181</v>
      </c>
    </row>
    <row r="67" spans="1:17" x14ac:dyDescent="0.55000000000000004">
      <c r="A67" s="7" t="s">
        <v>32</v>
      </c>
      <c r="C67" s="10">
        <v>1500000</v>
      </c>
      <c r="D67" s="10"/>
      <c r="E67" s="10">
        <v>126443160000</v>
      </c>
      <c r="F67" s="10"/>
      <c r="G67" s="10">
        <v>133913445750</v>
      </c>
      <c r="H67" s="10"/>
      <c r="I67" s="10">
        <f t="shared" si="1"/>
        <v>-7470285750</v>
      </c>
      <c r="J67" s="10"/>
      <c r="K67" s="10">
        <v>1500000</v>
      </c>
      <c r="L67" s="10"/>
      <c r="M67" s="10">
        <v>126443160000</v>
      </c>
      <c r="N67" s="10"/>
      <c r="O67" s="10">
        <v>133913445750</v>
      </c>
      <c r="P67" s="10"/>
      <c r="Q67" s="10">
        <f t="shared" si="0"/>
        <v>-7470285750</v>
      </c>
    </row>
    <row r="68" spans="1:17" x14ac:dyDescent="0.55000000000000004">
      <c r="A68" s="7" t="s">
        <v>94</v>
      </c>
      <c r="C68" s="10">
        <v>886900</v>
      </c>
      <c r="D68" s="10"/>
      <c r="E68" s="10">
        <v>25567065405</v>
      </c>
      <c r="F68" s="10"/>
      <c r="G68" s="10">
        <v>26792521298</v>
      </c>
      <c r="H68" s="10"/>
      <c r="I68" s="10">
        <f t="shared" si="1"/>
        <v>-1225455893</v>
      </c>
      <c r="J68" s="10"/>
      <c r="K68" s="10">
        <v>886900</v>
      </c>
      <c r="L68" s="10"/>
      <c r="M68" s="10">
        <v>25567065405</v>
      </c>
      <c r="N68" s="10"/>
      <c r="O68" s="10">
        <v>26792521298</v>
      </c>
      <c r="P68" s="10"/>
      <c r="Q68" s="10">
        <f t="shared" si="0"/>
        <v>-1225455893</v>
      </c>
    </row>
    <row r="69" spans="1:17" x14ac:dyDescent="0.55000000000000004">
      <c r="A69" s="7" t="s">
        <v>62</v>
      </c>
      <c r="C69" s="10">
        <v>3144860</v>
      </c>
      <c r="D69" s="10"/>
      <c r="E69" s="10">
        <v>72495374044</v>
      </c>
      <c r="F69" s="10"/>
      <c r="G69" s="10">
        <v>70561904224</v>
      </c>
      <c r="H69" s="10"/>
      <c r="I69" s="10">
        <f t="shared" si="1"/>
        <v>1933469820</v>
      </c>
      <c r="J69" s="10"/>
      <c r="K69" s="10">
        <v>3144860</v>
      </c>
      <c r="L69" s="10"/>
      <c r="M69" s="10">
        <v>72495374044</v>
      </c>
      <c r="N69" s="10"/>
      <c r="O69" s="10">
        <v>70561904224</v>
      </c>
      <c r="P69" s="10"/>
      <c r="Q69" s="10">
        <f t="shared" si="0"/>
        <v>1933469820</v>
      </c>
    </row>
    <row r="70" spans="1:17" x14ac:dyDescent="0.55000000000000004">
      <c r="A70" s="7" t="s">
        <v>61</v>
      </c>
      <c r="C70" s="10">
        <v>4824696</v>
      </c>
      <c r="D70" s="10"/>
      <c r="E70" s="10">
        <v>73090873256</v>
      </c>
      <c r="F70" s="10"/>
      <c r="G70" s="10">
        <v>86327803058</v>
      </c>
      <c r="H70" s="10"/>
      <c r="I70" s="10">
        <f t="shared" si="1"/>
        <v>-13236929802</v>
      </c>
      <c r="J70" s="10"/>
      <c r="K70" s="10">
        <v>4824696</v>
      </c>
      <c r="L70" s="10"/>
      <c r="M70" s="10">
        <v>73090873256</v>
      </c>
      <c r="N70" s="10"/>
      <c r="O70" s="10">
        <v>86327803058</v>
      </c>
      <c r="P70" s="10"/>
      <c r="Q70" s="10">
        <f t="shared" si="0"/>
        <v>-13236929802</v>
      </c>
    </row>
    <row r="71" spans="1:17" x14ac:dyDescent="0.55000000000000004">
      <c r="A71" s="7" t="s">
        <v>73</v>
      </c>
      <c r="C71" s="10">
        <v>3500000</v>
      </c>
      <c r="D71" s="10"/>
      <c r="E71" s="10">
        <v>51839707500</v>
      </c>
      <c r="F71" s="10"/>
      <c r="G71" s="10">
        <v>46090549470</v>
      </c>
      <c r="H71" s="10"/>
      <c r="I71" s="10">
        <f t="shared" si="1"/>
        <v>5749158030</v>
      </c>
      <c r="J71" s="10"/>
      <c r="K71" s="10">
        <v>3500000</v>
      </c>
      <c r="L71" s="10"/>
      <c r="M71" s="10">
        <v>51839707500</v>
      </c>
      <c r="N71" s="10"/>
      <c r="O71" s="10">
        <v>46090549470</v>
      </c>
      <c r="P71" s="10"/>
      <c r="Q71" s="10">
        <f t="shared" si="0"/>
        <v>5749158030</v>
      </c>
    </row>
    <row r="72" spans="1:17" x14ac:dyDescent="0.55000000000000004">
      <c r="A72" s="7" t="s">
        <v>60</v>
      </c>
      <c r="C72" s="10">
        <v>6099933</v>
      </c>
      <c r="D72" s="10"/>
      <c r="E72" s="10">
        <v>257704631942</v>
      </c>
      <c r="F72" s="10"/>
      <c r="G72" s="10">
        <v>238300989066</v>
      </c>
      <c r="H72" s="10"/>
      <c r="I72" s="10">
        <f t="shared" si="1"/>
        <v>19403642876</v>
      </c>
      <c r="J72" s="10"/>
      <c r="K72" s="10">
        <v>6099933</v>
      </c>
      <c r="L72" s="10"/>
      <c r="M72" s="10">
        <v>257704631942</v>
      </c>
      <c r="N72" s="10"/>
      <c r="O72" s="10">
        <v>238300989066</v>
      </c>
      <c r="P72" s="10"/>
      <c r="Q72" s="10">
        <f t="shared" si="0"/>
        <v>19403642876</v>
      </c>
    </row>
    <row r="73" spans="1:17" x14ac:dyDescent="0.55000000000000004">
      <c r="A73" s="7" t="s">
        <v>46</v>
      </c>
      <c r="C73" s="10">
        <v>537833</v>
      </c>
      <c r="D73" s="10"/>
      <c r="E73" s="10">
        <v>237585511609</v>
      </c>
      <c r="F73" s="10"/>
      <c r="G73" s="10">
        <v>243945414610</v>
      </c>
      <c r="H73" s="10"/>
      <c r="I73" s="10">
        <f t="shared" si="1"/>
        <v>-6359903001</v>
      </c>
      <c r="J73" s="10"/>
      <c r="K73" s="10">
        <v>537833</v>
      </c>
      <c r="L73" s="10"/>
      <c r="M73" s="10">
        <v>237585511609</v>
      </c>
      <c r="N73" s="10"/>
      <c r="O73" s="10">
        <v>243945414610</v>
      </c>
      <c r="P73" s="10"/>
      <c r="Q73" s="10">
        <f t="shared" ref="Q73:Q103" si="2">M73-O73</f>
        <v>-6359903001</v>
      </c>
    </row>
    <row r="74" spans="1:17" x14ac:dyDescent="0.55000000000000004">
      <c r="A74" s="7" t="s">
        <v>21</v>
      </c>
      <c r="C74" s="10">
        <v>1095372</v>
      </c>
      <c r="D74" s="10"/>
      <c r="E74" s="10">
        <v>36008419525</v>
      </c>
      <c r="F74" s="10"/>
      <c r="G74" s="10">
        <v>41387360936</v>
      </c>
      <c r="H74" s="10"/>
      <c r="I74" s="10">
        <f t="shared" ref="I74:I103" si="3">E74-G74</f>
        <v>-5378941411</v>
      </c>
      <c r="J74" s="10"/>
      <c r="K74" s="10">
        <v>1095372</v>
      </c>
      <c r="L74" s="10"/>
      <c r="M74" s="10">
        <v>36008419525</v>
      </c>
      <c r="N74" s="10"/>
      <c r="O74" s="10">
        <v>41387360936</v>
      </c>
      <c r="P74" s="10"/>
      <c r="Q74" s="10">
        <f t="shared" si="2"/>
        <v>-5378941411</v>
      </c>
    </row>
    <row r="75" spans="1:17" x14ac:dyDescent="0.55000000000000004">
      <c r="A75" s="7" t="s">
        <v>20</v>
      </c>
      <c r="C75" s="10">
        <v>14865041</v>
      </c>
      <c r="D75" s="10"/>
      <c r="E75" s="10">
        <v>88482244908</v>
      </c>
      <c r="F75" s="10"/>
      <c r="G75" s="10">
        <v>96138551700</v>
      </c>
      <c r="H75" s="10"/>
      <c r="I75" s="10">
        <f t="shared" si="3"/>
        <v>-7656306792</v>
      </c>
      <c r="J75" s="10"/>
      <c r="K75" s="10">
        <v>14865041</v>
      </c>
      <c r="L75" s="10"/>
      <c r="M75" s="10">
        <v>88482244908</v>
      </c>
      <c r="N75" s="10"/>
      <c r="O75" s="10">
        <v>96138551700</v>
      </c>
      <c r="P75" s="10"/>
      <c r="Q75" s="10">
        <f t="shared" si="2"/>
        <v>-7656306792</v>
      </c>
    </row>
    <row r="76" spans="1:17" x14ac:dyDescent="0.55000000000000004">
      <c r="A76" s="7" t="s">
        <v>88</v>
      </c>
      <c r="C76" s="10">
        <v>4501321</v>
      </c>
      <c r="D76" s="10"/>
      <c r="E76" s="10">
        <v>127613827754</v>
      </c>
      <c r="F76" s="10"/>
      <c r="G76" s="10">
        <v>125108086395</v>
      </c>
      <c r="H76" s="10"/>
      <c r="I76" s="10">
        <f t="shared" si="3"/>
        <v>2505741359</v>
      </c>
      <c r="J76" s="10"/>
      <c r="K76" s="10">
        <v>4501321</v>
      </c>
      <c r="L76" s="10"/>
      <c r="M76" s="10">
        <v>127613827754</v>
      </c>
      <c r="N76" s="10"/>
      <c r="O76" s="10">
        <v>125108086395</v>
      </c>
      <c r="P76" s="10"/>
      <c r="Q76" s="10">
        <f t="shared" si="2"/>
        <v>2505741359</v>
      </c>
    </row>
    <row r="77" spans="1:17" x14ac:dyDescent="0.55000000000000004">
      <c r="A77" s="7" t="s">
        <v>87</v>
      </c>
      <c r="C77" s="10">
        <v>700215</v>
      </c>
      <c r="D77" s="10"/>
      <c r="E77" s="10">
        <v>16635564425</v>
      </c>
      <c r="F77" s="10"/>
      <c r="G77" s="10">
        <v>15821187422</v>
      </c>
      <c r="H77" s="10"/>
      <c r="I77" s="10">
        <f t="shared" si="3"/>
        <v>814377003</v>
      </c>
      <c r="J77" s="10"/>
      <c r="K77" s="10">
        <v>700215</v>
      </c>
      <c r="L77" s="10"/>
      <c r="M77" s="10">
        <v>16635564425</v>
      </c>
      <c r="N77" s="10"/>
      <c r="O77" s="10">
        <v>15821187422</v>
      </c>
      <c r="P77" s="10"/>
      <c r="Q77" s="10">
        <f t="shared" si="2"/>
        <v>814377003</v>
      </c>
    </row>
    <row r="78" spans="1:17" x14ac:dyDescent="0.55000000000000004">
      <c r="A78" s="7" t="s">
        <v>79</v>
      </c>
      <c r="C78" s="10">
        <v>38685131</v>
      </c>
      <c r="D78" s="10"/>
      <c r="E78" s="10">
        <v>424542697354</v>
      </c>
      <c r="F78" s="10"/>
      <c r="G78" s="10">
        <v>402623373306</v>
      </c>
      <c r="H78" s="10"/>
      <c r="I78" s="10">
        <f t="shared" si="3"/>
        <v>21919324048</v>
      </c>
      <c r="J78" s="10"/>
      <c r="K78" s="10">
        <v>38685131</v>
      </c>
      <c r="L78" s="10"/>
      <c r="M78" s="10">
        <v>424542697354</v>
      </c>
      <c r="N78" s="10"/>
      <c r="O78" s="10">
        <v>402623373306</v>
      </c>
      <c r="P78" s="10"/>
      <c r="Q78" s="10">
        <f t="shared" si="2"/>
        <v>21919324048</v>
      </c>
    </row>
    <row r="79" spans="1:17" x14ac:dyDescent="0.55000000000000004">
      <c r="A79" s="7" t="s">
        <v>76</v>
      </c>
      <c r="C79" s="10">
        <v>89149162</v>
      </c>
      <c r="D79" s="10"/>
      <c r="E79" s="10">
        <v>590200705077</v>
      </c>
      <c r="F79" s="10"/>
      <c r="G79" s="10">
        <v>605561281271</v>
      </c>
      <c r="H79" s="10"/>
      <c r="I79" s="10">
        <f t="shared" si="3"/>
        <v>-15360576194</v>
      </c>
      <c r="J79" s="10"/>
      <c r="K79" s="10">
        <v>89149162</v>
      </c>
      <c r="L79" s="10"/>
      <c r="M79" s="10">
        <v>590200705077</v>
      </c>
      <c r="N79" s="10"/>
      <c r="O79" s="10">
        <v>605561281271</v>
      </c>
      <c r="P79" s="10"/>
      <c r="Q79" s="10">
        <f t="shared" si="2"/>
        <v>-15360576194</v>
      </c>
    </row>
    <row r="80" spans="1:17" x14ac:dyDescent="0.55000000000000004">
      <c r="A80" s="7" t="s">
        <v>31</v>
      </c>
      <c r="C80" s="10">
        <v>131593</v>
      </c>
      <c r="D80" s="10"/>
      <c r="E80" s="10">
        <v>6932931147</v>
      </c>
      <c r="F80" s="10"/>
      <c r="G80" s="10">
        <v>8097140340</v>
      </c>
      <c r="H80" s="10"/>
      <c r="I80" s="10">
        <f t="shared" si="3"/>
        <v>-1164209193</v>
      </c>
      <c r="J80" s="10"/>
      <c r="K80" s="10">
        <v>131593</v>
      </c>
      <c r="L80" s="10"/>
      <c r="M80" s="10">
        <v>6932931147</v>
      </c>
      <c r="N80" s="10"/>
      <c r="O80" s="10">
        <v>8097140340</v>
      </c>
      <c r="P80" s="10"/>
      <c r="Q80" s="10">
        <f t="shared" si="2"/>
        <v>-1164209193</v>
      </c>
    </row>
    <row r="81" spans="1:17" x14ac:dyDescent="0.55000000000000004">
      <c r="A81" s="7" t="s">
        <v>78</v>
      </c>
      <c r="C81" s="10">
        <v>3124953</v>
      </c>
      <c r="D81" s="10"/>
      <c r="E81" s="10">
        <v>72999448946</v>
      </c>
      <c r="F81" s="10"/>
      <c r="G81" s="10">
        <v>79647058568</v>
      </c>
      <c r="H81" s="10"/>
      <c r="I81" s="10">
        <f t="shared" si="3"/>
        <v>-6647609622</v>
      </c>
      <c r="J81" s="10"/>
      <c r="K81" s="10">
        <v>3124953</v>
      </c>
      <c r="L81" s="10"/>
      <c r="M81" s="10">
        <v>72999448946</v>
      </c>
      <c r="N81" s="10"/>
      <c r="O81" s="10">
        <v>79647058568</v>
      </c>
      <c r="P81" s="10"/>
      <c r="Q81" s="10">
        <f t="shared" si="2"/>
        <v>-6647609622</v>
      </c>
    </row>
    <row r="82" spans="1:17" x14ac:dyDescent="0.55000000000000004">
      <c r="A82" s="7" t="s">
        <v>43</v>
      </c>
      <c r="C82" s="10">
        <v>1059487</v>
      </c>
      <c r="D82" s="10"/>
      <c r="E82" s="10">
        <v>26708722207</v>
      </c>
      <c r="F82" s="10"/>
      <c r="G82" s="10">
        <v>29373275330</v>
      </c>
      <c r="H82" s="10"/>
      <c r="I82" s="10">
        <f t="shared" si="3"/>
        <v>-2664553123</v>
      </c>
      <c r="J82" s="10"/>
      <c r="K82" s="10">
        <v>1059487</v>
      </c>
      <c r="L82" s="10"/>
      <c r="M82" s="10">
        <v>26708722207</v>
      </c>
      <c r="N82" s="10"/>
      <c r="O82" s="10">
        <v>29373275330</v>
      </c>
      <c r="P82" s="10"/>
      <c r="Q82" s="10">
        <f t="shared" si="2"/>
        <v>-2664553123</v>
      </c>
    </row>
    <row r="83" spans="1:17" x14ac:dyDescent="0.55000000000000004">
      <c r="A83" s="7" t="s">
        <v>16</v>
      </c>
      <c r="C83" s="10">
        <v>51449352</v>
      </c>
      <c r="D83" s="10"/>
      <c r="E83" s="10">
        <v>97069847418</v>
      </c>
      <c r="F83" s="10"/>
      <c r="G83" s="10">
        <v>102542172852</v>
      </c>
      <c r="H83" s="10"/>
      <c r="I83" s="10">
        <f t="shared" si="3"/>
        <v>-5472325434</v>
      </c>
      <c r="J83" s="10"/>
      <c r="K83" s="10">
        <v>51449352</v>
      </c>
      <c r="L83" s="10"/>
      <c r="M83" s="10">
        <v>97069847418</v>
      </c>
      <c r="N83" s="10"/>
      <c r="O83" s="10">
        <v>102542172852</v>
      </c>
      <c r="P83" s="10"/>
      <c r="Q83" s="10">
        <f t="shared" si="2"/>
        <v>-5472325434</v>
      </c>
    </row>
    <row r="84" spans="1:17" x14ac:dyDescent="0.55000000000000004">
      <c r="A84" s="7" t="s">
        <v>18</v>
      </c>
      <c r="C84" s="10">
        <v>24077083</v>
      </c>
      <c r="D84" s="10"/>
      <c r="E84" s="10">
        <v>43942501517</v>
      </c>
      <c r="F84" s="10"/>
      <c r="G84" s="10">
        <v>48154854604</v>
      </c>
      <c r="H84" s="10"/>
      <c r="I84" s="10">
        <f t="shared" si="3"/>
        <v>-4212353087</v>
      </c>
      <c r="J84" s="10"/>
      <c r="K84" s="10">
        <v>24077083</v>
      </c>
      <c r="L84" s="10"/>
      <c r="M84" s="10">
        <v>43942501517</v>
      </c>
      <c r="N84" s="10"/>
      <c r="O84" s="10">
        <v>48154854604</v>
      </c>
      <c r="P84" s="10"/>
      <c r="Q84" s="10">
        <f t="shared" si="2"/>
        <v>-4212353087</v>
      </c>
    </row>
    <row r="85" spans="1:17" x14ac:dyDescent="0.55000000000000004">
      <c r="A85" s="7" t="s">
        <v>42</v>
      </c>
      <c r="C85" s="10">
        <v>21756825</v>
      </c>
      <c r="D85" s="10"/>
      <c r="E85" s="10">
        <v>97106899791</v>
      </c>
      <c r="F85" s="10"/>
      <c r="G85" s="10">
        <v>117000723338</v>
      </c>
      <c r="H85" s="10"/>
      <c r="I85" s="10">
        <f t="shared" si="3"/>
        <v>-19893823547</v>
      </c>
      <c r="J85" s="10"/>
      <c r="K85" s="10">
        <v>21756825</v>
      </c>
      <c r="L85" s="10"/>
      <c r="M85" s="10">
        <v>97106899791</v>
      </c>
      <c r="N85" s="10"/>
      <c r="O85" s="10">
        <v>117000723338</v>
      </c>
      <c r="P85" s="10"/>
      <c r="Q85" s="10">
        <f t="shared" si="2"/>
        <v>-19893823547</v>
      </c>
    </row>
    <row r="86" spans="1:17" x14ac:dyDescent="0.55000000000000004">
      <c r="A86" s="7" t="s">
        <v>68</v>
      </c>
      <c r="C86" s="10">
        <v>12841998</v>
      </c>
      <c r="D86" s="10"/>
      <c r="E86" s="10">
        <v>137868351608</v>
      </c>
      <c r="F86" s="10"/>
      <c r="G86" s="10">
        <v>157655013181</v>
      </c>
      <c r="H86" s="10"/>
      <c r="I86" s="10">
        <f t="shared" si="3"/>
        <v>-19786661573</v>
      </c>
      <c r="J86" s="10"/>
      <c r="K86" s="10">
        <v>12841998</v>
      </c>
      <c r="L86" s="10"/>
      <c r="M86" s="10">
        <v>137868351608</v>
      </c>
      <c r="N86" s="10"/>
      <c r="O86" s="10">
        <v>157655013181</v>
      </c>
      <c r="P86" s="10"/>
      <c r="Q86" s="10">
        <f t="shared" si="2"/>
        <v>-19786661573</v>
      </c>
    </row>
    <row r="87" spans="1:17" x14ac:dyDescent="0.55000000000000004">
      <c r="A87" s="7" t="s">
        <v>91</v>
      </c>
      <c r="C87" s="10">
        <v>4500000</v>
      </c>
      <c r="D87" s="10"/>
      <c r="E87" s="10">
        <v>76850005534</v>
      </c>
      <c r="F87" s="10"/>
      <c r="G87" s="10">
        <v>87044485275</v>
      </c>
      <c r="H87" s="10"/>
      <c r="I87" s="10">
        <f t="shared" si="3"/>
        <v>-10194479741</v>
      </c>
      <c r="J87" s="10"/>
      <c r="K87" s="10">
        <v>4500000</v>
      </c>
      <c r="L87" s="10"/>
      <c r="M87" s="10">
        <v>76850005534</v>
      </c>
      <c r="N87" s="10"/>
      <c r="O87" s="10">
        <v>87044485275</v>
      </c>
      <c r="P87" s="10"/>
      <c r="Q87" s="10">
        <f t="shared" si="2"/>
        <v>-10194479741</v>
      </c>
    </row>
    <row r="88" spans="1:17" x14ac:dyDescent="0.55000000000000004">
      <c r="A88" s="7" t="s">
        <v>90</v>
      </c>
      <c r="C88" s="10">
        <v>3968114</v>
      </c>
      <c r="D88" s="10"/>
      <c r="E88" s="10">
        <v>186527691991</v>
      </c>
      <c r="F88" s="10"/>
      <c r="G88" s="10">
        <v>188353997214</v>
      </c>
      <c r="H88" s="10"/>
      <c r="I88" s="10">
        <f t="shared" si="3"/>
        <v>-1826305223</v>
      </c>
      <c r="J88" s="10"/>
      <c r="K88" s="10">
        <v>3968114</v>
      </c>
      <c r="L88" s="10"/>
      <c r="M88" s="10">
        <v>186527691991</v>
      </c>
      <c r="N88" s="10"/>
      <c r="O88" s="10">
        <v>188353997214</v>
      </c>
      <c r="P88" s="10"/>
      <c r="Q88" s="10">
        <f t="shared" si="2"/>
        <v>-1826305223</v>
      </c>
    </row>
    <row r="89" spans="1:17" x14ac:dyDescent="0.55000000000000004">
      <c r="A89" s="7" t="s">
        <v>64</v>
      </c>
      <c r="C89" s="10">
        <v>9670000</v>
      </c>
      <c r="D89" s="10"/>
      <c r="E89" s="10">
        <v>78629951430</v>
      </c>
      <c r="F89" s="10"/>
      <c r="G89" s="10">
        <v>83983512814</v>
      </c>
      <c r="H89" s="10"/>
      <c r="I89" s="10">
        <f t="shared" si="3"/>
        <v>-5353561384</v>
      </c>
      <c r="J89" s="10"/>
      <c r="K89" s="10">
        <v>9670000</v>
      </c>
      <c r="L89" s="10"/>
      <c r="M89" s="10">
        <v>78629951430</v>
      </c>
      <c r="N89" s="10"/>
      <c r="O89" s="10">
        <v>83983512814</v>
      </c>
      <c r="P89" s="10"/>
      <c r="Q89" s="10">
        <f t="shared" si="2"/>
        <v>-5353561384</v>
      </c>
    </row>
    <row r="90" spans="1:17" x14ac:dyDescent="0.55000000000000004">
      <c r="A90" s="7" t="s">
        <v>100</v>
      </c>
      <c r="C90" s="10">
        <v>34430</v>
      </c>
      <c r="D90" s="10"/>
      <c r="E90" s="10">
        <v>30179413279</v>
      </c>
      <c r="F90" s="10"/>
      <c r="G90" s="10">
        <v>29993963945</v>
      </c>
      <c r="H90" s="10"/>
      <c r="I90" s="10">
        <f t="shared" si="3"/>
        <v>185449334</v>
      </c>
      <c r="J90" s="10"/>
      <c r="K90" s="10">
        <v>34430</v>
      </c>
      <c r="L90" s="10"/>
      <c r="M90" s="10">
        <v>30179413279</v>
      </c>
      <c r="N90" s="10"/>
      <c r="O90" s="10">
        <v>29993963945</v>
      </c>
      <c r="P90" s="10"/>
      <c r="Q90" s="10">
        <f t="shared" si="2"/>
        <v>185449334</v>
      </c>
    </row>
    <row r="91" spans="1:17" x14ac:dyDescent="0.55000000000000004">
      <c r="A91" s="7" t="s">
        <v>120</v>
      </c>
      <c r="C91" s="10">
        <v>91619</v>
      </c>
      <c r="D91" s="10"/>
      <c r="E91" s="10">
        <v>89185739696</v>
      </c>
      <c r="F91" s="10"/>
      <c r="G91" s="10">
        <v>87846512695</v>
      </c>
      <c r="H91" s="10"/>
      <c r="I91" s="10">
        <f t="shared" si="3"/>
        <v>1339227001</v>
      </c>
      <c r="J91" s="10"/>
      <c r="K91" s="10">
        <v>91619</v>
      </c>
      <c r="L91" s="10"/>
      <c r="M91" s="10">
        <v>89185739696</v>
      </c>
      <c r="N91" s="10"/>
      <c r="O91" s="10">
        <v>87846512695</v>
      </c>
      <c r="P91" s="10"/>
      <c r="Q91" s="10">
        <f t="shared" si="2"/>
        <v>1339227001</v>
      </c>
    </row>
    <row r="92" spans="1:17" x14ac:dyDescent="0.55000000000000004">
      <c r="A92" s="7" t="s">
        <v>135</v>
      </c>
      <c r="C92" s="10">
        <v>56965</v>
      </c>
      <c r="D92" s="10"/>
      <c r="E92" s="10">
        <v>56242229063</v>
      </c>
      <c r="F92" s="10"/>
      <c r="G92" s="10">
        <v>55075170815</v>
      </c>
      <c r="H92" s="10"/>
      <c r="I92" s="10">
        <f t="shared" si="3"/>
        <v>1167058248</v>
      </c>
      <c r="J92" s="10"/>
      <c r="K92" s="10">
        <v>56965</v>
      </c>
      <c r="L92" s="10"/>
      <c r="M92" s="10">
        <v>56242229063</v>
      </c>
      <c r="N92" s="10"/>
      <c r="O92" s="10">
        <v>55075170815</v>
      </c>
      <c r="P92" s="10"/>
      <c r="Q92" s="10">
        <f t="shared" si="2"/>
        <v>1167058248</v>
      </c>
    </row>
    <row r="93" spans="1:17" x14ac:dyDescent="0.55000000000000004">
      <c r="A93" s="7" t="s">
        <v>102</v>
      </c>
      <c r="C93" s="10">
        <v>78639</v>
      </c>
      <c r="D93" s="10"/>
      <c r="E93" s="10">
        <v>69975945921</v>
      </c>
      <c r="F93" s="10"/>
      <c r="G93" s="10">
        <v>68976423828</v>
      </c>
      <c r="H93" s="10"/>
      <c r="I93" s="10">
        <f t="shared" si="3"/>
        <v>999522093</v>
      </c>
      <c r="J93" s="10"/>
      <c r="K93" s="10">
        <v>78639</v>
      </c>
      <c r="L93" s="10"/>
      <c r="M93" s="10">
        <v>69975945921</v>
      </c>
      <c r="N93" s="10"/>
      <c r="O93" s="10">
        <v>68976423828</v>
      </c>
      <c r="P93" s="10"/>
      <c r="Q93" s="10">
        <f t="shared" si="2"/>
        <v>999522093</v>
      </c>
    </row>
    <row r="94" spans="1:17" x14ac:dyDescent="0.55000000000000004">
      <c r="A94" s="7" t="s">
        <v>97</v>
      </c>
      <c r="C94" s="10">
        <v>10000</v>
      </c>
      <c r="D94" s="10"/>
      <c r="E94" s="10">
        <v>9998177501</v>
      </c>
      <c r="F94" s="10"/>
      <c r="G94" s="10">
        <v>10001802495</v>
      </c>
      <c r="H94" s="10"/>
      <c r="I94" s="10">
        <f t="shared" si="3"/>
        <v>-3624994</v>
      </c>
      <c r="J94" s="10"/>
      <c r="K94" s="10">
        <v>10000</v>
      </c>
      <c r="L94" s="10"/>
      <c r="M94" s="10">
        <v>9998177501</v>
      </c>
      <c r="N94" s="10"/>
      <c r="O94" s="10">
        <v>10001802495</v>
      </c>
      <c r="P94" s="10"/>
      <c r="Q94" s="10">
        <f t="shared" si="2"/>
        <v>-3624994</v>
      </c>
    </row>
    <row r="95" spans="1:17" x14ac:dyDescent="0.55000000000000004">
      <c r="A95" s="7" t="s">
        <v>126</v>
      </c>
      <c r="C95" s="10">
        <v>2348</v>
      </c>
      <c r="D95" s="10"/>
      <c r="E95" s="10">
        <v>2122681490</v>
      </c>
      <c r="F95" s="10"/>
      <c r="G95" s="10">
        <v>2094644408</v>
      </c>
      <c r="H95" s="10"/>
      <c r="I95" s="10">
        <f t="shared" si="3"/>
        <v>28037082</v>
      </c>
      <c r="J95" s="10"/>
      <c r="K95" s="10">
        <v>2348</v>
      </c>
      <c r="L95" s="10"/>
      <c r="M95" s="10">
        <v>2122681490</v>
      </c>
      <c r="N95" s="10"/>
      <c r="O95" s="10">
        <v>2094644408</v>
      </c>
      <c r="P95" s="10"/>
      <c r="Q95" s="10">
        <f t="shared" si="2"/>
        <v>28037082</v>
      </c>
    </row>
    <row r="96" spans="1:17" x14ac:dyDescent="0.55000000000000004">
      <c r="A96" s="7" t="s">
        <v>123</v>
      </c>
      <c r="C96" s="10">
        <v>482778</v>
      </c>
      <c r="D96" s="10"/>
      <c r="E96" s="10">
        <v>463865567124</v>
      </c>
      <c r="F96" s="10"/>
      <c r="G96" s="10">
        <v>455292501216</v>
      </c>
      <c r="H96" s="10"/>
      <c r="I96" s="10">
        <f t="shared" si="3"/>
        <v>8573065908</v>
      </c>
      <c r="J96" s="10"/>
      <c r="K96" s="10">
        <v>482778</v>
      </c>
      <c r="L96" s="10"/>
      <c r="M96" s="10">
        <v>463865567124</v>
      </c>
      <c r="N96" s="10"/>
      <c r="O96" s="10">
        <v>455292501216</v>
      </c>
      <c r="P96" s="10"/>
      <c r="Q96" s="10">
        <f t="shared" si="2"/>
        <v>8573065908</v>
      </c>
    </row>
    <row r="97" spans="1:18" x14ac:dyDescent="0.55000000000000004">
      <c r="A97" s="7" t="s">
        <v>101</v>
      </c>
      <c r="C97" s="10">
        <v>31029</v>
      </c>
      <c r="D97" s="10"/>
      <c r="E97" s="10">
        <v>30433931849</v>
      </c>
      <c r="F97" s="10"/>
      <c r="G97" s="10">
        <v>29860274781</v>
      </c>
      <c r="H97" s="10"/>
      <c r="I97" s="10">
        <f t="shared" si="3"/>
        <v>573657068</v>
      </c>
      <c r="J97" s="10"/>
      <c r="K97" s="10">
        <v>31029</v>
      </c>
      <c r="L97" s="10"/>
      <c r="M97" s="10">
        <v>30433931849</v>
      </c>
      <c r="N97" s="10"/>
      <c r="O97" s="10">
        <v>29860274781</v>
      </c>
      <c r="P97" s="10"/>
      <c r="Q97" s="10">
        <f t="shared" si="2"/>
        <v>573657068</v>
      </c>
    </row>
    <row r="98" spans="1:18" x14ac:dyDescent="0.55000000000000004">
      <c r="A98" s="7" t="s">
        <v>103</v>
      </c>
      <c r="C98" s="10">
        <v>120000</v>
      </c>
      <c r="D98" s="10"/>
      <c r="E98" s="10">
        <v>101036203868</v>
      </c>
      <c r="F98" s="10"/>
      <c r="G98" s="10">
        <v>100819467532</v>
      </c>
      <c r="H98" s="10"/>
      <c r="I98" s="10">
        <f t="shared" si="3"/>
        <v>216736336</v>
      </c>
      <c r="J98" s="10"/>
      <c r="K98" s="10">
        <v>120000</v>
      </c>
      <c r="L98" s="10"/>
      <c r="M98" s="10">
        <v>101036203868</v>
      </c>
      <c r="N98" s="10"/>
      <c r="O98" s="10">
        <v>100819467532</v>
      </c>
      <c r="P98" s="10"/>
      <c r="Q98" s="10">
        <f t="shared" si="2"/>
        <v>216736336</v>
      </c>
    </row>
    <row r="99" spans="1:18" x14ac:dyDescent="0.55000000000000004">
      <c r="A99" s="7" t="s">
        <v>138</v>
      </c>
      <c r="C99" s="10">
        <v>1000</v>
      </c>
      <c r="D99" s="10"/>
      <c r="E99" s="10">
        <v>999818750</v>
      </c>
      <c r="F99" s="10"/>
      <c r="G99" s="10">
        <v>979822375</v>
      </c>
      <c r="H99" s="10"/>
      <c r="I99" s="10">
        <f t="shared" si="3"/>
        <v>19996375</v>
      </c>
      <c r="J99" s="10"/>
      <c r="K99" s="10">
        <v>1000</v>
      </c>
      <c r="L99" s="10"/>
      <c r="M99" s="10">
        <v>999818750</v>
      </c>
      <c r="N99" s="10"/>
      <c r="O99" s="10">
        <v>979822375</v>
      </c>
      <c r="P99" s="10"/>
      <c r="Q99" s="10">
        <f t="shared" si="2"/>
        <v>19996375</v>
      </c>
    </row>
    <row r="100" spans="1:18" x14ac:dyDescent="0.55000000000000004">
      <c r="A100" s="7" t="s">
        <v>104</v>
      </c>
      <c r="C100" s="10">
        <v>20000</v>
      </c>
      <c r="D100" s="10"/>
      <c r="E100" s="10">
        <v>15597172505</v>
      </c>
      <c r="F100" s="10"/>
      <c r="G100" s="10">
        <v>15600490898</v>
      </c>
      <c r="H100" s="10"/>
      <c r="I100" s="10">
        <f t="shared" si="3"/>
        <v>-3318393</v>
      </c>
      <c r="J100" s="10"/>
      <c r="K100" s="10">
        <v>20000</v>
      </c>
      <c r="L100" s="10"/>
      <c r="M100" s="10">
        <v>15597172505</v>
      </c>
      <c r="N100" s="10"/>
      <c r="O100" s="10">
        <v>15600490898</v>
      </c>
      <c r="P100" s="10"/>
      <c r="Q100" s="10">
        <f t="shared" si="2"/>
        <v>-3318393</v>
      </c>
    </row>
    <row r="101" spans="1:18" x14ac:dyDescent="0.55000000000000004">
      <c r="A101" s="7" t="s">
        <v>105</v>
      </c>
      <c r="C101" s="10">
        <v>548</v>
      </c>
      <c r="D101" s="10"/>
      <c r="E101" s="10">
        <v>422102680</v>
      </c>
      <c r="F101" s="10"/>
      <c r="G101" s="10">
        <v>422585126</v>
      </c>
      <c r="H101" s="10"/>
      <c r="I101" s="10">
        <f t="shared" si="3"/>
        <v>-482446</v>
      </c>
      <c r="J101" s="10"/>
      <c r="K101" s="10">
        <v>548</v>
      </c>
      <c r="L101" s="10"/>
      <c r="M101" s="10">
        <v>422102680</v>
      </c>
      <c r="N101" s="10"/>
      <c r="O101" s="10">
        <v>422585126</v>
      </c>
      <c r="P101" s="10"/>
      <c r="Q101" s="10">
        <f t="shared" si="2"/>
        <v>-482446</v>
      </c>
    </row>
    <row r="102" spans="1:18" x14ac:dyDescent="0.55000000000000004">
      <c r="A102" s="7" t="s">
        <v>98</v>
      </c>
      <c r="C102" s="10">
        <v>200000</v>
      </c>
      <c r="D102" s="10"/>
      <c r="E102" s="10">
        <v>152172413750</v>
      </c>
      <c r="F102" s="10"/>
      <c r="G102" s="10">
        <v>152017250000</v>
      </c>
      <c r="H102" s="10"/>
      <c r="I102" s="10">
        <f t="shared" si="3"/>
        <v>155163750</v>
      </c>
      <c r="J102" s="10"/>
      <c r="K102" s="10">
        <v>200000</v>
      </c>
      <c r="L102" s="10"/>
      <c r="M102" s="10">
        <v>152172413750</v>
      </c>
      <c r="N102" s="10"/>
      <c r="O102" s="10">
        <v>152017250000</v>
      </c>
      <c r="P102" s="10"/>
      <c r="Q102" s="10">
        <f t="shared" si="2"/>
        <v>155163750</v>
      </c>
    </row>
    <row r="103" spans="1:18" x14ac:dyDescent="0.55000000000000004">
      <c r="A103" s="7" t="s">
        <v>99</v>
      </c>
      <c r="C103" s="10">
        <v>38137</v>
      </c>
      <c r="D103" s="10"/>
      <c r="E103" s="10">
        <v>27648584129</v>
      </c>
      <c r="F103" s="10"/>
      <c r="G103" s="10">
        <v>27806998254</v>
      </c>
      <c r="H103" s="10"/>
      <c r="I103" s="10">
        <f t="shared" si="3"/>
        <v>-158414125</v>
      </c>
      <c r="J103" s="10"/>
      <c r="K103" s="10">
        <v>38137</v>
      </c>
      <c r="L103" s="10"/>
      <c r="M103" s="10">
        <v>27648584129</v>
      </c>
      <c r="N103" s="10"/>
      <c r="O103" s="10">
        <v>27806998254</v>
      </c>
      <c r="P103" s="10"/>
      <c r="Q103" s="10">
        <f t="shared" si="2"/>
        <v>-158414125</v>
      </c>
    </row>
    <row r="104" spans="1:18" ht="24.75" thickBot="1" x14ac:dyDescent="0.6">
      <c r="C104" s="10"/>
      <c r="D104" s="10"/>
      <c r="E104" s="11">
        <f>SUM(E8:E103)</f>
        <v>10241204132375</v>
      </c>
      <c r="F104" s="10"/>
      <c r="G104" s="11">
        <f>SUM(G8:G103)</f>
        <v>10624270756527</v>
      </c>
      <c r="H104" s="10"/>
      <c r="I104" s="11">
        <f>SUM(I8:I103)</f>
        <v>-383066624152</v>
      </c>
      <c r="J104" s="10"/>
      <c r="K104" s="10"/>
      <c r="L104" s="10"/>
      <c r="M104" s="11">
        <f>SUM(M8:M103)</f>
        <v>10241204132375</v>
      </c>
      <c r="N104" s="10"/>
      <c r="O104" s="11">
        <f>SUM(O8:O103)</f>
        <v>10624270756527</v>
      </c>
      <c r="P104" s="10"/>
      <c r="Q104" s="11">
        <f>SUM(Q8:Q103)</f>
        <v>-383066624152</v>
      </c>
    </row>
    <row r="105" spans="1:18" ht="24.75" thickTop="1" x14ac:dyDescent="0.55000000000000004"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8" x14ac:dyDescent="0.55000000000000004">
      <c r="G106" s="26"/>
      <c r="I106" s="26"/>
      <c r="O106" s="6"/>
      <c r="Q106" s="6"/>
    </row>
    <row r="107" spans="1:18" x14ac:dyDescent="0.55000000000000004"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9" spans="1:18" x14ac:dyDescent="0.55000000000000004"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>
        <f t="shared" ref="R109" si="4">SUM(R90:R103)</f>
        <v>0</v>
      </c>
    </row>
    <row r="110" spans="1:18" x14ac:dyDescent="0.55000000000000004">
      <c r="G110" s="26"/>
      <c r="I110" s="6"/>
      <c r="O110" s="6"/>
      <c r="Q110" s="6"/>
    </row>
    <row r="111" spans="1:18" x14ac:dyDescent="0.55000000000000004"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I15" sqref="I15"/>
    </sheetView>
  </sheetViews>
  <sheetFormatPr defaultRowHeight="24" x14ac:dyDescent="0.55000000000000004"/>
  <cols>
    <col min="1" max="1" width="30.140625" style="7" bestFit="1" customWidth="1"/>
    <col min="2" max="2" width="1" style="7" customWidth="1"/>
    <col min="3" max="3" width="12.42578125" style="7" bestFit="1" customWidth="1"/>
    <col min="4" max="4" width="1" style="7" customWidth="1"/>
    <col min="5" max="5" width="18.85546875" style="7" bestFit="1" customWidth="1"/>
    <col min="6" max="6" width="1" style="7" customWidth="1"/>
    <col min="7" max="7" width="18.85546875" style="7" bestFit="1" customWidth="1"/>
    <col min="8" max="8" width="1" style="7" customWidth="1"/>
    <col min="9" max="9" width="34.140625" style="7" bestFit="1" customWidth="1"/>
    <col min="10" max="10" width="1" style="7" customWidth="1"/>
    <col min="11" max="11" width="12.42578125" style="7" bestFit="1" customWidth="1"/>
    <col min="12" max="12" width="1" style="7" customWidth="1"/>
    <col min="13" max="13" width="18.85546875" style="7" bestFit="1" customWidth="1"/>
    <col min="14" max="14" width="1" style="7" customWidth="1"/>
    <col min="15" max="15" width="18.85546875" style="7" bestFit="1" customWidth="1"/>
    <col min="16" max="16" width="1" style="7" customWidth="1"/>
    <col min="17" max="17" width="34.140625" style="7" bestFit="1" customWidth="1"/>
    <col min="18" max="18" width="1" style="7" customWidth="1"/>
    <col min="19" max="19" width="9.140625" style="7" customWidth="1"/>
    <col min="20" max="16384" width="9.140625" style="7"/>
  </cols>
  <sheetData>
    <row r="2" spans="1:17" ht="24.75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4.75" x14ac:dyDescent="0.55000000000000004">
      <c r="A3" s="36" t="s">
        <v>169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4.75" x14ac:dyDescent="0.5500000000000000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4.75" x14ac:dyDescent="0.55000000000000004">
      <c r="A6" s="35" t="s">
        <v>3</v>
      </c>
      <c r="C6" s="34" t="s">
        <v>171</v>
      </c>
      <c r="D6" s="34" t="s">
        <v>171</v>
      </c>
      <c r="E6" s="34" t="s">
        <v>171</v>
      </c>
      <c r="F6" s="34" t="s">
        <v>171</v>
      </c>
      <c r="G6" s="34" t="s">
        <v>171</v>
      </c>
      <c r="H6" s="34" t="s">
        <v>171</v>
      </c>
      <c r="I6" s="34" t="s">
        <v>171</v>
      </c>
      <c r="K6" s="34" t="s">
        <v>172</v>
      </c>
      <c r="L6" s="34" t="s">
        <v>172</v>
      </c>
      <c r="M6" s="34" t="s">
        <v>172</v>
      </c>
      <c r="N6" s="34" t="s">
        <v>172</v>
      </c>
      <c r="O6" s="34" t="s">
        <v>172</v>
      </c>
      <c r="P6" s="34" t="s">
        <v>172</v>
      </c>
      <c r="Q6" s="34" t="s">
        <v>172</v>
      </c>
    </row>
    <row r="7" spans="1:17" ht="24.75" x14ac:dyDescent="0.55000000000000004">
      <c r="A7" s="34" t="s">
        <v>3</v>
      </c>
      <c r="C7" s="34" t="s">
        <v>7</v>
      </c>
      <c r="E7" s="34" t="s">
        <v>185</v>
      </c>
      <c r="G7" s="34" t="s">
        <v>186</v>
      </c>
      <c r="I7" s="34" t="s">
        <v>188</v>
      </c>
      <c r="K7" s="34" t="s">
        <v>7</v>
      </c>
      <c r="M7" s="34" t="s">
        <v>185</v>
      </c>
      <c r="O7" s="34" t="s">
        <v>186</v>
      </c>
      <c r="Q7" s="34" t="s">
        <v>188</v>
      </c>
    </row>
    <row r="8" spans="1:17" x14ac:dyDescent="0.55000000000000004">
      <c r="A8" s="7" t="s">
        <v>40</v>
      </c>
      <c r="C8" s="10">
        <v>3666666</v>
      </c>
      <c r="D8" s="10"/>
      <c r="E8" s="10">
        <v>11403331260</v>
      </c>
      <c r="F8" s="10"/>
      <c r="G8" s="10">
        <v>7530258730</v>
      </c>
      <c r="H8" s="10"/>
      <c r="I8" s="10">
        <f>E8-G8</f>
        <v>3873072530</v>
      </c>
      <c r="J8" s="10"/>
      <c r="K8" s="10">
        <v>3666666</v>
      </c>
      <c r="L8" s="10"/>
      <c r="M8" s="10">
        <v>11403331260</v>
      </c>
      <c r="N8" s="10"/>
      <c r="O8" s="10">
        <v>7530258730</v>
      </c>
      <c r="P8" s="10"/>
      <c r="Q8" s="10">
        <f>M8-O8</f>
        <v>3873072530</v>
      </c>
    </row>
    <row r="9" spans="1:17" x14ac:dyDescent="0.55000000000000004">
      <c r="A9" s="7" t="s">
        <v>47</v>
      </c>
      <c r="C9" s="10">
        <v>494310</v>
      </c>
      <c r="D9" s="10"/>
      <c r="E9" s="10">
        <v>26599383029</v>
      </c>
      <c r="F9" s="10"/>
      <c r="G9" s="10">
        <v>27978542596</v>
      </c>
      <c r="H9" s="10"/>
      <c r="I9" s="10">
        <f t="shared" ref="I9:I12" si="0">E9-G9</f>
        <v>-1379159567</v>
      </c>
      <c r="J9" s="10"/>
      <c r="K9" s="10">
        <v>494310</v>
      </c>
      <c r="L9" s="10"/>
      <c r="M9" s="10">
        <v>26599383029</v>
      </c>
      <c r="N9" s="10"/>
      <c r="O9" s="10">
        <v>27978542596</v>
      </c>
      <c r="P9" s="10"/>
      <c r="Q9" s="10">
        <f t="shared" ref="Q9:Q12" si="1">M9-O9</f>
        <v>-1379159567</v>
      </c>
    </row>
    <row r="10" spans="1:17" x14ac:dyDescent="0.55000000000000004">
      <c r="A10" s="7" t="s">
        <v>78</v>
      </c>
      <c r="C10" s="10">
        <v>1375047</v>
      </c>
      <c r="D10" s="10"/>
      <c r="E10" s="10">
        <v>34057632335</v>
      </c>
      <c r="F10" s="10"/>
      <c r="G10" s="10">
        <v>35046430432</v>
      </c>
      <c r="H10" s="10"/>
      <c r="I10" s="10">
        <f t="shared" si="0"/>
        <v>-988798097</v>
      </c>
      <c r="J10" s="10"/>
      <c r="K10" s="10">
        <v>1375047</v>
      </c>
      <c r="L10" s="10"/>
      <c r="M10" s="10">
        <v>34057632335</v>
      </c>
      <c r="N10" s="10"/>
      <c r="O10" s="10">
        <v>35046430432</v>
      </c>
      <c r="P10" s="10"/>
      <c r="Q10" s="10">
        <f t="shared" si="1"/>
        <v>-988798097</v>
      </c>
    </row>
    <row r="11" spans="1:17" x14ac:dyDescent="0.55000000000000004">
      <c r="A11" s="7" t="s">
        <v>75</v>
      </c>
      <c r="C11" s="10">
        <v>90669</v>
      </c>
      <c r="D11" s="10"/>
      <c r="E11" s="10">
        <v>657044271</v>
      </c>
      <c r="F11" s="10"/>
      <c r="G11" s="10">
        <v>692194688</v>
      </c>
      <c r="H11" s="10"/>
      <c r="I11" s="10">
        <f t="shared" si="0"/>
        <v>-35150417</v>
      </c>
      <c r="J11" s="10"/>
      <c r="K11" s="10">
        <v>90669</v>
      </c>
      <c r="L11" s="10"/>
      <c r="M11" s="10">
        <v>657044271</v>
      </c>
      <c r="N11" s="10"/>
      <c r="O11" s="10">
        <v>692194688</v>
      </c>
      <c r="P11" s="10"/>
      <c r="Q11" s="10">
        <f t="shared" si="1"/>
        <v>-35150417</v>
      </c>
    </row>
    <row r="12" spans="1:17" x14ac:dyDescent="0.55000000000000004">
      <c r="A12" s="7" t="s">
        <v>107</v>
      </c>
      <c r="C12" s="10">
        <v>5000</v>
      </c>
      <c r="D12" s="10"/>
      <c r="E12" s="10">
        <v>5000000000</v>
      </c>
      <c r="F12" s="10"/>
      <c r="G12" s="10">
        <v>4926201964</v>
      </c>
      <c r="H12" s="10"/>
      <c r="I12" s="10">
        <f t="shared" si="0"/>
        <v>73798036</v>
      </c>
      <c r="J12" s="10"/>
      <c r="K12" s="10">
        <v>5000</v>
      </c>
      <c r="L12" s="10"/>
      <c r="M12" s="10">
        <v>5000000000</v>
      </c>
      <c r="N12" s="10"/>
      <c r="O12" s="10">
        <v>4926201964</v>
      </c>
      <c r="P12" s="10"/>
      <c r="Q12" s="10">
        <f t="shared" si="1"/>
        <v>73798036</v>
      </c>
    </row>
    <row r="13" spans="1:17" ht="24.75" thickBot="1" x14ac:dyDescent="0.6">
      <c r="C13" s="10"/>
      <c r="D13" s="10"/>
      <c r="E13" s="11">
        <f>SUM(E8:E12)</f>
        <v>77717390895</v>
      </c>
      <c r="F13" s="10"/>
      <c r="G13" s="11">
        <f>SUM(G8:G12)</f>
        <v>76173628410</v>
      </c>
      <c r="H13" s="10"/>
      <c r="I13" s="11">
        <f>SUM(I8:I12)</f>
        <v>1543762485</v>
      </c>
      <c r="J13" s="10"/>
      <c r="K13" s="10"/>
      <c r="L13" s="10"/>
      <c r="M13" s="11">
        <f>SUM(M8:M12)</f>
        <v>77717390895</v>
      </c>
      <c r="N13" s="10"/>
      <c r="O13" s="11">
        <f>SUM(O8:O12)</f>
        <v>76173628410</v>
      </c>
      <c r="P13" s="10"/>
      <c r="Q13" s="11">
        <f>SUM(Q8:Q12)</f>
        <v>1543762485</v>
      </c>
    </row>
    <row r="14" spans="1:17" ht="24.75" thickTop="1" x14ac:dyDescent="0.55000000000000004">
      <c r="G14" s="25"/>
      <c r="H14" s="25"/>
      <c r="I14" s="25"/>
      <c r="J14" s="25"/>
      <c r="K14" s="25"/>
      <c r="L14" s="25"/>
      <c r="M14" s="25"/>
      <c r="N14" s="25"/>
      <c r="O14" s="10"/>
      <c r="P14" s="10"/>
      <c r="Q14" s="10"/>
    </row>
    <row r="15" spans="1:17" x14ac:dyDescent="0.55000000000000004">
      <c r="I15" s="25"/>
      <c r="O15" s="8"/>
      <c r="P15" s="9"/>
      <c r="Q15" s="8"/>
    </row>
    <row r="16" spans="1:17" x14ac:dyDescent="0.55000000000000004">
      <c r="O16" s="9"/>
      <c r="P16" s="9"/>
      <c r="Q16" s="9"/>
    </row>
    <row r="17" spans="5:17" x14ac:dyDescent="0.55000000000000004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5:17" x14ac:dyDescent="0.55000000000000004">
      <c r="O18" s="8"/>
      <c r="P18" s="9"/>
      <c r="Q18" s="8"/>
    </row>
    <row r="19" spans="5:17" x14ac:dyDescent="0.55000000000000004">
      <c r="O19" s="9"/>
      <c r="P19" s="9"/>
      <c r="Q19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2021-11-27T08:58:10Z</dcterms:created>
  <dcterms:modified xsi:type="dcterms:W3CDTF">2021-11-30T11:56:24Z</dcterms:modified>
</cp:coreProperties>
</file>