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تیر 1400\"/>
    </mc:Choice>
  </mc:AlternateContent>
  <xr:revisionPtr revIDLastSave="0" documentId="13_ncr:1_{56619E3F-32F1-4193-ADA1-A506FA276084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G11" i="15" l="1"/>
  <c r="C10" i="14"/>
  <c r="C10" i="15" s="1"/>
  <c r="E10" i="14"/>
  <c r="I9" i="13"/>
  <c r="K8" i="13" s="1"/>
  <c r="K9" i="13" s="1"/>
  <c r="E9" i="13"/>
  <c r="C9" i="15" s="1"/>
  <c r="Q15" i="12"/>
  <c r="Q16" i="12"/>
  <c r="Q17" i="12"/>
  <c r="Q18" i="12"/>
  <c r="Q19" i="12"/>
  <c r="Q20" i="12"/>
  <c r="Q9" i="12"/>
  <c r="Q10" i="12"/>
  <c r="Q11" i="12"/>
  <c r="Q12" i="12"/>
  <c r="Q13" i="12"/>
  <c r="Q1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8" i="12"/>
  <c r="E21" i="12"/>
  <c r="C21" i="12"/>
  <c r="G21" i="12"/>
  <c r="K21" i="12"/>
  <c r="M21" i="12"/>
  <c r="O21" i="12"/>
  <c r="B113" i="11"/>
  <c r="O65" i="8"/>
  <c r="I110" i="11"/>
  <c r="S109" i="11"/>
  <c r="E111" i="11"/>
  <c r="G111" i="11"/>
  <c r="M111" i="11"/>
  <c r="O111" i="11"/>
  <c r="Q111" i="11"/>
  <c r="C11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10" i="11"/>
  <c r="S8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11" i="11" s="1"/>
  <c r="K107" i="11" s="1"/>
  <c r="I108" i="11"/>
  <c r="I109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" i="10"/>
  <c r="I8" i="10"/>
  <c r="E80" i="10"/>
  <c r="G80" i="10"/>
  <c r="M80" i="10"/>
  <c r="O80" i="10"/>
  <c r="I68" i="9"/>
  <c r="Q45" i="9"/>
  <c r="E93" i="9"/>
  <c r="G93" i="9"/>
  <c r="M93" i="9"/>
  <c r="O9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8" i="9"/>
  <c r="I65" i="8"/>
  <c r="K65" i="8"/>
  <c r="M65" i="8"/>
  <c r="Q65" i="8"/>
  <c r="S65" i="8"/>
  <c r="S10" i="6"/>
  <c r="C7" i="15" l="1"/>
  <c r="S111" i="11"/>
  <c r="U19" i="11" s="1"/>
  <c r="G8" i="13"/>
  <c r="G9" i="13" s="1"/>
  <c r="Q21" i="12"/>
  <c r="I21" i="12"/>
  <c r="C8" i="15" s="1"/>
  <c r="K75" i="11"/>
  <c r="K17" i="11"/>
  <c r="K91" i="11"/>
  <c r="K29" i="11"/>
  <c r="U72" i="11"/>
  <c r="U88" i="11"/>
  <c r="U108" i="11"/>
  <c r="U59" i="11"/>
  <c r="U81" i="11"/>
  <c r="U97" i="11"/>
  <c r="U15" i="11"/>
  <c r="U70" i="11"/>
  <c r="U86" i="11"/>
  <c r="U102" i="11"/>
  <c r="K99" i="11"/>
  <c r="K83" i="11"/>
  <c r="K61" i="11"/>
  <c r="K103" i="11"/>
  <c r="K87" i="11"/>
  <c r="K70" i="11"/>
  <c r="K13" i="11"/>
  <c r="K8" i="11"/>
  <c r="K95" i="11"/>
  <c r="K79" i="11"/>
  <c r="K45" i="11"/>
  <c r="K110" i="11"/>
  <c r="K106" i="11"/>
  <c r="K102" i="11"/>
  <c r="K98" i="11"/>
  <c r="K94" i="11"/>
  <c r="K90" i="11"/>
  <c r="K86" i="11"/>
  <c r="K82" i="11"/>
  <c r="K78" i="11"/>
  <c r="K74" i="11"/>
  <c r="K69" i="11"/>
  <c r="K57" i="11"/>
  <c r="K41" i="11"/>
  <c r="K25" i="11"/>
  <c r="K9" i="11"/>
  <c r="K10" i="11"/>
  <c r="K109" i="11"/>
  <c r="K105" i="11"/>
  <c r="K101" i="11"/>
  <c r="K97" i="11"/>
  <c r="K93" i="11"/>
  <c r="K89" i="11"/>
  <c r="K85" i="11"/>
  <c r="K81" i="11"/>
  <c r="K77" i="11"/>
  <c r="K73" i="11"/>
  <c r="K68" i="11"/>
  <c r="K53" i="11"/>
  <c r="K37" i="11"/>
  <c r="K21" i="11"/>
  <c r="K108" i="11"/>
  <c r="K104" i="11"/>
  <c r="K100" i="11"/>
  <c r="K96" i="11"/>
  <c r="K92" i="11"/>
  <c r="K88" i="11"/>
  <c r="K84" i="11"/>
  <c r="K80" i="11"/>
  <c r="K76" i="11"/>
  <c r="K72" i="11"/>
  <c r="K65" i="11"/>
  <c r="K49" i="11"/>
  <c r="K33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U54" i="11"/>
  <c r="U38" i="11"/>
  <c r="U22" i="11"/>
  <c r="U69" i="11"/>
  <c r="U53" i="11"/>
  <c r="U37" i="11"/>
  <c r="U21" i="11"/>
  <c r="U64" i="11"/>
  <c r="U48" i="11"/>
  <c r="U32" i="11"/>
  <c r="U16" i="11"/>
  <c r="Q80" i="10"/>
  <c r="I80" i="10"/>
  <c r="I93" i="9"/>
  <c r="Q93" i="9"/>
  <c r="U23" i="11" l="1"/>
  <c r="U99" i="11"/>
  <c r="U83" i="11"/>
  <c r="U66" i="11"/>
  <c r="U12" i="11"/>
  <c r="U20" i="11"/>
  <c r="U25" i="11"/>
  <c r="U57" i="11"/>
  <c r="U10" i="11"/>
  <c r="U58" i="11"/>
  <c r="U104" i="11"/>
  <c r="U98" i="11"/>
  <c r="U82" i="11"/>
  <c r="U63" i="11"/>
  <c r="U109" i="11"/>
  <c r="U93" i="11"/>
  <c r="U77" i="11"/>
  <c r="U43" i="11"/>
  <c r="U100" i="11"/>
  <c r="U84" i="11"/>
  <c r="U67" i="11"/>
  <c r="U8" i="11"/>
  <c r="U95" i="11"/>
  <c r="U79" i="11"/>
  <c r="U51" i="11"/>
  <c r="C11" i="15"/>
  <c r="U52" i="11"/>
  <c r="U9" i="11"/>
  <c r="U41" i="11"/>
  <c r="U42" i="11"/>
  <c r="U24" i="11"/>
  <c r="U40" i="11"/>
  <c r="U56" i="11"/>
  <c r="U13" i="11"/>
  <c r="U29" i="11"/>
  <c r="U45" i="11"/>
  <c r="U61" i="11"/>
  <c r="U14" i="11"/>
  <c r="U30" i="11"/>
  <c r="U46" i="11"/>
  <c r="U62" i="11"/>
  <c r="U110" i="11"/>
  <c r="U94" i="11"/>
  <c r="U78" i="11"/>
  <c r="U47" i="11"/>
  <c r="U105" i="11"/>
  <c r="U89" i="11"/>
  <c r="U73" i="11"/>
  <c r="U27" i="11"/>
  <c r="U96" i="11"/>
  <c r="U80" i="11"/>
  <c r="U55" i="11"/>
  <c r="U107" i="11"/>
  <c r="U91" i="11"/>
  <c r="U75" i="11"/>
  <c r="U35" i="11"/>
  <c r="U36" i="11"/>
  <c r="U26" i="11"/>
  <c r="U28" i="11"/>
  <c r="U44" i="11"/>
  <c r="U60" i="11"/>
  <c r="U17" i="11"/>
  <c r="U33" i="11"/>
  <c r="U49" i="11"/>
  <c r="U65" i="11"/>
  <c r="U18" i="11"/>
  <c r="U34" i="11"/>
  <c r="U50" i="11"/>
  <c r="U106" i="11"/>
  <c r="U90" i="11"/>
  <c r="U74" i="11"/>
  <c r="U31" i="11"/>
  <c r="U101" i="11"/>
  <c r="U85" i="11"/>
  <c r="U68" i="11"/>
  <c r="U11" i="11"/>
  <c r="U92" i="11"/>
  <c r="U76" i="11"/>
  <c r="U39" i="11"/>
  <c r="U103" i="11"/>
  <c r="U87" i="11"/>
  <c r="U71" i="11"/>
  <c r="E8" i="15"/>
  <c r="K111" i="11"/>
  <c r="E10" i="15" l="1"/>
  <c r="E9" i="15"/>
  <c r="E7" i="15"/>
  <c r="E11" i="15" s="1"/>
  <c r="U111" i="11"/>
  <c r="S10" i="7"/>
  <c r="Q10" i="7"/>
  <c r="O10" i="7"/>
  <c r="M10" i="7"/>
  <c r="K10" i="7"/>
  <c r="I10" i="7"/>
  <c r="M10" i="6"/>
  <c r="K10" i="6"/>
  <c r="Q9" i="6"/>
  <c r="Q8" i="6"/>
  <c r="Q10" i="6" s="1"/>
  <c r="AI20" i="3"/>
  <c r="AA20" i="3"/>
  <c r="O10" i="6"/>
  <c r="W20" i="3"/>
  <c r="AG20" i="3"/>
  <c r="S20" i="3"/>
  <c r="Q20" i="3"/>
  <c r="W82" i="1"/>
  <c r="E82" i="1"/>
  <c r="G82" i="1"/>
  <c r="K82" i="1"/>
  <c r="O82" i="1"/>
  <c r="U82" i="1"/>
  <c r="Y82" i="1"/>
</calcChain>
</file>

<file path=xl/sharedStrings.xml><?xml version="1.0" encoding="utf-8"?>
<sst xmlns="http://schemas.openxmlformats.org/spreadsheetml/2006/main" count="903" uniqueCount="258">
  <si>
    <t>صندوق سرمایه‌گذاری توسعه اندوخته آینده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</si>
  <si>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</si>
  <si>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</si>
  <si>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</si>
  <si>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</si>
  <si>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</si>
  <si>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</si>
  <si>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</si>
  <si>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</si>
  <si>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</si>
  <si>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</si>
  <si>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</si>
  <si>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</si>
  <si>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</si>
  <si>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</si>
  <si>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</si>
  <si>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</si>
  <si>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</si>
  <si>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</si>
  <si>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</si>
  <si>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</si>
  <si>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</si>
  <si>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</si>
  <si>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</si>
  <si>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</si>
  <si>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</si>
  <si>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</si>
  <si>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</si>
  <si>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</si>
  <si>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</si>
  <si>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</si>
  <si>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</si>
  <si>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</si>
  <si>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</si>
  <si>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</si>
  <si>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</si>
  <si>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</si>
  <si>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تولید و توسعه سرب روی ایرانیان</t>
  </si>
  <si>
    <t>ح . توسعه‌معادن‌وفلزات‌</t>
  </si>
  <si>
    <t>حفاری شمال</t>
  </si>
  <si>
    <t>داروسازی کاسپین تامین</t>
  </si>
  <si>
    <t>داروسازی‌ ابوریحان‌</t>
  </si>
  <si>
    <t>دریایی و کشتیرانی خط دریابندر</t>
  </si>
  <si>
    <t>رایان هم افزا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</si>
  <si>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</si>
  <si>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</si>
  <si>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</si>
  <si>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</si>
  <si>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</si>
  <si>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</si>
  <si>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</si>
  <si>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</si>
  <si>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</si>
  <si>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</si>
  <si>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</si>
  <si>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</si>
  <si>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 بهبهان‌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</si>
  <si>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</si>
  <si>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</si>
  <si>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</si>
  <si>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</si>
  <si>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</si>
  <si>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</si>
  <si>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بیمه اتکایی امین</t>
  </si>
  <si>
    <t>شرکت کی بی سی</t>
  </si>
  <si>
    <t>شیرپاستوریزه پگاه گیلان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</si>
  <si>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</si>
  <si>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</si>
  <si>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</si>
  <si>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</si>
  <si>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</si>
  <si>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</si>
  <si>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گ.مدیریت ارزش سرمایه ص ب کشوری</t>
  </si>
  <si>
    <t>گروه پتروشیمی س. ایرانیان</t>
  </si>
  <si>
    <t>گسترش نفت و گاز پارسیان</t>
  </si>
  <si>
    <t>لیزینگ کارآفرین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</si>
  <si>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</si>
  <si>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</si>
  <si>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</si>
  <si>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</si>
  <si>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</si>
  <si>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نفت ایرانول</t>
  </si>
  <si>
    <t>واسپاری ملت</t>
  </si>
  <si>
    <t>کارخانجات‌داروپخش‌</t>
  </si>
  <si>
    <t>مدیریت صنعت شوینده ت.ص.بهشهر</t>
  </si>
  <si>
    <t>سپید ماکیان</t>
  </si>
  <si>
    <t>نفت پاسارگاد</t>
  </si>
  <si>
    <t>فرآورده‌های‌نسوزآذر</t>
  </si>
  <si>
    <t>محصولات کاغذی لطیف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</si>
  <si>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</si>
  <si>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</si>
  <si>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</si>
  <si>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</si>
  <si>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</si>
  <si>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</si>
  <si>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</si>
  <si>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</si>
  <si>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</si>
  <si>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</si>
  <si>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</si>
  <si>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</si>
  <si>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</si>
  <si>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</si>
  <si>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</si>
  <si>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</si>
  <si>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</si>
  <si>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</si>
  <si>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</si>
  <si>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</si>
  <si>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</si>
  <si>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</si>
  <si>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</si>
  <si>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</si>
  <si>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</si>
  <si>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</si>
  <si>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</si>
  <si>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</si>
  <si>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اسنادخزانه-م23بودجه97-000824</t>
  </si>
  <si>
    <t>1398/03/19</t>
  </si>
  <si>
    <t>1400/08/24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</si>
  <si>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</si>
  <si>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</si>
  <si>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</si>
  <si>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</si>
  <si>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</si>
  <si>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</si>
  <si>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</si>
  <si>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</si>
  <si>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</si>
  <si>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</si>
  <si>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</si>
  <si>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</si>
  <si>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</si>
  <si>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</si>
  <si>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</si>
  <si>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</si>
  <si>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</si>
  <si>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</si>
  <si>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</si>
  <si>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</si>
  <si>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</si>
  <si>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</si>
  <si>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</si>
  <si>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</si>
  <si>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</si>
  <si>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</si>
  <si>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</si>
  <si>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</si>
  <si>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</si>
  <si>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</si>
  <si>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</si>
  <si>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</si>
  <si>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</si>
  <si>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</si>
  <si>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</si>
  <si>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</si>
  <si>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</si>
  <si>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</si>
  <si>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</si>
  <si>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</si>
  <si>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</si>
  <si>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</si>
  <si>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</si>
  <si>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</si>
  <si>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</si>
  <si>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1400/03/17</t>
  </si>
  <si>
    <t>1400/04/26</t>
  </si>
  <si>
    <t>1399/12/03</t>
  </si>
  <si>
    <t>1400/04/24</t>
  </si>
  <si>
    <t>1399/12/25</t>
  </si>
  <si>
    <t>1400/04/29</t>
  </si>
  <si>
    <t>1400/04/14</t>
  </si>
  <si>
    <t>1400/03/29</t>
  </si>
  <si>
    <t>1400/03/26</t>
  </si>
  <si>
    <t>پاکسان‌</t>
  </si>
  <si>
    <t>1399/12/19</t>
  </si>
  <si>
    <t>1400/02/18</t>
  </si>
  <si>
    <t>1400/02/13</t>
  </si>
  <si>
    <t>1400/02/29</t>
  </si>
  <si>
    <t>1400/04/10</t>
  </si>
  <si>
    <t>1400/04/12</t>
  </si>
  <si>
    <t>1400/04/09</t>
  </si>
  <si>
    <t>1400/02/27</t>
  </si>
  <si>
    <t>1399/09/25</t>
  </si>
  <si>
    <t>1400/04/15</t>
  </si>
  <si>
    <t>1400/03/30</t>
  </si>
  <si>
    <t>1400/02/30</t>
  </si>
  <si>
    <t>1400/02/12</t>
  </si>
  <si>
    <t>1400/03/23</t>
  </si>
  <si>
    <t>1400/04/13</t>
  </si>
  <si>
    <t>1400/03/12</t>
  </si>
  <si>
    <t>1400/04/22</t>
  </si>
  <si>
    <t>1400/04/28</t>
  </si>
  <si>
    <t>1400/02/28</t>
  </si>
  <si>
    <t>لیزینگ پارسیان</t>
  </si>
  <si>
    <t>1399/12/16</t>
  </si>
  <si>
    <t>1400/04/27</t>
  </si>
  <si>
    <t>1399/12/20</t>
  </si>
  <si>
    <t>1400/03/11</t>
  </si>
  <si>
    <t>1400/04/20</t>
  </si>
  <si>
    <t>1400/02/20</t>
  </si>
  <si>
    <t>1400/02/25</t>
  </si>
  <si>
    <t>1400/03/25</t>
  </si>
  <si>
    <t>1400/04/07</t>
  </si>
  <si>
    <t>1400/04/06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</si>
  <si>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</si>
  <si>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</si>
  <si>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</si>
  <si>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</si>
  <si>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</si>
  <si>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صنایع چوب خزر کاسپین</t>
  </si>
  <si>
    <t>صنایع‌جوشکاب‌یزد</t>
  </si>
  <si>
    <t>پالایش نفت اصفهان</t>
  </si>
  <si>
    <t>تامین سرمایه امین</t>
  </si>
  <si>
    <t>ح . تامین سرمایه نوین</t>
  </si>
  <si>
    <t>ح . معدنی و صنعتی گل گهر</t>
  </si>
  <si>
    <t>فرآوری معدنی اپال کانی پارس</t>
  </si>
  <si>
    <t>ملی‌ صنایع‌ مس‌ ایران‌</t>
  </si>
  <si>
    <t>ح.شرکت آهن و فولاد ارفع</t>
  </si>
  <si>
    <t>سپیدار سیستم آسیا</t>
  </si>
  <si>
    <t>سرمایه گذاری سیمان تامین</t>
  </si>
  <si>
    <t>تایدواترخاورمیانه</t>
  </si>
  <si>
    <t>توسعه خدمات دریایی وبندری سینا</t>
  </si>
  <si>
    <t>پتروشیمی خراسان</t>
  </si>
  <si>
    <t>پتروشیمی‌ خارک‌</t>
  </si>
  <si>
    <t>ح . گروه پتروشیمی س. ایرانیان</t>
  </si>
  <si>
    <t>پتروشیمی ارومیه</t>
  </si>
  <si>
    <t>ایران‌یاساتایرورابر</t>
  </si>
  <si>
    <t>مجتمع صنایع لاستیک یزد</t>
  </si>
  <si>
    <t>صنعت غذایی کورش</t>
  </si>
  <si>
    <t>ح . پخش هجرت</t>
  </si>
  <si>
    <t>ح . کارخانجات‌داروپخش</t>
  </si>
  <si>
    <t>سکه تمام بهارتحویل1روزه صادرات</t>
  </si>
  <si>
    <t>ح . سرمایه‌گذاری‌ سپه‌</t>
  </si>
  <si>
    <t>مدیریت سرمایه گذاری کوثربهمن</t>
  </si>
  <si>
    <t>ح . سرمایه گذاری صبا تامین</t>
  </si>
  <si>
    <t>اسنادخزانه-م8بودجه98-000817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</si>
  <si>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</si>
  <si>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</si>
  <si>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</si>
  <si>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</si>
  <si>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</si>
  <si>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</si>
  <si>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</si>
  <si>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</si>
  <si>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</si>
  <si>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</si>
  <si>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</si>
  <si>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</si>
  <si>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</si>
  <si>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</si>
  <si>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</si>
  <si>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</si>
  <si>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1400/04/01</t>
  </si>
  <si>
    <t>-</t>
  </si>
  <si>
    <t>سایر درآمدهای تنزیل سود سهام</t>
  </si>
  <si>
    <t xml:space="preserve">از ابتدای سال </t>
  </si>
  <si>
    <t>تاپایان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</si>
</sst>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00%"/>
    <numFmt numFmtId="166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65" fontId="2" fillId="0" borderId="2" xfId="2" applyNumberFormat="1" applyFont="1" applyBorder="1" applyAlignment="1">
      <alignment horizontal="center"/>
    </xf>
    <xf numFmtId="9" fontId="2" fillId="0" borderId="2" xfId="2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9F72C84-FF81-48D4-82E9-85EFA2AAB7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A75D-8A71-4596-9B0D-F7B3391D7433}">
  <dimension ref="A1"/>
  <sheetViews>
    <sheetView rightToLeft="1" tabSelected="1" view="pageBreakPreview" zoomScale="60" zoomScaleNormal="100" workbookViewId="0">
      <selection activeCell="M23" sqref="M23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13"/>
  <sheetViews>
    <sheetView rightToLeft="1" topLeftCell="B103" zoomScale="90" zoomScaleNormal="90" workbookViewId="0">
      <selection activeCell="O118" sqref="O118"/>
    </sheetView>
  </sheetViews>
  <sheetFormatPr defaultRowHeight="24" x14ac:dyDescent="0.55000000000000004"/>
  <cols>
    <col min="1" max="1" width="44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7.7109375" style="2" bestFit="1" customWidth="1"/>
    <col min="8" max="8" width="1" style="2" customWidth="1"/>
    <col min="9" max="9" width="21.7109375" style="2" bestFit="1" customWidth="1"/>
    <col min="10" max="10" width="1" style="2" customWidth="1"/>
    <col min="11" max="11" width="26.140625" style="2" customWidth="1"/>
    <col min="12" max="12" width="1" style="2" customWidth="1"/>
    <col min="13" max="13" width="19.5703125" style="2" bestFit="1" customWidth="1"/>
    <col min="14" max="14" width="1" style="2" customWidth="1"/>
    <col min="15" max="15" width="19.4257812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1.7109375" style="2" bestFit="1" customWidth="1"/>
    <col min="20" max="20" width="1" style="2" customWidth="1"/>
    <col min="21" max="21" width="21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3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3" ht="24.75" x14ac:dyDescent="0.55000000000000004">
      <c r="A3" s="24" t="s">
        <v>148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3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6" spans="1:23" ht="24.75" x14ac:dyDescent="0.55000000000000004">
      <c r="A6" s="22" t="s">
        <v>3</v>
      </c>
      <c r="C6" s="23" t="s">
        <v>150</v>
      </c>
      <c r="D6" s="23" t="s">
        <v>150</v>
      </c>
      <c r="E6" s="23" t="s">
        <v>150</v>
      </c>
      <c r="F6" s="23" t="s">
        <v>150</v>
      </c>
      <c r="G6" s="23" t="s">
        <v>150</v>
      </c>
      <c r="H6" s="23" t="s">
        <v>150</v>
      </c>
      <c r="I6" s="23" t="s">
        <v>150</v>
      </c>
      <c r="J6" s="23" t="s">
        <v>150</v>
      </c>
      <c r="K6" s="23" t="s">
        <v>150</v>
      </c>
      <c r="M6" s="23" t="s">
        <v>151</v>
      </c>
      <c r="N6" s="23" t="s">
        <v>151</v>
      </c>
      <c r="O6" s="23" t="s">
        <v>151</v>
      </c>
      <c r="P6" s="23" t="s">
        <v>151</v>
      </c>
      <c r="Q6" s="23" t="s">
        <v>151</v>
      </c>
      <c r="R6" s="23" t="s">
        <v>151</v>
      </c>
      <c r="S6" s="23" t="s">
        <v>151</v>
      </c>
      <c r="T6" s="23" t="s">
        <v>151</v>
      </c>
      <c r="U6" s="23" t="s">
        <v>151</v>
      </c>
    </row>
    <row r="7" spans="1:23" ht="24.75" x14ac:dyDescent="0.55000000000000004">
      <c r="A7" s="23" t="s">
        <v>3</v>
      </c>
      <c r="C7" s="23" t="s">
        <v>238</v>
      </c>
      <c r="E7" s="23" t="s">
        <v>239</v>
      </c>
      <c r="G7" s="23" t="s">
        <v>240</v>
      </c>
      <c r="I7" s="23" t="s">
        <v>138</v>
      </c>
      <c r="K7" s="23" t="s">
        <v>241</v>
      </c>
      <c r="M7" s="23" t="s">
        <v>238</v>
      </c>
      <c r="O7" s="23" t="s">
        <v>239</v>
      </c>
      <c r="Q7" s="23" t="s">
        <v>240</v>
      </c>
      <c r="S7" s="23" t="s">
        <v>138</v>
      </c>
      <c r="U7" s="23" t="s">
        <v>241</v>
      </c>
    </row>
    <row r="8" spans="1:23" x14ac:dyDescent="0.55000000000000004">
      <c r="A8" s="2" t="s">
        <v>48</v>
      </c>
      <c r="C8" s="5">
        <v>4110203342</v>
      </c>
      <c r="D8" s="5"/>
      <c r="E8" s="5">
        <v>29211166944</v>
      </c>
      <c r="F8" s="5"/>
      <c r="G8" s="5">
        <v>-6426</v>
      </c>
      <c r="H8" s="5"/>
      <c r="I8" s="5">
        <f>C8+E8+G8</f>
        <v>33321363860</v>
      </c>
      <c r="J8" s="5"/>
      <c r="K8" s="11">
        <f>I8/$I$111</f>
        <v>3.0793952403898445E-2</v>
      </c>
      <c r="L8" s="5"/>
      <c r="M8" s="5">
        <v>4110203342</v>
      </c>
      <c r="N8" s="5"/>
      <c r="O8" s="5">
        <v>5112402406</v>
      </c>
      <c r="P8" s="5"/>
      <c r="Q8" s="5">
        <v>-6426</v>
      </c>
      <c r="R8" s="5"/>
      <c r="S8" s="5">
        <f>M8+O8+Q8</f>
        <v>9222599322</v>
      </c>
      <c r="T8" s="5"/>
      <c r="U8" s="11">
        <f>S8/$S$111</f>
        <v>5.5412936634329944E-3</v>
      </c>
      <c r="W8" s="5"/>
    </row>
    <row r="9" spans="1:23" x14ac:dyDescent="0.55000000000000004">
      <c r="A9" s="2" t="s">
        <v>39</v>
      </c>
      <c r="C9" s="5">
        <v>0</v>
      </c>
      <c r="D9" s="5"/>
      <c r="E9" s="5">
        <v>11030258671</v>
      </c>
      <c r="F9" s="5"/>
      <c r="G9" s="5">
        <v>-6725</v>
      </c>
      <c r="H9" s="5"/>
      <c r="I9" s="5">
        <f t="shared" ref="I9:I72" si="0">C9+E9+G9</f>
        <v>11030251946</v>
      </c>
      <c r="J9" s="5"/>
      <c r="K9" s="11">
        <f t="shared" ref="K9:K72" si="1">I9/$I$111</f>
        <v>1.0193611967842549E-2</v>
      </c>
      <c r="L9" s="5"/>
      <c r="M9" s="5">
        <v>0</v>
      </c>
      <c r="N9" s="5"/>
      <c r="O9" s="5">
        <v>922340951</v>
      </c>
      <c r="P9" s="5"/>
      <c r="Q9" s="5">
        <v>-6725</v>
      </c>
      <c r="R9" s="5"/>
      <c r="S9" s="5">
        <f t="shared" ref="S9:S72" si="2">M9+O9+Q9</f>
        <v>922334226</v>
      </c>
      <c r="T9" s="5"/>
      <c r="U9" s="11">
        <f t="shared" ref="U9:U72" si="3">S9/$S$111</f>
        <v>5.5417400492606763E-4</v>
      </c>
      <c r="W9" s="5"/>
    </row>
    <row r="10" spans="1:23" x14ac:dyDescent="0.55000000000000004">
      <c r="A10" s="2" t="s">
        <v>75</v>
      </c>
      <c r="C10" s="5">
        <v>299924843</v>
      </c>
      <c r="D10" s="5"/>
      <c r="E10" s="5">
        <v>-1808183077</v>
      </c>
      <c r="F10" s="5"/>
      <c r="G10" s="5">
        <v>4825390958</v>
      </c>
      <c r="H10" s="5"/>
      <c r="I10" s="5">
        <f t="shared" si="0"/>
        <v>3317132724</v>
      </c>
      <c r="J10" s="5"/>
      <c r="K10" s="11">
        <f t="shared" si="1"/>
        <v>3.0655295998520391E-3</v>
      </c>
      <c r="L10" s="5"/>
      <c r="M10" s="5">
        <v>299924843</v>
      </c>
      <c r="N10" s="5"/>
      <c r="O10" s="5">
        <v>0</v>
      </c>
      <c r="P10" s="5"/>
      <c r="Q10" s="5">
        <v>4825390958</v>
      </c>
      <c r="R10" s="5"/>
      <c r="S10" s="5">
        <f t="shared" si="2"/>
        <v>5125315801</v>
      </c>
      <c r="T10" s="5"/>
      <c r="U10" s="11">
        <f t="shared" si="3"/>
        <v>3.079487569564643E-3</v>
      </c>
      <c r="W10" s="5"/>
    </row>
    <row r="11" spans="1:23" x14ac:dyDescent="0.55000000000000004">
      <c r="A11" s="2" t="s">
        <v>36</v>
      </c>
      <c r="C11" s="5">
        <v>4428944242</v>
      </c>
      <c r="D11" s="5"/>
      <c r="E11" s="5">
        <v>20806037084</v>
      </c>
      <c r="F11" s="5"/>
      <c r="G11" s="5">
        <v>-8271</v>
      </c>
      <c r="H11" s="5"/>
      <c r="I11" s="5">
        <f t="shared" si="0"/>
        <v>25234973055</v>
      </c>
      <c r="J11" s="5"/>
      <c r="K11" s="11">
        <f t="shared" si="1"/>
        <v>2.3320910945730109E-2</v>
      </c>
      <c r="L11" s="5"/>
      <c r="M11" s="5">
        <v>4428944242</v>
      </c>
      <c r="N11" s="5"/>
      <c r="O11" s="5">
        <v>18832552766</v>
      </c>
      <c r="P11" s="5"/>
      <c r="Q11" s="5">
        <v>688114077</v>
      </c>
      <c r="R11" s="5"/>
      <c r="S11" s="5">
        <f t="shared" si="2"/>
        <v>23949611085</v>
      </c>
      <c r="T11" s="5"/>
      <c r="U11" s="11">
        <f t="shared" si="3"/>
        <v>1.4389850790808876E-2</v>
      </c>
      <c r="W11" s="5"/>
    </row>
    <row r="12" spans="1:23" x14ac:dyDescent="0.55000000000000004">
      <c r="A12" s="2" t="s">
        <v>38</v>
      </c>
      <c r="C12" s="5">
        <v>0</v>
      </c>
      <c r="D12" s="5"/>
      <c r="E12" s="5">
        <v>5172120247</v>
      </c>
      <c r="F12" s="5"/>
      <c r="G12" s="5">
        <v>0</v>
      </c>
      <c r="H12" s="5"/>
      <c r="I12" s="5">
        <f t="shared" si="0"/>
        <v>5172120247</v>
      </c>
      <c r="J12" s="5"/>
      <c r="K12" s="11">
        <f t="shared" si="1"/>
        <v>4.7798170981995774E-3</v>
      </c>
      <c r="L12" s="5"/>
      <c r="M12" s="5">
        <v>0</v>
      </c>
      <c r="N12" s="5"/>
      <c r="O12" s="5">
        <v>0</v>
      </c>
      <c r="P12" s="5"/>
      <c r="Q12" s="5">
        <v>0</v>
      </c>
      <c r="R12" s="5"/>
      <c r="S12" s="5">
        <f t="shared" si="2"/>
        <v>0</v>
      </c>
      <c r="T12" s="5"/>
      <c r="U12" s="11">
        <f t="shared" si="3"/>
        <v>0</v>
      </c>
      <c r="W12" s="5"/>
    </row>
    <row r="13" spans="1:23" x14ac:dyDescent="0.55000000000000004">
      <c r="A13" s="2" t="s">
        <v>70</v>
      </c>
      <c r="C13" s="5">
        <v>0</v>
      </c>
      <c r="D13" s="5"/>
      <c r="E13" s="5">
        <v>81564284917</v>
      </c>
      <c r="F13" s="5"/>
      <c r="G13" s="5">
        <v>22390691664</v>
      </c>
      <c r="H13" s="5"/>
      <c r="I13" s="5">
        <f t="shared" si="0"/>
        <v>103954976581</v>
      </c>
      <c r="J13" s="5"/>
      <c r="K13" s="11">
        <f t="shared" si="1"/>
        <v>9.6070035261266506E-2</v>
      </c>
      <c r="L13" s="5"/>
      <c r="M13" s="5">
        <v>17924966503</v>
      </c>
      <c r="N13" s="5"/>
      <c r="O13" s="5">
        <v>216733300906</v>
      </c>
      <c r="P13" s="5"/>
      <c r="Q13" s="5">
        <v>25240490106</v>
      </c>
      <c r="R13" s="5"/>
      <c r="S13" s="5">
        <f t="shared" si="2"/>
        <v>259898757515</v>
      </c>
      <c r="T13" s="5"/>
      <c r="U13" s="11">
        <f t="shared" si="3"/>
        <v>0.15615720556313439</v>
      </c>
      <c r="W13" s="5"/>
    </row>
    <row r="14" spans="1:23" x14ac:dyDescent="0.55000000000000004">
      <c r="A14" s="2" t="s">
        <v>67</v>
      </c>
      <c r="C14" s="5">
        <v>974220949</v>
      </c>
      <c r="D14" s="5"/>
      <c r="E14" s="5">
        <v>3051123684</v>
      </c>
      <c r="F14" s="5"/>
      <c r="G14" s="5">
        <v>618150656</v>
      </c>
      <c r="H14" s="5"/>
      <c r="I14" s="5">
        <f t="shared" si="0"/>
        <v>4643495289</v>
      </c>
      <c r="J14" s="5"/>
      <c r="K14" s="11">
        <f t="shared" si="1"/>
        <v>4.2912881212777785E-3</v>
      </c>
      <c r="L14" s="5"/>
      <c r="M14" s="5">
        <v>974220949</v>
      </c>
      <c r="N14" s="5"/>
      <c r="O14" s="5">
        <v>-115124293</v>
      </c>
      <c r="P14" s="5"/>
      <c r="Q14" s="5">
        <v>2266707783</v>
      </c>
      <c r="R14" s="5"/>
      <c r="S14" s="5">
        <f t="shared" si="2"/>
        <v>3125804439</v>
      </c>
      <c r="T14" s="5"/>
      <c r="U14" s="11">
        <f t="shared" si="3"/>
        <v>1.8781039624743471E-3</v>
      </c>
      <c r="W14" s="5"/>
    </row>
    <row r="15" spans="1:23" x14ac:dyDescent="0.55000000000000004">
      <c r="A15" s="2" t="s">
        <v>71</v>
      </c>
      <c r="C15" s="5">
        <v>0</v>
      </c>
      <c r="D15" s="5"/>
      <c r="E15" s="5">
        <v>19903847923</v>
      </c>
      <c r="F15" s="5"/>
      <c r="G15" s="5">
        <v>-9365</v>
      </c>
      <c r="H15" s="5"/>
      <c r="I15" s="5">
        <f t="shared" si="0"/>
        <v>19903838558</v>
      </c>
      <c r="J15" s="5"/>
      <c r="K15" s="11">
        <f t="shared" si="1"/>
        <v>1.8394140761617991E-2</v>
      </c>
      <c r="L15" s="5"/>
      <c r="M15" s="5">
        <v>0</v>
      </c>
      <c r="N15" s="5"/>
      <c r="O15" s="5">
        <v>44336813611</v>
      </c>
      <c r="P15" s="5"/>
      <c r="Q15" s="5">
        <v>-9365</v>
      </c>
      <c r="R15" s="5"/>
      <c r="S15" s="5">
        <f t="shared" si="2"/>
        <v>44336804246</v>
      </c>
      <c r="T15" s="5"/>
      <c r="U15" s="11">
        <f t="shared" si="3"/>
        <v>2.6639263384148664E-2</v>
      </c>
      <c r="W15" s="5"/>
    </row>
    <row r="16" spans="1:23" x14ac:dyDescent="0.55000000000000004">
      <c r="A16" s="2" t="s">
        <v>37</v>
      </c>
      <c r="C16" s="5">
        <v>14418300</v>
      </c>
      <c r="D16" s="5"/>
      <c r="E16" s="5">
        <v>-1133795589</v>
      </c>
      <c r="F16" s="5"/>
      <c r="G16" s="5">
        <v>1142867737</v>
      </c>
      <c r="H16" s="5"/>
      <c r="I16" s="5">
        <f t="shared" si="0"/>
        <v>23490448</v>
      </c>
      <c r="J16" s="5"/>
      <c r="K16" s="11">
        <f t="shared" si="1"/>
        <v>2.1708707383571406E-5</v>
      </c>
      <c r="L16" s="5"/>
      <c r="M16" s="5">
        <v>14418300</v>
      </c>
      <c r="N16" s="5"/>
      <c r="O16" s="5">
        <v>0</v>
      </c>
      <c r="P16" s="5"/>
      <c r="Q16" s="5">
        <v>1142867737</v>
      </c>
      <c r="R16" s="5"/>
      <c r="S16" s="5">
        <f t="shared" si="2"/>
        <v>1157286037</v>
      </c>
      <c r="T16" s="5"/>
      <c r="U16" s="11">
        <f t="shared" si="3"/>
        <v>6.9534212207507005E-4</v>
      </c>
      <c r="W16" s="5"/>
    </row>
    <row r="17" spans="1:23" x14ac:dyDescent="0.55000000000000004">
      <c r="A17" s="2" t="s">
        <v>17</v>
      </c>
      <c r="C17" s="5">
        <v>0</v>
      </c>
      <c r="D17" s="5"/>
      <c r="E17" s="5">
        <v>-891</v>
      </c>
      <c r="F17" s="5"/>
      <c r="G17" s="5">
        <v>-21513</v>
      </c>
      <c r="H17" s="5"/>
      <c r="I17" s="5">
        <f t="shared" si="0"/>
        <v>-22404</v>
      </c>
      <c r="J17" s="5"/>
      <c r="K17" s="11">
        <f t="shared" si="1"/>
        <v>-2.0704666008138023E-8</v>
      </c>
      <c r="L17" s="5"/>
      <c r="M17" s="5">
        <v>611276871</v>
      </c>
      <c r="N17" s="5"/>
      <c r="O17" s="5">
        <v>0</v>
      </c>
      <c r="P17" s="5"/>
      <c r="Q17" s="5">
        <v>3306806364</v>
      </c>
      <c r="R17" s="5"/>
      <c r="S17" s="5">
        <f t="shared" si="2"/>
        <v>3918083235</v>
      </c>
      <c r="T17" s="5"/>
      <c r="U17" s="11">
        <f t="shared" si="3"/>
        <v>2.3541356449387936E-3</v>
      </c>
      <c r="W17" s="5"/>
    </row>
    <row r="18" spans="1:23" x14ac:dyDescent="0.55000000000000004">
      <c r="A18" s="2" t="s">
        <v>56</v>
      </c>
      <c r="C18" s="5">
        <v>0</v>
      </c>
      <c r="D18" s="5"/>
      <c r="E18" s="5">
        <v>77816</v>
      </c>
      <c r="F18" s="5"/>
      <c r="G18" s="5">
        <v>-17176</v>
      </c>
      <c r="H18" s="5"/>
      <c r="I18" s="5">
        <f t="shared" si="0"/>
        <v>60640</v>
      </c>
      <c r="J18" s="5"/>
      <c r="K18" s="11">
        <f t="shared" si="1"/>
        <v>5.6040481464626393E-8</v>
      </c>
      <c r="L18" s="5"/>
      <c r="M18" s="5">
        <v>101960</v>
      </c>
      <c r="N18" s="5"/>
      <c r="O18" s="5">
        <v>0</v>
      </c>
      <c r="P18" s="5"/>
      <c r="Q18" s="5">
        <v>136549103362</v>
      </c>
      <c r="R18" s="5"/>
      <c r="S18" s="5">
        <f t="shared" si="2"/>
        <v>136549205322</v>
      </c>
      <c r="T18" s="5"/>
      <c r="U18" s="11">
        <f t="shared" si="3"/>
        <v>8.2044033333708952E-2</v>
      </c>
      <c r="W18" s="5"/>
    </row>
    <row r="19" spans="1:23" x14ac:dyDescent="0.55000000000000004">
      <c r="A19" s="2" t="s">
        <v>28</v>
      </c>
      <c r="C19" s="5">
        <v>47675427070</v>
      </c>
      <c r="D19" s="5"/>
      <c r="E19" s="5">
        <v>-2715744569</v>
      </c>
      <c r="F19" s="5"/>
      <c r="G19" s="5">
        <v>12661987148</v>
      </c>
      <c r="H19" s="5"/>
      <c r="I19" s="5">
        <f t="shared" si="0"/>
        <v>57621669649</v>
      </c>
      <c r="J19" s="5"/>
      <c r="K19" s="11">
        <f t="shared" si="1"/>
        <v>5.325109020325873E-2</v>
      </c>
      <c r="L19" s="5"/>
      <c r="M19" s="5">
        <v>47675427070</v>
      </c>
      <c r="N19" s="5"/>
      <c r="O19" s="5">
        <v>80664175176</v>
      </c>
      <c r="P19" s="5"/>
      <c r="Q19" s="5">
        <v>16430059940</v>
      </c>
      <c r="R19" s="5"/>
      <c r="S19" s="5">
        <f t="shared" si="2"/>
        <v>144769662186</v>
      </c>
      <c r="T19" s="5"/>
      <c r="U19" s="11">
        <f t="shared" si="3"/>
        <v>8.698320112584601E-2</v>
      </c>
      <c r="W19" s="5"/>
    </row>
    <row r="20" spans="1:23" x14ac:dyDescent="0.55000000000000004">
      <c r="A20" s="2" t="s">
        <v>25</v>
      </c>
      <c r="C20" s="5">
        <v>532705749</v>
      </c>
      <c r="D20" s="5"/>
      <c r="E20" s="5">
        <v>-199772462</v>
      </c>
      <c r="F20" s="5"/>
      <c r="G20" s="5">
        <v>335655122</v>
      </c>
      <c r="H20" s="5"/>
      <c r="I20" s="5">
        <f t="shared" si="0"/>
        <v>668588409</v>
      </c>
      <c r="J20" s="5"/>
      <c r="K20" s="11">
        <f t="shared" si="1"/>
        <v>6.1787625893846545E-4</v>
      </c>
      <c r="L20" s="5"/>
      <c r="M20" s="5">
        <v>532705749</v>
      </c>
      <c r="N20" s="5"/>
      <c r="O20" s="5">
        <v>0</v>
      </c>
      <c r="P20" s="5"/>
      <c r="Q20" s="5">
        <v>335655122</v>
      </c>
      <c r="R20" s="5"/>
      <c r="S20" s="5">
        <f t="shared" si="2"/>
        <v>868360871</v>
      </c>
      <c r="T20" s="5"/>
      <c r="U20" s="11">
        <f t="shared" si="3"/>
        <v>5.2174472987968499E-4</v>
      </c>
      <c r="W20" s="5"/>
    </row>
    <row r="21" spans="1:23" x14ac:dyDescent="0.55000000000000004">
      <c r="A21" s="2" t="s">
        <v>66</v>
      </c>
      <c r="C21" s="5">
        <v>191486810</v>
      </c>
      <c r="D21" s="5"/>
      <c r="E21" s="5">
        <v>5121153796</v>
      </c>
      <c r="F21" s="5"/>
      <c r="G21" s="5">
        <v>855203257</v>
      </c>
      <c r="H21" s="5"/>
      <c r="I21" s="5">
        <f t="shared" si="0"/>
        <v>6167843863</v>
      </c>
      <c r="J21" s="5"/>
      <c r="K21" s="11">
        <f t="shared" si="1"/>
        <v>5.700015496061364E-3</v>
      </c>
      <c r="L21" s="5"/>
      <c r="M21" s="5">
        <v>191486810</v>
      </c>
      <c r="N21" s="5"/>
      <c r="O21" s="5">
        <v>6864601347</v>
      </c>
      <c r="P21" s="5"/>
      <c r="Q21" s="5">
        <v>855203257</v>
      </c>
      <c r="R21" s="5"/>
      <c r="S21" s="5">
        <f t="shared" si="2"/>
        <v>7911291414</v>
      </c>
      <c r="T21" s="5"/>
      <c r="U21" s="11">
        <f t="shared" si="3"/>
        <v>4.7534092560429309E-3</v>
      </c>
      <c r="W21" s="5"/>
    </row>
    <row r="22" spans="1:23" x14ac:dyDescent="0.55000000000000004">
      <c r="A22" s="2" t="s">
        <v>40</v>
      </c>
      <c r="C22" s="5">
        <v>0</v>
      </c>
      <c r="D22" s="5"/>
      <c r="E22" s="5">
        <v>918435861</v>
      </c>
      <c r="F22" s="5"/>
      <c r="G22" s="5">
        <v>-1330037557</v>
      </c>
      <c r="H22" s="5"/>
      <c r="I22" s="5">
        <f t="shared" si="0"/>
        <v>-411601696</v>
      </c>
      <c r="J22" s="5"/>
      <c r="K22" s="11">
        <f t="shared" si="1"/>
        <v>-3.8038188020278344E-4</v>
      </c>
      <c r="L22" s="5"/>
      <c r="M22" s="5">
        <v>428334173</v>
      </c>
      <c r="N22" s="5"/>
      <c r="O22" s="5">
        <v>0</v>
      </c>
      <c r="P22" s="5"/>
      <c r="Q22" s="5">
        <v>-1350807244</v>
      </c>
      <c r="R22" s="5"/>
      <c r="S22" s="5">
        <f t="shared" si="2"/>
        <v>-922473071</v>
      </c>
      <c r="T22" s="5"/>
      <c r="U22" s="11">
        <f t="shared" si="3"/>
        <v>-5.5425742836146116E-4</v>
      </c>
      <c r="W22" s="5"/>
    </row>
    <row r="23" spans="1:23" x14ac:dyDescent="0.55000000000000004">
      <c r="A23" s="2" t="s">
        <v>49</v>
      </c>
      <c r="C23" s="5">
        <v>0</v>
      </c>
      <c r="D23" s="5"/>
      <c r="E23" s="5">
        <v>15312213180</v>
      </c>
      <c r="F23" s="5"/>
      <c r="G23" s="5">
        <v>-7338</v>
      </c>
      <c r="H23" s="5"/>
      <c r="I23" s="5">
        <f t="shared" si="0"/>
        <v>15312205842</v>
      </c>
      <c r="J23" s="5"/>
      <c r="K23" s="11">
        <f t="shared" si="1"/>
        <v>1.4150781458956875E-2</v>
      </c>
      <c r="L23" s="5"/>
      <c r="M23" s="5">
        <v>6500000000</v>
      </c>
      <c r="N23" s="5"/>
      <c r="O23" s="5">
        <v>2559195237</v>
      </c>
      <c r="P23" s="5"/>
      <c r="Q23" s="5">
        <v>-7338</v>
      </c>
      <c r="R23" s="5"/>
      <c r="S23" s="5">
        <f t="shared" si="2"/>
        <v>9059187899</v>
      </c>
      <c r="T23" s="5"/>
      <c r="U23" s="11">
        <f t="shared" si="3"/>
        <v>5.4431097728412803E-3</v>
      </c>
      <c r="W23" s="5"/>
    </row>
    <row r="24" spans="1:23" x14ac:dyDescent="0.55000000000000004">
      <c r="A24" s="2" t="s">
        <v>72</v>
      </c>
      <c r="C24" s="5">
        <v>0</v>
      </c>
      <c r="D24" s="5"/>
      <c r="E24" s="5">
        <v>-4547222688</v>
      </c>
      <c r="F24" s="5"/>
      <c r="G24" s="5">
        <v>15381632017</v>
      </c>
      <c r="H24" s="5"/>
      <c r="I24" s="5">
        <f t="shared" si="0"/>
        <v>10834409329</v>
      </c>
      <c r="J24" s="5"/>
      <c r="K24" s="11">
        <f t="shared" si="1"/>
        <v>1.001262393110158E-2</v>
      </c>
      <c r="L24" s="5"/>
      <c r="M24" s="5">
        <v>0</v>
      </c>
      <c r="N24" s="5"/>
      <c r="O24" s="5">
        <v>0</v>
      </c>
      <c r="P24" s="5"/>
      <c r="Q24" s="5">
        <v>15381632017</v>
      </c>
      <c r="R24" s="5"/>
      <c r="S24" s="5">
        <f t="shared" si="2"/>
        <v>15381632017</v>
      </c>
      <c r="T24" s="5"/>
      <c r="U24" s="11">
        <f t="shared" si="3"/>
        <v>9.2418782442102686E-3</v>
      </c>
      <c r="W24" s="5"/>
    </row>
    <row r="25" spans="1:23" x14ac:dyDescent="0.55000000000000004">
      <c r="A25" s="2" t="s">
        <v>210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f t="shared" si="0"/>
        <v>0</v>
      </c>
      <c r="J25" s="5"/>
      <c r="K25" s="11">
        <f t="shared" si="1"/>
        <v>0</v>
      </c>
      <c r="L25" s="5"/>
      <c r="M25" s="5">
        <v>0</v>
      </c>
      <c r="N25" s="5"/>
      <c r="O25" s="5">
        <v>0</v>
      </c>
      <c r="P25" s="5"/>
      <c r="Q25" s="5">
        <v>4164629252</v>
      </c>
      <c r="R25" s="5"/>
      <c r="S25" s="5">
        <f t="shared" si="2"/>
        <v>4164629252</v>
      </c>
      <c r="T25" s="5"/>
      <c r="U25" s="11">
        <f t="shared" si="3"/>
        <v>2.5022700085869883E-3</v>
      </c>
      <c r="W25" s="5"/>
    </row>
    <row r="26" spans="1:23" x14ac:dyDescent="0.55000000000000004">
      <c r="A26" s="2" t="s">
        <v>211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0"/>
        <v>0</v>
      </c>
      <c r="J26" s="5"/>
      <c r="K26" s="11">
        <f t="shared" si="1"/>
        <v>0</v>
      </c>
      <c r="L26" s="5"/>
      <c r="M26" s="5">
        <v>0</v>
      </c>
      <c r="N26" s="5"/>
      <c r="O26" s="5">
        <v>0</v>
      </c>
      <c r="P26" s="5"/>
      <c r="Q26" s="5">
        <v>179286788711</v>
      </c>
      <c r="R26" s="5"/>
      <c r="S26" s="5">
        <f t="shared" si="2"/>
        <v>179286788711</v>
      </c>
      <c r="T26" s="5"/>
      <c r="U26" s="11">
        <f t="shared" si="3"/>
        <v>0.10772242309731717</v>
      </c>
      <c r="W26" s="5"/>
    </row>
    <row r="27" spans="1:23" x14ac:dyDescent="0.55000000000000004">
      <c r="A27" s="2" t="s">
        <v>212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11">
        <f t="shared" si="1"/>
        <v>0</v>
      </c>
      <c r="L27" s="5"/>
      <c r="M27" s="5">
        <v>0</v>
      </c>
      <c r="N27" s="5"/>
      <c r="O27" s="5">
        <v>0</v>
      </c>
      <c r="P27" s="5"/>
      <c r="Q27" s="5">
        <v>206863014</v>
      </c>
      <c r="R27" s="5"/>
      <c r="S27" s="5">
        <f t="shared" si="2"/>
        <v>206863014</v>
      </c>
      <c r="T27" s="5"/>
      <c r="U27" s="11">
        <f t="shared" si="3"/>
        <v>1.242912836885847E-4</v>
      </c>
      <c r="W27" s="5"/>
    </row>
    <row r="28" spans="1:23" x14ac:dyDescent="0.55000000000000004">
      <c r="A28" s="2" t="s">
        <v>68</v>
      </c>
      <c r="C28" s="5">
        <v>9585745360</v>
      </c>
      <c r="D28" s="5"/>
      <c r="E28" s="5">
        <v>15693916189</v>
      </c>
      <c r="F28" s="5"/>
      <c r="G28" s="5">
        <v>0</v>
      </c>
      <c r="H28" s="5"/>
      <c r="I28" s="5">
        <f t="shared" si="0"/>
        <v>25279661549</v>
      </c>
      <c r="J28" s="5"/>
      <c r="K28" s="11">
        <f t="shared" si="1"/>
        <v>2.3362209836226302E-2</v>
      </c>
      <c r="L28" s="5"/>
      <c r="M28" s="5">
        <v>9585745360</v>
      </c>
      <c r="N28" s="5"/>
      <c r="O28" s="5">
        <v>-36808428435</v>
      </c>
      <c r="P28" s="5"/>
      <c r="Q28" s="5">
        <v>-1537397699</v>
      </c>
      <c r="R28" s="5"/>
      <c r="S28" s="5">
        <f t="shared" si="2"/>
        <v>-28760080774</v>
      </c>
      <c r="T28" s="5"/>
      <c r="U28" s="11">
        <f t="shared" si="3"/>
        <v>-1.72801666632772E-2</v>
      </c>
      <c r="W28" s="5"/>
    </row>
    <row r="29" spans="1:23" x14ac:dyDescent="0.55000000000000004">
      <c r="A29" s="2" t="s">
        <v>77</v>
      </c>
      <c r="C29" s="5">
        <v>33573027839</v>
      </c>
      <c r="D29" s="5"/>
      <c r="E29" s="5">
        <v>41655629663</v>
      </c>
      <c r="F29" s="5"/>
      <c r="G29" s="5">
        <v>0</v>
      </c>
      <c r="H29" s="5"/>
      <c r="I29" s="5">
        <f t="shared" si="0"/>
        <v>75228657502</v>
      </c>
      <c r="J29" s="5"/>
      <c r="K29" s="11">
        <f t="shared" si="1"/>
        <v>6.9522595421331768E-2</v>
      </c>
      <c r="L29" s="5"/>
      <c r="M29" s="5">
        <v>33573027839</v>
      </c>
      <c r="N29" s="5"/>
      <c r="O29" s="5">
        <v>20667805675</v>
      </c>
      <c r="P29" s="5"/>
      <c r="Q29" s="5">
        <v>-3340007990</v>
      </c>
      <c r="R29" s="5"/>
      <c r="S29" s="5">
        <f t="shared" si="2"/>
        <v>50900825524</v>
      </c>
      <c r="T29" s="5"/>
      <c r="U29" s="11">
        <f t="shared" si="3"/>
        <v>3.0583180738083207E-2</v>
      </c>
      <c r="W29" s="5"/>
    </row>
    <row r="30" spans="1:23" x14ac:dyDescent="0.55000000000000004">
      <c r="A30" s="2" t="s">
        <v>51</v>
      </c>
      <c r="C30" s="5">
        <v>14917204932</v>
      </c>
      <c r="D30" s="5"/>
      <c r="E30" s="5">
        <v>13404764250</v>
      </c>
      <c r="F30" s="5"/>
      <c r="G30" s="5">
        <v>0</v>
      </c>
      <c r="H30" s="5"/>
      <c r="I30" s="5">
        <f t="shared" si="0"/>
        <v>28321969182</v>
      </c>
      <c r="J30" s="5"/>
      <c r="K30" s="11">
        <f t="shared" si="1"/>
        <v>2.6173759712823069E-2</v>
      </c>
      <c r="L30" s="5"/>
      <c r="M30" s="5">
        <v>14917204932</v>
      </c>
      <c r="N30" s="5"/>
      <c r="O30" s="5">
        <v>86482336</v>
      </c>
      <c r="P30" s="5"/>
      <c r="Q30" s="5">
        <v>-864823452</v>
      </c>
      <c r="R30" s="5"/>
      <c r="S30" s="5">
        <f t="shared" si="2"/>
        <v>14138863816</v>
      </c>
      <c r="T30" s="5"/>
      <c r="U30" s="11">
        <f t="shared" si="3"/>
        <v>8.4951751384069133E-3</v>
      </c>
      <c r="W30" s="5"/>
    </row>
    <row r="31" spans="1:23" x14ac:dyDescent="0.55000000000000004">
      <c r="A31" s="2" t="s">
        <v>213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f t="shared" si="0"/>
        <v>0</v>
      </c>
      <c r="J31" s="5"/>
      <c r="K31" s="11">
        <f t="shared" si="1"/>
        <v>0</v>
      </c>
      <c r="L31" s="5"/>
      <c r="M31" s="5">
        <v>0</v>
      </c>
      <c r="N31" s="5"/>
      <c r="O31" s="5">
        <v>0</v>
      </c>
      <c r="P31" s="5"/>
      <c r="Q31" s="5">
        <v>-16695146</v>
      </c>
      <c r="R31" s="5"/>
      <c r="S31" s="5">
        <f t="shared" si="2"/>
        <v>-16695146</v>
      </c>
      <c r="T31" s="5"/>
      <c r="U31" s="11">
        <f t="shared" si="3"/>
        <v>-1.0031088146614454E-5</v>
      </c>
      <c r="W31" s="5"/>
    </row>
    <row r="32" spans="1:23" x14ac:dyDescent="0.55000000000000004">
      <c r="A32" s="2" t="s">
        <v>34</v>
      </c>
      <c r="C32" s="5">
        <v>0</v>
      </c>
      <c r="D32" s="5"/>
      <c r="E32" s="5">
        <v>-3943919200</v>
      </c>
      <c r="F32" s="5"/>
      <c r="G32" s="5">
        <v>0</v>
      </c>
      <c r="H32" s="5"/>
      <c r="I32" s="5">
        <f t="shared" si="0"/>
        <v>-3943919200</v>
      </c>
      <c r="J32" s="5"/>
      <c r="K32" s="11">
        <f t="shared" si="1"/>
        <v>-3.6447745848546195E-3</v>
      </c>
      <c r="L32" s="5"/>
      <c r="M32" s="5">
        <v>2306537694</v>
      </c>
      <c r="N32" s="5"/>
      <c r="O32" s="5">
        <v>19185099327</v>
      </c>
      <c r="P32" s="5"/>
      <c r="Q32" s="5">
        <v>5997733840</v>
      </c>
      <c r="R32" s="5"/>
      <c r="S32" s="5">
        <f t="shared" si="2"/>
        <v>27489370861</v>
      </c>
      <c r="T32" s="5"/>
      <c r="U32" s="11">
        <f t="shared" si="3"/>
        <v>1.6516675098358882E-2</v>
      </c>
      <c r="W32" s="5"/>
    </row>
    <row r="33" spans="1:23" x14ac:dyDescent="0.55000000000000004">
      <c r="A33" s="2" t="s">
        <v>214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f t="shared" si="0"/>
        <v>0</v>
      </c>
      <c r="J33" s="5"/>
      <c r="K33" s="11">
        <f t="shared" si="1"/>
        <v>0</v>
      </c>
      <c r="L33" s="5"/>
      <c r="M33" s="5">
        <v>0</v>
      </c>
      <c r="N33" s="5"/>
      <c r="O33" s="5">
        <v>0</v>
      </c>
      <c r="P33" s="5"/>
      <c r="Q33" s="5">
        <v>0</v>
      </c>
      <c r="R33" s="5"/>
      <c r="S33" s="5">
        <f t="shared" si="2"/>
        <v>0</v>
      </c>
      <c r="T33" s="5"/>
      <c r="U33" s="11">
        <f t="shared" si="3"/>
        <v>0</v>
      </c>
      <c r="W33" s="5"/>
    </row>
    <row r="34" spans="1:23" x14ac:dyDescent="0.55000000000000004">
      <c r="A34" s="2" t="s">
        <v>194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f t="shared" si="0"/>
        <v>0</v>
      </c>
      <c r="J34" s="5"/>
      <c r="K34" s="11">
        <f t="shared" si="1"/>
        <v>0</v>
      </c>
      <c r="L34" s="5"/>
      <c r="M34" s="5">
        <v>630625404</v>
      </c>
      <c r="N34" s="5"/>
      <c r="O34" s="5">
        <v>0</v>
      </c>
      <c r="P34" s="5"/>
      <c r="Q34" s="5">
        <v>-283157486</v>
      </c>
      <c r="R34" s="5"/>
      <c r="S34" s="5">
        <f t="shared" si="2"/>
        <v>347467918</v>
      </c>
      <c r="T34" s="5"/>
      <c r="U34" s="11">
        <f t="shared" si="3"/>
        <v>2.0877213733731968E-4</v>
      </c>
      <c r="W34" s="5"/>
    </row>
    <row r="35" spans="1:23" x14ac:dyDescent="0.55000000000000004">
      <c r="A35" s="2" t="s">
        <v>82</v>
      </c>
      <c r="C35" s="5">
        <v>0</v>
      </c>
      <c r="D35" s="5"/>
      <c r="E35" s="5">
        <v>1374587310</v>
      </c>
      <c r="F35" s="5"/>
      <c r="G35" s="5">
        <v>0</v>
      </c>
      <c r="H35" s="5"/>
      <c r="I35" s="5">
        <f t="shared" si="0"/>
        <v>1374587310</v>
      </c>
      <c r="J35" s="5"/>
      <c r="K35" s="11">
        <f t="shared" si="1"/>
        <v>1.2703254397685628E-3</v>
      </c>
      <c r="L35" s="5"/>
      <c r="M35" s="5">
        <v>772199496</v>
      </c>
      <c r="N35" s="5"/>
      <c r="O35" s="5">
        <v>-32139035728</v>
      </c>
      <c r="P35" s="5"/>
      <c r="Q35" s="5">
        <v>-708408054</v>
      </c>
      <c r="R35" s="5"/>
      <c r="S35" s="5">
        <f t="shared" si="2"/>
        <v>-32075244286</v>
      </c>
      <c r="T35" s="5"/>
      <c r="U35" s="11">
        <f t="shared" si="3"/>
        <v>-1.9272044866038167E-2</v>
      </c>
      <c r="W35" s="5"/>
    </row>
    <row r="36" spans="1:23" x14ac:dyDescent="0.55000000000000004">
      <c r="A36" s="2" t="s">
        <v>61</v>
      </c>
      <c r="C36" s="5">
        <v>0</v>
      </c>
      <c r="D36" s="5"/>
      <c r="E36" s="5">
        <v>1730065546</v>
      </c>
      <c r="F36" s="5"/>
      <c r="G36" s="5">
        <v>0</v>
      </c>
      <c r="H36" s="5"/>
      <c r="I36" s="5">
        <f t="shared" si="0"/>
        <v>1730065546</v>
      </c>
      <c r="J36" s="5"/>
      <c r="K36" s="11">
        <f t="shared" si="1"/>
        <v>1.5988408008443557E-3</v>
      </c>
      <c r="L36" s="5"/>
      <c r="M36" s="5">
        <v>3299541247</v>
      </c>
      <c r="N36" s="5"/>
      <c r="O36" s="5">
        <v>-9806195176</v>
      </c>
      <c r="P36" s="5"/>
      <c r="Q36" s="5">
        <v>-6808444319</v>
      </c>
      <c r="R36" s="5"/>
      <c r="S36" s="5">
        <f t="shared" si="2"/>
        <v>-13315098248</v>
      </c>
      <c r="T36" s="5"/>
      <c r="U36" s="11">
        <f t="shared" si="3"/>
        <v>-8.0002249879407884E-3</v>
      </c>
      <c r="W36" s="5"/>
    </row>
    <row r="37" spans="1:23" x14ac:dyDescent="0.55000000000000004">
      <c r="A37" s="2" t="s">
        <v>78</v>
      </c>
      <c r="C37" s="5">
        <v>0</v>
      </c>
      <c r="D37" s="5"/>
      <c r="E37" s="5">
        <v>12794886105</v>
      </c>
      <c r="F37" s="5"/>
      <c r="G37" s="5">
        <v>0</v>
      </c>
      <c r="H37" s="5"/>
      <c r="I37" s="5">
        <f t="shared" si="0"/>
        <v>12794886105</v>
      </c>
      <c r="J37" s="5"/>
      <c r="K37" s="11">
        <f t="shared" si="1"/>
        <v>1.1824399366907294E-2</v>
      </c>
      <c r="L37" s="5"/>
      <c r="M37" s="5">
        <v>1982203693</v>
      </c>
      <c r="N37" s="5"/>
      <c r="O37" s="5">
        <v>-26675100799</v>
      </c>
      <c r="P37" s="5"/>
      <c r="Q37" s="5">
        <v>-5095668343</v>
      </c>
      <c r="R37" s="5"/>
      <c r="S37" s="5">
        <f t="shared" si="2"/>
        <v>-29788565449</v>
      </c>
      <c r="T37" s="5"/>
      <c r="U37" s="11">
        <f t="shared" si="3"/>
        <v>-1.7898119955351861E-2</v>
      </c>
      <c r="W37" s="5"/>
    </row>
    <row r="38" spans="1:23" x14ac:dyDescent="0.55000000000000004">
      <c r="A38" s="2" t="s">
        <v>215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f t="shared" si="0"/>
        <v>0</v>
      </c>
      <c r="J38" s="5"/>
      <c r="K38" s="11">
        <f t="shared" si="1"/>
        <v>0</v>
      </c>
      <c r="L38" s="5"/>
      <c r="M38" s="5">
        <v>0</v>
      </c>
      <c r="N38" s="5"/>
      <c r="O38" s="5">
        <v>0</v>
      </c>
      <c r="P38" s="5"/>
      <c r="Q38" s="5">
        <v>0</v>
      </c>
      <c r="R38" s="5"/>
      <c r="S38" s="5">
        <f t="shared" si="2"/>
        <v>0</v>
      </c>
      <c r="T38" s="5"/>
      <c r="U38" s="11">
        <f t="shared" si="3"/>
        <v>0</v>
      </c>
      <c r="W38" s="5"/>
    </row>
    <row r="39" spans="1:23" x14ac:dyDescent="0.55000000000000004">
      <c r="A39" s="2" t="s">
        <v>79</v>
      </c>
      <c r="C39" s="5">
        <v>0</v>
      </c>
      <c r="D39" s="5"/>
      <c r="E39" s="5">
        <v>1997659829</v>
      </c>
      <c r="F39" s="5"/>
      <c r="G39" s="5">
        <v>0</v>
      </c>
      <c r="H39" s="5"/>
      <c r="I39" s="5">
        <f t="shared" si="0"/>
        <v>1997659829</v>
      </c>
      <c r="J39" s="5"/>
      <c r="K39" s="11">
        <f t="shared" si="1"/>
        <v>1.8461381698499871E-3</v>
      </c>
      <c r="L39" s="5"/>
      <c r="M39" s="5">
        <v>0</v>
      </c>
      <c r="N39" s="5"/>
      <c r="O39" s="5">
        <v>10122015000</v>
      </c>
      <c r="P39" s="5"/>
      <c r="Q39" s="5">
        <v>-753090960</v>
      </c>
      <c r="R39" s="5"/>
      <c r="S39" s="5">
        <f t="shared" si="2"/>
        <v>9368924040</v>
      </c>
      <c r="T39" s="5"/>
      <c r="U39" s="11">
        <f t="shared" si="3"/>
        <v>5.6292112021167837E-3</v>
      </c>
      <c r="W39" s="5"/>
    </row>
    <row r="40" spans="1:23" x14ac:dyDescent="0.55000000000000004">
      <c r="A40" s="2" t="s">
        <v>216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f t="shared" si="0"/>
        <v>0</v>
      </c>
      <c r="J40" s="5"/>
      <c r="K40" s="11">
        <f t="shared" si="1"/>
        <v>0</v>
      </c>
      <c r="L40" s="5"/>
      <c r="M40" s="5">
        <v>0</v>
      </c>
      <c r="N40" s="5"/>
      <c r="O40" s="5">
        <v>0</v>
      </c>
      <c r="P40" s="5"/>
      <c r="Q40" s="5">
        <v>5131913710</v>
      </c>
      <c r="R40" s="5"/>
      <c r="S40" s="5">
        <f t="shared" si="2"/>
        <v>5131913710</v>
      </c>
      <c r="T40" s="5"/>
      <c r="U40" s="11">
        <f t="shared" si="3"/>
        <v>3.0834518479700155E-3</v>
      </c>
      <c r="W40" s="5"/>
    </row>
    <row r="41" spans="1:23" x14ac:dyDescent="0.55000000000000004">
      <c r="A41" s="2" t="s">
        <v>217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f t="shared" si="0"/>
        <v>0</v>
      </c>
      <c r="J41" s="5"/>
      <c r="K41" s="11">
        <f t="shared" si="1"/>
        <v>0</v>
      </c>
      <c r="L41" s="5"/>
      <c r="M41" s="5">
        <v>0</v>
      </c>
      <c r="N41" s="5"/>
      <c r="O41" s="5">
        <v>0</v>
      </c>
      <c r="P41" s="5"/>
      <c r="Q41" s="5">
        <v>1064758886</v>
      </c>
      <c r="R41" s="5"/>
      <c r="S41" s="5">
        <f t="shared" si="2"/>
        <v>1064758886</v>
      </c>
      <c r="T41" s="5"/>
      <c r="U41" s="11">
        <f t="shared" si="3"/>
        <v>6.3974823822187667E-4</v>
      </c>
      <c r="W41" s="5"/>
    </row>
    <row r="42" spans="1:23" x14ac:dyDescent="0.55000000000000004">
      <c r="A42" s="2" t="s">
        <v>218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f t="shared" si="0"/>
        <v>0</v>
      </c>
      <c r="J42" s="5"/>
      <c r="K42" s="11">
        <f t="shared" si="1"/>
        <v>0</v>
      </c>
      <c r="L42" s="5"/>
      <c r="M42" s="5">
        <v>0</v>
      </c>
      <c r="N42" s="5"/>
      <c r="O42" s="5">
        <v>0</v>
      </c>
      <c r="P42" s="5"/>
      <c r="Q42" s="5">
        <v>-14499638839</v>
      </c>
      <c r="R42" s="5"/>
      <c r="S42" s="5">
        <f t="shared" si="2"/>
        <v>-14499638839</v>
      </c>
      <c r="T42" s="5"/>
      <c r="U42" s="11">
        <f t="shared" si="3"/>
        <v>-8.7119426980802363E-3</v>
      </c>
      <c r="W42" s="5"/>
    </row>
    <row r="43" spans="1:23" x14ac:dyDescent="0.55000000000000004">
      <c r="A43" s="2" t="s">
        <v>15</v>
      </c>
      <c r="C43" s="5">
        <v>148060553</v>
      </c>
      <c r="D43" s="5"/>
      <c r="E43" s="5">
        <v>11456083152</v>
      </c>
      <c r="F43" s="5"/>
      <c r="G43" s="5">
        <v>0</v>
      </c>
      <c r="H43" s="5"/>
      <c r="I43" s="5">
        <f t="shared" si="0"/>
        <v>11604143705</v>
      </c>
      <c r="J43" s="5"/>
      <c r="K43" s="11">
        <f t="shared" si="1"/>
        <v>1.072397427791744E-2</v>
      </c>
      <c r="L43" s="5"/>
      <c r="M43" s="5">
        <v>148060553</v>
      </c>
      <c r="N43" s="5"/>
      <c r="O43" s="5">
        <v>-16519262998</v>
      </c>
      <c r="P43" s="5"/>
      <c r="Q43" s="5">
        <v>5099477272</v>
      </c>
      <c r="R43" s="5"/>
      <c r="S43" s="5">
        <f t="shared" si="2"/>
        <v>-11271725173</v>
      </c>
      <c r="T43" s="5"/>
      <c r="U43" s="11">
        <f t="shared" si="3"/>
        <v>-6.7724875706253818E-3</v>
      </c>
      <c r="W43" s="5"/>
    </row>
    <row r="44" spans="1:23" x14ac:dyDescent="0.55000000000000004">
      <c r="A44" s="2" t="s">
        <v>16</v>
      </c>
      <c r="C44" s="5">
        <v>227323899</v>
      </c>
      <c r="D44" s="5"/>
      <c r="E44" s="5">
        <v>1100955920</v>
      </c>
      <c r="F44" s="5"/>
      <c r="G44" s="5">
        <v>0</v>
      </c>
      <c r="H44" s="5"/>
      <c r="I44" s="5">
        <f t="shared" si="0"/>
        <v>1328279819</v>
      </c>
      <c r="J44" s="5"/>
      <c r="K44" s="11">
        <f t="shared" si="1"/>
        <v>1.2275303525149538E-3</v>
      </c>
      <c r="L44" s="5"/>
      <c r="M44" s="5">
        <v>227323899</v>
      </c>
      <c r="N44" s="5"/>
      <c r="O44" s="5">
        <v>-38820663492</v>
      </c>
      <c r="P44" s="5"/>
      <c r="Q44" s="5">
        <v>-47866765764</v>
      </c>
      <c r="R44" s="5"/>
      <c r="S44" s="5">
        <f t="shared" si="2"/>
        <v>-86460105357</v>
      </c>
      <c r="T44" s="5"/>
      <c r="U44" s="11">
        <f t="shared" si="3"/>
        <v>-5.1948568643942351E-2</v>
      </c>
      <c r="W44" s="5"/>
    </row>
    <row r="45" spans="1:23" x14ac:dyDescent="0.55000000000000004">
      <c r="A45" s="2" t="s">
        <v>219</v>
      </c>
      <c r="C45" s="5">
        <v>0</v>
      </c>
      <c r="D45" s="5"/>
      <c r="E45" s="5">
        <v>0</v>
      </c>
      <c r="F45" s="5"/>
      <c r="G45" s="5">
        <v>0</v>
      </c>
      <c r="H45" s="5"/>
      <c r="I45" s="5">
        <f t="shared" si="0"/>
        <v>0</v>
      </c>
      <c r="J45" s="5"/>
      <c r="K45" s="11">
        <f t="shared" si="1"/>
        <v>0</v>
      </c>
      <c r="L45" s="5"/>
      <c r="M45" s="5">
        <v>0</v>
      </c>
      <c r="N45" s="5"/>
      <c r="O45" s="5">
        <v>0</v>
      </c>
      <c r="P45" s="5"/>
      <c r="Q45" s="5">
        <v>2008171386</v>
      </c>
      <c r="R45" s="5"/>
      <c r="S45" s="5">
        <f t="shared" si="2"/>
        <v>2008171386</v>
      </c>
      <c r="T45" s="5"/>
      <c r="U45" s="11">
        <f t="shared" si="3"/>
        <v>1.2065868837849588E-3</v>
      </c>
      <c r="W45" s="5"/>
    </row>
    <row r="46" spans="1:23" x14ac:dyDescent="0.55000000000000004">
      <c r="A46" s="2" t="s">
        <v>57</v>
      </c>
      <c r="C46" s="5">
        <v>0</v>
      </c>
      <c r="D46" s="5"/>
      <c r="E46" s="5">
        <v>58154131016</v>
      </c>
      <c r="F46" s="5"/>
      <c r="G46" s="5">
        <v>0</v>
      </c>
      <c r="H46" s="5"/>
      <c r="I46" s="5">
        <f t="shared" si="0"/>
        <v>58154131016</v>
      </c>
      <c r="J46" s="5"/>
      <c r="K46" s="11">
        <f t="shared" si="1"/>
        <v>5.3743164599168912E-2</v>
      </c>
      <c r="L46" s="5"/>
      <c r="M46" s="5">
        <v>18404505188</v>
      </c>
      <c r="N46" s="5"/>
      <c r="O46" s="5">
        <v>75112402284</v>
      </c>
      <c r="P46" s="5"/>
      <c r="Q46" s="5">
        <v>29310905586</v>
      </c>
      <c r="R46" s="5"/>
      <c r="S46" s="5">
        <f t="shared" si="2"/>
        <v>122827813058</v>
      </c>
      <c r="T46" s="5"/>
      <c r="U46" s="11">
        <f t="shared" si="3"/>
        <v>7.3799691218075003E-2</v>
      </c>
      <c r="W46" s="5"/>
    </row>
    <row r="47" spans="1:23" x14ac:dyDescent="0.55000000000000004">
      <c r="A47" s="2" t="s">
        <v>58</v>
      </c>
      <c r="C47" s="5">
        <v>0</v>
      </c>
      <c r="D47" s="5"/>
      <c r="E47" s="5">
        <v>9670214227</v>
      </c>
      <c r="F47" s="5"/>
      <c r="G47" s="5">
        <v>0</v>
      </c>
      <c r="H47" s="5"/>
      <c r="I47" s="5">
        <f t="shared" si="0"/>
        <v>9670214227</v>
      </c>
      <c r="J47" s="5"/>
      <c r="K47" s="11">
        <f t="shared" si="1"/>
        <v>8.9367325387064624E-3</v>
      </c>
      <c r="L47" s="5"/>
      <c r="M47" s="5">
        <v>8182373099</v>
      </c>
      <c r="N47" s="5"/>
      <c r="O47" s="5">
        <v>31184637161</v>
      </c>
      <c r="P47" s="5"/>
      <c r="Q47" s="5">
        <v>27083547243</v>
      </c>
      <c r="R47" s="5"/>
      <c r="S47" s="5">
        <f t="shared" si="2"/>
        <v>66450557503</v>
      </c>
      <c r="T47" s="5"/>
      <c r="U47" s="11">
        <f t="shared" si="3"/>
        <v>3.9926059928093199E-2</v>
      </c>
      <c r="W47" s="5"/>
    </row>
    <row r="48" spans="1:23" x14ac:dyDescent="0.55000000000000004">
      <c r="A48" s="2" t="s">
        <v>220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f t="shared" si="0"/>
        <v>0</v>
      </c>
      <c r="J48" s="5"/>
      <c r="K48" s="11">
        <f t="shared" si="1"/>
        <v>0</v>
      </c>
      <c r="L48" s="5"/>
      <c r="M48" s="5">
        <v>0</v>
      </c>
      <c r="N48" s="5"/>
      <c r="O48" s="5">
        <v>0</v>
      </c>
      <c r="P48" s="5"/>
      <c r="Q48" s="5">
        <v>-12274808950</v>
      </c>
      <c r="R48" s="5"/>
      <c r="S48" s="5">
        <f t="shared" si="2"/>
        <v>-12274808950</v>
      </c>
      <c r="T48" s="5"/>
      <c r="U48" s="11">
        <f t="shared" si="3"/>
        <v>-7.3751790227112729E-3</v>
      </c>
      <c r="W48" s="5"/>
    </row>
    <row r="49" spans="1:23" x14ac:dyDescent="0.55000000000000004">
      <c r="A49" s="2" t="s">
        <v>221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f t="shared" si="0"/>
        <v>0</v>
      </c>
      <c r="J49" s="5"/>
      <c r="K49" s="11">
        <f t="shared" si="1"/>
        <v>0</v>
      </c>
      <c r="L49" s="5"/>
      <c r="M49" s="5">
        <v>0</v>
      </c>
      <c r="N49" s="5"/>
      <c r="O49" s="5">
        <v>0</v>
      </c>
      <c r="P49" s="5"/>
      <c r="Q49" s="5">
        <v>17204673208</v>
      </c>
      <c r="R49" s="5"/>
      <c r="S49" s="5">
        <f t="shared" si="2"/>
        <v>17204673208</v>
      </c>
      <c r="T49" s="5"/>
      <c r="U49" s="11">
        <f t="shared" si="3"/>
        <v>1.0337231760844983E-2</v>
      </c>
      <c r="W49" s="5"/>
    </row>
    <row r="50" spans="1:23" x14ac:dyDescent="0.55000000000000004">
      <c r="A50" s="2" t="s">
        <v>42</v>
      </c>
      <c r="C50" s="5">
        <v>0</v>
      </c>
      <c r="D50" s="5"/>
      <c r="E50" s="5">
        <v>20448693950</v>
      </c>
      <c r="F50" s="5"/>
      <c r="G50" s="5">
        <v>0</v>
      </c>
      <c r="H50" s="5"/>
      <c r="I50" s="5">
        <f t="shared" si="0"/>
        <v>20448693950</v>
      </c>
      <c r="J50" s="5"/>
      <c r="K50" s="11">
        <f t="shared" si="1"/>
        <v>1.8897669100936557E-2</v>
      </c>
      <c r="L50" s="5"/>
      <c r="M50" s="5">
        <v>2943204384</v>
      </c>
      <c r="N50" s="5"/>
      <c r="O50" s="5">
        <v>19004567185</v>
      </c>
      <c r="P50" s="5"/>
      <c r="Q50" s="5">
        <v>6707254262</v>
      </c>
      <c r="R50" s="5"/>
      <c r="S50" s="5">
        <f t="shared" si="2"/>
        <v>28655025831</v>
      </c>
      <c r="T50" s="5"/>
      <c r="U50" s="11">
        <f t="shared" si="3"/>
        <v>1.7217045598419752E-2</v>
      </c>
      <c r="W50" s="5"/>
    </row>
    <row r="51" spans="1:23" x14ac:dyDescent="0.55000000000000004">
      <c r="A51" s="2" t="s">
        <v>222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f t="shared" si="0"/>
        <v>0</v>
      </c>
      <c r="J51" s="5"/>
      <c r="K51" s="11">
        <f t="shared" si="1"/>
        <v>0</v>
      </c>
      <c r="L51" s="5"/>
      <c r="M51" s="5">
        <v>0</v>
      </c>
      <c r="N51" s="5"/>
      <c r="O51" s="5">
        <v>0</v>
      </c>
      <c r="P51" s="5"/>
      <c r="Q51" s="5">
        <v>4061477374</v>
      </c>
      <c r="R51" s="5"/>
      <c r="S51" s="5">
        <f t="shared" si="2"/>
        <v>4061477374</v>
      </c>
      <c r="T51" s="5"/>
      <c r="U51" s="11">
        <f t="shared" si="3"/>
        <v>2.4402923786395279E-3</v>
      </c>
      <c r="W51" s="5"/>
    </row>
    <row r="52" spans="1:23" x14ac:dyDescent="0.55000000000000004">
      <c r="A52" s="2" t="s">
        <v>84</v>
      </c>
      <c r="C52" s="5">
        <v>0</v>
      </c>
      <c r="D52" s="5"/>
      <c r="E52" s="5">
        <v>465315</v>
      </c>
      <c r="F52" s="5"/>
      <c r="G52" s="5">
        <v>0</v>
      </c>
      <c r="H52" s="5"/>
      <c r="I52" s="5">
        <f t="shared" si="0"/>
        <v>465315</v>
      </c>
      <c r="J52" s="5"/>
      <c r="K52" s="11">
        <f t="shared" si="1"/>
        <v>4.3002105265027422E-7</v>
      </c>
      <c r="L52" s="5"/>
      <c r="M52" s="5">
        <v>0</v>
      </c>
      <c r="N52" s="5"/>
      <c r="O52" s="5">
        <v>465315</v>
      </c>
      <c r="P52" s="5"/>
      <c r="Q52" s="5">
        <v>-107594</v>
      </c>
      <c r="R52" s="5"/>
      <c r="S52" s="5">
        <f t="shared" si="2"/>
        <v>357721</v>
      </c>
      <c r="T52" s="5"/>
      <c r="U52" s="11">
        <f t="shared" si="3"/>
        <v>2.149325847701523E-7</v>
      </c>
      <c r="W52" s="5"/>
    </row>
    <row r="53" spans="1:23" x14ac:dyDescent="0.55000000000000004">
      <c r="A53" s="2" t="s">
        <v>27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f t="shared" si="0"/>
        <v>0</v>
      </c>
      <c r="J53" s="5"/>
      <c r="K53" s="11">
        <f t="shared" si="1"/>
        <v>0</v>
      </c>
      <c r="L53" s="5"/>
      <c r="M53" s="5">
        <v>0</v>
      </c>
      <c r="N53" s="5"/>
      <c r="O53" s="5">
        <v>0</v>
      </c>
      <c r="P53" s="5"/>
      <c r="Q53" s="5">
        <v>21014322856</v>
      </c>
      <c r="R53" s="5"/>
      <c r="S53" s="5">
        <f t="shared" si="2"/>
        <v>21014322856</v>
      </c>
      <c r="T53" s="5"/>
      <c r="U53" s="11">
        <f t="shared" si="3"/>
        <v>1.2626216321196041E-2</v>
      </c>
      <c r="W53" s="5"/>
    </row>
    <row r="54" spans="1:23" x14ac:dyDescent="0.55000000000000004">
      <c r="A54" s="2" t="s">
        <v>74</v>
      </c>
      <c r="C54" s="5">
        <v>0</v>
      </c>
      <c r="D54" s="5"/>
      <c r="E54" s="5">
        <v>28280722500</v>
      </c>
      <c r="F54" s="5"/>
      <c r="G54" s="5">
        <v>0</v>
      </c>
      <c r="H54" s="5"/>
      <c r="I54" s="5">
        <f t="shared" si="0"/>
        <v>28280722500</v>
      </c>
      <c r="J54" s="5"/>
      <c r="K54" s="11">
        <f t="shared" si="1"/>
        <v>2.6135641574332E-2</v>
      </c>
      <c r="L54" s="5"/>
      <c r="M54" s="5">
        <v>0</v>
      </c>
      <c r="N54" s="5"/>
      <c r="O54" s="5">
        <v>35607224500</v>
      </c>
      <c r="P54" s="5"/>
      <c r="Q54" s="5">
        <v>332654720</v>
      </c>
      <c r="R54" s="5"/>
      <c r="S54" s="5">
        <f t="shared" si="2"/>
        <v>35939879220</v>
      </c>
      <c r="T54" s="5"/>
      <c r="U54" s="11">
        <f t="shared" si="3"/>
        <v>2.1594066708640773E-2</v>
      </c>
      <c r="W54" s="5"/>
    </row>
    <row r="55" spans="1:23" x14ac:dyDescent="0.55000000000000004">
      <c r="A55" s="2" t="s">
        <v>22</v>
      </c>
      <c r="C55" s="5">
        <v>14038267203</v>
      </c>
      <c r="D55" s="5"/>
      <c r="E55" s="5">
        <v>13894762807</v>
      </c>
      <c r="F55" s="5"/>
      <c r="G55" s="5">
        <v>0</v>
      </c>
      <c r="H55" s="5"/>
      <c r="I55" s="5">
        <f t="shared" si="0"/>
        <v>27933030010</v>
      </c>
      <c r="J55" s="5"/>
      <c r="K55" s="11">
        <f t="shared" si="1"/>
        <v>2.5814321413691586E-2</v>
      </c>
      <c r="L55" s="5"/>
      <c r="M55" s="5">
        <v>14038267203</v>
      </c>
      <c r="N55" s="5"/>
      <c r="O55" s="5">
        <v>18177199858</v>
      </c>
      <c r="P55" s="5"/>
      <c r="Q55" s="5">
        <v>-2710598400</v>
      </c>
      <c r="R55" s="5"/>
      <c r="S55" s="5">
        <f t="shared" si="2"/>
        <v>29504868661</v>
      </c>
      <c r="T55" s="5"/>
      <c r="U55" s="11">
        <f t="shared" si="3"/>
        <v>1.7727663974473382E-2</v>
      </c>
      <c r="W55" s="5"/>
    </row>
    <row r="56" spans="1:23" x14ac:dyDescent="0.55000000000000004">
      <c r="A56" s="2" t="s">
        <v>174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f t="shared" si="0"/>
        <v>0</v>
      </c>
      <c r="J56" s="5"/>
      <c r="K56" s="11">
        <f t="shared" si="1"/>
        <v>0</v>
      </c>
      <c r="L56" s="5"/>
      <c r="M56" s="5">
        <v>1250000000</v>
      </c>
      <c r="N56" s="5"/>
      <c r="O56" s="5">
        <v>0</v>
      </c>
      <c r="P56" s="5"/>
      <c r="Q56" s="5">
        <v>-4689724510</v>
      </c>
      <c r="R56" s="5"/>
      <c r="S56" s="5">
        <f t="shared" si="2"/>
        <v>-3439724510</v>
      </c>
      <c r="T56" s="5"/>
      <c r="U56" s="11">
        <f t="shared" si="3"/>
        <v>-2.0667192583928413E-3</v>
      </c>
      <c r="W56" s="5"/>
    </row>
    <row r="57" spans="1:23" x14ac:dyDescent="0.55000000000000004">
      <c r="A57" s="2" t="s">
        <v>223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f t="shared" si="0"/>
        <v>0</v>
      </c>
      <c r="J57" s="5"/>
      <c r="K57" s="11">
        <f t="shared" si="1"/>
        <v>0</v>
      </c>
      <c r="L57" s="5"/>
      <c r="M57" s="5">
        <v>0</v>
      </c>
      <c r="N57" s="5"/>
      <c r="O57" s="5">
        <v>0</v>
      </c>
      <c r="P57" s="5"/>
      <c r="Q57" s="5">
        <v>-4735335760</v>
      </c>
      <c r="R57" s="5"/>
      <c r="S57" s="5">
        <f t="shared" si="2"/>
        <v>-4735335760</v>
      </c>
      <c r="T57" s="5"/>
      <c r="U57" s="11">
        <f t="shared" si="3"/>
        <v>-2.8451725077681591E-3</v>
      </c>
      <c r="W57" s="5"/>
    </row>
    <row r="58" spans="1:23" x14ac:dyDescent="0.55000000000000004">
      <c r="A58" s="2" t="s">
        <v>32</v>
      </c>
      <c r="C58" s="5">
        <v>0</v>
      </c>
      <c r="D58" s="5"/>
      <c r="E58" s="5">
        <v>16767572815</v>
      </c>
      <c r="F58" s="5"/>
      <c r="G58" s="5">
        <v>0</v>
      </c>
      <c r="H58" s="5"/>
      <c r="I58" s="5">
        <f t="shared" si="0"/>
        <v>16767572815</v>
      </c>
      <c r="J58" s="5"/>
      <c r="K58" s="11">
        <f t="shared" si="1"/>
        <v>1.5495759458208786E-2</v>
      </c>
      <c r="L58" s="5"/>
      <c r="M58" s="5">
        <v>33500914500</v>
      </c>
      <c r="N58" s="5"/>
      <c r="O58" s="5">
        <v>18683436168</v>
      </c>
      <c r="P58" s="5"/>
      <c r="Q58" s="5">
        <v>-3923585105</v>
      </c>
      <c r="R58" s="5"/>
      <c r="S58" s="5">
        <f t="shared" si="2"/>
        <v>48260765563</v>
      </c>
      <c r="T58" s="5"/>
      <c r="U58" s="11">
        <f t="shared" si="3"/>
        <v>2.8996930807646027E-2</v>
      </c>
      <c r="W58" s="5"/>
    </row>
    <row r="59" spans="1:23" x14ac:dyDescent="0.55000000000000004">
      <c r="A59" s="2" t="s">
        <v>224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f t="shared" si="0"/>
        <v>0</v>
      </c>
      <c r="J59" s="5"/>
      <c r="K59" s="11">
        <f t="shared" si="1"/>
        <v>0</v>
      </c>
      <c r="L59" s="5"/>
      <c r="M59" s="5">
        <v>0</v>
      </c>
      <c r="N59" s="5"/>
      <c r="O59" s="5">
        <v>0</v>
      </c>
      <c r="P59" s="5"/>
      <c r="Q59" s="5">
        <v>3089429</v>
      </c>
      <c r="R59" s="5"/>
      <c r="S59" s="5">
        <f t="shared" si="2"/>
        <v>3089429</v>
      </c>
      <c r="T59" s="5"/>
      <c r="U59" s="11">
        <f t="shared" si="3"/>
        <v>1.8562481946373483E-6</v>
      </c>
      <c r="W59" s="5"/>
    </row>
    <row r="60" spans="1:23" x14ac:dyDescent="0.55000000000000004">
      <c r="A60" s="2" t="s">
        <v>225</v>
      </c>
      <c r="C60" s="5">
        <v>0</v>
      </c>
      <c r="D60" s="5"/>
      <c r="E60" s="5">
        <v>0</v>
      </c>
      <c r="F60" s="5"/>
      <c r="G60" s="5">
        <v>0</v>
      </c>
      <c r="H60" s="5"/>
      <c r="I60" s="5">
        <f t="shared" si="0"/>
        <v>0</v>
      </c>
      <c r="J60" s="5"/>
      <c r="K60" s="11">
        <f t="shared" si="1"/>
        <v>0</v>
      </c>
      <c r="L60" s="5"/>
      <c r="M60" s="5">
        <v>0</v>
      </c>
      <c r="N60" s="5"/>
      <c r="O60" s="5">
        <v>0</v>
      </c>
      <c r="P60" s="5"/>
      <c r="Q60" s="5">
        <v>0</v>
      </c>
      <c r="R60" s="5"/>
      <c r="S60" s="5">
        <f t="shared" si="2"/>
        <v>0</v>
      </c>
      <c r="T60" s="5"/>
      <c r="U60" s="11">
        <f t="shared" si="3"/>
        <v>0</v>
      </c>
      <c r="W60" s="5"/>
    </row>
    <row r="61" spans="1:23" x14ac:dyDescent="0.55000000000000004">
      <c r="A61" s="2" t="s">
        <v>73</v>
      </c>
      <c r="C61" s="5">
        <v>0</v>
      </c>
      <c r="D61" s="5"/>
      <c r="E61" s="5">
        <v>1154164258</v>
      </c>
      <c r="F61" s="5"/>
      <c r="G61" s="5">
        <v>0</v>
      </c>
      <c r="H61" s="5"/>
      <c r="I61" s="5">
        <f t="shared" si="0"/>
        <v>1154164258</v>
      </c>
      <c r="J61" s="5"/>
      <c r="K61" s="11">
        <f t="shared" si="1"/>
        <v>1.0666213837002519E-3</v>
      </c>
      <c r="L61" s="5"/>
      <c r="M61" s="5">
        <v>0</v>
      </c>
      <c r="N61" s="5"/>
      <c r="O61" s="5">
        <v>-27688212856</v>
      </c>
      <c r="P61" s="5"/>
      <c r="Q61" s="5">
        <v>-9452916461</v>
      </c>
      <c r="R61" s="5"/>
      <c r="S61" s="5">
        <f t="shared" si="2"/>
        <v>-37141129317</v>
      </c>
      <c r="T61" s="5"/>
      <c r="U61" s="11">
        <f t="shared" si="3"/>
        <v>-2.2315824134969128E-2</v>
      </c>
      <c r="W61" s="5"/>
    </row>
    <row r="62" spans="1:23" x14ac:dyDescent="0.55000000000000004">
      <c r="A62" s="2" t="s">
        <v>226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f t="shared" si="0"/>
        <v>0</v>
      </c>
      <c r="J62" s="5"/>
      <c r="K62" s="11">
        <f t="shared" si="1"/>
        <v>0</v>
      </c>
      <c r="L62" s="5"/>
      <c r="M62" s="5">
        <v>0</v>
      </c>
      <c r="N62" s="5"/>
      <c r="O62" s="5">
        <v>0</v>
      </c>
      <c r="P62" s="5"/>
      <c r="Q62" s="5">
        <v>248177967</v>
      </c>
      <c r="R62" s="5"/>
      <c r="S62" s="5">
        <f t="shared" si="2"/>
        <v>248177967</v>
      </c>
      <c r="T62" s="5"/>
      <c r="U62" s="11">
        <f t="shared" si="3"/>
        <v>1.4911490220118911E-4</v>
      </c>
      <c r="W62" s="5"/>
    </row>
    <row r="63" spans="1:23" x14ac:dyDescent="0.55000000000000004">
      <c r="A63" s="2" t="s">
        <v>227</v>
      </c>
      <c r="C63" s="5">
        <v>0</v>
      </c>
      <c r="D63" s="5"/>
      <c r="E63" s="5">
        <v>0</v>
      </c>
      <c r="F63" s="5"/>
      <c r="G63" s="5">
        <v>0</v>
      </c>
      <c r="H63" s="5"/>
      <c r="I63" s="5">
        <f t="shared" si="0"/>
        <v>0</v>
      </c>
      <c r="J63" s="5"/>
      <c r="K63" s="11">
        <f t="shared" si="1"/>
        <v>0</v>
      </c>
      <c r="L63" s="5"/>
      <c r="M63" s="5">
        <v>0</v>
      </c>
      <c r="N63" s="5"/>
      <c r="O63" s="5">
        <v>0</v>
      </c>
      <c r="P63" s="5"/>
      <c r="Q63" s="5">
        <v>7626104981</v>
      </c>
      <c r="R63" s="5"/>
      <c r="S63" s="5">
        <f t="shared" si="2"/>
        <v>7626104981</v>
      </c>
      <c r="T63" s="5"/>
      <c r="U63" s="11">
        <f t="shared" si="3"/>
        <v>4.5820582389484079E-3</v>
      </c>
      <c r="W63" s="5"/>
    </row>
    <row r="64" spans="1:23" x14ac:dyDescent="0.55000000000000004">
      <c r="A64" s="2" t="s">
        <v>228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f t="shared" si="0"/>
        <v>0</v>
      </c>
      <c r="J64" s="5"/>
      <c r="K64" s="11">
        <f t="shared" si="1"/>
        <v>0</v>
      </c>
      <c r="L64" s="5"/>
      <c r="M64" s="5">
        <v>0</v>
      </c>
      <c r="N64" s="5"/>
      <c r="O64" s="5">
        <v>0</v>
      </c>
      <c r="P64" s="5"/>
      <c r="Q64" s="5">
        <v>-4268168331</v>
      </c>
      <c r="R64" s="5"/>
      <c r="S64" s="5">
        <f t="shared" si="2"/>
        <v>-4268168331</v>
      </c>
      <c r="T64" s="5"/>
      <c r="U64" s="11">
        <f t="shared" si="3"/>
        <v>-2.5644802838411416E-3</v>
      </c>
      <c r="W64" s="5"/>
    </row>
    <row r="65" spans="1:23" x14ac:dyDescent="0.55000000000000004">
      <c r="A65" s="2" t="s">
        <v>65</v>
      </c>
      <c r="C65" s="5">
        <v>0</v>
      </c>
      <c r="D65" s="5"/>
      <c r="E65" s="5">
        <v>488684558</v>
      </c>
      <c r="F65" s="5"/>
      <c r="G65" s="5">
        <v>0</v>
      </c>
      <c r="H65" s="5"/>
      <c r="I65" s="5">
        <f t="shared" si="0"/>
        <v>488684558</v>
      </c>
      <c r="J65" s="5"/>
      <c r="K65" s="11">
        <f t="shared" si="1"/>
        <v>4.5161803948958016E-4</v>
      </c>
      <c r="L65" s="5"/>
      <c r="M65" s="5">
        <v>53512523</v>
      </c>
      <c r="N65" s="5"/>
      <c r="O65" s="5">
        <v>812391797</v>
      </c>
      <c r="P65" s="5"/>
      <c r="Q65" s="5">
        <v>1050041048</v>
      </c>
      <c r="R65" s="5"/>
      <c r="S65" s="5">
        <f t="shared" si="2"/>
        <v>1915945368</v>
      </c>
      <c r="T65" s="5"/>
      <c r="U65" s="11">
        <f t="shared" si="3"/>
        <v>1.1511739322618484E-3</v>
      </c>
      <c r="W65" s="5"/>
    </row>
    <row r="66" spans="1:23" x14ac:dyDescent="0.55000000000000004">
      <c r="A66" s="2" t="s">
        <v>229</v>
      </c>
      <c r="C66" s="5">
        <v>0</v>
      </c>
      <c r="D66" s="5"/>
      <c r="E66" s="5">
        <v>0</v>
      </c>
      <c r="F66" s="5"/>
      <c r="G66" s="5">
        <v>0</v>
      </c>
      <c r="H66" s="5"/>
      <c r="I66" s="5">
        <f t="shared" si="0"/>
        <v>0</v>
      </c>
      <c r="J66" s="5"/>
      <c r="K66" s="11">
        <f t="shared" si="1"/>
        <v>0</v>
      </c>
      <c r="L66" s="5"/>
      <c r="M66" s="5">
        <v>0</v>
      </c>
      <c r="N66" s="5"/>
      <c r="O66" s="5">
        <v>0</v>
      </c>
      <c r="P66" s="5"/>
      <c r="Q66" s="5">
        <v>15018802593</v>
      </c>
      <c r="R66" s="5"/>
      <c r="S66" s="5">
        <f t="shared" si="2"/>
        <v>15018802593</v>
      </c>
      <c r="T66" s="5"/>
      <c r="U66" s="11">
        <f t="shared" si="3"/>
        <v>9.0238763211166126E-3</v>
      </c>
      <c r="W66" s="5"/>
    </row>
    <row r="67" spans="1:23" x14ac:dyDescent="0.55000000000000004">
      <c r="A67" s="2" t="s">
        <v>83</v>
      </c>
      <c r="C67" s="5">
        <v>0</v>
      </c>
      <c r="D67" s="5"/>
      <c r="E67" s="5">
        <v>6550458481</v>
      </c>
      <c r="F67" s="5"/>
      <c r="G67" s="5">
        <v>0</v>
      </c>
      <c r="H67" s="5"/>
      <c r="I67" s="5">
        <f t="shared" si="0"/>
        <v>6550458481</v>
      </c>
      <c r="J67" s="5"/>
      <c r="K67" s="11">
        <f t="shared" si="1"/>
        <v>6.0536089559578704E-3</v>
      </c>
      <c r="L67" s="5"/>
      <c r="M67" s="5">
        <v>1404488790</v>
      </c>
      <c r="N67" s="5"/>
      <c r="O67" s="5">
        <v>10359497976</v>
      </c>
      <c r="P67" s="5"/>
      <c r="Q67" s="5">
        <v>-13173901476</v>
      </c>
      <c r="R67" s="5"/>
      <c r="S67" s="5">
        <f t="shared" si="2"/>
        <v>-1409914710</v>
      </c>
      <c r="T67" s="5"/>
      <c r="U67" s="11">
        <f t="shared" si="3"/>
        <v>-8.4713118023755859E-4</v>
      </c>
      <c r="W67" s="5"/>
    </row>
    <row r="68" spans="1:23" x14ac:dyDescent="0.55000000000000004">
      <c r="A68" s="2" t="s">
        <v>230</v>
      </c>
      <c r="C68" s="5">
        <v>0</v>
      </c>
      <c r="D68" s="5"/>
      <c r="E68" s="5">
        <v>0</v>
      </c>
      <c r="F68" s="5"/>
      <c r="G68" s="5">
        <v>0</v>
      </c>
      <c r="H68" s="5"/>
      <c r="I68" s="5">
        <f t="shared" si="0"/>
        <v>0</v>
      </c>
      <c r="J68" s="5"/>
      <c r="K68" s="11">
        <f t="shared" si="1"/>
        <v>0</v>
      </c>
      <c r="L68" s="5"/>
      <c r="M68" s="5">
        <v>0</v>
      </c>
      <c r="N68" s="5"/>
      <c r="O68" s="5">
        <v>0</v>
      </c>
      <c r="P68" s="5"/>
      <c r="Q68" s="5">
        <v>0</v>
      </c>
      <c r="R68" s="5"/>
      <c r="S68" s="5">
        <f t="shared" si="2"/>
        <v>0</v>
      </c>
      <c r="T68" s="5"/>
      <c r="U68" s="11">
        <f t="shared" si="3"/>
        <v>0</v>
      </c>
      <c r="W68" s="5"/>
    </row>
    <row r="69" spans="1:23" x14ac:dyDescent="0.55000000000000004">
      <c r="A69" s="2" t="s">
        <v>231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f t="shared" si="0"/>
        <v>0</v>
      </c>
      <c r="J69" s="5"/>
      <c r="K69" s="11">
        <f t="shared" si="1"/>
        <v>0</v>
      </c>
      <c r="L69" s="5"/>
      <c r="M69" s="5">
        <v>0</v>
      </c>
      <c r="N69" s="5"/>
      <c r="O69" s="5">
        <v>0</v>
      </c>
      <c r="P69" s="5"/>
      <c r="Q69" s="5">
        <v>0</v>
      </c>
      <c r="R69" s="5"/>
      <c r="S69" s="5">
        <f t="shared" si="2"/>
        <v>0</v>
      </c>
      <c r="T69" s="5"/>
      <c r="U69" s="11">
        <f t="shared" si="3"/>
        <v>0</v>
      </c>
      <c r="W69" s="5"/>
    </row>
    <row r="70" spans="1:23" x14ac:dyDescent="0.55000000000000004">
      <c r="A70" s="2" t="s">
        <v>30</v>
      </c>
      <c r="C70" s="5">
        <v>0</v>
      </c>
      <c r="D70" s="5"/>
      <c r="E70" s="5">
        <v>8883765875</v>
      </c>
      <c r="F70" s="5"/>
      <c r="G70" s="5">
        <v>0</v>
      </c>
      <c r="H70" s="5"/>
      <c r="I70" s="5">
        <f t="shared" si="0"/>
        <v>8883765875</v>
      </c>
      <c r="J70" s="5"/>
      <c r="K70" s="11">
        <f t="shared" si="1"/>
        <v>8.2099359639514827E-3</v>
      </c>
      <c r="L70" s="5"/>
      <c r="M70" s="5">
        <v>2962394545</v>
      </c>
      <c r="N70" s="5"/>
      <c r="O70" s="5">
        <v>-5883565460</v>
      </c>
      <c r="P70" s="5"/>
      <c r="Q70" s="5">
        <v>527422</v>
      </c>
      <c r="R70" s="5"/>
      <c r="S70" s="5">
        <f t="shared" si="2"/>
        <v>-2920643493</v>
      </c>
      <c r="T70" s="5"/>
      <c r="U70" s="11">
        <f t="shared" si="3"/>
        <v>-1.7548353469396996E-3</v>
      </c>
      <c r="W70" s="5"/>
    </row>
    <row r="71" spans="1:23" x14ac:dyDescent="0.55000000000000004">
      <c r="A71" s="2" t="s">
        <v>41</v>
      </c>
      <c r="C71" s="5">
        <v>0</v>
      </c>
      <c r="D71" s="5"/>
      <c r="E71" s="5">
        <v>6044378382</v>
      </c>
      <c r="F71" s="5"/>
      <c r="G71" s="5">
        <v>0</v>
      </c>
      <c r="H71" s="5"/>
      <c r="I71" s="5">
        <f t="shared" si="0"/>
        <v>6044378382</v>
      </c>
      <c r="J71" s="5"/>
      <c r="K71" s="11">
        <f t="shared" si="1"/>
        <v>5.58591481994821E-3</v>
      </c>
      <c r="L71" s="5"/>
      <c r="M71" s="5">
        <v>2409744134</v>
      </c>
      <c r="N71" s="5"/>
      <c r="O71" s="5">
        <v>-6659060936</v>
      </c>
      <c r="P71" s="5"/>
      <c r="Q71" s="5">
        <v>-2391683998</v>
      </c>
      <c r="R71" s="5"/>
      <c r="S71" s="5">
        <f t="shared" si="2"/>
        <v>-6641000800</v>
      </c>
      <c r="T71" s="5"/>
      <c r="U71" s="11">
        <f t="shared" si="3"/>
        <v>-3.9901696221486841E-3</v>
      </c>
      <c r="W71" s="5"/>
    </row>
    <row r="72" spans="1:23" x14ac:dyDescent="0.55000000000000004">
      <c r="A72" s="2" t="s">
        <v>232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f t="shared" si="0"/>
        <v>0</v>
      </c>
      <c r="J72" s="5"/>
      <c r="K72" s="11">
        <f t="shared" si="1"/>
        <v>0</v>
      </c>
      <c r="L72" s="5"/>
      <c r="M72" s="5">
        <v>0</v>
      </c>
      <c r="N72" s="5"/>
      <c r="O72" s="5">
        <v>0</v>
      </c>
      <c r="P72" s="5"/>
      <c r="Q72" s="5">
        <v>-4823484375</v>
      </c>
      <c r="R72" s="5"/>
      <c r="S72" s="5">
        <f t="shared" si="2"/>
        <v>-4823484375</v>
      </c>
      <c r="T72" s="5"/>
      <c r="U72" s="11">
        <f t="shared" si="3"/>
        <v>-2.8981355981818027E-3</v>
      </c>
      <c r="W72" s="5"/>
    </row>
    <row r="73" spans="1:23" x14ac:dyDescent="0.55000000000000004">
      <c r="A73" s="2" t="s">
        <v>233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f t="shared" ref="I73:I109" si="4">C73+E73+G73</f>
        <v>0</v>
      </c>
      <c r="J73" s="5"/>
      <c r="K73" s="11">
        <f t="shared" ref="K73:K110" si="5">I73/$I$111</f>
        <v>0</v>
      </c>
      <c r="L73" s="5"/>
      <c r="M73" s="5">
        <v>0</v>
      </c>
      <c r="N73" s="5"/>
      <c r="O73" s="5">
        <v>0</v>
      </c>
      <c r="P73" s="5"/>
      <c r="Q73" s="5">
        <v>0</v>
      </c>
      <c r="R73" s="5"/>
      <c r="S73" s="5">
        <f t="shared" ref="S73:S110" si="6">M73+O73+Q73</f>
        <v>0</v>
      </c>
      <c r="T73" s="5"/>
      <c r="U73" s="11">
        <f t="shared" ref="U73:U110" si="7">S73/$S$111</f>
        <v>0</v>
      </c>
      <c r="W73" s="5"/>
    </row>
    <row r="74" spans="1:23" x14ac:dyDescent="0.55000000000000004">
      <c r="A74" s="2" t="s">
        <v>234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f t="shared" si="4"/>
        <v>0</v>
      </c>
      <c r="J74" s="5"/>
      <c r="K74" s="11">
        <f t="shared" si="5"/>
        <v>0</v>
      </c>
      <c r="L74" s="5"/>
      <c r="M74" s="5">
        <v>0</v>
      </c>
      <c r="N74" s="5"/>
      <c r="O74" s="5">
        <v>0</v>
      </c>
      <c r="P74" s="5"/>
      <c r="Q74" s="5">
        <v>-1145105788</v>
      </c>
      <c r="R74" s="5"/>
      <c r="S74" s="5">
        <f t="shared" si="6"/>
        <v>-1145105788</v>
      </c>
      <c r="T74" s="5"/>
      <c r="U74" s="11">
        <f t="shared" si="7"/>
        <v>-6.8802375832031687E-4</v>
      </c>
      <c r="W74" s="5"/>
    </row>
    <row r="75" spans="1:23" x14ac:dyDescent="0.55000000000000004">
      <c r="A75" s="2" t="s">
        <v>47</v>
      </c>
      <c r="C75" s="5">
        <v>0</v>
      </c>
      <c r="D75" s="5"/>
      <c r="E75" s="5">
        <v>26609261223</v>
      </c>
      <c r="F75" s="5"/>
      <c r="G75" s="5">
        <v>0</v>
      </c>
      <c r="H75" s="5"/>
      <c r="I75" s="5">
        <f t="shared" si="4"/>
        <v>26609261223</v>
      </c>
      <c r="J75" s="5"/>
      <c r="K75" s="11">
        <f t="shared" si="5"/>
        <v>2.4590959933293754E-2</v>
      </c>
      <c r="L75" s="5"/>
      <c r="M75" s="5">
        <v>0</v>
      </c>
      <c r="N75" s="5"/>
      <c r="O75" s="5">
        <v>56811684330</v>
      </c>
      <c r="P75" s="5"/>
      <c r="Q75" s="5">
        <v>-2988710249</v>
      </c>
      <c r="R75" s="5"/>
      <c r="S75" s="5">
        <f t="shared" si="6"/>
        <v>53822974081</v>
      </c>
      <c r="T75" s="5"/>
      <c r="U75" s="11">
        <f t="shared" si="7"/>
        <v>3.233892038556932E-2</v>
      </c>
      <c r="W75" s="5"/>
    </row>
    <row r="76" spans="1:23" x14ac:dyDescent="0.55000000000000004">
      <c r="A76" s="2" t="s">
        <v>235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f t="shared" si="4"/>
        <v>0</v>
      </c>
      <c r="J76" s="5"/>
      <c r="K76" s="11">
        <f t="shared" si="5"/>
        <v>0</v>
      </c>
      <c r="L76" s="5"/>
      <c r="M76" s="5">
        <v>0</v>
      </c>
      <c r="N76" s="5"/>
      <c r="O76" s="5">
        <v>0</v>
      </c>
      <c r="P76" s="5"/>
      <c r="Q76" s="5">
        <v>-42951125939</v>
      </c>
      <c r="R76" s="5"/>
      <c r="S76" s="5">
        <f t="shared" si="6"/>
        <v>-42951125939</v>
      </c>
      <c r="T76" s="5"/>
      <c r="U76" s="11">
        <f t="shared" si="7"/>
        <v>-2.5806694370354565E-2</v>
      </c>
      <c r="W76" s="5"/>
    </row>
    <row r="77" spans="1:23" x14ac:dyDescent="0.55000000000000004">
      <c r="A77" s="2" t="s">
        <v>50</v>
      </c>
      <c r="C77" s="5">
        <v>7374850568</v>
      </c>
      <c r="D77" s="5"/>
      <c r="E77" s="5">
        <v>51054885005</v>
      </c>
      <c r="F77" s="5"/>
      <c r="G77" s="5">
        <v>0</v>
      </c>
      <c r="H77" s="5"/>
      <c r="I77" s="5">
        <f t="shared" si="4"/>
        <v>58429735573</v>
      </c>
      <c r="J77" s="5"/>
      <c r="K77" s="11">
        <f t="shared" si="5"/>
        <v>5.3997864666255405E-2</v>
      </c>
      <c r="L77" s="5"/>
      <c r="M77" s="5">
        <v>7374850568</v>
      </c>
      <c r="N77" s="5"/>
      <c r="O77" s="5">
        <v>44601187979</v>
      </c>
      <c r="P77" s="5"/>
      <c r="Q77" s="5">
        <v>0</v>
      </c>
      <c r="R77" s="5"/>
      <c r="S77" s="5">
        <f t="shared" si="6"/>
        <v>51976038547</v>
      </c>
      <c r="T77" s="5"/>
      <c r="U77" s="11">
        <f t="shared" si="7"/>
        <v>3.1229210225342606E-2</v>
      </c>
      <c r="W77" s="5"/>
    </row>
    <row r="78" spans="1:23" x14ac:dyDescent="0.55000000000000004">
      <c r="A78" s="2" t="s">
        <v>52</v>
      </c>
      <c r="C78" s="5">
        <v>0</v>
      </c>
      <c r="D78" s="5"/>
      <c r="E78" s="5">
        <v>41958548796</v>
      </c>
      <c r="F78" s="5"/>
      <c r="G78" s="5">
        <v>0</v>
      </c>
      <c r="H78" s="5"/>
      <c r="I78" s="5">
        <f t="shared" si="4"/>
        <v>41958548796</v>
      </c>
      <c r="J78" s="5"/>
      <c r="K78" s="11">
        <f t="shared" si="5"/>
        <v>3.8776010489526051E-2</v>
      </c>
      <c r="L78" s="5"/>
      <c r="M78" s="5">
        <v>8800000000</v>
      </c>
      <c r="N78" s="5"/>
      <c r="O78" s="5">
        <v>37192205336</v>
      </c>
      <c r="P78" s="5"/>
      <c r="Q78" s="5">
        <v>0</v>
      </c>
      <c r="R78" s="5"/>
      <c r="S78" s="5">
        <f t="shared" si="6"/>
        <v>45992205336</v>
      </c>
      <c r="T78" s="5"/>
      <c r="U78" s="11">
        <f t="shared" si="7"/>
        <v>2.7633892257223007E-2</v>
      </c>
      <c r="W78" s="5"/>
    </row>
    <row r="79" spans="1:23" x14ac:dyDescent="0.55000000000000004">
      <c r="A79" s="2" t="s">
        <v>35</v>
      </c>
      <c r="C79" s="5">
        <v>2077501678</v>
      </c>
      <c r="D79" s="5"/>
      <c r="E79" s="5">
        <v>787428059</v>
      </c>
      <c r="F79" s="5"/>
      <c r="G79" s="5">
        <v>0</v>
      </c>
      <c r="H79" s="5"/>
      <c r="I79" s="5">
        <f t="shared" si="4"/>
        <v>2864929737</v>
      </c>
      <c r="J79" s="5"/>
      <c r="K79" s="11">
        <f t="shared" si="5"/>
        <v>2.6476260195218578E-3</v>
      </c>
      <c r="L79" s="5"/>
      <c r="M79" s="5">
        <v>2077501678</v>
      </c>
      <c r="N79" s="5"/>
      <c r="O79" s="5">
        <v>1049904079</v>
      </c>
      <c r="P79" s="5"/>
      <c r="Q79" s="5">
        <v>0</v>
      </c>
      <c r="R79" s="5"/>
      <c r="S79" s="5">
        <f t="shared" si="6"/>
        <v>3127405757</v>
      </c>
      <c r="T79" s="5"/>
      <c r="U79" s="11">
        <f t="shared" si="7"/>
        <v>1.8790660961393512E-3</v>
      </c>
      <c r="W79" s="5"/>
    </row>
    <row r="80" spans="1:23" x14ac:dyDescent="0.55000000000000004">
      <c r="A80" s="2" t="s">
        <v>29</v>
      </c>
      <c r="C80" s="5">
        <v>0</v>
      </c>
      <c r="D80" s="5"/>
      <c r="E80" s="5">
        <v>13583693250</v>
      </c>
      <c r="F80" s="5"/>
      <c r="G80" s="5">
        <v>0</v>
      </c>
      <c r="H80" s="5"/>
      <c r="I80" s="5">
        <f t="shared" si="4"/>
        <v>13583693250</v>
      </c>
      <c r="J80" s="5"/>
      <c r="K80" s="11">
        <f t="shared" si="5"/>
        <v>1.2553375821203753E-2</v>
      </c>
      <c r="L80" s="5"/>
      <c r="M80" s="5">
        <v>1597966507</v>
      </c>
      <c r="N80" s="5"/>
      <c r="O80" s="5">
        <v>10884847500</v>
      </c>
      <c r="P80" s="5"/>
      <c r="Q80" s="5">
        <v>0</v>
      </c>
      <c r="R80" s="5"/>
      <c r="S80" s="5">
        <f t="shared" si="6"/>
        <v>12482814007</v>
      </c>
      <c r="T80" s="5"/>
      <c r="U80" s="11">
        <f t="shared" si="7"/>
        <v>7.5001564899169247E-3</v>
      </c>
      <c r="W80" s="5"/>
    </row>
    <row r="81" spans="1:23" x14ac:dyDescent="0.55000000000000004">
      <c r="A81" s="2" t="s">
        <v>44</v>
      </c>
      <c r="C81" s="5">
        <v>23358910941</v>
      </c>
      <c r="D81" s="5"/>
      <c r="E81" s="5">
        <v>13388696754</v>
      </c>
      <c r="F81" s="5"/>
      <c r="G81" s="5">
        <v>0</v>
      </c>
      <c r="H81" s="5"/>
      <c r="I81" s="5">
        <f t="shared" si="4"/>
        <v>36747607695</v>
      </c>
      <c r="J81" s="5"/>
      <c r="K81" s="11">
        <f t="shared" si="5"/>
        <v>3.3960317082800291E-2</v>
      </c>
      <c r="L81" s="5"/>
      <c r="M81" s="5">
        <v>23358910941</v>
      </c>
      <c r="N81" s="5"/>
      <c r="O81" s="5">
        <v>8430416734</v>
      </c>
      <c r="P81" s="5"/>
      <c r="Q81" s="5">
        <v>0</v>
      </c>
      <c r="R81" s="5"/>
      <c r="S81" s="5">
        <f t="shared" si="6"/>
        <v>31789327675</v>
      </c>
      <c r="T81" s="5"/>
      <c r="U81" s="11">
        <f t="shared" si="7"/>
        <v>1.9100255129816494E-2</v>
      </c>
      <c r="W81" s="5"/>
    </row>
    <row r="82" spans="1:23" x14ac:dyDescent="0.55000000000000004">
      <c r="A82" s="2" t="s">
        <v>18</v>
      </c>
      <c r="C82" s="5">
        <v>3937199060</v>
      </c>
      <c r="D82" s="5"/>
      <c r="E82" s="5">
        <v>6467786325</v>
      </c>
      <c r="F82" s="5"/>
      <c r="G82" s="5">
        <v>0</v>
      </c>
      <c r="H82" s="5"/>
      <c r="I82" s="5">
        <f t="shared" si="4"/>
        <v>10404985385</v>
      </c>
      <c r="J82" s="5"/>
      <c r="K82" s="11">
        <f t="shared" si="5"/>
        <v>9.6157716129254781E-3</v>
      </c>
      <c r="L82" s="5"/>
      <c r="M82" s="5">
        <v>3937199060</v>
      </c>
      <c r="N82" s="5"/>
      <c r="O82" s="5">
        <v>1033314975</v>
      </c>
      <c r="P82" s="5"/>
      <c r="Q82" s="5">
        <v>0</v>
      </c>
      <c r="R82" s="5"/>
      <c r="S82" s="5">
        <f t="shared" si="6"/>
        <v>4970514035</v>
      </c>
      <c r="T82" s="5"/>
      <c r="U82" s="11">
        <f t="shared" si="7"/>
        <v>2.9864766932298338E-3</v>
      </c>
      <c r="W82" s="5"/>
    </row>
    <row r="83" spans="1:23" x14ac:dyDescent="0.55000000000000004">
      <c r="A83" s="2" t="s">
        <v>80</v>
      </c>
      <c r="C83" s="5">
        <v>2003737113</v>
      </c>
      <c r="D83" s="5"/>
      <c r="E83" s="5">
        <v>1679944500</v>
      </c>
      <c r="F83" s="5"/>
      <c r="G83" s="5">
        <v>0</v>
      </c>
      <c r="H83" s="5"/>
      <c r="I83" s="5">
        <f t="shared" si="4"/>
        <v>3683681613</v>
      </c>
      <c r="J83" s="5"/>
      <c r="K83" s="11">
        <f t="shared" si="5"/>
        <v>3.4042759095466945E-3</v>
      </c>
      <c r="L83" s="5"/>
      <c r="M83" s="5">
        <v>2003737113</v>
      </c>
      <c r="N83" s="5"/>
      <c r="O83" s="5">
        <v>9693485960</v>
      </c>
      <c r="P83" s="5"/>
      <c r="Q83" s="5">
        <v>0</v>
      </c>
      <c r="R83" s="5"/>
      <c r="S83" s="5">
        <f t="shared" si="6"/>
        <v>11697223073</v>
      </c>
      <c r="T83" s="5"/>
      <c r="U83" s="11">
        <f t="shared" si="7"/>
        <v>7.0281431330924213E-3</v>
      </c>
      <c r="W83" s="5"/>
    </row>
    <row r="84" spans="1:23" x14ac:dyDescent="0.55000000000000004">
      <c r="A84" s="2" t="s">
        <v>69</v>
      </c>
      <c r="C84" s="5">
        <v>24191962186</v>
      </c>
      <c r="D84" s="5"/>
      <c r="E84" s="5">
        <v>639084367</v>
      </c>
      <c r="F84" s="5"/>
      <c r="G84" s="5">
        <v>0</v>
      </c>
      <c r="H84" s="5"/>
      <c r="I84" s="5">
        <f t="shared" si="4"/>
        <v>24831046553</v>
      </c>
      <c r="J84" s="5"/>
      <c r="K84" s="11">
        <f t="shared" si="5"/>
        <v>2.294762209928548E-2</v>
      </c>
      <c r="L84" s="5"/>
      <c r="M84" s="5">
        <v>24191962186</v>
      </c>
      <c r="N84" s="5"/>
      <c r="O84" s="5">
        <v>87439482846</v>
      </c>
      <c r="P84" s="5"/>
      <c r="Q84" s="5">
        <v>0</v>
      </c>
      <c r="R84" s="5"/>
      <c r="S84" s="5">
        <f t="shared" si="6"/>
        <v>111631445032</v>
      </c>
      <c r="T84" s="5"/>
      <c r="U84" s="11">
        <f t="shared" si="7"/>
        <v>6.707248113014036E-2</v>
      </c>
      <c r="W84" s="5"/>
    </row>
    <row r="85" spans="1:23" x14ac:dyDescent="0.55000000000000004">
      <c r="A85" s="2" t="s">
        <v>19</v>
      </c>
      <c r="C85" s="5">
        <v>14322405411</v>
      </c>
      <c r="D85" s="5"/>
      <c r="E85" s="5">
        <v>16473429194</v>
      </c>
      <c r="F85" s="5"/>
      <c r="G85" s="5">
        <v>0</v>
      </c>
      <c r="H85" s="5"/>
      <c r="I85" s="5">
        <f t="shared" si="4"/>
        <v>30795834605</v>
      </c>
      <c r="J85" s="5"/>
      <c r="K85" s="11">
        <f t="shared" si="5"/>
        <v>2.845998348234173E-2</v>
      </c>
      <c r="L85" s="5"/>
      <c r="M85" s="5">
        <v>14322405411</v>
      </c>
      <c r="N85" s="5"/>
      <c r="O85" s="5">
        <v>8352344382</v>
      </c>
      <c r="P85" s="5"/>
      <c r="Q85" s="5">
        <v>0</v>
      </c>
      <c r="R85" s="5"/>
      <c r="S85" s="5">
        <f t="shared" si="6"/>
        <v>22674749793</v>
      </c>
      <c r="T85" s="5"/>
      <c r="U85" s="11">
        <f t="shared" si="7"/>
        <v>1.3623864917144832E-2</v>
      </c>
      <c r="W85" s="5"/>
    </row>
    <row r="86" spans="1:23" x14ac:dyDescent="0.55000000000000004">
      <c r="A86" s="2" t="s">
        <v>23</v>
      </c>
      <c r="C86" s="5">
        <v>0</v>
      </c>
      <c r="D86" s="5"/>
      <c r="E86" s="5">
        <v>60393344189</v>
      </c>
      <c r="F86" s="5"/>
      <c r="G86" s="5">
        <v>0</v>
      </c>
      <c r="H86" s="5"/>
      <c r="I86" s="5">
        <f t="shared" si="4"/>
        <v>60393344189</v>
      </c>
      <c r="J86" s="5"/>
      <c r="K86" s="11">
        <f t="shared" si="5"/>
        <v>5.5812534393312276E-2</v>
      </c>
      <c r="L86" s="5"/>
      <c r="M86" s="5">
        <v>12240000000</v>
      </c>
      <c r="N86" s="5"/>
      <c r="O86" s="5">
        <v>101308590626</v>
      </c>
      <c r="P86" s="5"/>
      <c r="Q86" s="5">
        <v>0</v>
      </c>
      <c r="R86" s="5"/>
      <c r="S86" s="5">
        <f t="shared" si="6"/>
        <v>113548590626</v>
      </c>
      <c r="T86" s="5"/>
      <c r="U86" s="11">
        <f t="shared" si="7"/>
        <v>6.8224376204511522E-2</v>
      </c>
      <c r="W86" s="5"/>
    </row>
    <row r="87" spans="1:23" x14ac:dyDescent="0.55000000000000004">
      <c r="A87" s="2" t="s">
        <v>26</v>
      </c>
      <c r="C87" s="5">
        <v>11196779168</v>
      </c>
      <c r="D87" s="5"/>
      <c r="E87" s="5">
        <v>-6572792696</v>
      </c>
      <c r="F87" s="5"/>
      <c r="G87" s="5">
        <v>0</v>
      </c>
      <c r="H87" s="5"/>
      <c r="I87" s="5">
        <f t="shared" si="4"/>
        <v>4623986472</v>
      </c>
      <c r="J87" s="5"/>
      <c r="K87" s="11">
        <f t="shared" si="5"/>
        <v>4.2732590398548674E-3</v>
      </c>
      <c r="L87" s="5"/>
      <c r="M87" s="5">
        <v>11196779168</v>
      </c>
      <c r="N87" s="5"/>
      <c r="O87" s="5">
        <v>22441392210</v>
      </c>
      <c r="P87" s="5"/>
      <c r="Q87" s="5">
        <v>0</v>
      </c>
      <c r="R87" s="5"/>
      <c r="S87" s="5">
        <f t="shared" si="6"/>
        <v>33638171378</v>
      </c>
      <c r="T87" s="5"/>
      <c r="U87" s="11">
        <f t="shared" si="7"/>
        <v>2.0211111791633412E-2</v>
      </c>
      <c r="W87" s="5"/>
    </row>
    <row r="88" spans="1:23" x14ac:dyDescent="0.55000000000000004">
      <c r="A88" s="2" t="s">
        <v>86</v>
      </c>
      <c r="C88" s="5">
        <v>7152338812</v>
      </c>
      <c r="D88" s="5"/>
      <c r="E88" s="5">
        <v>-3216540489</v>
      </c>
      <c r="F88" s="5"/>
      <c r="G88" s="5">
        <v>0</v>
      </c>
      <c r="H88" s="5"/>
      <c r="I88" s="5">
        <f t="shared" si="4"/>
        <v>3935798323</v>
      </c>
      <c r="J88" s="5"/>
      <c r="K88" s="11">
        <f t="shared" si="5"/>
        <v>3.6372696729648603E-3</v>
      </c>
      <c r="L88" s="5"/>
      <c r="M88" s="5">
        <v>7152338812</v>
      </c>
      <c r="N88" s="5"/>
      <c r="O88" s="5">
        <v>-3216540489</v>
      </c>
      <c r="P88" s="5"/>
      <c r="Q88" s="5">
        <v>0</v>
      </c>
      <c r="R88" s="5"/>
      <c r="S88" s="5">
        <f t="shared" si="6"/>
        <v>3935798323</v>
      </c>
      <c r="T88" s="5"/>
      <c r="U88" s="11">
        <f t="shared" si="7"/>
        <v>2.3647795536085965E-3</v>
      </c>
      <c r="W88" s="5"/>
    </row>
    <row r="89" spans="1:23" x14ac:dyDescent="0.55000000000000004">
      <c r="A89" s="2" t="s">
        <v>81</v>
      </c>
      <c r="C89" s="5">
        <v>0</v>
      </c>
      <c r="D89" s="5"/>
      <c r="E89" s="5">
        <v>19430938763</v>
      </c>
      <c r="F89" s="5"/>
      <c r="G89" s="5">
        <v>0</v>
      </c>
      <c r="H89" s="5"/>
      <c r="I89" s="5">
        <f t="shared" si="4"/>
        <v>19430938763</v>
      </c>
      <c r="J89" s="5"/>
      <c r="K89" s="11">
        <f t="shared" si="5"/>
        <v>1.7957110217483377E-2</v>
      </c>
      <c r="L89" s="5"/>
      <c r="M89" s="5">
        <v>15195276150</v>
      </c>
      <c r="N89" s="5"/>
      <c r="O89" s="5">
        <v>45927839714</v>
      </c>
      <c r="P89" s="5"/>
      <c r="Q89" s="5">
        <v>0</v>
      </c>
      <c r="R89" s="5"/>
      <c r="S89" s="5">
        <f t="shared" si="6"/>
        <v>61123115864</v>
      </c>
      <c r="T89" s="5"/>
      <c r="U89" s="11">
        <f t="shared" si="7"/>
        <v>3.6725127353034966E-2</v>
      </c>
      <c r="W89" s="5"/>
    </row>
    <row r="90" spans="1:23" x14ac:dyDescent="0.55000000000000004">
      <c r="A90" s="2" t="s">
        <v>64</v>
      </c>
      <c r="C90" s="5">
        <v>0</v>
      </c>
      <c r="D90" s="5"/>
      <c r="E90" s="5">
        <v>17979892495</v>
      </c>
      <c r="F90" s="5"/>
      <c r="G90" s="5">
        <v>0</v>
      </c>
      <c r="H90" s="5"/>
      <c r="I90" s="5">
        <f t="shared" si="4"/>
        <v>17979892495</v>
      </c>
      <c r="J90" s="5"/>
      <c r="K90" s="11">
        <f t="shared" si="5"/>
        <v>1.6616125199571612E-2</v>
      </c>
      <c r="L90" s="5"/>
      <c r="M90" s="5">
        <v>4720543616</v>
      </c>
      <c r="N90" s="5"/>
      <c r="O90" s="5">
        <v>-18421702449</v>
      </c>
      <c r="P90" s="5"/>
      <c r="Q90" s="5">
        <v>0</v>
      </c>
      <c r="R90" s="5"/>
      <c r="S90" s="5">
        <f t="shared" si="6"/>
        <v>-13701158833</v>
      </c>
      <c r="T90" s="5"/>
      <c r="U90" s="11">
        <f t="shared" si="7"/>
        <v>-8.2321850892821315E-3</v>
      </c>
      <c r="W90" s="5"/>
    </row>
    <row r="91" spans="1:23" x14ac:dyDescent="0.55000000000000004">
      <c r="A91" s="2" t="s">
        <v>60</v>
      </c>
      <c r="C91" s="5">
        <v>0</v>
      </c>
      <c r="D91" s="5"/>
      <c r="E91" s="5">
        <v>14671361161</v>
      </c>
      <c r="F91" s="5"/>
      <c r="G91" s="5">
        <v>0</v>
      </c>
      <c r="H91" s="5"/>
      <c r="I91" s="5">
        <f t="shared" si="4"/>
        <v>14671361161</v>
      </c>
      <c r="J91" s="5"/>
      <c r="K91" s="11">
        <f t="shared" si="5"/>
        <v>1.3558544577900067E-2</v>
      </c>
      <c r="L91" s="5"/>
      <c r="M91" s="5">
        <v>20423880011</v>
      </c>
      <c r="N91" s="5"/>
      <c r="O91" s="5">
        <v>30341639887</v>
      </c>
      <c r="P91" s="5"/>
      <c r="Q91" s="5">
        <v>0</v>
      </c>
      <c r="R91" s="5"/>
      <c r="S91" s="5">
        <f t="shared" si="6"/>
        <v>50765519898</v>
      </c>
      <c r="T91" s="5"/>
      <c r="U91" s="11">
        <f t="shared" si="7"/>
        <v>3.0501883895208106E-2</v>
      </c>
      <c r="W91" s="5"/>
    </row>
    <row r="92" spans="1:23" x14ac:dyDescent="0.55000000000000004">
      <c r="A92" s="2" t="s">
        <v>62</v>
      </c>
      <c r="C92" s="5">
        <v>546199525</v>
      </c>
      <c r="D92" s="5"/>
      <c r="E92" s="5">
        <v>5117369400</v>
      </c>
      <c r="F92" s="5"/>
      <c r="G92" s="5">
        <v>0</v>
      </c>
      <c r="H92" s="5"/>
      <c r="I92" s="5">
        <f t="shared" si="4"/>
        <v>5663568925</v>
      </c>
      <c r="J92" s="5"/>
      <c r="K92" s="11">
        <f t="shared" si="5"/>
        <v>5.2339896003478978E-3</v>
      </c>
      <c r="L92" s="5"/>
      <c r="M92" s="5">
        <v>546199525</v>
      </c>
      <c r="N92" s="5"/>
      <c r="O92" s="5">
        <v>-4442637761</v>
      </c>
      <c r="P92" s="5"/>
      <c r="Q92" s="5">
        <v>0</v>
      </c>
      <c r="R92" s="5"/>
      <c r="S92" s="5">
        <f t="shared" si="6"/>
        <v>-3896438236</v>
      </c>
      <c r="T92" s="5"/>
      <c r="U92" s="11">
        <f t="shared" si="7"/>
        <v>-2.3411304940462894E-3</v>
      </c>
      <c r="W92" s="5"/>
    </row>
    <row r="93" spans="1:23" x14ac:dyDescent="0.55000000000000004">
      <c r="A93" s="2" t="s">
        <v>20</v>
      </c>
      <c r="C93" s="5">
        <v>12134612152</v>
      </c>
      <c r="D93" s="5"/>
      <c r="E93" s="5">
        <v>-13437616806</v>
      </c>
      <c r="F93" s="5"/>
      <c r="G93" s="5">
        <v>0</v>
      </c>
      <c r="H93" s="5"/>
      <c r="I93" s="5">
        <f t="shared" si="4"/>
        <v>-1303004654</v>
      </c>
      <c r="J93" s="5"/>
      <c r="K93" s="11">
        <f t="shared" si="5"/>
        <v>-1.2041722981663741E-3</v>
      </c>
      <c r="L93" s="5"/>
      <c r="M93" s="5">
        <v>12134612152</v>
      </c>
      <c r="N93" s="5"/>
      <c r="O93" s="5">
        <v>-4143049279</v>
      </c>
      <c r="P93" s="5"/>
      <c r="Q93" s="5">
        <v>0</v>
      </c>
      <c r="R93" s="5"/>
      <c r="S93" s="5">
        <f t="shared" si="6"/>
        <v>7991562873</v>
      </c>
      <c r="T93" s="5"/>
      <c r="U93" s="11">
        <f t="shared" si="7"/>
        <v>4.801639447074884E-3</v>
      </c>
      <c r="W93" s="5"/>
    </row>
    <row r="94" spans="1:23" x14ac:dyDescent="0.55000000000000004">
      <c r="A94" s="2" t="s">
        <v>33</v>
      </c>
      <c r="C94" s="5">
        <v>0</v>
      </c>
      <c r="D94" s="5"/>
      <c r="E94" s="5">
        <v>2719720800</v>
      </c>
      <c r="F94" s="5"/>
      <c r="G94" s="5">
        <v>0</v>
      </c>
      <c r="H94" s="5"/>
      <c r="I94" s="5">
        <f t="shared" si="4"/>
        <v>2719720800</v>
      </c>
      <c r="J94" s="5"/>
      <c r="K94" s="11">
        <f t="shared" si="5"/>
        <v>2.5134311194155486E-3</v>
      </c>
      <c r="L94" s="5"/>
      <c r="M94" s="5">
        <v>2900669637</v>
      </c>
      <c r="N94" s="5"/>
      <c r="O94" s="5">
        <v>-25980490800</v>
      </c>
      <c r="P94" s="5"/>
      <c r="Q94" s="5">
        <v>0</v>
      </c>
      <c r="R94" s="5"/>
      <c r="S94" s="5">
        <f t="shared" si="6"/>
        <v>-23079821163</v>
      </c>
      <c r="T94" s="5"/>
      <c r="U94" s="11">
        <f t="shared" si="7"/>
        <v>-1.3867247431927264E-2</v>
      </c>
      <c r="W94" s="5"/>
    </row>
    <row r="95" spans="1:23" x14ac:dyDescent="0.55000000000000004">
      <c r="A95" s="2" t="s">
        <v>31</v>
      </c>
      <c r="C95" s="5">
        <v>0</v>
      </c>
      <c r="D95" s="5"/>
      <c r="E95" s="5">
        <v>5023669293</v>
      </c>
      <c r="F95" s="5"/>
      <c r="G95" s="5">
        <v>0</v>
      </c>
      <c r="H95" s="5"/>
      <c r="I95" s="5">
        <f t="shared" si="4"/>
        <v>5023669293</v>
      </c>
      <c r="J95" s="5"/>
      <c r="K95" s="11">
        <f t="shared" si="5"/>
        <v>4.6426260867212937E-3</v>
      </c>
      <c r="L95" s="5"/>
      <c r="M95" s="5">
        <v>4651352451</v>
      </c>
      <c r="N95" s="5"/>
      <c r="O95" s="5">
        <v>4210515838</v>
      </c>
      <c r="P95" s="5"/>
      <c r="Q95" s="5">
        <v>0</v>
      </c>
      <c r="R95" s="5"/>
      <c r="S95" s="5">
        <f t="shared" si="6"/>
        <v>8861868289</v>
      </c>
      <c r="T95" s="5"/>
      <c r="U95" s="11">
        <f t="shared" si="7"/>
        <v>5.3245525346496767E-3</v>
      </c>
      <c r="W95" s="5"/>
    </row>
    <row r="96" spans="1:23" x14ac:dyDescent="0.55000000000000004">
      <c r="A96" s="2" t="s">
        <v>43</v>
      </c>
      <c r="C96" s="5">
        <v>0</v>
      </c>
      <c r="D96" s="5"/>
      <c r="E96" s="5">
        <v>-42949440</v>
      </c>
      <c r="F96" s="5"/>
      <c r="G96" s="5">
        <v>0</v>
      </c>
      <c r="H96" s="5"/>
      <c r="I96" s="5">
        <f t="shared" si="4"/>
        <v>-42949440</v>
      </c>
      <c r="J96" s="5"/>
      <c r="K96" s="11">
        <f t="shared" si="5"/>
        <v>-3.969174301180876E-5</v>
      </c>
      <c r="L96" s="5"/>
      <c r="M96" s="5">
        <v>349464500</v>
      </c>
      <c r="N96" s="5"/>
      <c r="O96" s="5">
        <v>2859990658</v>
      </c>
      <c r="P96" s="5"/>
      <c r="Q96" s="5">
        <v>0</v>
      </c>
      <c r="R96" s="5"/>
      <c r="S96" s="5">
        <f t="shared" si="6"/>
        <v>3209455158</v>
      </c>
      <c r="T96" s="5"/>
      <c r="U96" s="11">
        <f t="shared" si="7"/>
        <v>1.9283645433531651E-3</v>
      </c>
      <c r="W96" s="5"/>
    </row>
    <row r="97" spans="1:23" x14ac:dyDescent="0.55000000000000004">
      <c r="A97" s="2" t="s">
        <v>24</v>
      </c>
      <c r="C97" s="5">
        <v>0</v>
      </c>
      <c r="D97" s="5"/>
      <c r="E97" s="5">
        <v>15301576985</v>
      </c>
      <c r="F97" s="5"/>
      <c r="G97" s="5">
        <v>0</v>
      </c>
      <c r="H97" s="5"/>
      <c r="I97" s="5">
        <f t="shared" si="4"/>
        <v>15301576985</v>
      </c>
      <c r="J97" s="5"/>
      <c r="K97" s="11">
        <f t="shared" si="5"/>
        <v>1.4140958796296937E-2</v>
      </c>
      <c r="L97" s="5"/>
      <c r="M97" s="5">
        <v>6240000000</v>
      </c>
      <c r="N97" s="5"/>
      <c r="O97" s="5">
        <v>12342158262</v>
      </c>
      <c r="P97" s="5"/>
      <c r="Q97" s="5">
        <v>0</v>
      </c>
      <c r="R97" s="5"/>
      <c r="S97" s="5">
        <f t="shared" si="6"/>
        <v>18582158262</v>
      </c>
      <c r="T97" s="5"/>
      <c r="U97" s="11">
        <f t="shared" si="7"/>
        <v>1.1164877951978501E-2</v>
      </c>
      <c r="W97" s="5"/>
    </row>
    <row r="98" spans="1:23" x14ac:dyDescent="0.55000000000000004">
      <c r="A98" s="2" t="s">
        <v>85</v>
      </c>
      <c r="C98" s="5">
        <v>1867718954</v>
      </c>
      <c r="D98" s="5"/>
      <c r="E98" s="5">
        <v>-1987859635</v>
      </c>
      <c r="F98" s="5"/>
      <c r="G98" s="5">
        <v>0</v>
      </c>
      <c r="H98" s="5"/>
      <c r="I98" s="5">
        <f t="shared" si="4"/>
        <v>-120140681</v>
      </c>
      <c r="J98" s="5"/>
      <c r="K98" s="11">
        <f t="shared" si="5"/>
        <v>-1.1102806079696721E-4</v>
      </c>
      <c r="L98" s="5"/>
      <c r="M98" s="5">
        <v>1867718954</v>
      </c>
      <c r="N98" s="5"/>
      <c r="O98" s="5">
        <v>-1987859635</v>
      </c>
      <c r="P98" s="5"/>
      <c r="Q98" s="5">
        <v>0</v>
      </c>
      <c r="R98" s="5"/>
      <c r="S98" s="5">
        <f t="shared" si="6"/>
        <v>-120140681</v>
      </c>
      <c r="T98" s="5"/>
      <c r="U98" s="11">
        <f t="shared" si="7"/>
        <v>-7.2185158554785228E-5</v>
      </c>
      <c r="W98" s="5"/>
    </row>
    <row r="99" spans="1:23" x14ac:dyDescent="0.55000000000000004">
      <c r="A99" s="2" t="s">
        <v>21</v>
      </c>
      <c r="C99" s="5">
        <v>10115418907</v>
      </c>
      <c r="D99" s="5"/>
      <c r="E99" s="5">
        <v>9639658094</v>
      </c>
      <c r="F99" s="5"/>
      <c r="G99" s="5">
        <v>0</v>
      </c>
      <c r="H99" s="5"/>
      <c r="I99" s="5">
        <f t="shared" si="4"/>
        <v>19755077001</v>
      </c>
      <c r="J99" s="5"/>
      <c r="K99" s="11">
        <f t="shared" si="5"/>
        <v>1.8256662706246828E-2</v>
      </c>
      <c r="L99" s="5"/>
      <c r="M99" s="5">
        <v>10115418907</v>
      </c>
      <c r="N99" s="5"/>
      <c r="O99" s="5">
        <v>15899586982</v>
      </c>
      <c r="P99" s="5"/>
      <c r="Q99" s="5">
        <v>0</v>
      </c>
      <c r="R99" s="5"/>
      <c r="S99" s="5">
        <f t="shared" si="6"/>
        <v>26015005889</v>
      </c>
      <c r="T99" s="5"/>
      <c r="U99" s="11">
        <f t="shared" si="7"/>
        <v>1.5630819712942501E-2</v>
      </c>
      <c r="W99" s="5"/>
    </row>
    <row r="100" spans="1:23" x14ac:dyDescent="0.55000000000000004">
      <c r="A100" s="2" t="s">
        <v>27</v>
      </c>
      <c r="C100" s="5">
        <v>0</v>
      </c>
      <c r="D100" s="5"/>
      <c r="E100" s="5">
        <v>4831083000</v>
      </c>
      <c r="F100" s="5"/>
      <c r="G100" s="5">
        <v>0</v>
      </c>
      <c r="H100" s="5"/>
      <c r="I100" s="5">
        <f t="shared" si="4"/>
        <v>4831083000</v>
      </c>
      <c r="J100" s="5"/>
      <c r="K100" s="11">
        <f t="shared" si="5"/>
        <v>4.4646473831723554E-3</v>
      </c>
      <c r="L100" s="5"/>
      <c r="M100" s="5">
        <v>5755584757</v>
      </c>
      <c r="N100" s="5"/>
      <c r="O100" s="5">
        <v>-852603000</v>
      </c>
      <c r="P100" s="5"/>
      <c r="Q100" s="5">
        <v>0</v>
      </c>
      <c r="R100" s="5"/>
      <c r="S100" s="5">
        <f t="shared" si="6"/>
        <v>4902981757</v>
      </c>
      <c r="T100" s="5"/>
      <c r="U100" s="11">
        <f t="shared" si="7"/>
        <v>2.9459006938729144E-3</v>
      </c>
      <c r="W100" s="5"/>
    </row>
    <row r="101" spans="1:23" x14ac:dyDescent="0.55000000000000004">
      <c r="A101" s="2" t="s">
        <v>76</v>
      </c>
      <c r="C101" s="5">
        <v>0</v>
      </c>
      <c r="D101" s="5"/>
      <c r="E101" s="5">
        <v>2458160667</v>
      </c>
      <c r="F101" s="5"/>
      <c r="G101" s="5">
        <v>0</v>
      </c>
      <c r="H101" s="5"/>
      <c r="I101" s="5">
        <f t="shared" si="4"/>
        <v>2458160667</v>
      </c>
      <c r="J101" s="5"/>
      <c r="K101" s="11">
        <f t="shared" si="5"/>
        <v>2.2717102126663447E-3</v>
      </c>
      <c r="L101" s="5"/>
      <c r="M101" s="5">
        <v>0</v>
      </c>
      <c r="N101" s="5"/>
      <c r="O101" s="5">
        <v>2132226702</v>
      </c>
      <c r="P101" s="5"/>
      <c r="Q101" s="5">
        <v>0</v>
      </c>
      <c r="R101" s="5"/>
      <c r="S101" s="5">
        <f t="shared" si="6"/>
        <v>2132226702</v>
      </c>
      <c r="T101" s="5"/>
      <c r="U101" s="11">
        <f t="shared" si="7"/>
        <v>1.2811241061519937E-3</v>
      </c>
      <c r="W101" s="5"/>
    </row>
    <row r="102" spans="1:23" x14ac:dyDescent="0.55000000000000004">
      <c r="A102" s="2" t="s">
        <v>63</v>
      </c>
      <c r="C102" s="5">
        <v>0</v>
      </c>
      <c r="D102" s="5"/>
      <c r="E102" s="5">
        <v>12563658900</v>
      </c>
      <c r="F102" s="5"/>
      <c r="G102" s="5">
        <v>0</v>
      </c>
      <c r="H102" s="5"/>
      <c r="I102" s="5">
        <f t="shared" si="4"/>
        <v>12563658900</v>
      </c>
      <c r="J102" s="5"/>
      <c r="K102" s="11">
        <f t="shared" si="5"/>
        <v>1.1610710648307031E-2</v>
      </c>
      <c r="L102" s="5"/>
      <c r="M102" s="5">
        <v>0</v>
      </c>
      <c r="N102" s="5"/>
      <c r="O102" s="5">
        <v>10054050038</v>
      </c>
      <c r="P102" s="5"/>
      <c r="Q102" s="5">
        <v>0</v>
      </c>
      <c r="R102" s="5"/>
      <c r="S102" s="5">
        <f t="shared" si="6"/>
        <v>10054050038</v>
      </c>
      <c r="T102" s="5"/>
      <c r="U102" s="11">
        <f t="shared" si="7"/>
        <v>6.0408613474629341E-3</v>
      </c>
      <c r="W102" s="5"/>
    </row>
    <row r="103" spans="1:23" x14ac:dyDescent="0.55000000000000004">
      <c r="A103" s="2" t="s">
        <v>53</v>
      </c>
      <c r="C103" s="5">
        <v>0</v>
      </c>
      <c r="D103" s="5"/>
      <c r="E103" s="5">
        <v>22492969</v>
      </c>
      <c r="F103" s="5"/>
      <c r="G103" s="5">
        <v>0</v>
      </c>
      <c r="H103" s="5"/>
      <c r="I103" s="5">
        <f t="shared" si="4"/>
        <v>22492969</v>
      </c>
      <c r="J103" s="5"/>
      <c r="K103" s="11">
        <f t="shared" si="5"/>
        <v>2.0786886746848879E-5</v>
      </c>
      <c r="L103" s="5"/>
      <c r="M103" s="5">
        <v>0</v>
      </c>
      <c r="N103" s="5"/>
      <c r="O103" s="5">
        <v>-1721126979</v>
      </c>
      <c r="P103" s="5"/>
      <c r="Q103" s="5">
        <v>0</v>
      </c>
      <c r="R103" s="5"/>
      <c r="S103" s="5">
        <f t="shared" si="6"/>
        <v>-1721126979</v>
      </c>
      <c r="T103" s="5"/>
      <c r="U103" s="11">
        <f t="shared" si="7"/>
        <v>-1.0341195241937533E-3</v>
      </c>
      <c r="W103" s="5"/>
    </row>
    <row r="104" spans="1:23" x14ac:dyDescent="0.55000000000000004">
      <c r="A104" s="2" t="s">
        <v>45</v>
      </c>
      <c r="C104" s="5">
        <v>0</v>
      </c>
      <c r="D104" s="5"/>
      <c r="E104" s="5">
        <v>-3843488575</v>
      </c>
      <c r="F104" s="5"/>
      <c r="G104" s="5">
        <v>0</v>
      </c>
      <c r="H104" s="5"/>
      <c r="I104" s="5">
        <f t="shared" si="4"/>
        <v>-3843488575</v>
      </c>
      <c r="J104" s="5"/>
      <c r="K104" s="11">
        <f t="shared" si="5"/>
        <v>-3.5519615805869194E-3</v>
      </c>
      <c r="L104" s="5"/>
      <c r="M104" s="5">
        <v>0</v>
      </c>
      <c r="N104" s="5"/>
      <c r="O104" s="5">
        <v>590627840</v>
      </c>
      <c r="P104" s="5"/>
      <c r="Q104" s="5">
        <v>0</v>
      </c>
      <c r="R104" s="5"/>
      <c r="S104" s="5">
        <f t="shared" si="6"/>
        <v>590627840</v>
      </c>
      <c r="T104" s="5"/>
      <c r="U104" s="11">
        <f t="shared" si="7"/>
        <v>3.5487200440681974E-4</v>
      </c>
      <c r="W104" s="5"/>
    </row>
    <row r="105" spans="1:23" x14ac:dyDescent="0.55000000000000004">
      <c r="A105" s="2" t="s">
        <v>55</v>
      </c>
      <c r="C105" s="5">
        <v>0</v>
      </c>
      <c r="D105" s="5"/>
      <c r="E105" s="5">
        <v>15179402</v>
      </c>
      <c r="F105" s="5"/>
      <c r="G105" s="5">
        <v>0</v>
      </c>
      <c r="H105" s="5"/>
      <c r="I105" s="5">
        <f t="shared" si="4"/>
        <v>15179402</v>
      </c>
      <c r="J105" s="5"/>
      <c r="K105" s="11">
        <f t="shared" si="5"/>
        <v>1.4028050732604102E-5</v>
      </c>
      <c r="L105" s="5"/>
      <c r="M105" s="5">
        <v>0</v>
      </c>
      <c r="N105" s="5"/>
      <c r="O105" s="5">
        <v>-540097398</v>
      </c>
      <c r="P105" s="5"/>
      <c r="Q105" s="5">
        <v>0</v>
      </c>
      <c r="R105" s="5"/>
      <c r="S105" s="5">
        <f t="shared" si="6"/>
        <v>-540097398</v>
      </c>
      <c r="T105" s="5"/>
      <c r="U105" s="11">
        <f t="shared" si="7"/>
        <v>-3.2451136438669718E-4</v>
      </c>
      <c r="W105" s="5"/>
    </row>
    <row r="106" spans="1:23" x14ac:dyDescent="0.55000000000000004">
      <c r="A106" s="2" t="s">
        <v>46</v>
      </c>
      <c r="C106" s="5">
        <v>0</v>
      </c>
      <c r="D106" s="5"/>
      <c r="E106" s="5">
        <v>3347977358</v>
      </c>
      <c r="F106" s="5"/>
      <c r="G106" s="5">
        <v>0</v>
      </c>
      <c r="H106" s="5"/>
      <c r="I106" s="5">
        <f t="shared" si="4"/>
        <v>3347977358</v>
      </c>
      <c r="J106" s="5"/>
      <c r="K106" s="11">
        <f t="shared" si="5"/>
        <v>3.0940346813157623E-3</v>
      </c>
      <c r="L106" s="5"/>
      <c r="M106" s="5">
        <v>0</v>
      </c>
      <c r="N106" s="5"/>
      <c r="O106" s="5">
        <v>-15562313432</v>
      </c>
      <c r="P106" s="5"/>
      <c r="Q106" s="5">
        <v>0</v>
      </c>
      <c r="R106" s="5"/>
      <c r="S106" s="5">
        <f t="shared" si="6"/>
        <v>-15562313432</v>
      </c>
      <c r="T106" s="5"/>
      <c r="U106" s="11">
        <f t="shared" si="7"/>
        <v>-9.3504386126143559E-3</v>
      </c>
      <c r="W106" s="5"/>
    </row>
    <row r="107" spans="1:23" x14ac:dyDescent="0.55000000000000004">
      <c r="A107" s="2" t="s">
        <v>54</v>
      </c>
      <c r="C107" s="5">
        <v>0</v>
      </c>
      <c r="D107" s="5"/>
      <c r="E107" s="5">
        <v>104868765</v>
      </c>
      <c r="F107" s="5"/>
      <c r="G107" s="5">
        <v>0</v>
      </c>
      <c r="H107" s="5"/>
      <c r="I107" s="5">
        <f t="shared" si="4"/>
        <v>104868765</v>
      </c>
      <c r="J107" s="5"/>
      <c r="K107" s="11">
        <f t="shared" si="5"/>
        <v>9.6914513212413594E-5</v>
      </c>
      <c r="L107" s="5"/>
      <c r="M107" s="5">
        <v>0</v>
      </c>
      <c r="N107" s="5"/>
      <c r="O107" s="5">
        <v>-454481250</v>
      </c>
      <c r="P107" s="5"/>
      <c r="Q107" s="5">
        <v>0</v>
      </c>
      <c r="R107" s="5"/>
      <c r="S107" s="5">
        <f t="shared" si="6"/>
        <v>-454481250</v>
      </c>
      <c r="T107" s="5"/>
      <c r="U107" s="11">
        <f t="shared" si="7"/>
        <v>-2.7306987789945178E-4</v>
      </c>
      <c r="W107" s="5"/>
    </row>
    <row r="108" spans="1:23" x14ac:dyDescent="0.55000000000000004">
      <c r="A108" s="2" t="s">
        <v>88</v>
      </c>
      <c r="C108" s="5">
        <v>0</v>
      </c>
      <c r="D108" s="5"/>
      <c r="E108" s="5">
        <v>2703656044</v>
      </c>
      <c r="F108" s="5"/>
      <c r="G108" s="5">
        <v>0</v>
      </c>
      <c r="H108" s="5"/>
      <c r="I108" s="5">
        <f t="shared" si="4"/>
        <v>2703656044</v>
      </c>
      <c r="J108" s="5"/>
      <c r="K108" s="11">
        <f t="shared" si="5"/>
        <v>2.4985848684120565E-3</v>
      </c>
      <c r="L108" s="5"/>
      <c r="M108" s="5">
        <v>0</v>
      </c>
      <c r="N108" s="5"/>
      <c r="O108" s="5">
        <v>2703656044</v>
      </c>
      <c r="P108" s="5"/>
      <c r="Q108" s="5">
        <v>0</v>
      </c>
      <c r="R108" s="5"/>
      <c r="S108" s="5">
        <f t="shared" si="6"/>
        <v>2703656044</v>
      </c>
      <c r="T108" s="5"/>
      <c r="U108" s="11">
        <f t="shared" si="7"/>
        <v>1.6244609119016346E-3</v>
      </c>
      <c r="W108" s="5"/>
    </row>
    <row r="109" spans="1:23" x14ac:dyDescent="0.55000000000000004">
      <c r="A109" s="2" t="s">
        <v>59</v>
      </c>
      <c r="C109" s="5">
        <v>0</v>
      </c>
      <c r="D109" s="5"/>
      <c r="E109" s="5">
        <v>1359269139</v>
      </c>
      <c r="F109" s="5"/>
      <c r="G109" s="5">
        <v>0</v>
      </c>
      <c r="H109" s="5"/>
      <c r="I109" s="5">
        <f t="shared" si="4"/>
        <v>1359269139</v>
      </c>
      <c r="J109" s="5"/>
      <c r="K109" s="11">
        <f t="shared" si="5"/>
        <v>1.2561691456063353E-3</v>
      </c>
      <c r="L109" s="5"/>
      <c r="M109" s="5">
        <v>0</v>
      </c>
      <c r="N109" s="5"/>
      <c r="O109" s="5">
        <v>1337421718</v>
      </c>
      <c r="P109" s="5"/>
      <c r="Q109" s="5">
        <v>0</v>
      </c>
      <c r="R109" s="5"/>
      <c r="S109" s="5">
        <f>M109+O109+Q109</f>
        <v>1337421718</v>
      </c>
      <c r="T109" s="5"/>
      <c r="U109" s="11">
        <f t="shared" si="7"/>
        <v>8.0357459242671732E-4</v>
      </c>
      <c r="W109" s="5"/>
    </row>
    <row r="110" spans="1:23" x14ac:dyDescent="0.55000000000000004">
      <c r="A110" s="2" t="s">
        <v>87</v>
      </c>
      <c r="C110" s="5">
        <v>0</v>
      </c>
      <c r="D110" s="5"/>
      <c r="E110" s="5">
        <v>3682838160</v>
      </c>
      <c r="F110" s="5"/>
      <c r="G110" s="5">
        <v>0</v>
      </c>
      <c r="H110" s="5"/>
      <c r="I110" s="5">
        <f>C110+E110+G110</f>
        <v>3682838160</v>
      </c>
      <c r="J110" s="5"/>
      <c r="K110" s="11">
        <f t="shared" si="5"/>
        <v>3.4034964321025523E-3</v>
      </c>
      <c r="L110" s="5"/>
      <c r="M110" s="5">
        <v>0</v>
      </c>
      <c r="N110" s="5"/>
      <c r="O110" s="5">
        <v>3682838160</v>
      </c>
      <c r="P110" s="5"/>
      <c r="Q110" s="5">
        <v>0</v>
      </c>
      <c r="R110" s="5"/>
      <c r="S110" s="5">
        <f t="shared" si="6"/>
        <v>3682838160</v>
      </c>
      <c r="T110" s="5"/>
      <c r="U110" s="11">
        <f t="shared" si="7"/>
        <v>2.21279132345865E-3</v>
      </c>
      <c r="W110" s="5"/>
    </row>
    <row r="111" spans="1:23" ht="24.75" thickBot="1" x14ac:dyDescent="0.6">
      <c r="C111" s="6">
        <f>SUM(C8:C110)</f>
        <v>250996595566</v>
      </c>
      <c r="D111" s="5"/>
      <c r="E111" s="6">
        <f>SUM(E8:E110)</f>
        <v>774196869211</v>
      </c>
      <c r="F111" s="5"/>
      <c r="G111" s="6">
        <f>SUM(G8:G110)</f>
        <v>56881464188</v>
      </c>
      <c r="H111" s="5"/>
      <c r="I111" s="6">
        <f>SUM(I8:I110)</f>
        <v>1082074928965</v>
      </c>
      <c r="J111" s="5"/>
      <c r="K111" s="8">
        <f>SUM(K8:K110)</f>
        <v>0.99999999999999989</v>
      </c>
      <c r="L111" s="5"/>
      <c r="M111" s="6">
        <f>SUM(M8:M110)</f>
        <v>439438257399</v>
      </c>
      <c r="N111" s="5"/>
      <c r="O111" s="6">
        <f>SUM(O8:O110)</f>
        <v>877912463137</v>
      </c>
      <c r="P111" s="5"/>
      <c r="Q111" s="6">
        <f>SUM(Q8:Q110)</f>
        <v>346989753397</v>
      </c>
      <c r="R111" s="5"/>
      <c r="S111" s="6">
        <f>SUM(S8:S110)</f>
        <v>1664340473933</v>
      </c>
      <c r="T111" s="5"/>
      <c r="U111" s="8">
        <f>SUM(U8:U110)</f>
        <v>1</v>
      </c>
    </row>
    <row r="112" spans="1:23" ht="24.75" thickTop="1" x14ac:dyDescent="0.55000000000000004">
      <c r="C112" s="17"/>
      <c r="D112" s="5"/>
      <c r="E112" s="5"/>
      <c r="F112" s="5"/>
      <c r="G112" s="5"/>
      <c r="H112" s="5"/>
      <c r="I112" s="5"/>
      <c r="J112" s="5"/>
      <c r="K112" s="5"/>
      <c r="L112" s="5"/>
      <c r="M112" s="18"/>
      <c r="N112" s="19"/>
      <c r="O112" s="5"/>
      <c r="P112" s="19"/>
      <c r="Q112" s="5"/>
      <c r="R112" s="5"/>
      <c r="S112" s="5"/>
      <c r="T112" s="5"/>
      <c r="U112" s="5"/>
    </row>
    <row r="113" spans="2:21" x14ac:dyDescent="0.55000000000000004">
      <c r="B113" s="5">
        <f t="shared" ref="B113" si="8">B112-B111</f>
        <v>0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3"/>
  <sheetViews>
    <sheetView rightToLeft="1" zoomScale="90" zoomScaleNormal="90" workbookViewId="0">
      <selection activeCell="K23" sqref="K23"/>
    </sheetView>
  </sheetViews>
  <sheetFormatPr defaultRowHeight="24" x14ac:dyDescent="0.55000000000000004"/>
  <cols>
    <col min="1" max="1" width="39.28515625" style="2" customWidth="1"/>
    <col min="2" max="2" width="1" style="2" customWidth="1"/>
    <col min="3" max="3" width="21.28515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8.42578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19.42578125" style="2" bestFit="1" customWidth="1"/>
    <col min="14" max="14" width="1" style="2" customWidth="1"/>
    <col min="15" max="15" width="17.140625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 x14ac:dyDescent="0.55000000000000004">
      <c r="A3" s="24" t="s">
        <v>148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 x14ac:dyDescent="0.55000000000000004">
      <c r="A6" s="22" t="s">
        <v>152</v>
      </c>
      <c r="C6" s="23" t="s">
        <v>150</v>
      </c>
      <c r="D6" s="23" t="s">
        <v>150</v>
      </c>
      <c r="E6" s="23" t="s">
        <v>150</v>
      </c>
      <c r="F6" s="23" t="s">
        <v>150</v>
      </c>
      <c r="G6" s="23" t="s">
        <v>150</v>
      </c>
      <c r="H6" s="23" t="s">
        <v>150</v>
      </c>
      <c r="I6" s="23" t="s">
        <v>150</v>
      </c>
      <c r="K6" s="23" t="s">
        <v>151</v>
      </c>
      <c r="L6" s="23" t="s">
        <v>151</v>
      </c>
      <c r="M6" s="23" t="s">
        <v>151</v>
      </c>
      <c r="N6" s="23" t="s">
        <v>151</v>
      </c>
      <c r="O6" s="23" t="s">
        <v>151</v>
      </c>
      <c r="P6" s="23" t="s">
        <v>151</v>
      </c>
      <c r="Q6" s="23" t="s">
        <v>151</v>
      </c>
    </row>
    <row r="7" spans="1:17" ht="24.75" x14ac:dyDescent="0.55000000000000004">
      <c r="A7" s="23" t="s">
        <v>152</v>
      </c>
      <c r="C7" s="23" t="s">
        <v>242</v>
      </c>
      <c r="E7" s="23" t="s">
        <v>239</v>
      </c>
      <c r="G7" s="23" t="s">
        <v>240</v>
      </c>
      <c r="I7" s="25" t="s">
        <v>243</v>
      </c>
      <c r="K7" s="23" t="s">
        <v>242</v>
      </c>
      <c r="M7" s="23" t="s">
        <v>239</v>
      </c>
      <c r="O7" s="23" t="s">
        <v>240</v>
      </c>
      <c r="Q7" s="23" t="s">
        <v>243</v>
      </c>
    </row>
    <row r="8" spans="1:17" x14ac:dyDescent="0.55000000000000004">
      <c r="A8" s="2" t="s">
        <v>236</v>
      </c>
      <c r="C8" s="5">
        <v>0</v>
      </c>
      <c r="D8" s="5"/>
      <c r="E8" s="5">
        <v>0</v>
      </c>
      <c r="F8" s="5"/>
      <c r="G8" s="5">
        <v>0</v>
      </c>
      <c r="H8" s="5"/>
      <c r="I8" s="5">
        <f>C8+E8+G8</f>
        <v>0</v>
      </c>
      <c r="J8" s="5"/>
      <c r="K8" s="5">
        <v>0</v>
      </c>
      <c r="L8" s="5"/>
      <c r="M8" s="5">
        <v>0</v>
      </c>
      <c r="N8" s="5"/>
      <c r="O8" s="5">
        <v>1179682571</v>
      </c>
      <c r="P8" s="5"/>
      <c r="Q8" s="5">
        <f>K8+M8+O8</f>
        <v>1179682571</v>
      </c>
    </row>
    <row r="9" spans="1:17" x14ac:dyDescent="0.55000000000000004">
      <c r="A9" s="2" t="s">
        <v>237</v>
      </c>
      <c r="C9" s="5">
        <v>0</v>
      </c>
      <c r="D9" s="5"/>
      <c r="E9" s="5">
        <v>0</v>
      </c>
      <c r="F9" s="5"/>
      <c r="G9" s="5">
        <v>0</v>
      </c>
      <c r="H9" s="5"/>
      <c r="I9" s="5">
        <f t="shared" ref="I9:I20" si="0">C9+E9+G9</f>
        <v>0</v>
      </c>
      <c r="J9" s="5"/>
      <c r="K9" s="5">
        <v>0</v>
      </c>
      <c r="L9" s="5"/>
      <c r="M9" s="5">
        <v>0</v>
      </c>
      <c r="N9" s="5"/>
      <c r="O9" s="5">
        <v>2837806</v>
      </c>
      <c r="P9" s="5"/>
      <c r="Q9" s="5">
        <f t="shared" ref="Q9:Q20" si="1">K9+M9+O9</f>
        <v>2837806</v>
      </c>
    </row>
    <row r="10" spans="1:17" x14ac:dyDescent="0.55000000000000004">
      <c r="A10" s="2" t="s">
        <v>111</v>
      </c>
      <c r="C10" s="5">
        <v>0</v>
      </c>
      <c r="D10" s="5"/>
      <c r="E10" s="5">
        <v>1169838280</v>
      </c>
      <c r="F10" s="5"/>
      <c r="G10" s="5">
        <v>0</v>
      </c>
      <c r="H10" s="5"/>
      <c r="I10" s="5">
        <f t="shared" si="0"/>
        <v>1169838280</v>
      </c>
      <c r="J10" s="5"/>
      <c r="K10" s="5">
        <v>0</v>
      </c>
      <c r="L10" s="5"/>
      <c r="M10" s="5">
        <v>6676221297</v>
      </c>
      <c r="N10" s="5"/>
      <c r="O10" s="5">
        <v>5744194543</v>
      </c>
      <c r="P10" s="5"/>
      <c r="Q10" s="5">
        <f t="shared" si="1"/>
        <v>12420415840</v>
      </c>
    </row>
    <row r="11" spans="1:17" x14ac:dyDescent="0.55000000000000004">
      <c r="A11" s="2" t="s">
        <v>129</v>
      </c>
      <c r="C11" s="5">
        <v>13057064</v>
      </c>
      <c r="D11" s="5"/>
      <c r="E11" s="5">
        <v>-19994375</v>
      </c>
      <c r="F11" s="5"/>
      <c r="G11" s="5">
        <v>0</v>
      </c>
      <c r="H11" s="5"/>
      <c r="I11" s="5">
        <f t="shared" si="0"/>
        <v>-6937311</v>
      </c>
      <c r="J11" s="5"/>
      <c r="K11" s="5">
        <v>63313649</v>
      </c>
      <c r="L11" s="5"/>
      <c r="M11" s="5">
        <v>-20356870</v>
      </c>
      <c r="N11" s="5"/>
      <c r="O11" s="5">
        <v>0</v>
      </c>
      <c r="P11" s="5"/>
      <c r="Q11" s="5">
        <f t="shared" si="1"/>
        <v>42956779</v>
      </c>
    </row>
    <row r="12" spans="1:17" x14ac:dyDescent="0.55000000000000004">
      <c r="A12" s="2" t="s">
        <v>117</v>
      </c>
      <c r="C12" s="5">
        <v>0</v>
      </c>
      <c r="D12" s="5"/>
      <c r="E12" s="5">
        <v>86369342</v>
      </c>
      <c r="F12" s="5"/>
      <c r="G12" s="5">
        <v>0</v>
      </c>
      <c r="H12" s="5"/>
      <c r="I12" s="5">
        <f t="shared" si="0"/>
        <v>86369342</v>
      </c>
      <c r="J12" s="5"/>
      <c r="K12" s="5">
        <v>0</v>
      </c>
      <c r="L12" s="5"/>
      <c r="M12" s="5">
        <v>363360593</v>
      </c>
      <c r="N12" s="5"/>
      <c r="O12" s="5">
        <v>0</v>
      </c>
      <c r="P12" s="5"/>
      <c r="Q12" s="5">
        <f t="shared" si="1"/>
        <v>363360593</v>
      </c>
    </row>
    <row r="13" spans="1:17" x14ac:dyDescent="0.55000000000000004">
      <c r="A13" s="2" t="s">
        <v>114</v>
      </c>
      <c r="C13" s="5">
        <v>0</v>
      </c>
      <c r="D13" s="5"/>
      <c r="E13" s="5">
        <v>227161928</v>
      </c>
      <c r="F13" s="5"/>
      <c r="G13" s="5">
        <v>0</v>
      </c>
      <c r="H13" s="5"/>
      <c r="I13" s="5">
        <f t="shared" si="0"/>
        <v>227161928</v>
      </c>
      <c r="J13" s="5"/>
      <c r="K13" s="5">
        <v>0</v>
      </c>
      <c r="L13" s="5"/>
      <c r="M13" s="5">
        <v>1499747803</v>
      </c>
      <c r="N13" s="5"/>
      <c r="O13" s="5">
        <v>0</v>
      </c>
      <c r="P13" s="5"/>
      <c r="Q13" s="5">
        <f t="shared" si="1"/>
        <v>1499747803</v>
      </c>
    </row>
    <row r="14" spans="1:17" x14ac:dyDescent="0.55000000000000004">
      <c r="A14" s="2" t="s">
        <v>102</v>
      </c>
      <c r="C14" s="5">
        <v>0</v>
      </c>
      <c r="D14" s="5"/>
      <c r="E14" s="5">
        <v>1136877313</v>
      </c>
      <c r="F14" s="5"/>
      <c r="G14" s="5">
        <v>0</v>
      </c>
      <c r="H14" s="5"/>
      <c r="I14" s="5">
        <f t="shared" si="0"/>
        <v>1136877313</v>
      </c>
      <c r="J14" s="5"/>
      <c r="K14" s="5">
        <v>0</v>
      </c>
      <c r="L14" s="5"/>
      <c r="M14" s="5">
        <v>7631013750</v>
      </c>
      <c r="N14" s="5"/>
      <c r="O14" s="5">
        <v>0</v>
      </c>
      <c r="P14" s="5"/>
      <c r="Q14" s="5">
        <f t="shared" si="1"/>
        <v>7631013750</v>
      </c>
    </row>
    <row r="15" spans="1:17" x14ac:dyDescent="0.55000000000000004">
      <c r="A15" s="2" t="s">
        <v>123</v>
      </c>
      <c r="C15" s="5">
        <v>0</v>
      </c>
      <c r="D15" s="5"/>
      <c r="E15" s="5">
        <v>67537756</v>
      </c>
      <c r="F15" s="5"/>
      <c r="G15" s="5">
        <v>0</v>
      </c>
      <c r="H15" s="5"/>
      <c r="I15" s="5">
        <f t="shared" si="0"/>
        <v>67537756</v>
      </c>
      <c r="J15" s="5"/>
      <c r="K15" s="5">
        <v>0</v>
      </c>
      <c r="L15" s="5"/>
      <c r="M15" s="5">
        <v>360830235</v>
      </c>
      <c r="N15" s="5"/>
      <c r="O15" s="5">
        <v>0</v>
      </c>
      <c r="P15" s="5"/>
      <c r="Q15" s="5">
        <f t="shared" si="1"/>
        <v>360830235</v>
      </c>
    </row>
    <row r="16" spans="1:17" x14ac:dyDescent="0.55000000000000004">
      <c r="A16" s="2" t="s">
        <v>126</v>
      </c>
      <c r="C16" s="5">
        <v>0</v>
      </c>
      <c r="D16" s="5"/>
      <c r="E16" s="5">
        <v>837689367</v>
      </c>
      <c r="F16" s="5"/>
      <c r="G16" s="5">
        <v>0</v>
      </c>
      <c r="H16" s="5"/>
      <c r="I16" s="5">
        <f t="shared" si="0"/>
        <v>837689367</v>
      </c>
      <c r="J16" s="5"/>
      <c r="K16" s="5">
        <v>0</v>
      </c>
      <c r="L16" s="5"/>
      <c r="M16" s="5">
        <v>3406805423</v>
      </c>
      <c r="N16" s="5"/>
      <c r="O16" s="5">
        <v>0</v>
      </c>
      <c r="P16" s="5"/>
      <c r="Q16" s="5">
        <f t="shared" si="1"/>
        <v>3406805423</v>
      </c>
    </row>
    <row r="17" spans="1:17" x14ac:dyDescent="0.55000000000000004">
      <c r="A17" s="2" t="s">
        <v>120</v>
      </c>
      <c r="C17" s="5">
        <v>0</v>
      </c>
      <c r="D17" s="5"/>
      <c r="E17" s="5">
        <v>10942166</v>
      </c>
      <c r="F17" s="5"/>
      <c r="G17" s="5">
        <v>0</v>
      </c>
      <c r="H17" s="5"/>
      <c r="I17" s="5">
        <f t="shared" si="0"/>
        <v>10942166</v>
      </c>
      <c r="J17" s="5"/>
      <c r="K17" s="5">
        <v>0</v>
      </c>
      <c r="L17" s="5"/>
      <c r="M17" s="5">
        <v>52653615</v>
      </c>
      <c r="N17" s="5"/>
      <c r="O17" s="5">
        <v>0</v>
      </c>
      <c r="P17" s="5"/>
      <c r="Q17" s="5">
        <f t="shared" si="1"/>
        <v>52653615</v>
      </c>
    </row>
    <row r="18" spans="1:17" x14ac:dyDescent="0.55000000000000004">
      <c r="A18" s="2" t="s">
        <v>108</v>
      </c>
      <c r="C18" s="5">
        <v>0</v>
      </c>
      <c r="D18" s="5"/>
      <c r="E18" s="5">
        <v>32412960</v>
      </c>
      <c r="F18" s="5"/>
      <c r="G18" s="5">
        <v>0</v>
      </c>
      <c r="H18" s="5"/>
      <c r="I18" s="5">
        <f t="shared" si="0"/>
        <v>32412960</v>
      </c>
      <c r="J18" s="5"/>
      <c r="K18" s="5">
        <v>0</v>
      </c>
      <c r="L18" s="5"/>
      <c r="M18" s="5">
        <v>132658668</v>
      </c>
      <c r="N18" s="5"/>
      <c r="O18" s="5">
        <v>0</v>
      </c>
      <c r="P18" s="5"/>
      <c r="Q18" s="5">
        <f t="shared" si="1"/>
        <v>132658668</v>
      </c>
    </row>
    <row r="19" spans="1:17" x14ac:dyDescent="0.55000000000000004">
      <c r="A19" s="2" t="s">
        <v>105</v>
      </c>
      <c r="C19" s="5">
        <v>0</v>
      </c>
      <c r="D19" s="5"/>
      <c r="E19" s="5">
        <v>8881505135</v>
      </c>
      <c r="F19" s="5"/>
      <c r="G19" s="5">
        <v>0</v>
      </c>
      <c r="H19" s="5"/>
      <c r="I19" s="5">
        <f t="shared" si="0"/>
        <v>8881505135</v>
      </c>
      <c r="J19" s="5"/>
      <c r="K19" s="5">
        <v>0</v>
      </c>
      <c r="L19" s="5"/>
      <c r="M19" s="5">
        <v>46329326097</v>
      </c>
      <c r="N19" s="5"/>
      <c r="O19" s="5">
        <v>0</v>
      </c>
      <c r="P19" s="5"/>
      <c r="Q19" s="5">
        <f t="shared" si="1"/>
        <v>46329326097</v>
      </c>
    </row>
    <row r="20" spans="1:17" x14ac:dyDescent="0.55000000000000004">
      <c r="A20" s="2" t="s">
        <v>98</v>
      </c>
      <c r="C20" s="5">
        <v>0</v>
      </c>
      <c r="D20" s="5"/>
      <c r="E20" s="5">
        <v>491764631</v>
      </c>
      <c r="F20" s="5"/>
      <c r="G20" s="5">
        <v>0</v>
      </c>
      <c r="H20" s="5"/>
      <c r="I20" s="5">
        <f t="shared" si="0"/>
        <v>491764631</v>
      </c>
      <c r="J20" s="5"/>
      <c r="K20" s="5">
        <v>0</v>
      </c>
      <c r="L20" s="5"/>
      <c r="M20" s="5">
        <v>2362829466</v>
      </c>
      <c r="N20" s="5"/>
      <c r="O20" s="5">
        <v>0</v>
      </c>
      <c r="P20" s="5"/>
      <c r="Q20" s="5">
        <f t="shared" si="1"/>
        <v>2362829466</v>
      </c>
    </row>
    <row r="21" spans="1:17" ht="24.75" thickBot="1" x14ac:dyDescent="0.6">
      <c r="C21" s="6">
        <f>SUM(C8:C20)</f>
        <v>13057064</v>
      </c>
      <c r="D21" s="5"/>
      <c r="E21" s="6">
        <f>SUM(E8:E20)</f>
        <v>12922104503</v>
      </c>
      <c r="F21" s="5"/>
      <c r="G21" s="6">
        <f>SUM(G8:G20)</f>
        <v>0</v>
      </c>
      <c r="H21" s="5"/>
      <c r="I21" s="6">
        <f>SUM(I8:I20)</f>
        <v>12935161567</v>
      </c>
      <c r="J21" s="5"/>
      <c r="K21" s="6">
        <f>SUM(K8:K20)</f>
        <v>63313649</v>
      </c>
      <c r="L21" s="5"/>
      <c r="M21" s="6">
        <f>SUM(M8:M20)</f>
        <v>68795090077</v>
      </c>
      <c r="N21" s="5"/>
      <c r="O21" s="6">
        <f>SUM(O8:O20)</f>
        <v>6926714920</v>
      </c>
      <c r="P21" s="5"/>
      <c r="Q21" s="6">
        <f>SUM(Q8:Q20)</f>
        <v>75785118646</v>
      </c>
    </row>
    <row r="22" spans="1:17" ht="24.75" thickTop="1" x14ac:dyDescent="0.55000000000000004"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55000000000000004">
      <c r="E23" s="5"/>
      <c r="M23" s="5"/>
      <c r="N23" s="5"/>
      <c r="O23" s="5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E13" sqref="E13"/>
    </sheetView>
  </sheetViews>
  <sheetFormatPr defaultRowHeight="24" x14ac:dyDescent="0.55000000000000004"/>
  <cols>
    <col min="1" max="1" width="32.425781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36.140625" style="2" bestFit="1" customWidth="1"/>
    <col min="6" max="6" width="1" style="2" customWidth="1"/>
    <col min="7" max="7" width="31.42578125" style="2" bestFit="1" customWidth="1"/>
    <col min="8" max="8" width="1" style="2" customWidth="1"/>
    <col min="9" max="9" width="36.140625" style="2" bestFit="1" customWidth="1"/>
    <col min="10" max="10" width="1" style="2" customWidth="1"/>
    <col min="11" max="11" width="31.4257812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4.75" x14ac:dyDescent="0.55000000000000004">
      <c r="A3" s="24" t="s">
        <v>148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24.75" x14ac:dyDescent="0.55000000000000004">
      <c r="A6" s="23" t="s">
        <v>244</v>
      </c>
      <c r="B6" s="23" t="s">
        <v>244</v>
      </c>
      <c r="C6" s="23" t="s">
        <v>244</v>
      </c>
      <c r="E6" s="23" t="s">
        <v>150</v>
      </c>
      <c r="F6" s="23" t="s">
        <v>150</v>
      </c>
      <c r="G6" s="23" t="s">
        <v>150</v>
      </c>
      <c r="I6" s="23" t="s">
        <v>151</v>
      </c>
      <c r="J6" s="23" t="s">
        <v>151</v>
      </c>
      <c r="K6" s="23" t="s">
        <v>151</v>
      </c>
    </row>
    <row r="7" spans="1:11" ht="24.75" x14ac:dyDescent="0.55000000000000004">
      <c r="A7" s="23" t="s">
        <v>245</v>
      </c>
      <c r="C7" s="23" t="s">
        <v>135</v>
      </c>
      <c r="E7" s="23" t="s">
        <v>246</v>
      </c>
      <c r="G7" s="23" t="s">
        <v>247</v>
      </c>
      <c r="I7" s="23" t="s">
        <v>246</v>
      </c>
      <c r="K7" s="23" t="s">
        <v>247</v>
      </c>
    </row>
    <row r="8" spans="1:11" ht="24.75" x14ac:dyDescent="0.6">
      <c r="A8" s="3" t="s">
        <v>141</v>
      </c>
      <c r="C8" s="2" t="s">
        <v>142</v>
      </c>
      <c r="E8" s="4">
        <v>53466112</v>
      </c>
      <c r="G8" s="11">
        <f>E8/E9</f>
        <v>1</v>
      </c>
      <c r="I8" s="4">
        <v>19449771581</v>
      </c>
      <c r="K8" s="11">
        <f>I8/I9</f>
        <v>1</v>
      </c>
    </row>
    <row r="9" spans="1:11" ht="24.75" thickBot="1" x14ac:dyDescent="0.6">
      <c r="E9" s="13">
        <f>SUM(E8)</f>
        <v>53466112</v>
      </c>
      <c r="G9" s="8">
        <f>SUM(G8)</f>
        <v>1</v>
      </c>
      <c r="I9" s="13">
        <f>SUM(I8)</f>
        <v>19449771581</v>
      </c>
      <c r="K9" s="8">
        <f>SUM(K8)</f>
        <v>1</v>
      </c>
    </row>
    <row r="10" spans="1:11" ht="24.75" thickTop="1" x14ac:dyDescent="0.55000000000000004">
      <c r="E10" s="4"/>
      <c r="I10" s="14"/>
    </row>
  </sheetData>
  <mergeCells count="12">
    <mergeCell ref="A2:K2"/>
    <mergeCell ref="A4:K4"/>
    <mergeCell ref="A3:K3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K9" sqref="K9"/>
    </sheetView>
  </sheetViews>
  <sheetFormatPr defaultRowHeight="24" x14ac:dyDescent="0.55000000000000004"/>
  <cols>
    <col min="1" max="1" width="46.285156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24" t="s">
        <v>0</v>
      </c>
      <c r="B2" s="24"/>
      <c r="C2" s="24"/>
      <c r="D2" s="24"/>
      <c r="E2" s="24"/>
    </row>
    <row r="3" spans="1:5" ht="24.75" x14ac:dyDescent="0.55000000000000004">
      <c r="A3" s="24" t="s">
        <v>148</v>
      </c>
      <c r="B3" s="24"/>
      <c r="C3" s="24"/>
      <c r="D3" s="24"/>
      <c r="E3" s="24"/>
    </row>
    <row r="4" spans="1:5" ht="24.75" x14ac:dyDescent="0.55000000000000004">
      <c r="A4" s="24" t="s">
        <v>2</v>
      </c>
      <c r="B4" s="24"/>
      <c r="C4" s="24"/>
      <c r="D4" s="24"/>
      <c r="E4" s="24"/>
    </row>
    <row r="5" spans="1:5" ht="24.75" x14ac:dyDescent="0.55000000000000004">
      <c r="C5" s="22" t="s">
        <v>150</v>
      </c>
      <c r="E5" s="1" t="s">
        <v>256</v>
      </c>
    </row>
    <row r="6" spans="1:5" ht="24.75" x14ac:dyDescent="0.55000000000000004">
      <c r="A6" s="22" t="s">
        <v>248</v>
      </c>
      <c r="C6" s="23"/>
      <c r="E6" s="23" t="s">
        <v>257</v>
      </c>
    </row>
    <row r="7" spans="1:5" ht="24.75" x14ac:dyDescent="0.55000000000000004">
      <c r="A7" s="23" t="s">
        <v>248</v>
      </c>
      <c r="C7" s="25" t="s">
        <v>138</v>
      </c>
      <c r="E7" s="25" t="s">
        <v>138</v>
      </c>
    </row>
    <row r="8" spans="1:5" x14ac:dyDescent="0.55000000000000004">
      <c r="A8" s="2" t="s">
        <v>255</v>
      </c>
      <c r="C8" s="5">
        <v>13612916</v>
      </c>
      <c r="D8" s="5"/>
      <c r="E8" s="5">
        <v>11402773203</v>
      </c>
    </row>
    <row r="9" spans="1:5" x14ac:dyDescent="0.55000000000000004">
      <c r="A9" s="2" t="s">
        <v>249</v>
      </c>
      <c r="C9" s="5">
        <v>0</v>
      </c>
      <c r="D9" s="5"/>
      <c r="E9" s="5">
        <v>-83981310</v>
      </c>
    </row>
    <row r="10" spans="1:5" ht="25.5" thickBot="1" x14ac:dyDescent="0.65">
      <c r="A10" s="3" t="s">
        <v>157</v>
      </c>
      <c r="C10" s="6">
        <f>SUM(C8:C9)</f>
        <v>13612916</v>
      </c>
      <c r="D10" s="5"/>
      <c r="E10" s="6">
        <f>SUM(E8:E9)</f>
        <v>11318791893</v>
      </c>
    </row>
    <row r="11" spans="1:5" ht="24.75" thickTop="1" x14ac:dyDescent="0.55000000000000004"/>
  </sheetData>
  <mergeCells count="8">
    <mergeCell ref="E7"/>
    <mergeCell ref="E6"/>
    <mergeCell ref="A2:E2"/>
    <mergeCell ref="A3:E3"/>
    <mergeCell ref="A4:E4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85"/>
  <sheetViews>
    <sheetView rightToLeft="1" topLeftCell="A67" zoomScale="98" zoomScaleNormal="98" workbookViewId="0">
      <selection activeCell="W5" sqref="A4:Y5"/>
    </sheetView>
  </sheetViews>
  <sheetFormatPr defaultRowHeight="24" x14ac:dyDescent="0.55000000000000004"/>
  <cols>
    <col min="1" max="1" width="36.42578125" style="2" bestFit="1" customWidth="1"/>
    <col min="2" max="2" width="1" style="2" customWidth="1"/>
    <col min="3" max="3" width="12.285156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22.5703125" style="2" bestFit="1" customWidth="1"/>
    <col min="8" max="8" width="1" style="2" customWidth="1"/>
    <col min="9" max="9" width="12.28515625" style="2" bestFit="1" customWidth="1"/>
    <col min="10" max="10" width="1" style="2" customWidth="1"/>
    <col min="11" max="11" width="17.7109375" style="2" bestFit="1" customWidth="1"/>
    <col min="12" max="12" width="1" style="2" customWidth="1"/>
    <col min="13" max="13" width="13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2.28515625" style="2" bestFit="1" customWidth="1"/>
    <col min="18" max="18" width="1" style="2" customWidth="1"/>
    <col min="19" max="19" width="12.28515625" style="2" bestFit="1" customWidth="1"/>
    <col min="20" max="20" width="1" style="2" customWidth="1"/>
    <col min="21" max="21" width="19.5703125" style="2" bestFit="1" customWidth="1"/>
    <col min="22" max="22" width="1" style="2" customWidth="1"/>
    <col min="23" max="23" width="22.5703125" style="2" bestFit="1" customWidth="1"/>
    <col min="24" max="24" width="1" style="2" customWidth="1"/>
    <col min="25" max="25" width="34.140625" style="2" bestFit="1" customWidth="1"/>
    <col min="26" max="26" width="1" style="2" customWidth="1"/>
    <col min="27" max="27" width="9.140625" style="2" customWidth="1"/>
    <col min="28" max="28" width="9.140625" style="2"/>
    <col min="29" max="29" width="16.42578125" style="2" bestFit="1" customWidth="1"/>
    <col min="30" max="16384" width="9.140625" style="2"/>
  </cols>
  <sheetData>
    <row r="2" spans="1:28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8" ht="24.75" x14ac:dyDescent="0.55000000000000004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8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8" x14ac:dyDescent="0.55000000000000004">
      <c r="G5" s="4"/>
    </row>
    <row r="6" spans="1:28" ht="24.75" x14ac:dyDescent="0.55000000000000004">
      <c r="A6" s="22" t="s">
        <v>3</v>
      </c>
      <c r="C6" s="23" t="s">
        <v>253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8" ht="24.75" x14ac:dyDescent="0.55000000000000004">
      <c r="A7" s="22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8" ht="24.75" x14ac:dyDescent="0.55000000000000004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8" x14ac:dyDescent="0.55000000000000004">
      <c r="A9" s="2" t="s">
        <v>15</v>
      </c>
      <c r="C9" s="5">
        <v>51449352</v>
      </c>
      <c r="D9" s="5"/>
      <c r="E9" s="5">
        <v>58278327873</v>
      </c>
      <c r="F9" s="5"/>
      <c r="G9" s="5">
        <v>128522932857.623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51449352</v>
      </c>
      <c r="R9" s="5"/>
      <c r="S9" s="5">
        <v>2737</v>
      </c>
      <c r="T9" s="5"/>
      <c r="U9" s="5">
        <v>58278327873</v>
      </c>
      <c r="V9" s="5"/>
      <c r="W9" s="5">
        <v>139979016009.27701</v>
      </c>
      <c r="X9" s="5"/>
      <c r="Y9" s="11">
        <v>1.6004889510890546E-2</v>
      </c>
      <c r="AA9" s="11"/>
      <c r="AB9" s="12"/>
    </row>
    <row r="10" spans="1:28" x14ac:dyDescent="0.55000000000000004">
      <c r="A10" s="2" t="s">
        <v>16</v>
      </c>
      <c r="C10" s="5">
        <v>24077084</v>
      </c>
      <c r="D10" s="5"/>
      <c r="E10" s="5">
        <v>29215949981</v>
      </c>
      <c r="F10" s="5"/>
      <c r="G10" s="5">
        <v>52223627151.006302</v>
      </c>
      <c r="H10" s="5"/>
      <c r="I10" s="5">
        <v>0</v>
      </c>
      <c r="J10" s="5"/>
      <c r="K10" s="5">
        <v>0</v>
      </c>
      <c r="L10" s="5"/>
      <c r="M10" s="5">
        <v>-1</v>
      </c>
      <c r="N10" s="5"/>
      <c r="O10" s="5">
        <v>1</v>
      </c>
      <c r="P10" s="5"/>
      <c r="Q10" s="5">
        <v>24077083</v>
      </c>
      <c r="R10" s="5"/>
      <c r="S10" s="5">
        <v>2228</v>
      </c>
      <c r="T10" s="5"/>
      <c r="U10" s="5">
        <v>29215932274</v>
      </c>
      <c r="V10" s="5"/>
      <c r="W10" s="5">
        <v>53324560665.502197</v>
      </c>
      <c r="X10" s="5"/>
      <c r="Y10" s="11">
        <v>6.0970117236113499E-3</v>
      </c>
      <c r="AA10" s="11"/>
      <c r="AB10" s="12"/>
    </row>
    <row r="11" spans="1:28" x14ac:dyDescent="0.55000000000000004">
      <c r="A11" s="2" t="s">
        <v>18</v>
      </c>
      <c r="C11" s="5">
        <v>1100000</v>
      </c>
      <c r="D11" s="5"/>
      <c r="E11" s="5">
        <v>35026872666</v>
      </c>
      <c r="F11" s="5"/>
      <c r="G11" s="5">
        <v>29752910550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1100000</v>
      </c>
      <c r="R11" s="5"/>
      <c r="S11" s="5">
        <v>33125</v>
      </c>
      <c r="T11" s="5"/>
      <c r="U11" s="5">
        <v>35026872666</v>
      </c>
      <c r="V11" s="5"/>
      <c r="W11" s="5">
        <v>36220696875</v>
      </c>
      <c r="X11" s="5"/>
      <c r="Y11" s="11">
        <v>4.1413939604591429E-3</v>
      </c>
      <c r="AA11" s="11"/>
      <c r="AB11" s="12"/>
    </row>
    <row r="12" spans="1:28" x14ac:dyDescent="0.55000000000000004">
      <c r="A12" s="2" t="s">
        <v>19</v>
      </c>
      <c r="C12" s="5">
        <v>1180933</v>
      </c>
      <c r="D12" s="5"/>
      <c r="E12" s="5">
        <v>78828960175</v>
      </c>
      <c r="F12" s="5"/>
      <c r="G12" s="5">
        <v>115100353383.68401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1180933</v>
      </c>
      <c r="R12" s="5"/>
      <c r="S12" s="5">
        <v>112082</v>
      </c>
      <c r="T12" s="5"/>
      <c r="U12" s="5">
        <v>78828960175</v>
      </c>
      <c r="V12" s="5"/>
      <c r="W12" s="5">
        <v>131573782577.589</v>
      </c>
      <c r="X12" s="5"/>
      <c r="Y12" s="11">
        <v>1.5043853805521005E-2</v>
      </c>
      <c r="AA12" s="11"/>
      <c r="AB12" s="12"/>
    </row>
    <row r="13" spans="1:28" x14ac:dyDescent="0.55000000000000004">
      <c r="A13" s="2" t="s">
        <v>20</v>
      </c>
      <c r="C13" s="5">
        <v>1240188</v>
      </c>
      <c r="D13" s="5"/>
      <c r="E13" s="5">
        <v>102151355351</v>
      </c>
      <c r="F13" s="5"/>
      <c r="G13" s="5">
        <v>111445922878.56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1240188</v>
      </c>
      <c r="R13" s="5"/>
      <c r="S13" s="5">
        <v>79500</v>
      </c>
      <c r="T13" s="5"/>
      <c r="U13" s="5">
        <v>102151355351</v>
      </c>
      <c r="V13" s="5"/>
      <c r="W13" s="5">
        <v>98008306071.300003</v>
      </c>
      <c r="X13" s="5"/>
      <c r="Y13" s="11">
        <v>1.12060518393467E-2</v>
      </c>
      <c r="AA13" s="11"/>
      <c r="AB13" s="12"/>
    </row>
    <row r="14" spans="1:28" x14ac:dyDescent="0.55000000000000004">
      <c r="A14" s="2" t="s">
        <v>21</v>
      </c>
      <c r="C14" s="5">
        <v>1861297</v>
      </c>
      <c r="D14" s="5"/>
      <c r="E14" s="5">
        <v>77185096068</v>
      </c>
      <c r="F14" s="5"/>
      <c r="G14" s="5">
        <v>83445024956.535004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1861297</v>
      </c>
      <c r="R14" s="5"/>
      <c r="S14" s="5">
        <v>50310</v>
      </c>
      <c r="T14" s="5"/>
      <c r="U14" s="5">
        <v>77185096068</v>
      </c>
      <c r="V14" s="5"/>
      <c r="W14" s="5">
        <v>93084683050.183502</v>
      </c>
      <c r="X14" s="5"/>
      <c r="Y14" s="11">
        <v>1.0643095728546319E-2</v>
      </c>
      <c r="AA14" s="11"/>
      <c r="AB14" s="12"/>
    </row>
    <row r="15" spans="1:28" x14ac:dyDescent="0.55000000000000004">
      <c r="A15" s="2" t="s">
        <v>22</v>
      </c>
      <c r="C15" s="5">
        <v>716817</v>
      </c>
      <c r="D15" s="5"/>
      <c r="E15" s="5">
        <v>65010966337</v>
      </c>
      <c r="F15" s="5"/>
      <c r="G15" s="5">
        <v>107025301215.27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716817</v>
      </c>
      <c r="R15" s="5"/>
      <c r="S15" s="5">
        <v>169700</v>
      </c>
      <c r="T15" s="5"/>
      <c r="U15" s="5">
        <v>65010966337</v>
      </c>
      <c r="V15" s="5"/>
      <c r="W15" s="5">
        <v>120920064022.845</v>
      </c>
      <c r="X15" s="5"/>
      <c r="Y15" s="11">
        <v>1.3825731309664186E-2</v>
      </c>
      <c r="AA15" s="11"/>
      <c r="AB15" s="12"/>
    </row>
    <row r="16" spans="1:28" x14ac:dyDescent="0.55000000000000004">
      <c r="A16" s="2" t="s">
        <v>23</v>
      </c>
      <c r="C16" s="5">
        <v>2521994</v>
      </c>
      <c r="D16" s="5"/>
      <c r="E16" s="5">
        <v>107440725705</v>
      </c>
      <c r="F16" s="5"/>
      <c r="G16" s="5">
        <v>271732444028.52301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2521994</v>
      </c>
      <c r="R16" s="5"/>
      <c r="S16" s="5">
        <v>132480</v>
      </c>
      <c r="T16" s="5"/>
      <c r="U16" s="5">
        <v>107440725705</v>
      </c>
      <c r="V16" s="5"/>
      <c r="W16" s="5">
        <v>332125788217.53601</v>
      </c>
      <c r="X16" s="5"/>
      <c r="Y16" s="11">
        <v>3.7974524294318565E-2</v>
      </c>
      <c r="AA16" s="11"/>
      <c r="AB16" s="12"/>
    </row>
    <row r="17" spans="1:28" x14ac:dyDescent="0.55000000000000004">
      <c r="A17" s="2" t="s">
        <v>24</v>
      </c>
      <c r="C17" s="5">
        <v>8000000</v>
      </c>
      <c r="D17" s="5"/>
      <c r="E17" s="5">
        <v>70554818723</v>
      </c>
      <c r="F17" s="5"/>
      <c r="G17" s="5">
        <v>67595400000</v>
      </c>
      <c r="H17" s="5"/>
      <c r="I17" s="5">
        <v>1600000</v>
      </c>
      <c r="J17" s="5"/>
      <c r="K17" s="5">
        <v>16807033255</v>
      </c>
      <c r="L17" s="5"/>
      <c r="M17" s="5">
        <v>0</v>
      </c>
      <c r="N17" s="5"/>
      <c r="O17" s="5">
        <v>0</v>
      </c>
      <c r="P17" s="5"/>
      <c r="Q17" s="5">
        <v>9600000</v>
      </c>
      <c r="R17" s="5"/>
      <c r="S17" s="5">
        <v>10448</v>
      </c>
      <c r="T17" s="5"/>
      <c r="U17" s="5">
        <v>87361851978</v>
      </c>
      <c r="V17" s="5"/>
      <c r="W17" s="5">
        <v>99704010240</v>
      </c>
      <c r="X17" s="5"/>
      <c r="Y17" s="11">
        <v>1.1399934884369686E-2</v>
      </c>
      <c r="AA17" s="11"/>
      <c r="AB17" s="12"/>
    </row>
    <row r="18" spans="1:28" x14ac:dyDescent="0.55000000000000004">
      <c r="A18" s="2" t="s">
        <v>25</v>
      </c>
      <c r="C18" s="5">
        <v>85435</v>
      </c>
      <c r="D18" s="5"/>
      <c r="E18" s="5">
        <v>3061411349</v>
      </c>
      <c r="F18" s="5"/>
      <c r="G18" s="5">
        <v>3261183811.1999998</v>
      </c>
      <c r="H18" s="5"/>
      <c r="I18" s="5">
        <v>0</v>
      </c>
      <c r="J18" s="5"/>
      <c r="K18" s="5">
        <v>0</v>
      </c>
      <c r="L18" s="5"/>
      <c r="M18" s="5">
        <v>-85435</v>
      </c>
      <c r="N18" s="5"/>
      <c r="O18" s="5">
        <v>3397066471</v>
      </c>
      <c r="P18" s="5"/>
      <c r="Q18" s="5">
        <v>0</v>
      </c>
      <c r="R18" s="5"/>
      <c r="S18" s="5">
        <v>0</v>
      </c>
      <c r="T18" s="5"/>
      <c r="U18" s="5">
        <v>0</v>
      </c>
      <c r="V18" s="5"/>
      <c r="W18" s="5">
        <v>0</v>
      </c>
      <c r="X18" s="5"/>
      <c r="Y18" s="11">
        <v>0</v>
      </c>
      <c r="AA18" s="11"/>
      <c r="AB18" s="12"/>
    </row>
    <row r="19" spans="1:28" x14ac:dyDescent="0.55000000000000004">
      <c r="A19" s="2" t="s">
        <v>26</v>
      </c>
      <c r="C19" s="5">
        <v>497153</v>
      </c>
      <c r="D19" s="5"/>
      <c r="E19" s="5">
        <v>31651436660</v>
      </c>
      <c r="F19" s="5"/>
      <c r="G19" s="5">
        <v>106597848482.505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497153</v>
      </c>
      <c r="R19" s="5"/>
      <c r="S19" s="5">
        <v>202400</v>
      </c>
      <c r="T19" s="5"/>
      <c r="U19" s="5">
        <v>31651436660</v>
      </c>
      <c r="V19" s="5"/>
      <c r="W19" s="5">
        <v>100025055785.16</v>
      </c>
      <c r="X19" s="5"/>
      <c r="Y19" s="11">
        <v>1.1436642518304681E-2</v>
      </c>
      <c r="AA19" s="11"/>
      <c r="AB19" s="12"/>
    </row>
    <row r="20" spans="1:28" x14ac:dyDescent="0.55000000000000004">
      <c r="A20" s="2" t="s">
        <v>27</v>
      </c>
      <c r="C20" s="5">
        <v>600000</v>
      </c>
      <c r="D20" s="5"/>
      <c r="E20" s="5">
        <v>41350200000</v>
      </c>
      <c r="F20" s="5"/>
      <c r="G20" s="5">
        <v>35666514000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600000</v>
      </c>
      <c r="R20" s="5"/>
      <c r="S20" s="5">
        <v>67900</v>
      </c>
      <c r="T20" s="5"/>
      <c r="U20" s="5">
        <v>41350200000</v>
      </c>
      <c r="V20" s="5"/>
      <c r="W20" s="5">
        <v>40497597000</v>
      </c>
      <c r="X20" s="5"/>
      <c r="Y20" s="11">
        <v>4.6304052130114711E-3</v>
      </c>
      <c r="AA20" s="11"/>
      <c r="AB20" s="12"/>
    </row>
    <row r="21" spans="1:28" x14ac:dyDescent="0.55000000000000004">
      <c r="A21" s="2" t="s">
        <v>28</v>
      </c>
      <c r="C21" s="5">
        <v>3700000</v>
      </c>
      <c r="D21" s="5"/>
      <c r="E21" s="5">
        <v>93610101738</v>
      </c>
      <c r="F21" s="5"/>
      <c r="G21" s="5">
        <v>286551811350</v>
      </c>
      <c r="H21" s="5"/>
      <c r="I21" s="5">
        <v>0</v>
      </c>
      <c r="J21" s="5"/>
      <c r="K21" s="5">
        <v>0</v>
      </c>
      <c r="L21" s="5"/>
      <c r="M21" s="5">
        <v>-400000</v>
      </c>
      <c r="N21" s="5"/>
      <c r="O21" s="5">
        <v>34626515979</v>
      </c>
      <c r="P21" s="5"/>
      <c r="Q21" s="5">
        <v>3300000</v>
      </c>
      <c r="R21" s="5"/>
      <c r="S21" s="5">
        <v>79830</v>
      </c>
      <c r="T21" s="5"/>
      <c r="U21" s="5">
        <v>83490090745</v>
      </c>
      <c r="V21" s="5"/>
      <c r="W21" s="5">
        <v>261871537950</v>
      </c>
      <c r="X21" s="5"/>
      <c r="Y21" s="11">
        <v>2.9941809497067477E-2</v>
      </c>
      <c r="AA21" s="11"/>
      <c r="AB21" s="12"/>
    </row>
    <row r="22" spans="1:28" x14ac:dyDescent="0.55000000000000004">
      <c r="A22" s="2" t="s">
        <v>29</v>
      </c>
      <c r="C22" s="5">
        <v>1500000</v>
      </c>
      <c r="D22" s="5"/>
      <c r="E22" s="5">
        <v>18414881631</v>
      </c>
      <c r="F22" s="5"/>
      <c r="G22" s="5">
        <v>75880806750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1500000</v>
      </c>
      <c r="R22" s="5"/>
      <c r="S22" s="5">
        <v>60000</v>
      </c>
      <c r="T22" s="5"/>
      <c r="U22" s="5">
        <v>18414881631</v>
      </c>
      <c r="V22" s="5"/>
      <c r="W22" s="5">
        <v>89464500000</v>
      </c>
      <c r="X22" s="5"/>
      <c r="Y22" s="11">
        <v>1.0229172046417094E-2</v>
      </c>
      <c r="AA22" s="11"/>
      <c r="AB22" s="12"/>
    </row>
    <row r="23" spans="1:28" x14ac:dyDescent="0.55000000000000004">
      <c r="A23" s="2" t="s">
        <v>30</v>
      </c>
      <c r="C23" s="5">
        <v>1750968</v>
      </c>
      <c r="D23" s="5"/>
      <c r="E23" s="5">
        <v>38546182659</v>
      </c>
      <c r="F23" s="5"/>
      <c r="G23" s="5">
        <v>32015671924.917599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1750968</v>
      </c>
      <c r="R23" s="5"/>
      <c r="S23" s="5">
        <v>23498</v>
      </c>
      <c r="T23" s="5"/>
      <c r="U23" s="5">
        <v>38546182659</v>
      </c>
      <c r="V23" s="5"/>
      <c r="W23" s="5">
        <v>40899437799.919197</v>
      </c>
      <c r="X23" s="5"/>
      <c r="Y23" s="11">
        <v>4.6763507967641704E-3</v>
      </c>
      <c r="AA23" s="11"/>
      <c r="AB23" s="12"/>
    </row>
    <row r="24" spans="1:28" x14ac:dyDescent="0.55000000000000004">
      <c r="A24" s="2" t="s">
        <v>31</v>
      </c>
      <c r="C24" s="5">
        <v>519932</v>
      </c>
      <c r="D24" s="5"/>
      <c r="E24" s="5">
        <v>37860130296</v>
      </c>
      <c r="F24" s="5"/>
      <c r="G24" s="5">
        <v>37046976841.727997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519932</v>
      </c>
      <c r="R24" s="5"/>
      <c r="S24" s="5">
        <v>81400</v>
      </c>
      <c r="T24" s="5"/>
      <c r="U24" s="5">
        <v>37860130296</v>
      </c>
      <c r="V24" s="5"/>
      <c r="W24" s="5">
        <v>42070646134.440002</v>
      </c>
      <c r="X24" s="5"/>
      <c r="Y24" s="11">
        <v>4.8102641540847943E-3</v>
      </c>
      <c r="AA24" s="11"/>
      <c r="AB24" s="12"/>
    </row>
    <row r="25" spans="1:28" x14ac:dyDescent="0.55000000000000004">
      <c r="A25" s="2" t="s">
        <v>32</v>
      </c>
      <c r="C25" s="5">
        <v>2333048</v>
      </c>
      <c r="D25" s="5"/>
      <c r="E25" s="5">
        <v>87985835101</v>
      </c>
      <c r="F25" s="5"/>
      <c r="G25" s="5">
        <v>193116983163.58801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2333048</v>
      </c>
      <c r="R25" s="5"/>
      <c r="S25" s="5">
        <v>90500</v>
      </c>
      <c r="T25" s="5"/>
      <c r="U25" s="5">
        <v>87985835101</v>
      </c>
      <c r="V25" s="5"/>
      <c r="W25" s="5">
        <v>209884555978.20001</v>
      </c>
      <c r="X25" s="5"/>
      <c r="Y25" s="11">
        <v>2.3997733547796808E-2</v>
      </c>
      <c r="AA25" s="11"/>
      <c r="AB25" s="12"/>
    </row>
    <row r="26" spans="1:28" x14ac:dyDescent="0.55000000000000004">
      <c r="A26" s="2" t="s">
        <v>33</v>
      </c>
      <c r="C26" s="5">
        <v>3600000</v>
      </c>
      <c r="D26" s="5"/>
      <c r="E26" s="5">
        <v>8110800000</v>
      </c>
      <c r="F26" s="5"/>
      <c r="G26" s="5">
        <v>26266777200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3600000</v>
      </c>
      <c r="R26" s="5"/>
      <c r="S26" s="5">
        <v>8100</v>
      </c>
      <c r="T26" s="5"/>
      <c r="U26" s="5">
        <v>8110800000</v>
      </c>
      <c r="V26" s="5"/>
      <c r="W26" s="5">
        <v>28986498000</v>
      </c>
      <c r="X26" s="5"/>
      <c r="Y26" s="11">
        <v>3.3142517430391387E-3</v>
      </c>
      <c r="AA26" s="11"/>
      <c r="AB26" s="12"/>
    </row>
    <row r="27" spans="1:28" x14ac:dyDescent="0.55000000000000004">
      <c r="A27" s="2" t="s">
        <v>34</v>
      </c>
      <c r="C27" s="5">
        <v>22041811</v>
      </c>
      <c r="D27" s="5"/>
      <c r="E27" s="5">
        <v>106278870491</v>
      </c>
      <c r="F27" s="5"/>
      <c r="G27" s="5">
        <v>154470168683.077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22041811</v>
      </c>
      <c r="R27" s="5"/>
      <c r="S27" s="5">
        <v>6870</v>
      </c>
      <c r="T27" s="5"/>
      <c r="U27" s="5">
        <v>106278870491</v>
      </c>
      <c r="V27" s="5"/>
      <c r="W27" s="5">
        <v>150526249482.659</v>
      </c>
      <c r="X27" s="5"/>
      <c r="Y27" s="11">
        <v>1.7210836739265531E-2</v>
      </c>
      <c r="AA27" s="11"/>
      <c r="AB27" s="12"/>
    </row>
    <row r="28" spans="1:28" x14ac:dyDescent="0.55000000000000004">
      <c r="A28" s="2" t="s">
        <v>35</v>
      </c>
      <c r="C28" s="5">
        <v>4400785</v>
      </c>
      <c r="D28" s="5"/>
      <c r="E28" s="5">
        <v>38787988633</v>
      </c>
      <c r="F28" s="5"/>
      <c r="G28" s="5">
        <v>101446981635.308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4400785</v>
      </c>
      <c r="R28" s="5"/>
      <c r="S28" s="5">
        <v>23370</v>
      </c>
      <c r="T28" s="5"/>
      <c r="U28" s="5">
        <v>38787988633</v>
      </c>
      <c r="V28" s="5"/>
      <c r="W28" s="5">
        <v>102234409694.57201</v>
      </c>
      <c r="X28" s="5"/>
      <c r="Y28" s="11">
        <v>1.1689255132814342E-2</v>
      </c>
      <c r="AA28" s="11"/>
      <c r="AB28" s="12"/>
    </row>
    <row r="29" spans="1:28" x14ac:dyDescent="0.55000000000000004">
      <c r="A29" s="2" t="s">
        <v>36</v>
      </c>
      <c r="C29" s="5">
        <v>8549917</v>
      </c>
      <c r="D29" s="5"/>
      <c r="E29" s="5">
        <v>70730758318</v>
      </c>
      <c r="F29" s="5"/>
      <c r="G29" s="5">
        <v>68757274000.246506</v>
      </c>
      <c r="H29" s="5"/>
      <c r="I29" s="5">
        <v>3455984</v>
      </c>
      <c r="J29" s="5"/>
      <c r="K29" s="5">
        <v>0</v>
      </c>
      <c r="L29" s="5"/>
      <c r="M29" s="5">
        <v>-1</v>
      </c>
      <c r="N29" s="5"/>
      <c r="O29" s="5">
        <v>1</v>
      </c>
      <c r="P29" s="5"/>
      <c r="Q29" s="5">
        <v>12005900</v>
      </c>
      <c r="R29" s="5"/>
      <c r="S29" s="5">
        <v>9900</v>
      </c>
      <c r="T29" s="5"/>
      <c r="U29" s="5">
        <v>99318649694</v>
      </c>
      <c r="V29" s="5"/>
      <c r="W29" s="5">
        <v>118151202460.5</v>
      </c>
      <c r="X29" s="5"/>
      <c r="Y29" s="11">
        <v>1.3509145833928688E-2</v>
      </c>
      <c r="AA29" s="11"/>
      <c r="AB29" s="12"/>
    </row>
    <row r="30" spans="1:28" x14ac:dyDescent="0.55000000000000004">
      <c r="A30" s="2" t="s">
        <v>37</v>
      </c>
      <c r="C30" s="5">
        <v>139335</v>
      </c>
      <c r="D30" s="5"/>
      <c r="E30" s="5">
        <v>1093657207</v>
      </c>
      <c r="F30" s="5"/>
      <c r="G30" s="5">
        <v>2227452796.4534998</v>
      </c>
      <c r="H30" s="5"/>
      <c r="I30" s="5">
        <v>0</v>
      </c>
      <c r="J30" s="5"/>
      <c r="K30" s="5">
        <v>0</v>
      </c>
      <c r="L30" s="5"/>
      <c r="M30" s="5">
        <v>-139335</v>
      </c>
      <c r="N30" s="5"/>
      <c r="O30" s="5">
        <v>2236525074</v>
      </c>
      <c r="P30" s="5"/>
      <c r="Q30" s="5">
        <v>0</v>
      </c>
      <c r="R30" s="5"/>
      <c r="S30" s="5">
        <v>0</v>
      </c>
      <c r="T30" s="5"/>
      <c r="U30" s="5">
        <v>0</v>
      </c>
      <c r="V30" s="5"/>
      <c r="W30" s="5">
        <v>0</v>
      </c>
      <c r="X30" s="5"/>
      <c r="Y30" s="11">
        <v>0</v>
      </c>
      <c r="AA30" s="11"/>
      <c r="AB30" s="12"/>
    </row>
    <row r="31" spans="1:28" x14ac:dyDescent="0.55000000000000004">
      <c r="A31" s="2" t="s">
        <v>38</v>
      </c>
      <c r="C31" s="5">
        <v>3455984</v>
      </c>
      <c r="D31" s="5"/>
      <c r="E31" s="5">
        <v>25131915648</v>
      </c>
      <c r="F31" s="5"/>
      <c r="G31" s="5">
        <v>19959795401.112</v>
      </c>
      <c r="H31" s="5"/>
      <c r="I31" s="5">
        <v>0</v>
      </c>
      <c r="J31" s="5"/>
      <c r="K31" s="5">
        <v>0</v>
      </c>
      <c r="L31" s="5"/>
      <c r="M31" s="5">
        <v>-3455984</v>
      </c>
      <c r="N31" s="5"/>
      <c r="O31" s="5">
        <v>0</v>
      </c>
      <c r="P31" s="5"/>
      <c r="Q31" s="5">
        <v>0</v>
      </c>
      <c r="R31" s="5"/>
      <c r="S31" s="5">
        <v>0</v>
      </c>
      <c r="T31" s="5"/>
      <c r="U31" s="5">
        <v>0</v>
      </c>
      <c r="V31" s="5"/>
      <c r="W31" s="5">
        <v>0</v>
      </c>
      <c r="X31" s="5"/>
      <c r="Y31" s="11">
        <v>0</v>
      </c>
      <c r="AA31" s="11"/>
      <c r="AB31" s="12"/>
    </row>
    <row r="32" spans="1:28" x14ac:dyDescent="0.55000000000000004">
      <c r="A32" s="2" t="s">
        <v>39</v>
      </c>
      <c r="C32" s="5">
        <v>17337940</v>
      </c>
      <c r="D32" s="5"/>
      <c r="E32" s="5">
        <v>117139844256</v>
      </c>
      <c r="F32" s="5"/>
      <c r="G32" s="5">
        <v>106510935808.25999</v>
      </c>
      <c r="H32" s="5"/>
      <c r="I32" s="5">
        <v>0</v>
      </c>
      <c r="J32" s="5"/>
      <c r="K32" s="5">
        <v>0</v>
      </c>
      <c r="L32" s="5"/>
      <c r="M32" s="5">
        <v>-1</v>
      </c>
      <c r="N32" s="5"/>
      <c r="O32" s="5">
        <v>1</v>
      </c>
      <c r="P32" s="5"/>
      <c r="Q32" s="5">
        <v>17337939</v>
      </c>
      <c r="R32" s="5"/>
      <c r="S32" s="5">
        <v>6820</v>
      </c>
      <c r="T32" s="5"/>
      <c r="U32" s="5">
        <v>117139837500</v>
      </c>
      <c r="V32" s="5"/>
      <c r="W32" s="5">
        <v>117541187753.319</v>
      </c>
      <c r="X32" s="5"/>
      <c r="Y32" s="11">
        <v>1.3439398108399577E-2</v>
      </c>
      <c r="AA32" s="11"/>
      <c r="AB32" s="12"/>
    </row>
    <row r="33" spans="1:28" x14ac:dyDescent="0.55000000000000004">
      <c r="A33" s="2" t="s">
        <v>40</v>
      </c>
      <c r="C33" s="5">
        <v>236421</v>
      </c>
      <c r="D33" s="5"/>
      <c r="E33" s="5">
        <v>7770461688</v>
      </c>
      <c r="F33" s="5"/>
      <c r="G33" s="5">
        <v>4956921511.1946001</v>
      </c>
      <c r="H33" s="5"/>
      <c r="I33" s="5">
        <v>0</v>
      </c>
      <c r="J33" s="5"/>
      <c r="K33" s="5">
        <v>0</v>
      </c>
      <c r="L33" s="5"/>
      <c r="M33" s="5">
        <v>-236421</v>
      </c>
      <c r="N33" s="5"/>
      <c r="O33" s="5">
        <v>4545319815</v>
      </c>
      <c r="P33" s="5"/>
      <c r="Q33" s="5">
        <v>0</v>
      </c>
      <c r="R33" s="5"/>
      <c r="S33" s="5">
        <v>0</v>
      </c>
      <c r="T33" s="5"/>
      <c r="U33" s="5">
        <v>0</v>
      </c>
      <c r="V33" s="5"/>
      <c r="W33" s="5">
        <v>0</v>
      </c>
      <c r="X33" s="5"/>
      <c r="Y33" s="11">
        <v>0</v>
      </c>
      <c r="AA33" s="11"/>
      <c r="AB33" s="12"/>
    </row>
    <row r="34" spans="1:28" x14ac:dyDescent="0.55000000000000004">
      <c r="A34" s="2" t="s">
        <v>41</v>
      </c>
      <c r="C34" s="5">
        <v>736145</v>
      </c>
      <c r="D34" s="5"/>
      <c r="E34" s="5">
        <v>34320155504</v>
      </c>
      <c r="F34" s="5"/>
      <c r="G34" s="5">
        <v>20299159359.314999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736145</v>
      </c>
      <c r="R34" s="5"/>
      <c r="S34" s="5">
        <v>36000</v>
      </c>
      <c r="T34" s="5"/>
      <c r="U34" s="5">
        <v>34320155504</v>
      </c>
      <c r="V34" s="5"/>
      <c r="W34" s="5">
        <v>26343537741</v>
      </c>
      <c r="X34" s="5"/>
      <c r="Y34" s="11">
        <v>3.0120615424438849E-3</v>
      </c>
      <c r="AA34" s="11"/>
      <c r="AB34" s="12"/>
    </row>
    <row r="35" spans="1:28" x14ac:dyDescent="0.55000000000000004">
      <c r="A35" s="2" t="s">
        <v>42</v>
      </c>
      <c r="C35" s="5">
        <v>2780253</v>
      </c>
      <c r="D35" s="5"/>
      <c r="E35" s="5">
        <v>89665791338</v>
      </c>
      <c r="F35" s="5"/>
      <c r="G35" s="5">
        <v>67271477150.275703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2780253</v>
      </c>
      <c r="R35" s="5"/>
      <c r="S35" s="5">
        <v>31740</v>
      </c>
      <c r="T35" s="5"/>
      <c r="U35" s="5">
        <v>89665791338</v>
      </c>
      <c r="V35" s="5"/>
      <c r="W35" s="5">
        <v>87720171100.190994</v>
      </c>
      <c r="X35" s="5"/>
      <c r="Y35" s="11">
        <v>1.0029729357734055E-2</v>
      </c>
      <c r="AA35" s="11"/>
      <c r="AB35" s="12"/>
    </row>
    <row r="36" spans="1:28" x14ac:dyDescent="0.55000000000000004">
      <c r="A36" s="2" t="s">
        <v>43</v>
      </c>
      <c r="C36" s="5">
        <v>63539</v>
      </c>
      <c r="D36" s="5"/>
      <c r="E36" s="5">
        <v>1590516189</v>
      </c>
      <c r="F36" s="5"/>
      <c r="G36" s="5">
        <v>5032348129.5412502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63539</v>
      </c>
      <c r="R36" s="5"/>
      <c r="S36" s="5">
        <v>78995</v>
      </c>
      <c r="T36" s="5"/>
      <c r="U36" s="5">
        <v>1590516189</v>
      </c>
      <c r="V36" s="5"/>
      <c r="W36" s="5">
        <v>4989398688.3352499</v>
      </c>
      <c r="X36" s="5"/>
      <c r="Y36" s="11">
        <v>5.7047675436792305E-4</v>
      </c>
      <c r="AA36" s="11"/>
      <c r="AB36" s="12"/>
    </row>
    <row r="37" spans="1:28" x14ac:dyDescent="0.55000000000000004">
      <c r="A37" s="2" t="s">
        <v>44</v>
      </c>
      <c r="C37" s="5">
        <v>517833</v>
      </c>
      <c r="D37" s="5"/>
      <c r="E37" s="5">
        <v>189234310427</v>
      </c>
      <c r="F37" s="5"/>
      <c r="G37" s="5">
        <v>184276030407.763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517833</v>
      </c>
      <c r="R37" s="5"/>
      <c r="S37" s="5">
        <v>384000</v>
      </c>
      <c r="T37" s="5"/>
      <c r="U37" s="5">
        <v>189234310427</v>
      </c>
      <c r="V37" s="5"/>
      <c r="W37" s="5">
        <v>197664727161.60001</v>
      </c>
      <c r="X37" s="5"/>
      <c r="Y37" s="11">
        <v>2.2600545486132495E-2</v>
      </c>
      <c r="AA37" s="11"/>
      <c r="AB37" s="12"/>
    </row>
    <row r="38" spans="1:28" x14ac:dyDescent="0.55000000000000004">
      <c r="A38" s="2" t="s">
        <v>45</v>
      </c>
      <c r="C38" s="5">
        <v>8868106</v>
      </c>
      <c r="D38" s="5"/>
      <c r="E38" s="5">
        <v>65854388596</v>
      </c>
      <c r="F38" s="5"/>
      <c r="G38" s="5">
        <v>83490092426.040298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8868106</v>
      </c>
      <c r="R38" s="5"/>
      <c r="S38" s="5">
        <v>9035</v>
      </c>
      <c r="T38" s="5"/>
      <c r="U38" s="5">
        <v>65854388596</v>
      </c>
      <c r="V38" s="5"/>
      <c r="W38" s="5">
        <v>79646603850.625504</v>
      </c>
      <c r="X38" s="5"/>
      <c r="Y38" s="11">
        <v>9.1066156263196526E-3</v>
      </c>
      <c r="AA38" s="11"/>
      <c r="AB38" s="12"/>
    </row>
    <row r="39" spans="1:28" x14ac:dyDescent="0.55000000000000004">
      <c r="A39" s="2" t="s">
        <v>46</v>
      </c>
      <c r="C39" s="5">
        <v>2306861</v>
      </c>
      <c r="D39" s="5"/>
      <c r="E39" s="5">
        <v>11246374053</v>
      </c>
      <c r="F39" s="5"/>
      <c r="G39" s="5">
        <v>26371054536.075001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2306861</v>
      </c>
      <c r="R39" s="5"/>
      <c r="S39" s="5">
        <v>12960</v>
      </c>
      <c r="T39" s="5"/>
      <c r="U39" s="5">
        <v>11246374053</v>
      </c>
      <c r="V39" s="5"/>
      <c r="W39" s="5">
        <v>29719031894.568001</v>
      </c>
      <c r="X39" s="5"/>
      <c r="Y39" s="11">
        <v>3.3980080400884492E-3</v>
      </c>
      <c r="AA39" s="11"/>
      <c r="AB39" s="12"/>
    </row>
    <row r="40" spans="1:28" x14ac:dyDescent="0.55000000000000004">
      <c r="A40" s="2" t="s">
        <v>47</v>
      </c>
      <c r="C40" s="5">
        <v>15509000</v>
      </c>
      <c r="D40" s="5"/>
      <c r="E40" s="5">
        <v>72566672762</v>
      </c>
      <c r="F40" s="5"/>
      <c r="G40" s="5">
        <v>109674556395.3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15509000</v>
      </c>
      <c r="R40" s="5"/>
      <c r="S40" s="5">
        <v>8840</v>
      </c>
      <c r="T40" s="5"/>
      <c r="U40" s="5">
        <v>72566672762</v>
      </c>
      <c r="V40" s="5"/>
      <c r="W40" s="5">
        <v>136283817618</v>
      </c>
      <c r="X40" s="5"/>
      <c r="Y40" s="11">
        <v>1.5582388741423148E-2</v>
      </c>
      <c r="AA40" s="11"/>
      <c r="AB40" s="12"/>
    </row>
    <row r="41" spans="1:28" x14ac:dyDescent="0.55000000000000004">
      <c r="A41" s="2" t="s">
        <v>48</v>
      </c>
      <c r="C41" s="5">
        <v>38128381</v>
      </c>
      <c r="D41" s="5"/>
      <c r="E41" s="5">
        <v>206691547546</v>
      </c>
      <c r="F41" s="5"/>
      <c r="G41" s="5">
        <v>220965844885.681</v>
      </c>
      <c r="H41" s="5"/>
      <c r="I41" s="5">
        <v>68359</v>
      </c>
      <c r="J41" s="5"/>
      <c r="K41" s="5">
        <v>421486057</v>
      </c>
      <c r="L41" s="5"/>
      <c r="M41" s="5">
        <v>-1</v>
      </c>
      <c r="N41" s="5"/>
      <c r="O41" s="5">
        <v>1</v>
      </c>
      <c r="P41" s="5"/>
      <c r="Q41" s="5">
        <v>38196739</v>
      </c>
      <c r="R41" s="5"/>
      <c r="S41" s="5">
        <v>6600</v>
      </c>
      <c r="T41" s="5"/>
      <c r="U41" s="5">
        <v>207113028181</v>
      </c>
      <c r="V41" s="5"/>
      <c r="W41" s="5">
        <v>250598491459.47</v>
      </c>
      <c r="X41" s="5"/>
      <c r="Y41" s="11">
        <v>2.8652874421826572E-2</v>
      </c>
      <c r="AA41" s="11"/>
      <c r="AB41" s="12"/>
    </row>
    <row r="42" spans="1:28" x14ac:dyDescent="0.55000000000000004">
      <c r="A42" s="2" t="s">
        <v>49</v>
      </c>
      <c r="C42" s="5">
        <v>11849128</v>
      </c>
      <c r="D42" s="5"/>
      <c r="E42" s="5">
        <v>37397272586</v>
      </c>
      <c r="F42" s="5"/>
      <c r="G42" s="5">
        <v>74205341836.919998</v>
      </c>
      <c r="H42" s="5"/>
      <c r="I42" s="5">
        <v>0</v>
      </c>
      <c r="J42" s="5"/>
      <c r="K42" s="5">
        <v>0</v>
      </c>
      <c r="L42" s="5"/>
      <c r="M42" s="5">
        <v>-1</v>
      </c>
      <c r="N42" s="5"/>
      <c r="O42" s="5">
        <v>1</v>
      </c>
      <c r="P42" s="5"/>
      <c r="Q42" s="5">
        <v>11849127</v>
      </c>
      <c r="R42" s="5"/>
      <c r="S42" s="5">
        <v>7600</v>
      </c>
      <c r="T42" s="5"/>
      <c r="U42" s="5">
        <v>37397269430</v>
      </c>
      <c r="V42" s="5"/>
      <c r="W42" s="5">
        <v>89517547677.059998</v>
      </c>
      <c r="X42" s="5"/>
      <c r="Y42" s="11">
        <v>1.0235237399884778E-2</v>
      </c>
      <c r="AA42" s="11"/>
      <c r="AB42" s="12"/>
    </row>
    <row r="43" spans="1:28" x14ac:dyDescent="0.55000000000000004">
      <c r="A43" s="2" t="s">
        <v>50</v>
      </c>
      <c r="C43" s="5">
        <v>16729798</v>
      </c>
      <c r="D43" s="5"/>
      <c r="E43" s="5">
        <v>330654713972</v>
      </c>
      <c r="F43" s="5"/>
      <c r="G43" s="5">
        <v>216359626681.71899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16729798</v>
      </c>
      <c r="R43" s="5"/>
      <c r="S43" s="5">
        <v>16080</v>
      </c>
      <c r="T43" s="5"/>
      <c r="U43" s="5">
        <v>330654713972</v>
      </c>
      <c r="V43" s="5"/>
      <c r="W43" s="5">
        <v>267414511686.552</v>
      </c>
      <c r="X43" s="5"/>
      <c r="Y43" s="11">
        <v>3.0575580791826425E-2</v>
      </c>
      <c r="AA43" s="11"/>
      <c r="AB43" s="12"/>
    </row>
    <row r="44" spans="1:28" x14ac:dyDescent="0.55000000000000004">
      <c r="A44" s="2" t="s">
        <v>51</v>
      </c>
      <c r="C44" s="5">
        <v>8700000</v>
      </c>
      <c r="D44" s="5"/>
      <c r="E44" s="5">
        <v>34862392156</v>
      </c>
      <c r="F44" s="5"/>
      <c r="G44" s="5">
        <v>114589113750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8700000</v>
      </c>
      <c r="R44" s="5"/>
      <c r="S44" s="5">
        <v>14800</v>
      </c>
      <c r="T44" s="5"/>
      <c r="U44" s="5">
        <v>34862392156</v>
      </c>
      <c r="V44" s="5"/>
      <c r="W44" s="5">
        <v>127993878000</v>
      </c>
      <c r="X44" s="5"/>
      <c r="Y44" s="11">
        <v>1.4634535474407389E-2</v>
      </c>
      <c r="AA44" s="11"/>
      <c r="AB44" s="12"/>
    </row>
    <row r="45" spans="1:28" x14ac:dyDescent="0.55000000000000004">
      <c r="A45" s="2" t="s">
        <v>52</v>
      </c>
      <c r="C45" s="5">
        <v>20999849</v>
      </c>
      <c r="D45" s="5"/>
      <c r="E45" s="5">
        <v>232094003354</v>
      </c>
      <c r="F45" s="5"/>
      <c r="G45" s="5">
        <v>227327659894.12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20999849</v>
      </c>
      <c r="R45" s="5"/>
      <c r="S45" s="5">
        <v>12900</v>
      </c>
      <c r="T45" s="5"/>
      <c r="U45" s="5">
        <v>232094003354</v>
      </c>
      <c r="V45" s="5"/>
      <c r="W45" s="5">
        <v>269286208690.005</v>
      </c>
      <c r="X45" s="5"/>
      <c r="Y45" s="11">
        <v>3.0789586466335131E-2</v>
      </c>
      <c r="AA45" s="11"/>
      <c r="AB45" s="12"/>
    </row>
    <row r="46" spans="1:28" x14ac:dyDescent="0.55000000000000004">
      <c r="A46" s="2" t="s">
        <v>53</v>
      </c>
      <c r="C46" s="5">
        <v>5000</v>
      </c>
      <c r="D46" s="5"/>
      <c r="E46" s="5">
        <v>2538465929</v>
      </c>
      <c r="F46" s="5"/>
      <c r="G46" s="5">
        <v>5165885156.25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5000</v>
      </c>
      <c r="R46" s="5"/>
      <c r="S46" s="5">
        <v>1038000</v>
      </c>
      <c r="T46" s="5"/>
      <c r="U46" s="5">
        <v>2538465929</v>
      </c>
      <c r="V46" s="5"/>
      <c r="W46" s="5">
        <v>5188378125</v>
      </c>
      <c r="X46" s="5"/>
      <c r="Y46" s="11">
        <v>5.932276208159878E-4</v>
      </c>
      <c r="AA46" s="11"/>
      <c r="AB46" s="12"/>
    </row>
    <row r="47" spans="1:28" x14ac:dyDescent="0.55000000000000004">
      <c r="A47" s="2" t="s">
        <v>54</v>
      </c>
      <c r="C47" s="5">
        <v>15000</v>
      </c>
      <c r="D47" s="5"/>
      <c r="E47" s="5">
        <v>16020000000</v>
      </c>
      <c r="F47" s="5"/>
      <c r="G47" s="5">
        <v>15460650000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15000</v>
      </c>
      <c r="R47" s="5"/>
      <c r="S47" s="5">
        <v>1039000</v>
      </c>
      <c r="T47" s="5"/>
      <c r="U47" s="5">
        <v>16020000000</v>
      </c>
      <c r="V47" s="5"/>
      <c r="W47" s="5">
        <v>15565518750</v>
      </c>
      <c r="X47" s="5"/>
      <c r="Y47" s="11">
        <v>1.7797268110309806E-3</v>
      </c>
      <c r="AA47" s="11"/>
      <c r="AB47" s="12"/>
    </row>
    <row r="48" spans="1:28" x14ac:dyDescent="0.55000000000000004">
      <c r="A48" s="2" t="s">
        <v>55</v>
      </c>
      <c r="C48" s="5">
        <v>1600</v>
      </c>
      <c r="D48" s="5"/>
      <c r="E48" s="5">
        <v>1007780969</v>
      </c>
      <c r="F48" s="5"/>
      <c r="G48" s="5">
        <v>1647538000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1600</v>
      </c>
      <c r="R48" s="5"/>
      <c r="S48" s="5">
        <v>1040499</v>
      </c>
      <c r="T48" s="5"/>
      <c r="U48" s="5">
        <v>1007780969</v>
      </c>
      <c r="V48" s="5"/>
      <c r="W48" s="5">
        <v>1662717402</v>
      </c>
      <c r="X48" s="5"/>
      <c r="Y48" s="11">
        <v>1.9011141144956552E-4</v>
      </c>
      <c r="AA48" s="11"/>
      <c r="AB48" s="12"/>
    </row>
    <row r="49" spans="1:28" x14ac:dyDescent="0.55000000000000004">
      <c r="A49" s="2" t="s">
        <v>56</v>
      </c>
      <c r="C49" s="5">
        <v>20</v>
      </c>
      <c r="D49" s="5"/>
      <c r="E49" s="5">
        <v>1341201</v>
      </c>
      <c r="F49" s="5"/>
      <c r="G49" s="5">
        <v>1051704.8999999999</v>
      </c>
      <c r="H49" s="5"/>
      <c r="I49" s="5">
        <v>0</v>
      </c>
      <c r="J49" s="5"/>
      <c r="K49" s="5">
        <v>0</v>
      </c>
      <c r="L49" s="5"/>
      <c r="M49" s="5">
        <v>-20</v>
      </c>
      <c r="N49" s="5"/>
      <c r="O49" s="5">
        <v>1112344</v>
      </c>
      <c r="P49" s="5"/>
      <c r="Q49" s="5">
        <v>0</v>
      </c>
      <c r="R49" s="5"/>
      <c r="S49" s="5">
        <v>0</v>
      </c>
      <c r="T49" s="5"/>
      <c r="U49" s="5">
        <v>0</v>
      </c>
      <c r="V49" s="5"/>
      <c r="W49" s="5">
        <v>0</v>
      </c>
      <c r="X49" s="5"/>
      <c r="Y49" s="11">
        <v>0</v>
      </c>
      <c r="AA49" s="11"/>
      <c r="AB49" s="12"/>
    </row>
    <row r="50" spans="1:28" x14ac:dyDescent="0.55000000000000004">
      <c r="A50" s="2" t="s">
        <v>57</v>
      </c>
      <c r="C50" s="5">
        <v>5856078</v>
      </c>
      <c r="D50" s="5"/>
      <c r="E50" s="5">
        <v>203043651941</v>
      </c>
      <c r="F50" s="5"/>
      <c r="G50" s="5">
        <v>163052773748.55899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5856078</v>
      </c>
      <c r="R50" s="5"/>
      <c r="S50" s="5">
        <v>38000</v>
      </c>
      <c r="T50" s="5"/>
      <c r="U50" s="5">
        <v>203043651941</v>
      </c>
      <c r="V50" s="5"/>
      <c r="W50" s="5">
        <v>221206904764.20001</v>
      </c>
      <c r="X50" s="5"/>
      <c r="Y50" s="11">
        <v>2.5292305737900544E-2</v>
      </c>
      <c r="AA50" s="11"/>
      <c r="AB50" s="12"/>
    </row>
    <row r="51" spans="1:28" x14ac:dyDescent="0.55000000000000004">
      <c r="A51" s="2" t="s">
        <v>58</v>
      </c>
      <c r="C51" s="5">
        <v>4524696</v>
      </c>
      <c r="D51" s="5"/>
      <c r="E51" s="5">
        <v>113744890355</v>
      </c>
      <c r="F51" s="5"/>
      <c r="G51" s="5">
        <v>105247912975.92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4524696</v>
      </c>
      <c r="R51" s="5"/>
      <c r="S51" s="5">
        <v>25550</v>
      </c>
      <c r="T51" s="5"/>
      <c r="U51" s="5">
        <v>113744890355</v>
      </c>
      <c r="V51" s="5"/>
      <c r="W51" s="5">
        <v>114918127202.34</v>
      </c>
      <c r="X51" s="5"/>
      <c r="Y51" s="11">
        <v>1.3139483196181504E-2</v>
      </c>
      <c r="AA51" s="11"/>
      <c r="AB51" s="12"/>
    </row>
    <row r="52" spans="1:28" x14ac:dyDescent="0.55000000000000004">
      <c r="A52" s="2" t="s">
        <v>59</v>
      </c>
      <c r="C52" s="5">
        <v>201089</v>
      </c>
      <c r="D52" s="5"/>
      <c r="E52" s="5">
        <v>3939740821</v>
      </c>
      <c r="F52" s="5"/>
      <c r="G52" s="5">
        <v>3917893400.8200002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201089</v>
      </c>
      <c r="R52" s="5"/>
      <c r="S52" s="5">
        <v>26400</v>
      </c>
      <c r="T52" s="5"/>
      <c r="U52" s="5">
        <v>3939740821</v>
      </c>
      <c r="V52" s="5"/>
      <c r="W52" s="5">
        <v>5277162539.8800001</v>
      </c>
      <c r="X52" s="5"/>
      <c r="Y52" s="11">
        <v>6.0337903344164368E-4</v>
      </c>
      <c r="AA52" s="11"/>
      <c r="AB52" s="12"/>
    </row>
    <row r="53" spans="1:28" x14ac:dyDescent="0.55000000000000004">
      <c r="A53" s="2" t="s">
        <v>60</v>
      </c>
      <c r="C53" s="5">
        <v>9347168</v>
      </c>
      <c r="D53" s="5"/>
      <c r="E53" s="5">
        <v>60011895040</v>
      </c>
      <c r="F53" s="5"/>
      <c r="G53" s="5">
        <v>120241978966.526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9347168</v>
      </c>
      <c r="R53" s="5"/>
      <c r="S53" s="5">
        <v>14520</v>
      </c>
      <c r="T53" s="5"/>
      <c r="U53" s="5">
        <v>60011895040</v>
      </c>
      <c r="V53" s="5"/>
      <c r="W53" s="5">
        <v>134913340127.808</v>
      </c>
      <c r="X53" s="5"/>
      <c r="Y53" s="11">
        <v>1.5425691391827319E-2</v>
      </c>
      <c r="AA53" s="11"/>
      <c r="AB53" s="12"/>
    </row>
    <row r="54" spans="1:28" x14ac:dyDescent="0.55000000000000004">
      <c r="A54" s="2" t="s">
        <v>61</v>
      </c>
      <c r="C54" s="5">
        <v>1620000</v>
      </c>
      <c r="D54" s="5"/>
      <c r="E54" s="5">
        <v>43067129102</v>
      </c>
      <c r="F54" s="5"/>
      <c r="G54" s="5">
        <v>31530868380</v>
      </c>
      <c r="H54" s="5"/>
      <c r="I54" s="5">
        <v>6050000</v>
      </c>
      <c r="J54" s="5"/>
      <c r="K54" s="5">
        <v>30905709290</v>
      </c>
      <c r="L54" s="5"/>
      <c r="M54" s="5">
        <v>0</v>
      </c>
      <c r="N54" s="5"/>
      <c r="O54" s="5">
        <v>0</v>
      </c>
      <c r="P54" s="5"/>
      <c r="Q54" s="5">
        <v>7670000</v>
      </c>
      <c r="R54" s="5"/>
      <c r="S54" s="5">
        <v>8416</v>
      </c>
      <c r="T54" s="5"/>
      <c r="U54" s="5">
        <v>73972838392</v>
      </c>
      <c r="V54" s="5"/>
      <c r="W54" s="5">
        <v>64166643216</v>
      </c>
      <c r="X54" s="5"/>
      <c r="Y54" s="11">
        <v>7.3366713400010762E-3</v>
      </c>
      <c r="AA54" s="11"/>
      <c r="AB54" s="12"/>
    </row>
    <row r="55" spans="1:28" x14ac:dyDescent="0.55000000000000004">
      <c r="A55" s="2" t="s">
        <v>62</v>
      </c>
      <c r="C55" s="5">
        <v>6000000</v>
      </c>
      <c r="D55" s="5"/>
      <c r="E55" s="5">
        <v>47445240761</v>
      </c>
      <c r="F55" s="5"/>
      <c r="G55" s="5">
        <v>37885233600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6000000</v>
      </c>
      <c r="R55" s="5"/>
      <c r="S55" s="5">
        <v>7210</v>
      </c>
      <c r="T55" s="5"/>
      <c r="U55" s="5">
        <v>47445240761</v>
      </c>
      <c r="V55" s="5"/>
      <c r="W55" s="5">
        <v>43002603000</v>
      </c>
      <c r="X55" s="5"/>
      <c r="Y55" s="11">
        <v>4.9168220303111498E-3</v>
      </c>
      <c r="AA55" s="11"/>
      <c r="AB55" s="12"/>
    </row>
    <row r="56" spans="1:28" x14ac:dyDescent="0.55000000000000004">
      <c r="A56" s="2" t="s">
        <v>63</v>
      </c>
      <c r="C56" s="5">
        <v>3000000</v>
      </c>
      <c r="D56" s="5"/>
      <c r="E56" s="5">
        <v>15034638862</v>
      </c>
      <c r="F56" s="5"/>
      <c r="G56" s="5">
        <v>12525030000</v>
      </c>
      <c r="H56" s="5"/>
      <c r="I56" s="5">
        <v>10000000</v>
      </c>
      <c r="J56" s="5"/>
      <c r="K56" s="5">
        <v>42238317600</v>
      </c>
      <c r="L56" s="5"/>
      <c r="M56" s="5">
        <v>0</v>
      </c>
      <c r="N56" s="5"/>
      <c r="O56" s="5">
        <v>0</v>
      </c>
      <c r="P56" s="5"/>
      <c r="Q56" s="5">
        <v>13000000</v>
      </c>
      <c r="R56" s="5"/>
      <c r="S56" s="5">
        <v>5210</v>
      </c>
      <c r="T56" s="5"/>
      <c r="U56" s="5">
        <v>57272956462</v>
      </c>
      <c r="V56" s="5"/>
      <c r="W56" s="5">
        <v>67327006500</v>
      </c>
      <c r="X56" s="5"/>
      <c r="Y56" s="11">
        <v>7.6980202522647758E-3</v>
      </c>
      <c r="AA56" s="11"/>
      <c r="AB56" s="12"/>
    </row>
    <row r="57" spans="1:28" x14ac:dyDescent="0.55000000000000004">
      <c r="A57" s="2" t="s">
        <v>64</v>
      </c>
      <c r="C57" s="5">
        <v>3155000</v>
      </c>
      <c r="D57" s="5"/>
      <c r="E57" s="5">
        <v>95867609312</v>
      </c>
      <c r="F57" s="5"/>
      <c r="G57" s="5">
        <v>59466014367.75</v>
      </c>
      <c r="H57" s="5"/>
      <c r="I57" s="5">
        <v>22000</v>
      </c>
      <c r="J57" s="5"/>
      <c r="K57" s="5">
        <v>464342427</v>
      </c>
      <c r="L57" s="5"/>
      <c r="M57" s="5">
        <v>0</v>
      </c>
      <c r="N57" s="5"/>
      <c r="O57" s="5">
        <v>0</v>
      </c>
      <c r="P57" s="5"/>
      <c r="Q57" s="5">
        <v>3177000</v>
      </c>
      <c r="R57" s="5"/>
      <c r="S57" s="5">
        <v>24670</v>
      </c>
      <c r="T57" s="5"/>
      <c r="U57" s="5">
        <v>96331951739</v>
      </c>
      <c r="V57" s="5"/>
      <c r="W57" s="5">
        <v>77910249289.5</v>
      </c>
      <c r="X57" s="5"/>
      <c r="Y57" s="11">
        <v>8.9080847057943727E-3</v>
      </c>
      <c r="AA57" s="11"/>
      <c r="AB57" s="12"/>
    </row>
    <row r="58" spans="1:28" x14ac:dyDescent="0.55000000000000004">
      <c r="A58" s="2" t="s">
        <v>65</v>
      </c>
      <c r="C58" s="5">
        <v>81785</v>
      </c>
      <c r="D58" s="5"/>
      <c r="E58" s="5">
        <v>609083570</v>
      </c>
      <c r="F58" s="5"/>
      <c r="G58" s="5">
        <v>1144599881.4607501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81785</v>
      </c>
      <c r="R58" s="5"/>
      <c r="S58" s="5">
        <v>20090</v>
      </c>
      <c r="T58" s="5"/>
      <c r="U58" s="5">
        <v>609083570</v>
      </c>
      <c r="V58" s="5"/>
      <c r="W58" s="5">
        <v>1633284439.1324999</v>
      </c>
      <c r="X58" s="5"/>
      <c r="Y58" s="11">
        <v>1.8674611190608778E-4</v>
      </c>
      <c r="AA58" s="11"/>
      <c r="AB58" s="12"/>
    </row>
    <row r="59" spans="1:28" x14ac:dyDescent="0.55000000000000004">
      <c r="A59" s="2" t="s">
        <v>66</v>
      </c>
      <c r="C59" s="5">
        <v>459854</v>
      </c>
      <c r="D59" s="5"/>
      <c r="E59" s="5">
        <v>2954938588</v>
      </c>
      <c r="F59" s="5"/>
      <c r="G59" s="5">
        <v>12055112433.3564</v>
      </c>
      <c r="H59" s="5"/>
      <c r="I59" s="5">
        <v>0</v>
      </c>
      <c r="J59" s="5"/>
      <c r="K59" s="5">
        <v>0</v>
      </c>
      <c r="L59" s="5"/>
      <c r="M59" s="5">
        <v>-131387</v>
      </c>
      <c r="N59" s="5"/>
      <c r="O59" s="5">
        <v>3801396423</v>
      </c>
      <c r="P59" s="5"/>
      <c r="Q59" s="5">
        <v>328467</v>
      </c>
      <c r="R59" s="5"/>
      <c r="S59" s="5">
        <v>43582</v>
      </c>
      <c r="T59" s="5"/>
      <c r="U59" s="5">
        <v>2110669503</v>
      </c>
      <c r="V59" s="5"/>
      <c r="W59" s="5">
        <v>14230073063.675699</v>
      </c>
      <c r="X59" s="5"/>
      <c r="Y59" s="11">
        <v>1.6270349200121202E-3</v>
      </c>
      <c r="AA59" s="11"/>
      <c r="AB59" s="12"/>
    </row>
    <row r="60" spans="1:28" x14ac:dyDescent="0.55000000000000004">
      <c r="A60" s="2" t="s">
        <v>67</v>
      </c>
      <c r="C60" s="5">
        <v>1900793</v>
      </c>
      <c r="D60" s="5"/>
      <c r="E60" s="5">
        <v>59548429102</v>
      </c>
      <c r="F60" s="5"/>
      <c r="G60" s="5">
        <v>56382181124.435997</v>
      </c>
      <c r="H60" s="5"/>
      <c r="I60" s="5">
        <v>0</v>
      </c>
      <c r="J60" s="5"/>
      <c r="K60" s="5">
        <v>0</v>
      </c>
      <c r="L60" s="5"/>
      <c r="M60" s="5">
        <v>-900000</v>
      </c>
      <c r="N60" s="5"/>
      <c r="O60" s="5">
        <v>28813533421</v>
      </c>
      <c r="P60" s="5"/>
      <c r="Q60" s="5">
        <v>1000793</v>
      </c>
      <c r="R60" s="5"/>
      <c r="S60" s="5">
        <v>31400</v>
      </c>
      <c r="T60" s="5"/>
      <c r="U60" s="5">
        <v>31353046337</v>
      </c>
      <c r="V60" s="5"/>
      <c r="W60" s="5">
        <v>31237922043.810001</v>
      </c>
      <c r="X60" s="5"/>
      <c r="Y60" s="11">
        <v>3.5716745631920776E-3</v>
      </c>
      <c r="AA60" s="11"/>
      <c r="AB60" s="12"/>
    </row>
    <row r="61" spans="1:28" x14ac:dyDescent="0.55000000000000004">
      <c r="A61" s="2" t="s">
        <v>68</v>
      </c>
      <c r="C61" s="5">
        <v>5193373</v>
      </c>
      <c r="D61" s="5"/>
      <c r="E61" s="5">
        <v>132042018679</v>
      </c>
      <c r="F61" s="5"/>
      <c r="G61" s="5">
        <v>112025651745.105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5193373</v>
      </c>
      <c r="R61" s="5"/>
      <c r="S61" s="5">
        <v>24740</v>
      </c>
      <c r="T61" s="5"/>
      <c r="U61" s="5">
        <v>132042018679</v>
      </c>
      <c r="V61" s="5"/>
      <c r="W61" s="5">
        <v>127719567934.28101</v>
      </c>
      <c r="X61" s="5"/>
      <c r="Y61" s="11">
        <v>1.4603171471296618E-2</v>
      </c>
      <c r="AA61" s="11"/>
      <c r="AB61" s="12"/>
    </row>
    <row r="62" spans="1:28" x14ac:dyDescent="0.55000000000000004">
      <c r="A62" s="2" t="s">
        <v>69</v>
      </c>
      <c r="C62" s="5">
        <v>32145484</v>
      </c>
      <c r="D62" s="5"/>
      <c r="E62" s="5">
        <v>249506365956</v>
      </c>
      <c r="F62" s="5"/>
      <c r="G62" s="5">
        <v>488579998880.35797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32145484</v>
      </c>
      <c r="R62" s="5"/>
      <c r="S62" s="5">
        <v>15310</v>
      </c>
      <c r="T62" s="5"/>
      <c r="U62" s="5">
        <v>249506365956</v>
      </c>
      <c r="V62" s="5"/>
      <c r="W62" s="5">
        <v>489219083247.76202</v>
      </c>
      <c r="X62" s="5"/>
      <c r="Y62" s="11">
        <v>5.5936222422657084E-2</v>
      </c>
      <c r="AA62" s="11"/>
      <c r="AB62" s="12"/>
    </row>
    <row r="63" spans="1:28" x14ac:dyDescent="0.55000000000000004">
      <c r="A63" s="2" t="s">
        <v>70</v>
      </c>
      <c r="C63" s="5">
        <v>12873042</v>
      </c>
      <c r="D63" s="5"/>
      <c r="E63" s="5">
        <v>165781360917</v>
      </c>
      <c r="F63" s="5"/>
      <c r="G63" s="5">
        <v>359580171942.81</v>
      </c>
      <c r="H63" s="5"/>
      <c r="I63" s="5">
        <v>0</v>
      </c>
      <c r="J63" s="5"/>
      <c r="K63" s="5">
        <v>0</v>
      </c>
      <c r="L63" s="5"/>
      <c r="M63" s="5">
        <v>-1171735</v>
      </c>
      <c r="N63" s="5"/>
      <c r="O63" s="5">
        <v>42817130165</v>
      </c>
      <c r="P63" s="5"/>
      <c r="Q63" s="5">
        <v>11701307</v>
      </c>
      <c r="R63" s="5"/>
      <c r="S63" s="5">
        <v>36170</v>
      </c>
      <c r="T63" s="5"/>
      <c r="U63" s="5">
        <v>150691545871</v>
      </c>
      <c r="V63" s="5"/>
      <c r="W63" s="5">
        <v>420718018358.57001</v>
      </c>
      <c r="X63" s="5"/>
      <c r="Y63" s="11">
        <v>4.8103962944156378E-2</v>
      </c>
      <c r="AA63" s="11"/>
      <c r="AB63" s="12"/>
    </row>
    <row r="64" spans="1:28" x14ac:dyDescent="0.55000000000000004">
      <c r="A64" s="2" t="s">
        <v>71</v>
      </c>
      <c r="C64" s="5">
        <v>38505742</v>
      </c>
      <c r="D64" s="5"/>
      <c r="E64" s="5">
        <v>224395427925</v>
      </c>
      <c r="F64" s="5"/>
      <c r="G64" s="5">
        <v>385062926321.10602</v>
      </c>
      <c r="H64" s="5"/>
      <c r="I64" s="5">
        <v>0</v>
      </c>
      <c r="J64" s="5"/>
      <c r="K64" s="5">
        <v>0</v>
      </c>
      <c r="L64" s="5"/>
      <c r="M64" s="5">
        <v>-1</v>
      </c>
      <c r="N64" s="5"/>
      <c r="O64" s="5">
        <v>1</v>
      </c>
      <c r="P64" s="5"/>
      <c r="Q64" s="5">
        <v>38505741</v>
      </c>
      <c r="R64" s="5"/>
      <c r="S64" s="5">
        <v>10580</v>
      </c>
      <c r="T64" s="5"/>
      <c r="U64" s="5">
        <v>224395422097</v>
      </c>
      <c r="V64" s="5"/>
      <c r="W64" s="5">
        <v>404966764878.30902</v>
      </c>
      <c r="X64" s="5"/>
      <c r="Y64" s="11">
        <v>4.6302999636963965E-2</v>
      </c>
      <c r="AA64" s="11"/>
      <c r="AB64" s="12"/>
    </row>
    <row r="65" spans="1:28" x14ac:dyDescent="0.55000000000000004">
      <c r="A65" s="2" t="s">
        <v>72</v>
      </c>
      <c r="C65" s="5">
        <v>11601078</v>
      </c>
      <c r="D65" s="5"/>
      <c r="E65" s="5">
        <v>34719412961</v>
      </c>
      <c r="F65" s="5"/>
      <c r="G65" s="5">
        <v>39266635649.989502</v>
      </c>
      <c r="H65" s="5"/>
      <c r="I65" s="5">
        <v>0</v>
      </c>
      <c r="J65" s="5"/>
      <c r="K65" s="5">
        <v>0</v>
      </c>
      <c r="L65" s="5"/>
      <c r="M65" s="5">
        <v>-11601078</v>
      </c>
      <c r="N65" s="5"/>
      <c r="O65" s="5">
        <v>50112646056</v>
      </c>
      <c r="P65" s="5"/>
      <c r="Q65" s="5">
        <v>0</v>
      </c>
      <c r="R65" s="5"/>
      <c r="S65" s="5">
        <v>0</v>
      </c>
      <c r="T65" s="5"/>
      <c r="U65" s="5">
        <v>0</v>
      </c>
      <c r="V65" s="5"/>
      <c r="W65" s="5">
        <v>0</v>
      </c>
      <c r="X65" s="5"/>
      <c r="Y65" s="11">
        <v>0</v>
      </c>
      <c r="AA65" s="11"/>
      <c r="AB65" s="12"/>
    </row>
    <row r="66" spans="1:28" x14ac:dyDescent="0.55000000000000004">
      <c r="A66" s="2" t="s">
        <v>73</v>
      </c>
      <c r="C66" s="5">
        <v>8293376</v>
      </c>
      <c r="D66" s="5"/>
      <c r="E66" s="5">
        <v>39311520349</v>
      </c>
      <c r="F66" s="5"/>
      <c r="G66" s="5">
        <v>75597758885.376007</v>
      </c>
      <c r="H66" s="5"/>
      <c r="I66" s="5">
        <v>0</v>
      </c>
      <c r="J66" s="5"/>
      <c r="K66" s="5">
        <v>0</v>
      </c>
      <c r="L66" s="5"/>
      <c r="M66" s="5">
        <v>0</v>
      </c>
      <c r="N66" s="5"/>
      <c r="O66" s="5">
        <v>0</v>
      </c>
      <c r="P66" s="5"/>
      <c r="Q66" s="5">
        <v>8293376</v>
      </c>
      <c r="R66" s="5"/>
      <c r="S66" s="5">
        <v>9310</v>
      </c>
      <c r="T66" s="5"/>
      <c r="U66" s="5">
        <v>39311520349</v>
      </c>
      <c r="V66" s="5"/>
      <c r="W66" s="5">
        <v>76751923143.167999</v>
      </c>
      <c r="X66" s="5"/>
      <c r="Y66" s="11">
        <v>8.7756442692335773E-3</v>
      </c>
      <c r="AA66" s="11"/>
      <c r="AB66" s="12"/>
    </row>
    <row r="67" spans="1:28" x14ac:dyDescent="0.55000000000000004">
      <c r="A67" s="2" t="s">
        <v>74</v>
      </c>
      <c r="C67" s="5">
        <v>5000000</v>
      </c>
      <c r="D67" s="5"/>
      <c r="E67" s="5">
        <v>91084448000</v>
      </c>
      <c r="F67" s="5"/>
      <c r="G67" s="5">
        <v>98410950000</v>
      </c>
      <c r="H67" s="5"/>
      <c r="I67" s="5">
        <v>0</v>
      </c>
      <c r="J67" s="5"/>
      <c r="K67" s="5">
        <v>0</v>
      </c>
      <c r="L67" s="5"/>
      <c r="M67" s="5">
        <v>0</v>
      </c>
      <c r="N67" s="5"/>
      <c r="O67" s="5">
        <v>0</v>
      </c>
      <c r="P67" s="5"/>
      <c r="Q67" s="5">
        <v>5000000</v>
      </c>
      <c r="R67" s="5"/>
      <c r="S67" s="5">
        <v>25490</v>
      </c>
      <c r="T67" s="5"/>
      <c r="U67" s="5">
        <v>91084448000</v>
      </c>
      <c r="V67" s="5"/>
      <c r="W67" s="5">
        <v>126691672500</v>
      </c>
      <c r="X67" s="5"/>
      <c r="Y67" s="11">
        <v>1.4485644192398429E-2</v>
      </c>
      <c r="AA67" s="11"/>
      <c r="AB67" s="12"/>
    </row>
    <row r="68" spans="1:28" x14ac:dyDescent="0.55000000000000004">
      <c r="A68" s="2" t="s">
        <v>75</v>
      </c>
      <c r="C68" s="5">
        <v>1933513</v>
      </c>
      <c r="D68" s="5"/>
      <c r="E68" s="5">
        <v>4257676057</v>
      </c>
      <c r="F68" s="5"/>
      <c r="G68" s="5">
        <v>6065859134.1834002</v>
      </c>
      <c r="H68" s="5"/>
      <c r="I68" s="5">
        <v>0</v>
      </c>
      <c r="J68" s="5"/>
      <c r="K68" s="5">
        <v>0</v>
      </c>
      <c r="L68" s="5"/>
      <c r="M68" s="5">
        <v>-1933513</v>
      </c>
      <c r="N68" s="5"/>
      <c r="O68" s="5">
        <v>9085000528</v>
      </c>
      <c r="P68" s="5"/>
      <c r="Q68" s="5">
        <v>0</v>
      </c>
      <c r="R68" s="5"/>
      <c r="S68" s="5">
        <v>0</v>
      </c>
      <c r="T68" s="5"/>
      <c r="U68" s="5">
        <v>0</v>
      </c>
      <c r="V68" s="5"/>
      <c r="W68" s="5">
        <v>0</v>
      </c>
      <c r="X68" s="5"/>
      <c r="Y68" s="11">
        <v>0</v>
      </c>
      <c r="AA68" s="11"/>
      <c r="AB68" s="12"/>
    </row>
    <row r="69" spans="1:28" x14ac:dyDescent="0.55000000000000004">
      <c r="A69" s="2" t="s">
        <v>76</v>
      </c>
      <c r="C69" s="5">
        <v>76163</v>
      </c>
      <c r="D69" s="5"/>
      <c r="E69" s="5">
        <v>11346256841</v>
      </c>
      <c r="F69" s="5"/>
      <c r="G69" s="5">
        <v>11020322876.634001</v>
      </c>
      <c r="H69" s="5"/>
      <c r="I69" s="5">
        <v>89261</v>
      </c>
      <c r="J69" s="5"/>
      <c r="K69" s="5">
        <v>14739702523</v>
      </c>
      <c r="L69" s="5"/>
      <c r="M69" s="5">
        <v>0</v>
      </c>
      <c r="N69" s="5"/>
      <c r="O69" s="5">
        <v>0</v>
      </c>
      <c r="P69" s="5"/>
      <c r="Q69" s="5">
        <v>165424</v>
      </c>
      <c r="R69" s="5"/>
      <c r="S69" s="5">
        <v>171602</v>
      </c>
      <c r="T69" s="5"/>
      <c r="U69" s="5">
        <v>26085959364</v>
      </c>
      <c r="V69" s="5"/>
      <c r="W69" s="5">
        <v>28218186066.9744</v>
      </c>
      <c r="X69" s="5"/>
      <c r="Y69" s="11">
        <v>3.2264046646087651E-3</v>
      </c>
      <c r="AA69" s="11"/>
      <c r="AB69" s="12"/>
    </row>
    <row r="70" spans="1:28" x14ac:dyDescent="0.55000000000000004">
      <c r="A70" s="2" t="s">
        <v>77</v>
      </c>
      <c r="C70" s="5">
        <v>19047711</v>
      </c>
      <c r="D70" s="5"/>
      <c r="E70" s="5">
        <v>294943685093</v>
      </c>
      <c r="F70" s="5"/>
      <c r="G70" s="5">
        <v>289695969929.11499</v>
      </c>
      <c r="H70" s="5"/>
      <c r="I70" s="5">
        <v>0</v>
      </c>
      <c r="J70" s="5"/>
      <c r="K70" s="5">
        <v>0</v>
      </c>
      <c r="L70" s="5"/>
      <c r="M70" s="5">
        <v>0</v>
      </c>
      <c r="N70" s="5"/>
      <c r="O70" s="5">
        <v>0</v>
      </c>
      <c r="P70" s="5"/>
      <c r="Q70" s="5">
        <v>19047711</v>
      </c>
      <c r="R70" s="5"/>
      <c r="S70" s="5">
        <v>17500</v>
      </c>
      <c r="T70" s="5"/>
      <c r="U70" s="5">
        <v>294943685093</v>
      </c>
      <c r="V70" s="5"/>
      <c r="W70" s="5">
        <v>331351599592.125</v>
      </c>
      <c r="X70" s="5"/>
      <c r="Y70" s="11">
        <v>3.7886005287944995E-2</v>
      </c>
      <c r="AA70" s="11"/>
      <c r="AB70" s="12"/>
    </row>
    <row r="71" spans="1:28" x14ac:dyDescent="0.55000000000000004">
      <c r="A71" s="2" t="s">
        <v>78</v>
      </c>
      <c r="C71" s="5">
        <v>7313336</v>
      </c>
      <c r="D71" s="5"/>
      <c r="E71" s="5">
        <v>96236447174</v>
      </c>
      <c r="F71" s="5"/>
      <c r="G71" s="5">
        <v>51688431937.188004</v>
      </c>
      <c r="H71" s="5"/>
      <c r="I71" s="5">
        <v>0</v>
      </c>
      <c r="J71" s="5"/>
      <c r="K71" s="5">
        <v>0</v>
      </c>
      <c r="L71" s="5"/>
      <c r="M71" s="5">
        <v>0</v>
      </c>
      <c r="N71" s="5"/>
      <c r="O71" s="5">
        <v>0</v>
      </c>
      <c r="P71" s="5"/>
      <c r="Q71" s="5">
        <v>7313336</v>
      </c>
      <c r="R71" s="5"/>
      <c r="S71" s="5">
        <v>8870</v>
      </c>
      <c r="T71" s="5"/>
      <c r="U71" s="5">
        <v>96236447174</v>
      </c>
      <c r="V71" s="5"/>
      <c r="W71" s="5">
        <v>64483318042.596001</v>
      </c>
      <c r="X71" s="5"/>
      <c r="Y71" s="11">
        <v>7.372879235691767E-3</v>
      </c>
      <c r="AA71" s="11"/>
      <c r="AB71" s="12"/>
    </row>
    <row r="72" spans="1:28" x14ac:dyDescent="0.55000000000000004">
      <c r="A72" s="2" t="s">
        <v>79</v>
      </c>
      <c r="C72" s="5">
        <v>700215</v>
      </c>
      <c r="D72" s="5"/>
      <c r="E72" s="5">
        <v>3263001900</v>
      </c>
      <c r="F72" s="5"/>
      <c r="G72" s="5">
        <v>11387357071.469999</v>
      </c>
      <c r="H72" s="5"/>
      <c r="I72" s="5">
        <v>0</v>
      </c>
      <c r="J72" s="5"/>
      <c r="K72" s="5">
        <v>0</v>
      </c>
      <c r="L72" s="5"/>
      <c r="M72" s="5">
        <v>0</v>
      </c>
      <c r="N72" s="5"/>
      <c r="O72" s="5">
        <v>0</v>
      </c>
      <c r="P72" s="5"/>
      <c r="Q72" s="5">
        <v>700215</v>
      </c>
      <c r="R72" s="5"/>
      <c r="S72" s="5">
        <v>19230</v>
      </c>
      <c r="T72" s="5"/>
      <c r="U72" s="5">
        <v>3263001900</v>
      </c>
      <c r="V72" s="5"/>
      <c r="W72" s="5">
        <v>13385016900.022499</v>
      </c>
      <c r="X72" s="5"/>
      <c r="Y72" s="11">
        <v>1.5304130768576422E-3</v>
      </c>
      <c r="AA72" s="11"/>
      <c r="AB72" s="12"/>
    </row>
    <row r="73" spans="1:28" x14ac:dyDescent="0.55000000000000004">
      <c r="A73" s="2" t="s">
        <v>80</v>
      </c>
      <c r="C73" s="5">
        <v>1000000</v>
      </c>
      <c r="D73" s="5"/>
      <c r="E73" s="5">
        <v>15694551040</v>
      </c>
      <c r="F73" s="5"/>
      <c r="G73" s="5">
        <v>23708092500</v>
      </c>
      <c r="H73" s="5"/>
      <c r="I73" s="5">
        <v>0</v>
      </c>
      <c r="J73" s="5"/>
      <c r="K73" s="5">
        <v>0</v>
      </c>
      <c r="L73" s="5"/>
      <c r="M73" s="5">
        <v>0</v>
      </c>
      <c r="N73" s="5"/>
      <c r="O73" s="5">
        <v>0</v>
      </c>
      <c r="P73" s="5"/>
      <c r="Q73" s="5">
        <v>1000000</v>
      </c>
      <c r="R73" s="5"/>
      <c r="S73" s="5">
        <v>25540</v>
      </c>
      <c r="T73" s="5"/>
      <c r="U73" s="5">
        <v>15694551040</v>
      </c>
      <c r="V73" s="5"/>
      <c r="W73" s="5">
        <v>25388037000</v>
      </c>
      <c r="X73" s="5"/>
      <c r="Y73" s="11">
        <v>2.9028117118388066E-3</v>
      </c>
      <c r="AA73" s="11"/>
      <c r="AB73" s="12"/>
    </row>
    <row r="74" spans="1:28" x14ac:dyDescent="0.55000000000000004">
      <c r="A74" s="2" t="s">
        <v>81</v>
      </c>
      <c r="C74" s="5">
        <v>3168111</v>
      </c>
      <c r="D74" s="5"/>
      <c r="E74" s="5">
        <v>101412986981</v>
      </c>
      <c r="F74" s="5"/>
      <c r="G74" s="5">
        <v>126852222589.07401</v>
      </c>
      <c r="H74" s="5"/>
      <c r="I74" s="5">
        <v>0</v>
      </c>
      <c r="J74" s="5"/>
      <c r="K74" s="5">
        <v>0</v>
      </c>
      <c r="L74" s="5"/>
      <c r="M74" s="5">
        <v>0</v>
      </c>
      <c r="N74" s="5"/>
      <c r="O74" s="5">
        <v>0</v>
      </c>
      <c r="P74" s="5"/>
      <c r="Q74" s="5">
        <v>3168111</v>
      </c>
      <c r="R74" s="5"/>
      <c r="S74" s="5">
        <v>46450</v>
      </c>
      <c r="T74" s="5"/>
      <c r="U74" s="5">
        <v>101412986981</v>
      </c>
      <c r="V74" s="5"/>
      <c r="W74" s="5">
        <v>146283161352.09799</v>
      </c>
      <c r="X74" s="5"/>
      <c r="Y74" s="11">
        <v>1.6725691474991783E-2</v>
      </c>
      <c r="AA74" s="11"/>
      <c r="AB74" s="12"/>
    </row>
    <row r="75" spans="1:28" x14ac:dyDescent="0.55000000000000004">
      <c r="A75" s="2" t="s">
        <v>82</v>
      </c>
      <c r="C75" s="5">
        <v>6285523</v>
      </c>
      <c r="D75" s="5"/>
      <c r="E75" s="5">
        <v>48520336484</v>
      </c>
      <c r="F75" s="5"/>
      <c r="G75" s="5">
        <v>31615508139.039001</v>
      </c>
      <c r="H75" s="5"/>
      <c r="I75" s="5">
        <v>0</v>
      </c>
      <c r="J75" s="5"/>
      <c r="K75" s="5">
        <v>0</v>
      </c>
      <c r="L75" s="5"/>
      <c r="M75" s="5">
        <v>0</v>
      </c>
      <c r="N75" s="5"/>
      <c r="O75" s="5">
        <v>0</v>
      </c>
      <c r="P75" s="5"/>
      <c r="Q75" s="5">
        <v>6285523</v>
      </c>
      <c r="R75" s="5"/>
      <c r="S75" s="5">
        <v>5280</v>
      </c>
      <c r="T75" s="5"/>
      <c r="U75" s="5">
        <v>48520336484</v>
      </c>
      <c r="V75" s="5"/>
      <c r="W75" s="5">
        <v>32990095449.431999</v>
      </c>
      <c r="X75" s="5"/>
      <c r="Y75" s="11">
        <v>3.7720141752310872E-3</v>
      </c>
      <c r="AA75" s="11"/>
      <c r="AB75" s="12"/>
    </row>
    <row r="76" spans="1:28" x14ac:dyDescent="0.55000000000000004">
      <c r="A76" s="2" t="s">
        <v>83</v>
      </c>
      <c r="C76" s="5">
        <v>886900</v>
      </c>
      <c r="D76" s="5"/>
      <c r="E76" s="5">
        <v>11337242700</v>
      </c>
      <c r="F76" s="5"/>
      <c r="G76" s="5">
        <v>15146282171.1</v>
      </c>
      <c r="H76" s="5"/>
      <c r="I76" s="5">
        <v>0</v>
      </c>
      <c r="J76" s="5"/>
      <c r="K76" s="5">
        <v>0</v>
      </c>
      <c r="L76" s="5"/>
      <c r="M76" s="5">
        <v>0</v>
      </c>
      <c r="N76" s="5"/>
      <c r="O76" s="5">
        <v>0</v>
      </c>
      <c r="P76" s="5"/>
      <c r="Q76" s="5">
        <v>886900</v>
      </c>
      <c r="R76" s="5"/>
      <c r="S76" s="5">
        <v>24610</v>
      </c>
      <c r="T76" s="5"/>
      <c r="U76" s="5">
        <v>11337242700</v>
      </c>
      <c r="V76" s="5"/>
      <c r="W76" s="5">
        <v>21696740676.450001</v>
      </c>
      <c r="X76" s="5"/>
      <c r="Y76" s="11">
        <v>2.4807570961208419E-3</v>
      </c>
      <c r="AA76" s="11"/>
      <c r="AB76" s="12"/>
    </row>
    <row r="77" spans="1:28" x14ac:dyDescent="0.55000000000000004">
      <c r="A77" s="2" t="s">
        <v>84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v>26709</v>
      </c>
      <c r="J77" s="5"/>
      <c r="K77" s="5">
        <v>635674636</v>
      </c>
      <c r="L77" s="5"/>
      <c r="M77" s="5">
        <v>0</v>
      </c>
      <c r="N77" s="5"/>
      <c r="O77" s="5">
        <v>0</v>
      </c>
      <c r="P77" s="5"/>
      <c r="Q77" s="5">
        <v>26709</v>
      </c>
      <c r="R77" s="5"/>
      <c r="S77" s="5">
        <v>23960</v>
      </c>
      <c r="T77" s="5"/>
      <c r="U77" s="5">
        <v>635674636</v>
      </c>
      <c r="V77" s="5"/>
      <c r="W77" s="5">
        <v>636139951.54200006</v>
      </c>
      <c r="X77" s="5"/>
      <c r="Y77" s="11">
        <v>7.2734827891762115E-5</v>
      </c>
      <c r="AA77" s="11"/>
      <c r="AB77" s="12"/>
    </row>
    <row r="78" spans="1:28" x14ac:dyDescent="0.55000000000000004">
      <c r="A78" s="2" t="s">
        <v>85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v>635792</v>
      </c>
      <c r="J78" s="5"/>
      <c r="K78" s="5">
        <v>13364022312</v>
      </c>
      <c r="L78" s="5"/>
      <c r="M78" s="5">
        <v>0</v>
      </c>
      <c r="N78" s="5"/>
      <c r="O78" s="5">
        <v>0</v>
      </c>
      <c r="P78" s="5"/>
      <c r="Q78" s="5">
        <v>635792</v>
      </c>
      <c r="R78" s="5"/>
      <c r="S78" s="5">
        <v>18000</v>
      </c>
      <c r="T78" s="5"/>
      <c r="U78" s="5">
        <v>13364022312</v>
      </c>
      <c r="V78" s="5"/>
      <c r="W78" s="5">
        <v>11376162676.799999</v>
      </c>
      <c r="X78" s="5"/>
      <c r="Y78" s="11">
        <v>1.3007251507471233E-3</v>
      </c>
      <c r="AA78" s="11"/>
      <c r="AB78" s="12"/>
    </row>
    <row r="79" spans="1:28" x14ac:dyDescent="0.55000000000000004">
      <c r="A79" s="2" t="s">
        <v>86</v>
      </c>
      <c r="C79" s="5">
        <v>0</v>
      </c>
      <c r="D79" s="5"/>
      <c r="E79" s="5">
        <v>0</v>
      </c>
      <c r="F79" s="5"/>
      <c r="G79" s="5">
        <v>0</v>
      </c>
      <c r="H79" s="5"/>
      <c r="I79" s="5">
        <v>5000000</v>
      </c>
      <c r="J79" s="5"/>
      <c r="K79" s="5">
        <v>87248557239</v>
      </c>
      <c r="L79" s="5"/>
      <c r="M79" s="5">
        <v>0</v>
      </c>
      <c r="N79" s="5"/>
      <c r="O79" s="5">
        <v>0</v>
      </c>
      <c r="P79" s="5"/>
      <c r="Q79" s="5">
        <v>5000000</v>
      </c>
      <c r="R79" s="5"/>
      <c r="S79" s="5">
        <v>16907</v>
      </c>
      <c r="T79" s="5"/>
      <c r="U79" s="5">
        <v>87248557239</v>
      </c>
      <c r="V79" s="5"/>
      <c r="W79" s="5">
        <v>84032016750</v>
      </c>
      <c r="X79" s="5"/>
      <c r="Y79" s="11">
        <v>9.6080339882652112E-3</v>
      </c>
      <c r="AA79" s="11"/>
      <c r="AB79" s="12"/>
    </row>
    <row r="80" spans="1:28" x14ac:dyDescent="0.55000000000000004">
      <c r="A80" s="2" t="s">
        <v>87</v>
      </c>
      <c r="C80" s="5">
        <v>0</v>
      </c>
      <c r="D80" s="5"/>
      <c r="E80" s="5">
        <v>0</v>
      </c>
      <c r="F80" s="5"/>
      <c r="G80" s="5">
        <v>0</v>
      </c>
      <c r="H80" s="5"/>
      <c r="I80" s="5">
        <v>2477487</v>
      </c>
      <c r="J80" s="5"/>
      <c r="K80" s="5">
        <v>33036703989</v>
      </c>
      <c r="L80" s="5"/>
      <c r="M80" s="5">
        <v>0</v>
      </c>
      <c r="N80" s="5"/>
      <c r="O80" s="5">
        <v>0</v>
      </c>
      <c r="P80" s="5"/>
      <c r="Q80" s="5">
        <v>2477487</v>
      </c>
      <c r="R80" s="5"/>
      <c r="S80" s="5">
        <v>14910</v>
      </c>
      <c r="T80" s="5"/>
      <c r="U80" s="5">
        <v>33036703989</v>
      </c>
      <c r="V80" s="5"/>
      <c r="W80" s="5">
        <v>36719542128</v>
      </c>
      <c r="X80" s="5"/>
      <c r="Y80" s="11">
        <v>4.198430820194529E-3</v>
      </c>
      <c r="AA80" s="11"/>
      <c r="AB80" s="12"/>
    </row>
    <row r="81" spans="1:29" x14ac:dyDescent="0.55000000000000004">
      <c r="A81" s="2" t="s">
        <v>88</v>
      </c>
      <c r="C81" s="5">
        <v>0</v>
      </c>
      <c r="D81" s="5"/>
      <c r="E81" s="5">
        <v>0</v>
      </c>
      <c r="F81" s="5"/>
      <c r="G81" s="5">
        <v>0</v>
      </c>
      <c r="H81" s="5"/>
      <c r="I81" s="5">
        <v>78195</v>
      </c>
      <c r="J81" s="5"/>
      <c r="K81" s="5">
        <v>2543645032</v>
      </c>
      <c r="L81" s="5"/>
      <c r="M81" s="5">
        <v>0</v>
      </c>
      <c r="N81" s="5"/>
      <c r="O81" s="5">
        <v>0</v>
      </c>
      <c r="P81" s="5"/>
      <c r="Q81" s="5">
        <v>78195</v>
      </c>
      <c r="R81" s="5"/>
      <c r="S81" s="5">
        <v>67508</v>
      </c>
      <c r="T81" s="5"/>
      <c r="U81" s="5">
        <v>2543723227</v>
      </c>
      <c r="V81" s="5"/>
      <c r="W81" s="5">
        <v>5247379271.0430002</v>
      </c>
      <c r="X81" s="5"/>
      <c r="Y81" s="11">
        <v>5.9997368069235921E-4</v>
      </c>
      <c r="AA81" s="11"/>
      <c r="AB81" s="12"/>
      <c r="AC81" s="5"/>
    </row>
    <row r="82" spans="1:29" ht="24.75" thickBot="1" x14ac:dyDescent="0.6">
      <c r="C82" s="5"/>
      <c r="D82" s="5"/>
      <c r="E82" s="6">
        <f>SUM(E9:E81)</f>
        <v>4846083261647</v>
      </c>
      <c r="F82" s="5"/>
      <c r="G82" s="6">
        <f>SUM(G9:G81)</f>
        <v>6322869189346.0684</v>
      </c>
      <c r="H82" s="5"/>
      <c r="I82" s="5"/>
      <c r="J82" s="5"/>
      <c r="K82" s="6">
        <f>SUM(K9:K81)</f>
        <v>242405194360</v>
      </c>
      <c r="L82" s="5"/>
      <c r="M82" s="5"/>
      <c r="N82" s="5"/>
      <c r="O82" s="6">
        <f>SUM(O9:O81)</f>
        <v>179436246282</v>
      </c>
      <c r="P82" s="5"/>
      <c r="Q82" s="5"/>
      <c r="R82" s="5"/>
      <c r="S82" s="5"/>
      <c r="T82" s="5"/>
      <c r="U82" s="6">
        <f>SUM(U9:U81)</f>
        <v>4986791032709</v>
      </c>
      <c r="V82" s="5"/>
      <c r="W82" s="6">
        <f>SUM(W9:W81)</f>
        <v>7220386067717.9258</v>
      </c>
      <c r="X82" s="5"/>
      <c r="Y82" s="10">
        <f>SUM(Y9:Y81)</f>
        <v>0.82556289174432307</v>
      </c>
    </row>
    <row r="83" spans="1:29" ht="24.75" thickTop="1" x14ac:dyDescent="0.55000000000000004">
      <c r="G83" s="4"/>
      <c r="W83" s="4"/>
    </row>
    <row r="84" spans="1:29" x14ac:dyDescent="0.55000000000000004">
      <c r="G84" s="4"/>
      <c r="W84" s="4"/>
      <c r="Y84" s="20"/>
    </row>
    <row r="85" spans="1:29" x14ac:dyDescent="0.55000000000000004">
      <c r="G85" s="5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2"/>
  <sheetViews>
    <sheetView rightToLeft="1" topLeftCell="T1" zoomScaleNormal="100" workbookViewId="0">
      <selection activeCell="AI25" sqref="AI25:AM25"/>
    </sheetView>
  </sheetViews>
  <sheetFormatPr defaultRowHeight="24" x14ac:dyDescent="0.55000000000000004"/>
  <cols>
    <col min="1" max="1" width="30.140625" style="2" bestFit="1" customWidth="1"/>
    <col min="2" max="2" width="1" style="2" customWidth="1"/>
    <col min="3" max="3" width="24.140625" style="2" bestFit="1" customWidth="1"/>
    <col min="4" max="4" width="1" style="2" customWidth="1"/>
    <col min="5" max="5" width="22" style="2" bestFit="1" customWidth="1"/>
    <col min="6" max="6" width="1" style="2" customWidth="1"/>
    <col min="7" max="7" width="14.140625" style="2" bestFit="1" customWidth="1"/>
    <col min="8" max="8" width="1" style="2" customWidth="1"/>
    <col min="9" max="9" width="17.28515625" style="2" bestFit="1" customWidth="1"/>
    <col min="10" max="10" width="1" style="2" customWidth="1"/>
    <col min="11" max="11" width="10.2851562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42578125" style="2" bestFit="1" customWidth="1"/>
    <col min="16" max="16" width="1" style="2" customWidth="1"/>
    <col min="17" max="17" width="17.140625" style="2" bestFit="1" customWidth="1"/>
    <col min="18" max="18" width="1" style="2" customWidth="1"/>
    <col min="19" max="19" width="22.140625" style="2" bestFit="1" customWidth="1"/>
    <col min="20" max="20" width="1" style="2" customWidth="1"/>
    <col min="21" max="21" width="6.42578125" style="2" bestFit="1" customWidth="1"/>
    <col min="22" max="22" width="1" style="2" customWidth="1"/>
    <col min="23" max="23" width="17.140625" style="2" bestFit="1" customWidth="1"/>
    <col min="24" max="24" width="1" style="2" customWidth="1"/>
    <col min="25" max="25" width="6.42578125" style="2" bestFit="1" customWidth="1"/>
    <col min="26" max="26" width="1" style="2" customWidth="1"/>
    <col min="27" max="27" width="12.85546875" style="2" bestFit="1" customWidth="1"/>
    <col min="28" max="28" width="1" style="2" customWidth="1"/>
    <col min="29" max="29" width="8.42578125" style="2" bestFit="1" customWidth="1"/>
    <col min="30" max="30" width="1" style="2" customWidth="1"/>
    <col min="31" max="31" width="21" style="2" bestFit="1" customWidth="1"/>
    <col min="32" max="32" width="1" style="2" customWidth="1"/>
    <col min="33" max="33" width="17.140625" style="2" bestFit="1" customWidth="1"/>
    <col min="34" max="34" width="1" style="2" customWidth="1"/>
    <col min="35" max="35" width="22.140625" style="2" bestFit="1" customWidth="1"/>
    <col min="36" max="36" width="1" style="2" customWidth="1"/>
    <col min="37" max="37" width="33.425781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ht="24.75" x14ac:dyDescent="0.55000000000000004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6" spans="1:37" ht="24.75" x14ac:dyDescent="0.55000000000000004">
      <c r="A6" s="23" t="s">
        <v>90</v>
      </c>
      <c r="B6" s="23" t="s">
        <v>90</v>
      </c>
      <c r="C6" s="23" t="s">
        <v>90</v>
      </c>
      <c r="D6" s="23" t="s">
        <v>90</v>
      </c>
      <c r="E6" s="23" t="s">
        <v>90</v>
      </c>
      <c r="F6" s="23" t="s">
        <v>90</v>
      </c>
      <c r="G6" s="23" t="s">
        <v>90</v>
      </c>
      <c r="H6" s="23" t="s">
        <v>90</v>
      </c>
      <c r="I6" s="23" t="s">
        <v>90</v>
      </c>
      <c r="J6" s="23" t="s">
        <v>90</v>
      </c>
      <c r="K6" s="23" t="s">
        <v>90</v>
      </c>
      <c r="L6" s="23" t="s">
        <v>90</v>
      </c>
      <c r="M6" s="23" t="s">
        <v>90</v>
      </c>
      <c r="O6" s="23" t="s">
        <v>253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4.75" x14ac:dyDescent="0.55000000000000004">
      <c r="A7" s="22" t="s">
        <v>91</v>
      </c>
      <c r="C7" s="22" t="s">
        <v>92</v>
      </c>
      <c r="E7" s="22" t="s">
        <v>93</v>
      </c>
      <c r="G7" s="22" t="s">
        <v>94</v>
      </c>
      <c r="I7" s="22" t="s">
        <v>95</v>
      </c>
      <c r="K7" s="22" t="s">
        <v>96</v>
      </c>
      <c r="M7" s="22" t="s">
        <v>89</v>
      </c>
      <c r="O7" s="22" t="s">
        <v>7</v>
      </c>
      <c r="Q7" s="22" t="s">
        <v>8</v>
      </c>
      <c r="S7" s="22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2" t="s">
        <v>7</v>
      </c>
      <c r="AE7" s="22" t="s">
        <v>97</v>
      </c>
      <c r="AG7" s="22" t="s">
        <v>8</v>
      </c>
      <c r="AI7" s="22" t="s">
        <v>9</v>
      </c>
      <c r="AK7" s="22" t="s">
        <v>13</v>
      </c>
    </row>
    <row r="8" spans="1:37" ht="24.75" x14ac:dyDescent="0.55000000000000004">
      <c r="A8" s="23" t="s">
        <v>91</v>
      </c>
      <c r="C8" s="23" t="s">
        <v>92</v>
      </c>
      <c r="E8" s="23" t="s">
        <v>93</v>
      </c>
      <c r="G8" s="23" t="s">
        <v>94</v>
      </c>
      <c r="I8" s="23" t="s">
        <v>95</v>
      </c>
      <c r="K8" s="23" t="s">
        <v>96</v>
      </c>
      <c r="M8" s="23" t="s">
        <v>89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97</v>
      </c>
      <c r="AG8" s="23" t="s">
        <v>8</v>
      </c>
      <c r="AI8" s="23" t="s">
        <v>9</v>
      </c>
      <c r="AK8" s="23" t="s">
        <v>13</v>
      </c>
    </row>
    <row r="9" spans="1:37" x14ac:dyDescent="0.55000000000000004">
      <c r="A9" s="2" t="s">
        <v>98</v>
      </c>
      <c r="C9" s="2" t="s">
        <v>99</v>
      </c>
      <c r="E9" s="2" t="s">
        <v>99</v>
      </c>
      <c r="G9" s="2" t="s">
        <v>100</v>
      </c>
      <c r="I9" s="2" t="s">
        <v>101</v>
      </c>
      <c r="K9" s="4">
        <v>0</v>
      </c>
      <c r="M9" s="4">
        <v>0</v>
      </c>
      <c r="O9" s="4">
        <v>28380</v>
      </c>
      <c r="Q9" s="4">
        <v>23744208058</v>
      </c>
      <c r="S9" s="4">
        <v>25536803015</v>
      </c>
      <c r="U9" s="4">
        <v>0</v>
      </c>
      <c r="W9" s="4">
        <v>0</v>
      </c>
      <c r="Y9" s="4">
        <v>0</v>
      </c>
      <c r="AA9" s="4">
        <v>0</v>
      </c>
      <c r="AC9" s="4">
        <v>28380</v>
      </c>
      <c r="AE9" s="4">
        <v>917311</v>
      </c>
      <c r="AG9" s="4">
        <v>23744208058</v>
      </c>
      <c r="AI9" s="4">
        <v>26028567646</v>
      </c>
      <c r="AK9" s="11">
        <v>2.9760485619741862E-3</v>
      </c>
    </row>
    <row r="10" spans="1:37" x14ac:dyDescent="0.55000000000000004">
      <c r="A10" s="2" t="s">
        <v>102</v>
      </c>
      <c r="C10" s="2" t="s">
        <v>99</v>
      </c>
      <c r="E10" s="2" t="s">
        <v>99</v>
      </c>
      <c r="G10" s="2" t="s">
        <v>103</v>
      </c>
      <c r="I10" s="2" t="s">
        <v>104</v>
      </c>
      <c r="K10" s="4">
        <v>0</v>
      </c>
      <c r="M10" s="4">
        <v>0</v>
      </c>
      <c r="O10" s="4">
        <v>91619</v>
      </c>
      <c r="Q10" s="4">
        <v>76079816686</v>
      </c>
      <c r="S10" s="4">
        <v>82487955847</v>
      </c>
      <c r="U10" s="4">
        <v>0</v>
      </c>
      <c r="W10" s="4">
        <v>0</v>
      </c>
      <c r="Y10" s="4">
        <v>0</v>
      </c>
      <c r="AA10" s="4">
        <v>0</v>
      </c>
      <c r="AC10" s="4">
        <v>91619</v>
      </c>
      <c r="AE10" s="4">
        <v>912911</v>
      </c>
      <c r="AG10" s="4">
        <v>76079816686</v>
      </c>
      <c r="AI10" s="4">
        <v>83624833160</v>
      </c>
      <c r="AK10" s="11">
        <v>9.5614775217719352E-3</v>
      </c>
    </row>
    <row r="11" spans="1:37" x14ac:dyDescent="0.55000000000000004">
      <c r="A11" s="2" t="s">
        <v>105</v>
      </c>
      <c r="C11" s="2" t="s">
        <v>99</v>
      </c>
      <c r="E11" s="2" t="s">
        <v>99</v>
      </c>
      <c r="G11" s="2" t="s">
        <v>106</v>
      </c>
      <c r="I11" s="2" t="s">
        <v>107</v>
      </c>
      <c r="K11" s="4">
        <v>0</v>
      </c>
      <c r="M11" s="4">
        <v>0</v>
      </c>
      <c r="O11" s="4">
        <v>482778</v>
      </c>
      <c r="Q11" s="4">
        <v>388550136719</v>
      </c>
      <c r="S11" s="4">
        <v>427470703689</v>
      </c>
      <c r="U11" s="4">
        <v>0</v>
      </c>
      <c r="W11" s="4">
        <v>0</v>
      </c>
      <c r="Y11" s="4">
        <v>0</v>
      </c>
      <c r="AA11" s="4">
        <v>0</v>
      </c>
      <c r="AC11" s="4">
        <v>482778</v>
      </c>
      <c r="AE11" s="4">
        <v>904000</v>
      </c>
      <c r="AG11" s="4">
        <v>388550136719</v>
      </c>
      <c r="AI11" s="4">
        <v>436352208824</v>
      </c>
      <c r="AK11" s="11">
        <v>4.9891541526469331E-2</v>
      </c>
    </row>
    <row r="12" spans="1:37" x14ac:dyDescent="0.55000000000000004">
      <c r="A12" s="2" t="s">
        <v>108</v>
      </c>
      <c r="C12" s="2" t="s">
        <v>99</v>
      </c>
      <c r="E12" s="2" t="s">
        <v>99</v>
      </c>
      <c r="G12" s="2" t="s">
        <v>109</v>
      </c>
      <c r="I12" s="2" t="s">
        <v>110</v>
      </c>
      <c r="K12" s="4">
        <v>0</v>
      </c>
      <c r="M12" s="4">
        <v>0</v>
      </c>
      <c r="O12" s="4">
        <v>2348</v>
      </c>
      <c r="Q12" s="4">
        <v>1874064383</v>
      </c>
      <c r="S12" s="4">
        <v>1974310091</v>
      </c>
      <c r="U12" s="4">
        <v>0</v>
      </c>
      <c r="W12" s="4">
        <v>0</v>
      </c>
      <c r="Y12" s="4">
        <v>0</v>
      </c>
      <c r="AA12" s="4">
        <v>0</v>
      </c>
      <c r="AC12" s="4">
        <v>2348</v>
      </c>
      <c r="AE12" s="4">
        <v>854807</v>
      </c>
      <c r="AG12" s="4">
        <v>1874064383</v>
      </c>
      <c r="AI12" s="4">
        <v>2006723051</v>
      </c>
      <c r="AK12" s="11">
        <v>2.2944425261628941E-4</v>
      </c>
    </row>
    <row r="13" spans="1:37" x14ac:dyDescent="0.55000000000000004">
      <c r="A13" s="2" t="s">
        <v>111</v>
      </c>
      <c r="C13" s="2" t="s">
        <v>99</v>
      </c>
      <c r="E13" s="2" t="s">
        <v>99</v>
      </c>
      <c r="G13" s="2" t="s">
        <v>112</v>
      </c>
      <c r="I13" s="2" t="s">
        <v>113</v>
      </c>
      <c r="K13" s="4">
        <v>0</v>
      </c>
      <c r="M13" s="4">
        <v>0</v>
      </c>
      <c r="O13" s="4">
        <v>76584</v>
      </c>
      <c r="Q13" s="4">
        <v>57824140835</v>
      </c>
      <c r="S13" s="4">
        <v>63217056071</v>
      </c>
      <c r="U13" s="4">
        <v>0</v>
      </c>
      <c r="W13" s="4">
        <v>0</v>
      </c>
      <c r="Y13" s="4">
        <v>0</v>
      </c>
      <c r="AA13" s="4">
        <v>0</v>
      </c>
      <c r="AC13" s="4">
        <v>76584</v>
      </c>
      <c r="AE13" s="4">
        <v>840888</v>
      </c>
      <c r="AG13" s="4">
        <v>57824140835</v>
      </c>
      <c r="AI13" s="4">
        <v>64386894351</v>
      </c>
      <c r="AK13" s="11">
        <v>7.3618543651488575E-3</v>
      </c>
    </row>
    <row r="14" spans="1:37" x14ac:dyDescent="0.55000000000000004">
      <c r="A14" s="2" t="s">
        <v>114</v>
      </c>
      <c r="C14" s="2" t="s">
        <v>99</v>
      </c>
      <c r="E14" s="2" t="s">
        <v>99</v>
      </c>
      <c r="G14" s="2" t="s">
        <v>115</v>
      </c>
      <c r="I14" s="2" t="s">
        <v>116</v>
      </c>
      <c r="K14" s="4">
        <v>0</v>
      </c>
      <c r="M14" s="4">
        <v>0</v>
      </c>
      <c r="O14" s="4">
        <v>14881</v>
      </c>
      <c r="Q14" s="4">
        <v>10961994450</v>
      </c>
      <c r="S14" s="4">
        <v>12156064386</v>
      </c>
      <c r="U14" s="4">
        <v>0</v>
      </c>
      <c r="W14" s="4">
        <v>0</v>
      </c>
      <c r="Y14" s="4">
        <v>0</v>
      </c>
      <c r="AA14" s="4">
        <v>0</v>
      </c>
      <c r="AC14" s="4">
        <v>14881</v>
      </c>
      <c r="AE14" s="4">
        <v>832301</v>
      </c>
      <c r="AG14" s="4">
        <v>10961994450</v>
      </c>
      <c r="AI14" s="4">
        <v>12383226314</v>
      </c>
      <c r="AK14" s="11">
        <v>1.4158705682770863E-3</v>
      </c>
    </row>
    <row r="15" spans="1:37" x14ac:dyDescent="0.55000000000000004">
      <c r="A15" s="2" t="s">
        <v>117</v>
      </c>
      <c r="C15" s="2" t="s">
        <v>99</v>
      </c>
      <c r="E15" s="2" t="s">
        <v>99</v>
      </c>
      <c r="G15" s="2" t="s">
        <v>118</v>
      </c>
      <c r="I15" s="2" t="s">
        <v>119</v>
      </c>
      <c r="K15" s="4">
        <v>0</v>
      </c>
      <c r="M15" s="4">
        <v>0</v>
      </c>
      <c r="O15" s="4">
        <v>5000</v>
      </c>
      <c r="Q15" s="4">
        <v>4340786625</v>
      </c>
      <c r="S15" s="4">
        <v>4617777876</v>
      </c>
      <c r="U15" s="4">
        <v>0</v>
      </c>
      <c r="W15" s="4">
        <v>0</v>
      </c>
      <c r="Y15" s="4">
        <v>0</v>
      </c>
      <c r="AA15" s="4">
        <v>0</v>
      </c>
      <c r="AC15" s="4">
        <v>5000</v>
      </c>
      <c r="AE15" s="4">
        <v>941000</v>
      </c>
      <c r="AG15" s="4">
        <v>4340786625</v>
      </c>
      <c r="AI15" s="4">
        <v>4704147218</v>
      </c>
      <c r="AK15" s="11">
        <v>5.3786173537656102E-4</v>
      </c>
    </row>
    <row r="16" spans="1:37" x14ac:dyDescent="0.55000000000000004">
      <c r="A16" s="2" t="s">
        <v>120</v>
      </c>
      <c r="C16" s="2" t="s">
        <v>99</v>
      </c>
      <c r="E16" s="2" t="s">
        <v>99</v>
      </c>
      <c r="G16" s="2" t="s">
        <v>121</v>
      </c>
      <c r="I16" s="2" t="s">
        <v>122</v>
      </c>
      <c r="K16" s="4">
        <v>0</v>
      </c>
      <c r="M16" s="4">
        <v>0</v>
      </c>
      <c r="O16" s="4">
        <v>735</v>
      </c>
      <c r="Q16" s="4">
        <v>674056144</v>
      </c>
      <c r="S16" s="4">
        <v>715767593</v>
      </c>
      <c r="U16" s="4">
        <v>0</v>
      </c>
      <c r="W16" s="4">
        <v>0</v>
      </c>
      <c r="Y16" s="4">
        <v>0</v>
      </c>
      <c r="AA16" s="4">
        <v>0</v>
      </c>
      <c r="AC16" s="4">
        <v>735</v>
      </c>
      <c r="AE16" s="4">
        <v>988900</v>
      </c>
      <c r="AG16" s="4">
        <v>674056144</v>
      </c>
      <c r="AI16" s="4">
        <v>726709759</v>
      </c>
      <c r="AK16" s="11">
        <v>8.3090378335779039E-5</v>
      </c>
    </row>
    <row r="17" spans="1:37" x14ac:dyDescent="0.55000000000000004">
      <c r="A17" s="2" t="s">
        <v>123</v>
      </c>
      <c r="C17" s="2" t="s">
        <v>99</v>
      </c>
      <c r="E17" s="2" t="s">
        <v>99</v>
      </c>
      <c r="G17" s="2" t="s">
        <v>124</v>
      </c>
      <c r="I17" s="2" t="s">
        <v>125</v>
      </c>
      <c r="K17" s="4">
        <v>0</v>
      </c>
      <c r="M17" s="4">
        <v>0</v>
      </c>
      <c r="O17" s="4">
        <v>5000</v>
      </c>
      <c r="Q17" s="4">
        <v>4425802030</v>
      </c>
      <c r="S17" s="4">
        <v>4719094509</v>
      </c>
      <c r="U17" s="4">
        <v>0</v>
      </c>
      <c r="W17" s="4">
        <v>0</v>
      </c>
      <c r="Y17" s="4">
        <v>0</v>
      </c>
      <c r="AA17" s="4">
        <v>0</v>
      </c>
      <c r="AC17" s="4">
        <v>5000</v>
      </c>
      <c r="AE17" s="4">
        <v>957500</v>
      </c>
      <c r="AG17" s="4">
        <v>4425802030</v>
      </c>
      <c r="AI17" s="4">
        <v>4786632271</v>
      </c>
      <c r="AK17" s="11">
        <v>5.4729289228259395E-4</v>
      </c>
    </row>
    <row r="18" spans="1:37" x14ac:dyDescent="0.55000000000000004">
      <c r="A18" s="2" t="s">
        <v>126</v>
      </c>
      <c r="C18" s="2" t="s">
        <v>99</v>
      </c>
      <c r="E18" s="2" t="s">
        <v>99</v>
      </c>
      <c r="G18" s="2" t="s">
        <v>127</v>
      </c>
      <c r="I18" s="2" t="s">
        <v>128</v>
      </c>
      <c r="K18" s="4">
        <v>0</v>
      </c>
      <c r="M18" s="4">
        <v>0</v>
      </c>
      <c r="O18" s="4">
        <v>56965</v>
      </c>
      <c r="Q18" s="4">
        <v>49202683598</v>
      </c>
      <c r="S18" s="4">
        <v>51771799660</v>
      </c>
      <c r="U18" s="4">
        <v>0</v>
      </c>
      <c r="W18" s="4">
        <v>0</v>
      </c>
      <c r="Y18" s="4">
        <v>0</v>
      </c>
      <c r="AA18" s="4">
        <v>0</v>
      </c>
      <c r="AC18" s="4">
        <v>56965</v>
      </c>
      <c r="AE18" s="4">
        <v>923708</v>
      </c>
      <c r="AG18" s="4">
        <v>49202683598</v>
      </c>
      <c r="AI18" s="4">
        <v>52609489021</v>
      </c>
      <c r="AK18" s="11">
        <v>6.0152520214152008E-3</v>
      </c>
    </row>
    <row r="19" spans="1:37" x14ac:dyDescent="0.55000000000000004">
      <c r="A19" s="2" t="s">
        <v>129</v>
      </c>
      <c r="C19" s="2" t="s">
        <v>99</v>
      </c>
      <c r="E19" s="2" t="s">
        <v>99</v>
      </c>
      <c r="G19" s="2" t="s">
        <v>130</v>
      </c>
      <c r="I19" s="2" t="s">
        <v>131</v>
      </c>
      <c r="K19" s="4">
        <v>15</v>
      </c>
      <c r="M19" s="4">
        <v>15</v>
      </c>
      <c r="O19" s="4">
        <v>1000</v>
      </c>
      <c r="Q19" s="4">
        <v>1000179245</v>
      </c>
      <c r="S19" s="4">
        <v>999816754</v>
      </c>
      <c r="U19" s="4">
        <v>0</v>
      </c>
      <c r="W19" s="4">
        <v>0</v>
      </c>
      <c r="Y19" s="4">
        <v>0</v>
      </c>
      <c r="AA19" s="4">
        <v>0</v>
      </c>
      <c r="AC19" s="4">
        <v>1000</v>
      </c>
      <c r="AE19" s="4">
        <v>980000</v>
      </c>
      <c r="AG19" s="4">
        <v>1000179245</v>
      </c>
      <c r="AI19" s="4">
        <v>979822375</v>
      </c>
      <c r="AK19" s="11">
        <v>1.1203071216855856E-4</v>
      </c>
    </row>
    <row r="20" spans="1:37" ht="24.75" thickBot="1" x14ac:dyDescent="0.6">
      <c r="Q20" s="13">
        <f>SUM(Q9:Q19)</f>
        <v>618677868773</v>
      </c>
      <c r="S20" s="13">
        <f>SUM(S9:S19)</f>
        <v>675667149491</v>
      </c>
      <c r="W20" s="13">
        <f>SUM(W9:W19)</f>
        <v>0</v>
      </c>
      <c r="AA20" s="13">
        <f>SUM(AA9:AA19)</f>
        <v>0</v>
      </c>
      <c r="AG20" s="13">
        <f>SUM(AG9:AG19)</f>
        <v>618677868773</v>
      </c>
      <c r="AI20" s="13">
        <f>SUM(AI9:AI19)</f>
        <v>688589253990</v>
      </c>
      <c r="AK20" s="9">
        <v>7.8731764535836385E-2</v>
      </c>
    </row>
    <row r="21" spans="1:37" ht="24.75" thickTop="1" x14ac:dyDescent="0.55000000000000004">
      <c r="S21" s="4"/>
      <c r="AI21" s="4"/>
      <c r="AK21" s="4"/>
    </row>
    <row r="22" spans="1:37" x14ac:dyDescent="0.55000000000000004">
      <c r="S22" s="4"/>
      <c r="AI22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topLeftCell="C1" workbookViewId="0">
      <selection activeCell="G24" sqref="G24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15.425781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 x14ac:dyDescent="0.55000000000000004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 x14ac:dyDescent="0.55000000000000004">
      <c r="A6" s="22" t="s">
        <v>133</v>
      </c>
      <c r="C6" s="23" t="s">
        <v>134</v>
      </c>
      <c r="D6" s="23" t="s">
        <v>134</v>
      </c>
      <c r="E6" s="23" t="s">
        <v>134</v>
      </c>
      <c r="F6" s="23" t="s">
        <v>134</v>
      </c>
      <c r="G6" s="23" t="s">
        <v>134</v>
      </c>
      <c r="H6" s="23" t="s">
        <v>134</v>
      </c>
      <c r="I6" s="23" t="s">
        <v>134</v>
      </c>
      <c r="K6" s="23" t="s">
        <v>253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24.75" x14ac:dyDescent="0.55000000000000004">
      <c r="A7" s="23" t="s">
        <v>133</v>
      </c>
      <c r="C7" s="23" t="s">
        <v>135</v>
      </c>
      <c r="E7" s="23" t="s">
        <v>136</v>
      </c>
      <c r="G7" s="23" t="s">
        <v>137</v>
      </c>
      <c r="I7" s="23" t="s">
        <v>96</v>
      </c>
      <c r="K7" s="23" t="s">
        <v>138</v>
      </c>
      <c r="M7" s="23" t="s">
        <v>139</v>
      </c>
      <c r="O7" s="23" t="s">
        <v>140</v>
      </c>
      <c r="Q7" s="23" t="s">
        <v>138</v>
      </c>
      <c r="S7" s="23" t="s">
        <v>132</v>
      </c>
    </row>
    <row r="8" spans="1:19" x14ac:dyDescent="0.55000000000000004">
      <c r="A8" s="2" t="s">
        <v>141</v>
      </c>
      <c r="C8" s="2" t="s">
        <v>142</v>
      </c>
      <c r="E8" s="2" t="s">
        <v>143</v>
      </c>
      <c r="G8" s="2" t="s">
        <v>144</v>
      </c>
      <c r="I8" s="4">
        <v>8</v>
      </c>
      <c r="K8" s="4">
        <v>23538267396</v>
      </c>
      <c r="M8" s="4">
        <v>378248414112</v>
      </c>
      <c r="O8" s="4">
        <v>184815844000</v>
      </c>
      <c r="Q8" s="4">
        <f>K8+M8-O8</f>
        <v>216970837508</v>
      </c>
      <c r="S8" s="11">
        <v>2.4807963224793513E-2</v>
      </c>
    </row>
    <row r="9" spans="1:19" x14ac:dyDescent="0.55000000000000004">
      <c r="A9" s="2" t="s">
        <v>145</v>
      </c>
      <c r="C9" s="2" t="s">
        <v>146</v>
      </c>
      <c r="E9" s="2" t="s">
        <v>143</v>
      </c>
      <c r="G9" s="2" t="s">
        <v>147</v>
      </c>
      <c r="I9" s="2">
        <v>10</v>
      </c>
      <c r="K9" s="4">
        <v>490000</v>
      </c>
      <c r="M9" s="4">
        <v>64833000000</v>
      </c>
      <c r="O9" s="4">
        <v>0</v>
      </c>
      <c r="Q9" s="4">
        <f>K9+M9-O9</f>
        <v>64833490000</v>
      </c>
      <c r="S9" s="11">
        <v>7.4129171188534251E-3</v>
      </c>
    </row>
    <row r="10" spans="1:19" ht="24.75" thickBot="1" x14ac:dyDescent="0.6">
      <c r="I10" s="15"/>
      <c r="K10" s="13">
        <f>SUM(K8:K9)</f>
        <v>23538757396</v>
      </c>
      <c r="M10" s="13">
        <f>SUM(M8:M9)</f>
        <v>443081414112</v>
      </c>
      <c r="O10" s="13">
        <f>SUM(O8:O9)</f>
        <v>184815844000</v>
      </c>
      <c r="Q10" s="13">
        <f>SUM(Q8:Q9)</f>
        <v>281804327508</v>
      </c>
      <c r="S10" s="7">
        <f>SUM(S8:S9)</f>
        <v>3.2220880343646938E-2</v>
      </c>
    </row>
    <row r="11" spans="1:19" ht="24.75" thickTop="1" x14ac:dyDescent="0.55000000000000004">
      <c r="K11" s="4"/>
      <c r="Q11" s="4"/>
    </row>
    <row r="12" spans="1:19" x14ac:dyDescent="0.55000000000000004">
      <c r="K12" s="4"/>
      <c r="Q12" s="4"/>
      <c r="S12" s="14"/>
    </row>
    <row r="13" spans="1:19" x14ac:dyDescent="0.55000000000000004">
      <c r="Q13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G18" sqref="G18"/>
    </sheetView>
  </sheetViews>
  <sheetFormatPr defaultRowHeight="24" x14ac:dyDescent="0.55000000000000004"/>
  <cols>
    <col min="1" max="1" width="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33.42578125" style="2" bestFit="1" customWidth="1"/>
    <col min="8" max="8" width="1" style="2" customWidth="1"/>
    <col min="9" max="9" width="18.42578125" style="2" bestFit="1" customWidth="1"/>
    <col min="10" max="16384" width="9.140625" style="2"/>
  </cols>
  <sheetData>
    <row r="2" spans="1:9" ht="24.75" x14ac:dyDescent="0.55000000000000004">
      <c r="A2" s="24" t="s">
        <v>0</v>
      </c>
      <c r="B2" s="24"/>
      <c r="C2" s="24"/>
      <c r="D2" s="24"/>
      <c r="E2" s="24"/>
      <c r="F2" s="24"/>
      <c r="G2" s="24"/>
    </row>
    <row r="3" spans="1:9" ht="24.75" x14ac:dyDescent="0.55000000000000004">
      <c r="A3" s="24" t="s">
        <v>148</v>
      </c>
      <c r="B3" s="24"/>
      <c r="C3" s="24"/>
      <c r="D3" s="24"/>
      <c r="E3" s="24"/>
      <c r="F3" s="24"/>
      <c r="G3" s="24"/>
    </row>
    <row r="4" spans="1:9" ht="24.75" x14ac:dyDescent="0.55000000000000004">
      <c r="A4" s="24" t="s">
        <v>2</v>
      </c>
      <c r="B4" s="24"/>
      <c r="C4" s="24"/>
      <c r="D4" s="24"/>
      <c r="E4" s="24"/>
      <c r="F4" s="24"/>
      <c r="G4" s="24"/>
    </row>
    <row r="6" spans="1:9" ht="24.75" x14ac:dyDescent="0.55000000000000004">
      <c r="A6" s="23" t="s">
        <v>152</v>
      </c>
      <c r="C6" s="23" t="s">
        <v>138</v>
      </c>
      <c r="E6" s="23" t="s">
        <v>241</v>
      </c>
      <c r="G6" s="23" t="s">
        <v>13</v>
      </c>
    </row>
    <row r="7" spans="1:9" x14ac:dyDescent="0.55000000000000004">
      <c r="A7" s="2" t="s">
        <v>250</v>
      </c>
      <c r="C7" s="4">
        <f>'سرمایه‌گذاری در سهام'!I111</f>
        <v>1082074928965</v>
      </c>
      <c r="E7" s="11">
        <f>C7/$C$11</f>
        <v>0.98812664444440546</v>
      </c>
      <c r="G7" s="11">
        <v>0.12372204187691811</v>
      </c>
      <c r="I7" s="4"/>
    </row>
    <row r="8" spans="1:9" x14ac:dyDescent="0.55000000000000004">
      <c r="A8" s="2" t="s">
        <v>251</v>
      </c>
      <c r="C8" s="4">
        <f>'سرمایه‌گذاری در اوراق بهادار'!I21</f>
        <v>12935161567</v>
      </c>
      <c r="E8" s="11">
        <f t="shared" ref="E8:E10" si="0">C8/$C$11</f>
        <v>1.1812100486212606E-2</v>
      </c>
      <c r="G8" s="11">
        <v>1.4789776181283654E-3</v>
      </c>
      <c r="I8" s="4"/>
    </row>
    <row r="9" spans="1:9" x14ac:dyDescent="0.55000000000000004">
      <c r="A9" s="2" t="s">
        <v>252</v>
      </c>
      <c r="C9" s="4">
        <f>'درآمد سپرده بانکی'!E9</f>
        <v>53466112</v>
      </c>
      <c r="E9" s="11">
        <f t="shared" si="0"/>
        <v>4.8824058693034928E-5</v>
      </c>
      <c r="G9" s="11">
        <v>6.1131963885228838E-6</v>
      </c>
      <c r="I9" s="4"/>
    </row>
    <row r="10" spans="1:9" x14ac:dyDescent="0.55000000000000004">
      <c r="A10" s="2" t="s">
        <v>248</v>
      </c>
      <c r="C10" s="4">
        <f>'سایر درآمدها'!C10</f>
        <v>13612916</v>
      </c>
      <c r="E10" s="11">
        <f t="shared" si="0"/>
        <v>1.243101068892674E-5</v>
      </c>
      <c r="G10" s="11">
        <v>1.5564705533191826E-6</v>
      </c>
      <c r="I10" s="4"/>
    </row>
    <row r="11" spans="1:9" ht="24.75" thickBot="1" x14ac:dyDescent="0.6">
      <c r="C11" s="13">
        <f>SUM(C7:C10)</f>
        <v>1095077169560</v>
      </c>
      <c r="E11" s="8">
        <f>SUM(E7:E10)</f>
        <v>1</v>
      </c>
      <c r="G11" s="8">
        <f>SUM(G7:G10)</f>
        <v>0.12520868916198832</v>
      </c>
      <c r="I11" s="4"/>
    </row>
    <row r="12" spans="1:9" ht="24.75" thickTop="1" x14ac:dyDescent="0.55000000000000004">
      <c r="G12" s="4"/>
      <c r="I12" s="4"/>
    </row>
    <row r="13" spans="1:9" x14ac:dyDescent="0.55000000000000004">
      <c r="G13" s="1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topLeftCell="B1" workbookViewId="0">
      <selection activeCell="I13" sqref="I13"/>
    </sheetView>
  </sheetViews>
  <sheetFormatPr defaultRowHeight="24" x14ac:dyDescent="0.55000000000000004"/>
  <cols>
    <col min="1" max="1" width="28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 x14ac:dyDescent="0.55000000000000004">
      <c r="A3" s="24" t="s">
        <v>148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 x14ac:dyDescent="0.55000000000000004">
      <c r="A6" s="23" t="s">
        <v>149</v>
      </c>
      <c r="B6" s="23" t="s">
        <v>149</v>
      </c>
      <c r="C6" s="23" t="s">
        <v>149</v>
      </c>
      <c r="D6" s="23" t="s">
        <v>149</v>
      </c>
      <c r="E6" s="23" t="s">
        <v>149</v>
      </c>
      <c r="F6" s="23" t="s">
        <v>149</v>
      </c>
      <c r="G6" s="23" t="s">
        <v>149</v>
      </c>
      <c r="I6" s="23" t="s">
        <v>150</v>
      </c>
      <c r="J6" s="23" t="s">
        <v>150</v>
      </c>
      <c r="K6" s="23" t="s">
        <v>150</v>
      </c>
      <c r="L6" s="23" t="s">
        <v>150</v>
      </c>
      <c r="M6" s="23" t="s">
        <v>150</v>
      </c>
      <c r="O6" s="23" t="s">
        <v>151</v>
      </c>
      <c r="P6" s="23" t="s">
        <v>151</v>
      </c>
      <c r="Q6" s="23" t="s">
        <v>151</v>
      </c>
      <c r="R6" s="23" t="s">
        <v>151</v>
      </c>
      <c r="S6" s="23" t="s">
        <v>151</v>
      </c>
    </row>
    <row r="7" spans="1:19" ht="24.75" x14ac:dyDescent="0.55000000000000004">
      <c r="A7" s="23" t="s">
        <v>152</v>
      </c>
      <c r="C7" s="23" t="s">
        <v>153</v>
      </c>
      <c r="E7" s="23" t="s">
        <v>95</v>
      </c>
      <c r="G7" s="23" t="s">
        <v>96</v>
      </c>
      <c r="I7" s="23" t="s">
        <v>154</v>
      </c>
      <c r="K7" s="23" t="s">
        <v>155</v>
      </c>
      <c r="M7" s="23" t="s">
        <v>156</v>
      </c>
      <c r="O7" s="23" t="s">
        <v>154</v>
      </c>
      <c r="Q7" s="23" t="s">
        <v>155</v>
      </c>
      <c r="S7" s="23" t="s">
        <v>156</v>
      </c>
    </row>
    <row r="8" spans="1:19" x14ac:dyDescent="0.55000000000000004">
      <c r="A8" s="2" t="s">
        <v>129</v>
      </c>
      <c r="C8" s="2" t="s">
        <v>254</v>
      </c>
      <c r="E8" s="2" t="s">
        <v>131</v>
      </c>
      <c r="G8" s="4">
        <v>15</v>
      </c>
      <c r="I8" s="4">
        <v>13057064</v>
      </c>
      <c r="K8" s="4">
        <v>0</v>
      </c>
      <c r="M8" s="4">
        <v>13057064</v>
      </c>
      <c r="O8" s="4">
        <v>63313649</v>
      </c>
      <c r="Q8" s="4">
        <v>0</v>
      </c>
      <c r="S8" s="4">
        <v>63313649</v>
      </c>
    </row>
    <row r="9" spans="1:19" x14ac:dyDescent="0.55000000000000004">
      <c r="A9" s="2" t="s">
        <v>141</v>
      </c>
      <c r="C9" s="4">
        <v>1</v>
      </c>
      <c r="E9" s="2" t="s">
        <v>157</v>
      </c>
      <c r="G9" s="2">
        <v>8</v>
      </c>
      <c r="I9" s="4">
        <v>53466112</v>
      </c>
      <c r="K9" s="4">
        <v>0</v>
      </c>
      <c r="M9" s="4">
        <v>53466112</v>
      </c>
      <c r="O9" s="4">
        <v>19449771581</v>
      </c>
      <c r="Q9" s="4">
        <v>0</v>
      </c>
      <c r="S9" s="4">
        <v>19449771581</v>
      </c>
    </row>
    <row r="10" spans="1:19" ht="24.75" thickBot="1" x14ac:dyDescent="0.6">
      <c r="G10" s="16"/>
      <c r="I10" s="13">
        <f>SUM(I8:I9)</f>
        <v>66523176</v>
      </c>
      <c r="K10" s="13">
        <f>SUM(K9)</f>
        <v>0</v>
      </c>
      <c r="M10" s="13">
        <f>SUM(M8:M9)</f>
        <v>66523176</v>
      </c>
      <c r="O10" s="13">
        <f>SUM(O8:O9)</f>
        <v>19513085230</v>
      </c>
      <c r="Q10" s="13">
        <f>SUM(Q9)</f>
        <v>0</v>
      </c>
      <c r="S10" s="13">
        <f>SUM(S8:S9)</f>
        <v>19513085230</v>
      </c>
    </row>
    <row r="11" spans="1:19" ht="24.75" thickTop="1" x14ac:dyDescent="0.55000000000000004"/>
    <row r="12" spans="1:19" x14ac:dyDescent="0.55000000000000004">
      <c r="M12" s="4"/>
      <c r="S12" s="4"/>
    </row>
    <row r="13" spans="1:19" x14ac:dyDescent="0.55000000000000004">
      <c r="M13" s="4"/>
      <c r="S13" s="4"/>
    </row>
    <row r="14" spans="1:19" x14ac:dyDescent="0.55000000000000004">
      <c r="M14" s="4"/>
      <c r="S14" s="4"/>
    </row>
    <row r="15" spans="1:19" x14ac:dyDescent="0.55000000000000004">
      <c r="M15" s="4"/>
      <c r="S15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6"/>
  <sheetViews>
    <sheetView rightToLeft="1" topLeftCell="F57" workbookViewId="0">
      <selection activeCell="O67" sqref="O67"/>
    </sheetView>
  </sheetViews>
  <sheetFormatPr defaultRowHeight="24" x14ac:dyDescent="0.55000000000000004"/>
  <cols>
    <col min="1" max="1" width="28.7109375" style="2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6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16384" width="9.140625" style="2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 x14ac:dyDescent="0.55000000000000004">
      <c r="A3" s="24" t="s">
        <v>148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 x14ac:dyDescent="0.55000000000000004">
      <c r="A6" s="22" t="s">
        <v>3</v>
      </c>
      <c r="C6" s="23" t="s">
        <v>158</v>
      </c>
      <c r="D6" s="23" t="s">
        <v>158</v>
      </c>
      <c r="E6" s="23" t="s">
        <v>158</v>
      </c>
      <c r="F6" s="23" t="s">
        <v>158</v>
      </c>
      <c r="G6" s="23" t="s">
        <v>158</v>
      </c>
      <c r="I6" s="23" t="s">
        <v>150</v>
      </c>
      <c r="J6" s="23" t="s">
        <v>150</v>
      </c>
      <c r="K6" s="23" t="s">
        <v>150</v>
      </c>
      <c r="L6" s="23" t="s">
        <v>150</v>
      </c>
      <c r="M6" s="23" t="s">
        <v>150</v>
      </c>
      <c r="O6" s="23" t="s">
        <v>151</v>
      </c>
      <c r="P6" s="23" t="s">
        <v>151</v>
      </c>
      <c r="Q6" s="23" t="s">
        <v>151</v>
      </c>
      <c r="R6" s="23" t="s">
        <v>151</v>
      </c>
      <c r="S6" s="23" t="s">
        <v>151</v>
      </c>
    </row>
    <row r="7" spans="1:19" ht="24.75" x14ac:dyDescent="0.55000000000000004">
      <c r="A7" s="23" t="s">
        <v>3</v>
      </c>
      <c r="C7" s="23" t="s">
        <v>159</v>
      </c>
      <c r="E7" s="23" t="s">
        <v>160</v>
      </c>
      <c r="G7" s="23" t="s">
        <v>161</v>
      </c>
      <c r="I7" s="23" t="s">
        <v>162</v>
      </c>
      <c r="K7" s="23" t="s">
        <v>155</v>
      </c>
      <c r="M7" s="23" t="s">
        <v>163</v>
      </c>
      <c r="O7" s="23" t="s">
        <v>162</v>
      </c>
      <c r="Q7" s="23" t="s">
        <v>155</v>
      </c>
      <c r="S7" s="23" t="s">
        <v>163</v>
      </c>
    </row>
    <row r="8" spans="1:19" x14ac:dyDescent="0.55000000000000004">
      <c r="A8" s="2" t="s">
        <v>70</v>
      </c>
      <c r="C8" s="2" t="s">
        <v>164</v>
      </c>
      <c r="E8" s="4">
        <v>4493519</v>
      </c>
      <c r="G8" s="4">
        <v>4500</v>
      </c>
      <c r="I8" s="4">
        <v>0</v>
      </c>
      <c r="K8" s="4">
        <v>0</v>
      </c>
      <c r="M8" s="4">
        <v>0</v>
      </c>
      <c r="O8" s="4">
        <v>20220835500</v>
      </c>
      <c r="Q8" s="4">
        <v>2295868997</v>
      </c>
      <c r="S8" s="4">
        <v>17924966503</v>
      </c>
    </row>
    <row r="9" spans="1:19" x14ac:dyDescent="0.55000000000000004">
      <c r="A9" s="2" t="s">
        <v>78</v>
      </c>
      <c r="C9" s="2" t="s">
        <v>165</v>
      </c>
      <c r="E9" s="4">
        <v>7313336</v>
      </c>
      <c r="G9" s="4">
        <v>300</v>
      </c>
      <c r="I9" s="4">
        <v>0</v>
      </c>
      <c r="K9" s="4">
        <v>0</v>
      </c>
      <c r="M9" s="4">
        <v>0</v>
      </c>
      <c r="O9" s="4">
        <v>2194000800</v>
      </c>
      <c r="Q9" s="4">
        <v>211797107</v>
      </c>
      <c r="S9" s="4">
        <v>1982203693</v>
      </c>
    </row>
    <row r="10" spans="1:19" x14ac:dyDescent="0.55000000000000004">
      <c r="A10" s="2" t="s">
        <v>50</v>
      </c>
      <c r="C10" s="2" t="s">
        <v>166</v>
      </c>
      <c r="E10" s="4">
        <v>16729798</v>
      </c>
      <c r="G10" s="4">
        <v>500</v>
      </c>
      <c r="I10" s="4">
        <v>8364899000</v>
      </c>
      <c r="K10" s="4">
        <v>990048432</v>
      </c>
      <c r="M10" s="4">
        <v>7374850568</v>
      </c>
      <c r="O10" s="4">
        <v>8364899000</v>
      </c>
      <c r="Q10" s="4">
        <v>990048432</v>
      </c>
      <c r="S10" s="4">
        <v>7374850568</v>
      </c>
    </row>
    <row r="11" spans="1:19" x14ac:dyDescent="0.55000000000000004">
      <c r="A11" s="2" t="s">
        <v>49</v>
      </c>
      <c r="C11" s="2" t="s">
        <v>167</v>
      </c>
      <c r="E11" s="4">
        <v>5000000</v>
      </c>
      <c r="G11" s="4">
        <v>1300</v>
      </c>
      <c r="I11" s="4">
        <v>0</v>
      </c>
      <c r="K11" s="4">
        <v>0</v>
      </c>
      <c r="M11" s="4">
        <v>0</v>
      </c>
      <c r="O11" s="4">
        <v>6500000000</v>
      </c>
      <c r="Q11" s="4">
        <v>0</v>
      </c>
      <c r="S11" s="4">
        <v>6500000000</v>
      </c>
    </row>
    <row r="12" spans="1:19" x14ac:dyDescent="0.55000000000000004">
      <c r="A12" s="2" t="s">
        <v>48</v>
      </c>
      <c r="C12" s="2" t="s">
        <v>168</v>
      </c>
      <c r="E12" s="4">
        <v>38196739</v>
      </c>
      <c r="G12" s="4">
        <v>125</v>
      </c>
      <c r="I12" s="4">
        <v>4774592375</v>
      </c>
      <c r="K12" s="4">
        <v>664389033</v>
      </c>
      <c r="M12" s="4">
        <v>4110203342</v>
      </c>
      <c r="O12" s="4">
        <v>4774592375</v>
      </c>
      <c r="Q12" s="4">
        <v>664389033</v>
      </c>
      <c r="S12" s="4">
        <v>4110203342</v>
      </c>
    </row>
    <row r="13" spans="1:19" x14ac:dyDescent="0.55000000000000004">
      <c r="A13" s="2" t="s">
        <v>51</v>
      </c>
      <c r="C13" s="2" t="s">
        <v>6</v>
      </c>
      <c r="E13" s="4">
        <v>8700000</v>
      </c>
      <c r="G13" s="4">
        <v>2000</v>
      </c>
      <c r="I13" s="4">
        <v>17400000000</v>
      </c>
      <c r="K13" s="4">
        <v>2482795068</v>
      </c>
      <c r="M13" s="4">
        <v>14917204932</v>
      </c>
      <c r="O13" s="4">
        <v>17400000000</v>
      </c>
      <c r="Q13" s="4">
        <v>2482795068</v>
      </c>
      <c r="S13" s="4">
        <v>14917204932</v>
      </c>
    </row>
    <row r="14" spans="1:19" x14ac:dyDescent="0.55000000000000004">
      <c r="A14" s="2" t="s">
        <v>52</v>
      </c>
      <c r="C14" s="2" t="s">
        <v>169</v>
      </c>
      <c r="E14" s="4">
        <v>11000000</v>
      </c>
      <c r="G14" s="4">
        <v>800</v>
      </c>
      <c r="I14" s="4">
        <v>0</v>
      </c>
      <c r="K14" s="4">
        <v>0</v>
      </c>
      <c r="M14" s="4">
        <v>0</v>
      </c>
      <c r="O14" s="4">
        <v>8800000000</v>
      </c>
      <c r="Q14" s="4">
        <v>0</v>
      </c>
      <c r="S14" s="4">
        <v>8800000000</v>
      </c>
    </row>
    <row r="15" spans="1:19" x14ac:dyDescent="0.55000000000000004">
      <c r="A15" s="2" t="s">
        <v>35</v>
      </c>
      <c r="C15" s="2" t="s">
        <v>170</v>
      </c>
      <c r="E15" s="4">
        <v>4400785</v>
      </c>
      <c r="G15" s="4">
        <v>550</v>
      </c>
      <c r="I15" s="4">
        <v>2420431750</v>
      </c>
      <c r="K15" s="4">
        <v>342930072</v>
      </c>
      <c r="M15" s="4">
        <v>2077501678</v>
      </c>
      <c r="O15" s="4">
        <v>2420431750</v>
      </c>
      <c r="Q15" s="4">
        <v>342930072</v>
      </c>
      <c r="S15" s="4">
        <v>2077501678</v>
      </c>
    </row>
    <row r="16" spans="1:19" x14ac:dyDescent="0.55000000000000004">
      <c r="A16" s="2" t="s">
        <v>36</v>
      </c>
      <c r="C16" s="2" t="s">
        <v>171</v>
      </c>
      <c r="E16" s="4">
        <v>7846714</v>
      </c>
      <c r="G16" s="4">
        <v>600</v>
      </c>
      <c r="I16" s="4">
        <v>4708028400</v>
      </c>
      <c r="K16" s="4">
        <v>279084158</v>
      </c>
      <c r="M16" s="4">
        <v>4428944242</v>
      </c>
      <c r="O16" s="4">
        <v>4708028400</v>
      </c>
      <c r="Q16" s="4">
        <v>279084158</v>
      </c>
      <c r="S16" s="4">
        <v>4428944242</v>
      </c>
    </row>
    <row r="17" spans="1:19" x14ac:dyDescent="0.55000000000000004">
      <c r="A17" s="2" t="s">
        <v>29</v>
      </c>
      <c r="C17" s="2" t="s">
        <v>172</v>
      </c>
      <c r="E17" s="4">
        <v>1500000</v>
      </c>
      <c r="G17" s="4">
        <v>1220</v>
      </c>
      <c r="I17" s="4">
        <v>0</v>
      </c>
      <c r="K17" s="4">
        <v>0</v>
      </c>
      <c r="M17" s="4">
        <v>0</v>
      </c>
      <c r="O17" s="4">
        <v>1830000000</v>
      </c>
      <c r="Q17" s="4">
        <v>232033493</v>
      </c>
      <c r="S17" s="4">
        <v>1597966507</v>
      </c>
    </row>
    <row r="18" spans="1:19" x14ac:dyDescent="0.55000000000000004">
      <c r="A18" s="2" t="s">
        <v>83</v>
      </c>
      <c r="C18" s="2" t="s">
        <v>173</v>
      </c>
      <c r="E18" s="4">
        <v>886900</v>
      </c>
      <c r="G18" s="4">
        <v>1781</v>
      </c>
      <c r="I18" s="4">
        <v>0</v>
      </c>
      <c r="K18" s="4">
        <v>0</v>
      </c>
      <c r="M18" s="4">
        <v>0</v>
      </c>
      <c r="O18" s="4">
        <v>1579568900</v>
      </c>
      <c r="Q18" s="4">
        <v>175080110</v>
      </c>
      <c r="S18" s="4">
        <v>1404488790</v>
      </c>
    </row>
    <row r="19" spans="1:19" x14ac:dyDescent="0.55000000000000004">
      <c r="A19" s="2" t="s">
        <v>174</v>
      </c>
      <c r="C19" s="2" t="s">
        <v>175</v>
      </c>
      <c r="E19" s="4">
        <v>1000000</v>
      </c>
      <c r="G19" s="4">
        <v>1250</v>
      </c>
      <c r="I19" s="4">
        <v>0</v>
      </c>
      <c r="K19" s="4">
        <v>0</v>
      </c>
      <c r="M19" s="4">
        <v>0</v>
      </c>
      <c r="O19" s="4">
        <v>1250000000</v>
      </c>
      <c r="Q19" s="4">
        <v>0</v>
      </c>
      <c r="S19" s="4">
        <v>1250000000</v>
      </c>
    </row>
    <row r="20" spans="1:19" x14ac:dyDescent="0.55000000000000004">
      <c r="A20" s="2" t="s">
        <v>58</v>
      </c>
      <c r="C20" s="2" t="s">
        <v>176</v>
      </c>
      <c r="E20" s="4">
        <v>6230508</v>
      </c>
      <c r="G20" s="4">
        <v>1450</v>
      </c>
      <c r="I20" s="4">
        <v>0</v>
      </c>
      <c r="K20" s="4">
        <v>0</v>
      </c>
      <c r="M20" s="4">
        <v>0</v>
      </c>
      <c r="O20" s="4">
        <v>9034236600</v>
      </c>
      <c r="Q20" s="4">
        <v>851863501</v>
      </c>
      <c r="S20" s="4">
        <v>8182373099</v>
      </c>
    </row>
    <row r="21" spans="1:19" x14ac:dyDescent="0.55000000000000004">
      <c r="A21" s="2" t="s">
        <v>57</v>
      </c>
      <c r="C21" s="2" t="s">
        <v>177</v>
      </c>
      <c r="E21" s="4">
        <v>5856078</v>
      </c>
      <c r="G21" s="4">
        <v>3470</v>
      </c>
      <c r="I21" s="4">
        <v>0</v>
      </c>
      <c r="K21" s="4">
        <v>0</v>
      </c>
      <c r="M21" s="4">
        <v>0</v>
      </c>
      <c r="O21" s="4">
        <v>20320590660</v>
      </c>
      <c r="Q21" s="4">
        <v>1916085472</v>
      </c>
      <c r="S21" s="4">
        <v>18404505188</v>
      </c>
    </row>
    <row r="22" spans="1:19" x14ac:dyDescent="0.55000000000000004">
      <c r="A22" s="2" t="s">
        <v>56</v>
      </c>
      <c r="C22" s="2" t="s">
        <v>178</v>
      </c>
      <c r="E22" s="4">
        <v>20</v>
      </c>
      <c r="G22" s="4">
        <v>5730</v>
      </c>
      <c r="I22" s="4">
        <v>0</v>
      </c>
      <c r="K22" s="4">
        <v>0</v>
      </c>
      <c r="M22" s="4">
        <v>0</v>
      </c>
      <c r="O22" s="4">
        <v>114600</v>
      </c>
      <c r="Q22" s="4">
        <v>12640</v>
      </c>
      <c r="S22" s="4">
        <v>101960</v>
      </c>
    </row>
    <row r="23" spans="1:19" x14ac:dyDescent="0.55000000000000004">
      <c r="A23" s="2" t="s">
        <v>44</v>
      </c>
      <c r="C23" s="2" t="s">
        <v>179</v>
      </c>
      <c r="E23" s="4">
        <v>517833</v>
      </c>
      <c r="G23" s="4">
        <v>51968</v>
      </c>
      <c r="I23" s="4">
        <v>26910745344</v>
      </c>
      <c r="K23" s="4">
        <v>3551834403</v>
      </c>
      <c r="M23" s="4">
        <v>23358910941</v>
      </c>
      <c r="O23" s="4">
        <v>26910745344</v>
      </c>
      <c r="Q23" s="4">
        <v>3551834403</v>
      </c>
      <c r="S23" s="4">
        <v>23358910941</v>
      </c>
    </row>
    <row r="24" spans="1:19" x14ac:dyDescent="0.55000000000000004">
      <c r="A24" s="2" t="s">
        <v>18</v>
      </c>
      <c r="C24" s="2" t="s">
        <v>6</v>
      </c>
      <c r="E24" s="4">
        <v>1100000</v>
      </c>
      <c r="G24" s="4">
        <v>4175</v>
      </c>
      <c r="I24" s="4">
        <v>4592500000</v>
      </c>
      <c r="K24" s="4">
        <v>655300940</v>
      </c>
      <c r="M24" s="4">
        <v>3937199060</v>
      </c>
      <c r="O24" s="4">
        <v>4592500000</v>
      </c>
      <c r="Q24" s="4">
        <v>655300940</v>
      </c>
      <c r="S24" s="4">
        <v>3937199060</v>
      </c>
    </row>
    <row r="25" spans="1:19" x14ac:dyDescent="0.55000000000000004">
      <c r="A25" s="2" t="s">
        <v>80</v>
      </c>
      <c r="C25" s="2" t="s">
        <v>180</v>
      </c>
      <c r="E25" s="4">
        <v>1000000</v>
      </c>
      <c r="G25" s="4">
        <v>2130</v>
      </c>
      <c r="I25" s="4">
        <v>2130000000</v>
      </c>
      <c r="K25" s="4">
        <v>126262887</v>
      </c>
      <c r="M25" s="4">
        <v>2003737113</v>
      </c>
      <c r="O25" s="4">
        <v>2130000000</v>
      </c>
      <c r="Q25" s="4">
        <v>126262887</v>
      </c>
      <c r="S25" s="4">
        <v>2003737113</v>
      </c>
    </row>
    <row r="26" spans="1:19" x14ac:dyDescent="0.55000000000000004">
      <c r="A26" s="2" t="s">
        <v>69</v>
      </c>
      <c r="C26" s="2" t="s">
        <v>181</v>
      </c>
      <c r="E26" s="4">
        <v>32145484</v>
      </c>
      <c r="G26" s="4">
        <v>800</v>
      </c>
      <c r="I26" s="4">
        <v>25716387200</v>
      </c>
      <c r="K26" s="4">
        <v>1524425014</v>
      </c>
      <c r="M26" s="4">
        <v>24191962186</v>
      </c>
      <c r="O26" s="4">
        <v>25716387200</v>
      </c>
      <c r="Q26" s="4">
        <v>1524425014</v>
      </c>
      <c r="S26" s="4">
        <v>24191962186</v>
      </c>
    </row>
    <row r="27" spans="1:19" x14ac:dyDescent="0.55000000000000004">
      <c r="A27" s="2" t="s">
        <v>41</v>
      </c>
      <c r="C27" s="2" t="s">
        <v>182</v>
      </c>
      <c r="E27" s="4">
        <v>736145</v>
      </c>
      <c r="G27" s="4">
        <v>3547</v>
      </c>
      <c r="I27" s="4">
        <v>0</v>
      </c>
      <c r="K27" s="4">
        <v>0</v>
      </c>
      <c r="M27" s="4">
        <v>0</v>
      </c>
      <c r="O27" s="4">
        <v>2611106315</v>
      </c>
      <c r="Q27" s="4">
        <v>201362181</v>
      </c>
      <c r="S27" s="4">
        <v>2409744134</v>
      </c>
    </row>
    <row r="28" spans="1:19" x14ac:dyDescent="0.55000000000000004">
      <c r="A28" s="2" t="s">
        <v>15</v>
      </c>
      <c r="C28" s="2" t="s">
        <v>170</v>
      </c>
      <c r="E28" s="4">
        <v>51449352</v>
      </c>
      <c r="G28" s="4">
        <v>3</v>
      </c>
      <c r="I28" s="4">
        <v>154348056</v>
      </c>
      <c r="K28" s="4">
        <v>6287503</v>
      </c>
      <c r="M28" s="4">
        <v>148060553</v>
      </c>
      <c r="O28" s="4">
        <v>154348056</v>
      </c>
      <c r="Q28" s="4">
        <v>6287503</v>
      </c>
      <c r="S28" s="4">
        <v>148060553</v>
      </c>
    </row>
    <row r="29" spans="1:19" x14ac:dyDescent="0.55000000000000004">
      <c r="A29" s="2" t="s">
        <v>16</v>
      </c>
      <c r="C29" s="2" t="s">
        <v>170</v>
      </c>
      <c r="E29" s="4">
        <v>24077083</v>
      </c>
      <c r="G29" s="4">
        <v>11</v>
      </c>
      <c r="I29" s="4">
        <v>264847913</v>
      </c>
      <c r="K29" s="4">
        <v>37524014</v>
      </c>
      <c r="M29" s="4">
        <v>227323899</v>
      </c>
      <c r="O29" s="4">
        <v>264847913</v>
      </c>
      <c r="Q29" s="4">
        <v>37524014</v>
      </c>
      <c r="S29" s="4">
        <v>227323899</v>
      </c>
    </row>
    <row r="30" spans="1:19" x14ac:dyDescent="0.55000000000000004">
      <c r="A30" s="2" t="s">
        <v>19</v>
      </c>
      <c r="C30" s="2" t="s">
        <v>170</v>
      </c>
      <c r="E30" s="4">
        <v>1180933</v>
      </c>
      <c r="G30" s="4">
        <v>14130</v>
      </c>
      <c r="I30" s="4">
        <v>16686583290</v>
      </c>
      <c r="K30" s="4">
        <v>2364177879</v>
      </c>
      <c r="M30" s="4">
        <v>14322405411</v>
      </c>
      <c r="O30" s="4">
        <v>16686583290</v>
      </c>
      <c r="Q30" s="4">
        <v>2364177879</v>
      </c>
      <c r="S30" s="4">
        <v>14322405411</v>
      </c>
    </row>
    <row r="31" spans="1:19" x14ac:dyDescent="0.55000000000000004">
      <c r="A31" s="2" t="s">
        <v>23</v>
      </c>
      <c r="C31" s="2" t="s">
        <v>183</v>
      </c>
      <c r="E31" s="4">
        <v>1800000</v>
      </c>
      <c r="G31" s="4">
        <v>6800</v>
      </c>
      <c r="I31" s="4">
        <v>0</v>
      </c>
      <c r="K31" s="4">
        <v>0</v>
      </c>
      <c r="M31" s="4">
        <v>0</v>
      </c>
      <c r="O31" s="4">
        <v>12240000000</v>
      </c>
      <c r="Q31" s="4">
        <v>0</v>
      </c>
      <c r="S31" s="4">
        <v>12240000000</v>
      </c>
    </row>
    <row r="32" spans="1:19" x14ac:dyDescent="0.55000000000000004">
      <c r="A32" s="2" t="s">
        <v>26</v>
      </c>
      <c r="C32" s="2" t="s">
        <v>184</v>
      </c>
      <c r="E32" s="4">
        <v>497153</v>
      </c>
      <c r="G32" s="4">
        <v>23000</v>
      </c>
      <c r="I32" s="4">
        <v>11434519000</v>
      </c>
      <c r="K32" s="4">
        <v>237739832</v>
      </c>
      <c r="M32" s="4">
        <v>11196779168</v>
      </c>
      <c r="O32" s="4">
        <v>11434519000</v>
      </c>
      <c r="Q32" s="4">
        <v>237739832</v>
      </c>
      <c r="S32" s="4">
        <v>11196779168</v>
      </c>
    </row>
    <row r="33" spans="1:19" x14ac:dyDescent="0.55000000000000004">
      <c r="A33" s="2" t="s">
        <v>86</v>
      </c>
      <c r="C33" s="2" t="s">
        <v>168</v>
      </c>
      <c r="E33" s="4">
        <v>5000000</v>
      </c>
      <c r="G33" s="4">
        <v>1550</v>
      </c>
      <c r="I33" s="4">
        <v>7750000000</v>
      </c>
      <c r="K33" s="4">
        <v>597661188</v>
      </c>
      <c r="M33" s="4">
        <v>7152338812</v>
      </c>
      <c r="O33" s="4">
        <v>7750000000</v>
      </c>
      <c r="Q33" s="4">
        <v>597661188</v>
      </c>
      <c r="S33" s="4">
        <v>7152338812</v>
      </c>
    </row>
    <row r="34" spans="1:19" x14ac:dyDescent="0.55000000000000004">
      <c r="A34" s="2" t="s">
        <v>81</v>
      </c>
      <c r="C34" s="2" t="s">
        <v>185</v>
      </c>
      <c r="E34" s="4">
        <v>3168111</v>
      </c>
      <c r="G34" s="4">
        <v>5000</v>
      </c>
      <c r="I34" s="4">
        <v>0</v>
      </c>
      <c r="K34" s="4">
        <v>0</v>
      </c>
      <c r="M34" s="4">
        <v>0</v>
      </c>
      <c r="O34" s="4">
        <v>15840555000</v>
      </c>
      <c r="Q34" s="4">
        <v>645278850</v>
      </c>
      <c r="S34" s="4">
        <v>15195276150</v>
      </c>
    </row>
    <row r="35" spans="1:19" x14ac:dyDescent="0.55000000000000004">
      <c r="A35" s="2" t="s">
        <v>61</v>
      </c>
      <c r="C35" s="2" t="s">
        <v>186</v>
      </c>
      <c r="E35" s="4">
        <v>1620000</v>
      </c>
      <c r="G35" s="4">
        <v>2080</v>
      </c>
      <c r="I35" s="4">
        <v>0</v>
      </c>
      <c r="K35" s="4">
        <v>0</v>
      </c>
      <c r="M35" s="4">
        <v>0</v>
      </c>
      <c r="O35" s="4">
        <v>3369600000</v>
      </c>
      <c r="Q35" s="4">
        <v>70058753</v>
      </c>
      <c r="S35" s="4">
        <v>3299541247</v>
      </c>
    </row>
    <row r="36" spans="1:19" x14ac:dyDescent="0.55000000000000004">
      <c r="A36" s="2" t="s">
        <v>64</v>
      </c>
      <c r="C36" s="2" t="s">
        <v>187</v>
      </c>
      <c r="E36" s="4">
        <v>3100000</v>
      </c>
      <c r="G36" s="4">
        <v>1650</v>
      </c>
      <c r="I36" s="4">
        <v>0</v>
      </c>
      <c r="K36" s="4">
        <v>0</v>
      </c>
      <c r="M36" s="4">
        <v>0</v>
      </c>
      <c r="O36" s="4">
        <v>5115000000</v>
      </c>
      <c r="Q36" s="4">
        <v>394456384</v>
      </c>
      <c r="S36" s="4">
        <v>4720543616</v>
      </c>
    </row>
    <row r="37" spans="1:19" x14ac:dyDescent="0.55000000000000004">
      <c r="A37" s="2" t="s">
        <v>60</v>
      </c>
      <c r="C37" s="2" t="s">
        <v>178</v>
      </c>
      <c r="E37" s="4">
        <v>9347168</v>
      </c>
      <c r="G37" s="4">
        <v>2200</v>
      </c>
      <c r="I37" s="4">
        <v>0</v>
      </c>
      <c r="K37" s="4">
        <v>0</v>
      </c>
      <c r="M37" s="4">
        <v>0</v>
      </c>
      <c r="O37" s="4">
        <v>20563769600</v>
      </c>
      <c r="Q37" s="4">
        <v>139889589</v>
      </c>
      <c r="S37" s="4">
        <v>20423880011</v>
      </c>
    </row>
    <row r="38" spans="1:19" x14ac:dyDescent="0.55000000000000004">
      <c r="A38" s="2" t="s">
        <v>40</v>
      </c>
      <c r="C38" s="2" t="s">
        <v>188</v>
      </c>
      <c r="E38" s="4">
        <v>236421</v>
      </c>
      <c r="G38" s="4">
        <v>2050</v>
      </c>
      <c r="I38" s="4">
        <v>0</v>
      </c>
      <c r="K38" s="4">
        <v>0</v>
      </c>
      <c r="M38" s="4">
        <v>0</v>
      </c>
      <c r="O38" s="4">
        <v>484663050</v>
      </c>
      <c r="Q38" s="4">
        <v>56328877</v>
      </c>
      <c r="S38" s="4">
        <v>428334173</v>
      </c>
    </row>
    <row r="39" spans="1:19" x14ac:dyDescent="0.55000000000000004">
      <c r="A39" s="2" t="s">
        <v>62</v>
      </c>
      <c r="C39" s="2" t="s">
        <v>180</v>
      </c>
      <c r="E39" s="4">
        <v>6000000</v>
      </c>
      <c r="G39" s="4">
        <v>105</v>
      </c>
      <c r="I39" s="4">
        <v>630000000</v>
      </c>
      <c r="K39" s="4">
        <v>83800475</v>
      </c>
      <c r="M39" s="4">
        <v>546199525</v>
      </c>
      <c r="O39" s="4">
        <v>630000000</v>
      </c>
      <c r="Q39" s="4">
        <v>83800475</v>
      </c>
      <c r="S39" s="4">
        <v>546199525</v>
      </c>
    </row>
    <row r="40" spans="1:19" x14ac:dyDescent="0.55000000000000004">
      <c r="A40" s="2" t="s">
        <v>20</v>
      </c>
      <c r="C40" s="2" t="s">
        <v>189</v>
      </c>
      <c r="E40" s="4">
        <v>1240188</v>
      </c>
      <c r="G40" s="4">
        <v>10200</v>
      </c>
      <c r="I40" s="4">
        <v>12649917600</v>
      </c>
      <c r="K40" s="4">
        <v>515305448</v>
      </c>
      <c r="M40" s="4">
        <v>12134612152</v>
      </c>
      <c r="O40" s="4">
        <v>12649917600</v>
      </c>
      <c r="Q40" s="4">
        <v>515305448</v>
      </c>
      <c r="S40" s="4">
        <v>12134612152</v>
      </c>
    </row>
    <row r="41" spans="1:19" x14ac:dyDescent="0.55000000000000004">
      <c r="A41" s="2" t="s">
        <v>42</v>
      </c>
      <c r="C41" s="2" t="s">
        <v>190</v>
      </c>
      <c r="E41" s="4">
        <v>2780253</v>
      </c>
      <c r="G41" s="4">
        <v>1200</v>
      </c>
      <c r="I41" s="4">
        <v>0</v>
      </c>
      <c r="K41" s="4">
        <v>0</v>
      </c>
      <c r="M41" s="4">
        <v>0</v>
      </c>
      <c r="O41" s="4">
        <v>3336303600</v>
      </c>
      <c r="Q41" s="4">
        <v>393099216</v>
      </c>
      <c r="S41" s="4">
        <v>2943204384</v>
      </c>
    </row>
    <row r="42" spans="1:19" x14ac:dyDescent="0.55000000000000004">
      <c r="A42" s="2" t="s">
        <v>77</v>
      </c>
      <c r="C42" s="2" t="s">
        <v>191</v>
      </c>
      <c r="E42" s="4">
        <v>19047711</v>
      </c>
      <c r="G42" s="4">
        <v>1800</v>
      </c>
      <c r="I42" s="4">
        <v>34285879800</v>
      </c>
      <c r="K42" s="4">
        <v>712851961</v>
      </c>
      <c r="M42" s="4">
        <v>33573027839</v>
      </c>
      <c r="O42" s="4">
        <v>34285879800</v>
      </c>
      <c r="Q42" s="4">
        <v>712851961</v>
      </c>
      <c r="S42" s="4">
        <v>33573027839</v>
      </c>
    </row>
    <row r="43" spans="1:19" x14ac:dyDescent="0.55000000000000004">
      <c r="A43" s="2" t="s">
        <v>25</v>
      </c>
      <c r="C43" s="2" t="s">
        <v>180</v>
      </c>
      <c r="E43" s="4">
        <v>85435</v>
      </c>
      <c r="G43" s="4">
        <v>6500</v>
      </c>
      <c r="I43" s="4">
        <v>555327500</v>
      </c>
      <c r="K43" s="4">
        <v>22621751</v>
      </c>
      <c r="M43" s="4">
        <v>532705749</v>
      </c>
      <c r="O43" s="4">
        <v>555327500</v>
      </c>
      <c r="Q43" s="4">
        <v>22621751</v>
      </c>
      <c r="S43" s="4">
        <v>532705749</v>
      </c>
    </row>
    <row r="44" spans="1:19" x14ac:dyDescent="0.55000000000000004">
      <c r="A44" s="2" t="s">
        <v>68</v>
      </c>
      <c r="C44" s="2" t="s">
        <v>192</v>
      </c>
      <c r="E44" s="4">
        <v>5193373</v>
      </c>
      <c r="G44" s="4">
        <v>2000</v>
      </c>
      <c r="I44" s="4">
        <v>10386746000</v>
      </c>
      <c r="K44" s="4">
        <v>801000640</v>
      </c>
      <c r="M44" s="4">
        <v>9585745360</v>
      </c>
      <c r="O44" s="4">
        <v>10386746000</v>
      </c>
      <c r="Q44" s="4">
        <v>801000640</v>
      </c>
      <c r="S44" s="4">
        <v>9585745360</v>
      </c>
    </row>
    <row r="45" spans="1:19" x14ac:dyDescent="0.55000000000000004">
      <c r="A45" s="2" t="s">
        <v>82</v>
      </c>
      <c r="C45" s="2" t="s">
        <v>193</v>
      </c>
      <c r="E45" s="4">
        <v>6285523</v>
      </c>
      <c r="G45" s="4">
        <v>138</v>
      </c>
      <c r="I45" s="4">
        <v>0</v>
      </c>
      <c r="K45" s="4">
        <v>0</v>
      </c>
      <c r="M45" s="4">
        <v>0</v>
      </c>
      <c r="O45" s="4">
        <v>867402174</v>
      </c>
      <c r="Q45" s="4">
        <v>95202678</v>
      </c>
      <c r="S45" s="4">
        <v>772199496</v>
      </c>
    </row>
    <row r="46" spans="1:19" x14ac:dyDescent="0.55000000000000004">
      <c r="A46" s="2" t="s">
        <v>17</v>
      </c>
      <c r="C46" s="2" t="s">
        <v>176</v>
      </c>
      <c r="E46" s="4">
        <v>598340</v>
      </c>
      <c r="G46" s="4">
        <v>1079</v>
      </c>
      <c r="I46" s="4">
        <v>0</v>
      </c>
      <c r="K46" s="4">
        <v>0</v>
      </c>
      <c r="M46" s="4">
        <v>0</v>
      </c>
      <c r="O46" s="4">
        <v>645608860</v>
      </c>
      <c r="Q46" s="4">
        <v>34331989</v>
      </c>
      <c r="S46" s="4">
        <v>611276871</v>
      </c>
    </row>
    <row r="47" spans="1:19" x14ac:dyDescent="0.55000000000000004">
      <c r="A47" s="2" t="s">
        <v>194</v>
      </c>
      <c r="C47" s="2" t="s">
        <v>195</v>
      </c>
      <c r="E47" s="4">
        <v>1864726</v>
      </c>
      <c r="G47" s="4">
        <v>350</v>
      </c>
      <c r="I47" s="4">
        <v>0</v>
      </c>
      <c r="K47" s="4">
        <v>0</v>
      </c>
      <c r="M47" s="4">
        <v>0</v>
      </c>
      <c r="O47" s="4">
        <v>652654100</v>
      </c>
      <c r="Q47" s="4">
        <v>22028696</v>
      </c>
      <c r="S47" s="4">
        <v>630625404</v>
      </c>
    </row>
    <row r="48" spans="1:19" x14ac:dyDescent="0.55000000000000004">
      <c r="A48" s="2" t="s">
        <v>22</v>
      </c>
      <c r="C48" s="2" t="s">
        <v>196</v>
      </c>
      <c r="E48" s="4">
        <v>716817</v>
      </c>
      <c r="G48" s="4">
        <v>20000</v>
      </c>
      <c r="I48" s="4">
        <v>14336340000</v>
      </c>
      <c r="K48" s="4">
        <v>298072797</v>
      </c>
      <c r="M48" s="4">
        <v>14038267203</v>
      </c>
      <c r="O48" s="4">
        <v>14336340000</v>
      </c>
      <c r="Q48" s="4">
        <v>298072797</v>
      </c>
      <c r="S48" s="4">
        <v>14038267203</v>
      </c>
    </row>
    <row r="49" spans="1:19" x14ac:dyDescent="0.55000000000000004">
      <c r="A49" s="2" t="s">
        <v>33</v>
      </c>
      <c r="C49" s="2" t="s">
        <v>197</v>
      </c>
      <c r="E49" s="4">
        <v>3600000</v>
      </c>
      <c r="G49" s="4">
        <v>867</v>
      </c>
      <c r="I49" s="4">
        <v>0</v>
      </c>
      <c r="K49" s="4">
        <v>0</v>
      </c>
      <c r="M49" s="4">
        <v>0</v>
      </c>
      <c r="O49" s="4">
        <v>3121200000</v>
      </c>
      <c r="Q49" s="4">
        <v>220530363</v>
      </c>
      <c r="S49" s="4">
        <v>2900669637</v>
      </c>
    </row>
    <row r="50" spans="1:19" x14ac:dyDescent="0.55000000000000004">
      <c r="A50" s="2" t="s">
        <v>34</v>
      </c>
      <c r="C50" s="2" t="s">
        <v>198</v>
      </c>
      <c r="E50" s="4">
        <v>28041811</v>
      </c>
      <c r="G50" s="4">
        <v>84</v>
      </c>
      <c r="I50" s="4">
        <v>0</v>
      </c>
      <c r="K50" s="4">
        <v>0</v>
      </c>
      <c r="M50" s="4">
        <v>0</v>
      </c>
      <c r="O50" s="4">
        <v>2355512124</v>
      </c>
      <c r="Q50" s="4">
        <v>48974430</v>
      </c>
      <c r="S50" s="4">
        <v>2306537694</v>
      </c>
    </row>
    <row r="51" spans="1:19" x14ac:dyDescent="0.55000000000000004">
      <c r="A51" s="2" t="s">
        <v>67</v>
      </c>
      <c r="C51" s="2" t="s">
        <v>189</v>
      </c>
      <c r="E51" s="4">
        <v>1300793</v>
      </c>
      <c r="G51" s="4">
        <v>850</v>
      </c>
      <c r="I51" s="4">
        <v>1105674050</v>
      </c>
      <c r="K51" s="4">
        <v>131453101</v>
      </c>
      <c r="M51" s="4">
        <v>974220949</v>
      </c>
      <c r="O51" s="4">
        <v>1105674050</v>
      </c>
      <c r="Q51" s="4">
        <v>131453101</v>
      </c>
      <c r="S51" s="4">
        <v>974220949</v>
      </c>
    </row>
    <row r="52" spans="1:19" x14ac:dyDescent="0.55000000000000004">
      <c r="A52" s="2" t="s">
        <v>28</v>
      </c>
      <c r="C52" s="2" t="s">
        <v>199</v>
      </c>
      <c r="E52" s="4">
        <v>3500000</v>
      </c>
      <c r="G52" s="4">
        <v>14200</v>
      </c>
      <c r="I52" s="4">
        <v>49700000000</v>
      </c>
      <c r="K52" s="4">
        <v>2024572930</v>
      </c>
      <c r="M52" s="4">
        <v>47675427070</v>
      </c>
      <c r="O52" s="4">
        <v>49700000000</v>
      </c>
      <c r="Q52" s="4">
        <v>2024572930</v>
      </c>
      <c r="S52" s="4">
        <v>47675427070</v>
      </c>
    </row>
    <row r="53" spans="1:19" x14ac:dyDescent="0.55000000000000004">
      <c r="A53" s="2" t="s">
        <v>31</v>
      </c>
      <c r="C53" s="2" t="s">
        <v>200</v>
      </c>
      <c r="E53" s="4">
        <v>519932</v>
      </c>
      <c r="G53" s="4">
        <v>10000</v>
      </c>
      <c r="I53" s="4">
        <v>0</v>
      </c>
      <c r="K53" s="4">
        <v>0</v>
      </c>
      <c r="M53" s="4">
        <v>0</v>
      </c>
      <c r="O53" s="4">
        <v>5199320000</v>
      </c>
      <c r="Q53" s="4">
        <v>547967549</v>
      </c>
      <c r="S53" s="4">
        <v>4651352451</v>
      </c>
    </row>
    <row r="54" spans="1:19" x14ac:dyDescent="0.55000000000000004">
      <c r="A54" s="2" t="s">
        <v>30</v>
      </c>
      <c r="C54" s="2" t="s">
        <v>198</v>
      </c>
      <c r="E54" s="4">
        <v>1750968</v>
      </c>
      <c r="G54" s="4">
        <v>1868</v>
      </c>
      <c r="I54" s="4">
        <v>0</v>
      </c>
      <c r="K54" s="4">
        <v>0</v>
      </c>
      <c r="M54" s="4">
        <v>0</v>
      </c>
      <c r="O54" s="4">
        <v>3270808224</v>
      </c>
      <c r="Q54" s="4">
        <v>308413679</v>
      </c>
      <c r="S54" s="4">
        <v>2962394545</v>
      </c>
    </row>
    <row r="55" spans="1:19" x14ac:dyDescent="0.55000000000000004">
      <c r="A55" s="2" t="s">
        <v>66</v>
      </c>
      <c r="C55" s="2" t="s">
        <v>6</v>
      </c>
      <c r="E55" s="4">
        <v>328467</v>
      </c>
      <c r="G55" s="4">
        <v>680</v>
      </c>
      <c r="I55" s="4">
        <v>223357560</v>
      </c>
      <c r="K55" s="4">
        <v>31870750</v>
      </c>
      <c r="M55" s="4">
        <v>191486810</v>
      </c>
      <c r="O55" s="4">
        <v>223357560</v>
      </c>
      <c r="Q55" s="4">
        <v>31870750</v>
      </c>
      <c r="S55" s="4">
        <v>191486810</v>
      </c>
    </row>
    <row r="56" spans="1:19" x14ac:dyDescent="0.55000000000000004">
      <c r="A56" s="2" t="s">
        <v>65</v>
      </c>
      <c r="C56" s="2" t="s">
        <v>201</v>
      </c>
      <c r="E56" s="4">
        <v>120000</v>
      </c>
      <c r="G56" s="4">
        <v>500</v>
      </c>
      <c r="I56" s="4">
        <v>0</v>
      </c>
      <c r="K56" s="4">
        <v>0</v>
      </c>
      <c r="M56" s="4">
        <v>0</v>
      </c>
      <c r="O56" s="4">
        <v>60000000</v>
      </c>
      <c r="Q56" s="4">
        <v>6487477</v>
      </c>
      <c r="S56" s="4">
        <v>53512523</v>
      </c>
    </row>
    <row r="57" spans="1:19" x14ac:dyDescent="0.55000000000000004">
      <c r="A57" s="2" t="s">
        <v>43</v>
      </c>
      <c r="C57" s="2" t="s">
        <v>188</v>
      </c>
      <c r="E57" s="4">
        <v>63539</v>
      </c>
      <c r="G57" s="4">
        <v>5500</v>
      </c>
      <c r="I57" s="4">
        <v>0</v>
      </c>
      <c r="K57" s="4">
        <v>0</v>
      </c>
      <c r="M57" s="4">
        <v>0</v>
      </c>
      <c r="O57" s="4">
        <v>349464500</v>
      </c>
      <c r="Q57" s="4">
        <v>0</v>
      </c>
      <c r="S57" s="4">
        <v>349464500</v>
      </c>
    </row>
    <row r="58" spans="1:19" x14ac:dyDescent="0.55000000000000004">
      <c r="A58" s="2" t="s">
        <v>24</v>
      </c>
      <c r="C58" s="2" t="s">
        <v>202</v>
      </c>
      <c r="E58" s="4">
        <v>8000000</v>
      </c>
      <c r="G58" s="4">
        <v>780</v>
      </c>
      <c r="I58" s="4">
        <v>0</v>
      </c>
      <c r="K58" s="4">
        <v>0</v>
      </c>
      <c r="M58" s="4">
        <v>0</v>
      </c>
      <c r="O58" s="4">
        <v>6240000000</v>
      </c>
      <c r="Q58" s="4">
        <v>0</v>
      </c>
      <c r="S58" s="4">
        <v>6240000000</v>
      </c>
    </row>
    <row r="59" spans="1:19" x14ac:dyDescent="0.55000000000000004">
      <c r="A59" s="2" t="s">
        <v>32</v>
      </c>
      <c r="C59" s="2" t="s">
        <v>193</v>
      </c>
      <c r="E59" s="4">
        <v>2913123</v>
      </c>
      <c r="G59" s="4">
        <v>11500</v>
      </c>
      <c r="I59" s="4">
        <v>0</v>
      </c>
      <c r="K59" s="4">
        <v>0</v>
      </c>
      <c r="M59" s="4">
        <v>0</v>
      </c>
      <c r="O59" s="4">
        <v>33500914500</v>
      </c>
      <c r="Q59" s="4">
        <v>0</v>
      </c>
      <c r="S59" s="4">
        <v>33500914500</v>
      </c>
    </row>
    <row r="60" spans="1:19" x14ac:dyDescent="0.55000000000000004">
      <c r="A60" s="2" t="s">
        <v>85</v>
      </c>
      <c r="C60" s="2" t="s">
        <v>196</v>
      </c>
      <c r="E60" s="4">
        <v>635792</v>
      </c>
      <c r="G60" s="4">
        <v>3000</v>
      </c>
      <c r="I60" s="4">
        <v>1907376000</v>
      </c>
      <c r="K60" s="4">
        <v>39657046</v>
      </c>
      <c r="M60" s="4">
        <v>1867718954</v>
      </c>
      <c r="O60" s="4">
        <v>1907376000</v>
      </c>
      <c r="Q60" s="4">
        <v>39657046</v>
      </c>
      <c r="S60" s="4">
        <v>1867718954</v>
      </c>
    </row>
    <row r="61" spans="1:19" x14ac:dyDescent="0.55000000000000004">
      <c r="A61" s="2" t="s">
        <v>21</v>
      </c>
      <c r="C61" s="2" t="s">
        <v>203</v>
      </c>
      <c r="E61" s="4">
        <v>1861297</v>
      </c>
      <c r="G61" s="4">
        <v>5550</v>
      </c>
      <c r="I61" s="4">
        <v>10330198350</v>
      </c>
      <c r="K61" s="4">
        <v>214779443</v>
      </c>
      <c r="M61" s="4">
        <v>10115418907</v>
      </c>
      <c r="O61" s="4">
        <v>10330198350</v>
      </c>
      <c r="Q61" s="4">
        <v>214779443</v>
      </c>
      <c r="S61" s="4">
        <v>10115418907</v>
      </c>
    </row>
    <row r="62" spans="1:19" x14ac:dyDescent="0.55000000000000004">
      <c r="A62" s="2" t="s">
        <v>37</v>
      </c>
      <c r="C62" s="2" t="s">
        <v>204</v>
      </c>
      <c r="E62" s="4">
        <v>139335</v>
      </c>
      <c r="G62" s="4">
        <v>110</v>
      </c>
      <c r="I62" s="4">
        <v>15326850</v>
      </c>
      <c r="K62" s="4">
        <v>908550</v>
      </c>
      <c r="M62" s="4">
        <v>14418300</v>
      </c>
      <c r="O62" s="4">
        <v>15326850</v>
      </c>
      <c r="Q62" s="4">
        <v>908550</v>
      </c>
      <c r="S62" s="4">
        <v>14418300</v>
      </c>
    </row>
    <row r="63" spans="1:19" x14ac:dyDescent="0.55000000000000004">
      <c r="A63" s="2" t="s">
        <v>75</v>
      </c>
      <c r="C63" s="2" t="s">
        <v>203</v>
      </c>
      <c r="E63" s="4">
        <v>1933513</v>
      </c>
      <c r="G63" s="4">
        <v>165</v>
      </c>
      <c r="I63" s="4">
        <v>319029645</v>
      </c>
      <c r="K63" s="4">
        <v>19104802</v>
      </c>
      <c r="M63" s="4">
        <v>299924843</v>
      </c>
      <c r="O63" s="4">
        <v>319029645</v>
      </c>
      <c r="Q63" s="4">
        <v>19104802</v>
      </c>
      <c r="S63" s="4">
        <v>299924843</v>
      </c>
    </row>
    <row r="64" spans="1:19" x14ac:dyDescent="0.55000000000000004">
      <c r="A64" s="2" t="s">
        <v>27</v>
      </c>
      <c r="C64" s="2" t="s">
        <v>205</v>
      </c>
      <c r="E64" s="4">
        <v>600000</v>
      </c>
      <c r="G64" s="4">
        <v>10000</v>
      </c>
      <c r="I64" s="4">
        <v>0</v>
      </c>
      <c r="K64" s="4">
        <v>0</v>
      </c>
      <c r="M64" s="4">
        <v>0</v>
      </c>
      <c r="O64" s="4">
        <v>6000000000</v>
      </c>
      <c r="Q64" s="4">
        <v>244415243</v>
      </c>
      <c r="S64" s="4">
        <v>5755584757</v>
      </c>
    </row>
    <row r="65" spans="9:19" ht="24.75" thickBot="1" x14ac:dyDescent="0.6">
      <c r="I65" s="13">
        <f>SUM(I8:I64)</f>
        <v>269753055683</v>
      </c>
      <c r="K65" s="13">
        <f>SUM(K8:K64)</f>
        <v>18756460117</v>
      </c>
      <c r="M65" s="13">
        <f>SUM(M8:M64)</f>
        <v>250996595566</v>
      </c>
      <c r="O65" s="13">
        <f>SUM(O8:O64)</f>
        <v>467306284790</v>
      </c>
      <c r="Q65" s="13">
        <f>SUM(Q8:Q64)</f>
        <v>27868027391</v>
      </c>
      <c r="S65" s="13">
        <f>SUM(S8:S64)</f>
        <v>439438257399</v>
      </c>
    </row>
    <row r="66" spans="9:19" ht="24.75" thickTop="1" x14ac:dyDescent="0.55000000000000004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04"/>
  <sheetViews>
    <sheetView rightToLeft="1" topLeftCell="B84" workbookViewId="0">
      <selection activeCell="Q96" sqref="Q96"/>
    </sheetView>
  </sheetViews>
  <sheetFormatPr defaultRowHeight="24" x14ac:dyDescent="0.55000000000000004"/>
  <cols>
    <col min="1" max="1" width="35.7109375" style="2" bestFit="1" customWidth="1"/>
    <col min="2" max="2" width="1" style="2" customWidth="1"/>
    <col min="3" max="3" width="12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140625" style="2" bestFit="1" customWidth="1"/>
    <col min="8" max="8" width="1" style="2" customWidth="1"/>
    <col min="9" max="9" width="34.5703125" style="2" bestFit="1" customWidth="1"/>
    <col min="10" max="10" width="1" style="2" customWidth="1"/>
    <col min="11" max="11" width="12" style="2" bestFit="1" customWidth="1"/>
    <col min="12" max="12" width="1" style="2" customWidth="1"/>
    <col min="13" max="13" width="19.140625" style="2" bestFit="1" customWidth="1"/>
    <col min="14" max="14" width="1" style="2" customWidth="1"/>
    <col min="15" max="15" width="19.140625" style="2" bestFit="1" customWidth="1"/>
    <col min="16" max="16" width="1" style="2" customWidth="1"/>
    <col min="17" max="17" width="34.5703125" style="2" bestFit="1" customWidth="1"/>
    <col min="18" max="18" width="1" style="2" customWidth="1"/>
    <col min="19" max="19" width="16.7109375" style="2" bestFit="1" customWidth="1"/>
    <col min="20" max="16384" width="9.140625" style="2"/>
  </cols>
  <sheetData>
    <row r="2" spans="1:20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0" ht="24.75" x14ac:dyDescent="0.55000000000000004">
      <c r="A3" s="24" t="s">
        <v>148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0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20" ht="24.75" x14ac:dyDescent="0.55000000000000004">
      <c r="A6" s="22" t="s">
        <v>3</v>
      </c>
      <c r="C6" s="23" t="s">
        <v>150</v>
      </c>
      <c r="D6" s="23" t="s">
        <v>150</v>
      </c>
      <c r="E6" s="23" t="s">
        <v>150</v>
      </c>
      <c r="F6" s="23" t="s">
        <v>150</v>
      </c>
      <c r="G6" s="23" t="s">
        <v>150</v>
      </c>
      <c r="H6" s="23" t="s">
        <v>150</v>
      </c>
      <c r="I6" s="23" t="s">
        <v>150</v>
      </c>
      <c r="K6" s="23" t="s">
        <v>151</v>
      </c>
      <c r="L6" s="23" t="s">
        <v>151</v>
      </c>
      <c r="M6" s="23" t="s">
        <v>151</v>
      </c>
      <c r="N6" s="23" t="s">
        <v>151</v>
      </c>
      <c r="O6" s="23" t="s">
        <v>151</v>
      </c>
      <c r="P6" s="23" t="s">
        <v>151</v>
      </c>
      <c r="Q6" s="23" t="s">
        <v>151</v>
      </c>
    </row>
    <row r="7" spans="1:20" ht="24.75" x14ac:dyDescent="0.55000000000000004">
      <c r="A7" s="23" t="s">
        <v>3</v>
      </c>
      <c r="C7" s="23" t="s">
        <v>7</v>
      </c>
      <c r="E7" s="23" t="s">
        <v>206</v>
      </c>
      <c r="G7" s="23" t="s">
        <v>207</v>
      </c>
      <c r="I7" s="23" t="s">
        <v>208</v>
      </c>
      <c r="K7" s="23" t="s">
        <v>7</v>
      </c>
      <c r="M7" s="23" t="s">
        <v>206</v>
      </c>
      <c r="O7" s="23" t="s">
        <v>207</v>
      </c>
      <c r="Q7" s="23" t="s">
        <v>208</v>
      </c>
    </row>
    <row r="8" spans="1:20" x14ac:dyDescent="0.55000000000000004">
      <c r="A8" s="2" t="s">
        <v>19</v>
      </c>
      <c r="C8" s="5">
        <v>1180933</v>
      </c>
      <c r="D8" s="5"/>
      <c r="E8" s="5">
        <v>131573782577</v>
      </c>
      <c r="F8" s="5"/>
      <c r="G8" s="5">
        <v>115100353383</v>
      </c>
      <c r="H8" s="5"/>
      <c r="I8" s="5">
        <f>E8-G8</f>
        <v>16473429194</v>
      </c>
      <c r="J8" s="5"/>
      <c r="K8" s="5">
        <v>1180933</v>
      </c>
      <c r="L8" s="5"/>
      <c r="M8" s="5">
        <v>131573782577</v>
      </c>
      <c r="N8" s="5"/>
      <c r="O8" s="5">
        <v>123221438195</v>
      </c>
      <c r="P8" s="5"/>
      <c r="Q8" s="5">
        <f>M8-O8</f>
        <v>8352344382</v>
      </c>
      <c r="S8" s="4"/>
      <c r="T8" s="4"/>
    </row>
    <row r="9" spans="1:20" x14ac:dyDescent="0.55000000000000004">
      <c r="A9" s="2" t="s">
        <v>74</v>
      </c>
      <c r="C9" s="5">
        <v>5000000</v>
      </c>
      <c r="D9" s="5"/>
      <c r="E9" s="5">
        <v>126691672500</v>
      </c>
      <c r="F9" s="5"/>
      <c r="G9" s="5">
        <v>98410950000</v>
      </c>
      <c r="H9" s="5"/>
      <c r="I9" s="5">
        <f t="shared" ref="I9:I72" si="0">E9-G9</f>
        <v>28280722500</v>
      </c>
      <c r="J9" s="5"/>
      <c r="K9" s="5">
        <v>5000000</v>
      </c>
      <c r="L9" s="5"/>
      <c r="M9" s="5">
        <v>126691672500</v>
      </c>
      <c r="N9" s="5"/>
      <c r="O9" s="5">
        <v>91084448000</v>
      </c>
      <c r="P9" s="5"/>
      <c r="Q9" s="5">
        <f t="shared" ref="Q9:Q72" si="1">M9-O9</f>
        <v>35607224500</v>
      </c>
      <c r="S9" s="4"/>
      <c r="T9" s="4"/>
    </row>
    <row r="10" spans="1:20" x14ac:dyDescent="0.55000000000000004">
      <c r="A10" s="2" t="s">
        <v>23</v>
      </c>
      <c r="C10" s="5">
        <v>2521994</v>
      </c>
      <c r="D10" s="5"/>
      <c r="E10" s="5">
        <v>332125788217</v>
      </c>
      <c r="F10" s="5"/>
      <c r="G10" s="5">
        <v>271732444028</v>
      </c>
      <c r="H10" s="5"/>
      <c r="I10" s="5">
        <f t="shared" si="0"/>
        <v>60393344189</v>
      </c>
      <c r="J10" s="5"/>
      <c r="K10" s="5">
        <v>2521994</v>
      </c>
      <c r="L10" s="5"/>
      <c r="M10" s="5">
        <v>332125788217</v>
      </c>
      <c r="N10" s="5"/>
      <c r="O10" s="5">
        <v>230817197591</v>
      </c>
      <c r="P10" s="5"/>
      <c r="Q10" s="5">
        <f t="shared" si="1"/>
        <v>101308590626</v>
      </c>
      <c r="S10" s="4"/>
      <c r="T10" s="4"/>
    </row>
    <row r="11" spans="1:20" x14ac:dyDescent="0.55000000000000004">
      <c r="A11" s="2" t="s">
        <v>64</v>
      </c>
      <c r="C11" s="5">
        <v>3177000</v>
      </c>
      <c r="D11" s="5"/>
      <c r="E11" s="5">
        <v>77910249289</v>
      </c>
      <c r="F11" s="5"/>
      <c r="G11" s="5">
        <v>59930356794</v>
      </c>
      <c r="H11" s="5"/>
      <c r="I11" s="5">
        <f t="shared" si="0"/>
        <v>17979892495</v>
      </c>
      <c r="J11" s="5"/>
      <c r="K11" s="5">
        <v>3177000</v>
      </c>
      <c r="L11" s="5"/>
      <c r="M11" s="5">
        <v>77910249289</v>
      </c>
      <c r="N11" s="5"/>
      <c r="O11" s="5">
        <v>96331951739</v>
      </c>
      <c r="P11" s="5"/>
      <c r="Q11" s="5">
        <f t="shared" si="1"/>
        <v>-18421702450</v>
      </c>
      <c r="S11" s="4"/>
      <c r="T11" s="4"/>
    </row>
    <row r="12" spans="1:20" x14ac:dyDescent="0.55000000000000004">
      <c r="A12" s="2" t="s">
        <v>60</v>
      </c>
      <c r="C12" s="5">
        <v>9347168</v>
      </c>
      <c r="D12" s="5"/>
      <c r="E12" s="5">
        <v>134913340127</v>
      </c>
      <c r="F12" s="5"/>
      <c r="G12" s="5">
        <v>120241978966</v>
      </c>
      <c r="H12" s="5"/>
      <c r="I12" s="5">
        <f t="shared" si="0"/>
        <v>14671361161</v>
      </c>
      <c r="J12" s="5"/>
      <c r="K12" s="5">
        <v>9347168</v>
      </c>
      <c r="L12" s="5"/>
      <c r="M12" s="5">
        <v>134913340127</v>
      </c>
      <c r="N12" s="5"/>
      <c r="O12" s="5">
        <v>104571700240</v>
      </c>
      <c r="P12" s="5"/>
      <c r="Q12" s="5">
        <f t="shared" si="1"/>
        <v>30341639887</v>
      </c>
      <c r="S12" s="4"/>
      <c r="T12" s="4"/>
    </row>
    <row r="13" spans="1:20" x14ac:dyDescent="0.55000000000000004">
      <c r="A13" s="2" t="s">
        <v>62</v>
      </c>
      <c r="C13" s="5">
        <v>6000000</v>
      </c>
      <c r="D13" s="5"/>
      <c r="E13" s="5">
        <v>43002603000</v>
      </c>
      <c r="F13" s="5"/>
      <c r="G13" s="5">
        <v>37885233600</v>
      </c>
      <c r="H13" s="5"/>
      <c r="I13" s="5">
        <f t="shared" si="0"/>
        <v>5117369400</v>
      </c>
      <c r="J13" s="5"/>
      <c r="K13" s="5">
        <v>6000000</v>
      </c>
      <c r="L13" s="5"/>
      <c r="M13" s="5">
        <v>43002603000</v>
      </c>
      <c r="N13" s="5"/>
      <c r="O13" s="5">
        <v>47445240761</v>
      </c>
      <c r="P13" s="5"/>
      <c r="Q13" s="5">
        <f t="shared" si="1"/>
        <v>-4442637761</v>
      </c>
      <c r="S13" s="4"/>
      <c r="T13" s="4"/>
    </row>
    <row r="14" spans="1:20" x14ac:dyDescent="0.55000000000000004">
      <c r="A14" s="2" t="s">
        <v>76</v>
      </c>
      <c r="C14" s="5">
        <v>165424</v>
      </c>
      <c r="D14" s="5"/>
      <c r="E14" s="5">
        <v>28218186066</v>
      </c>
      <c r="F14" s="5"/>
      <c r="G14" s="5">
        <v>25760025399</v>
      </c>
      <c r="H14" s="5"/>
      <c r="I14" s="5">
        <f t="shared" si="0"/>
        <v>2458160667</v>
      </c>
      <c r="J14" s="5"/>
      <c r="K14" s="5">
        <v>165424</v>
      </c>
      <c r="L14" s="5"/>
      <c r="M14" s="5">
        <v>28218186066</v>
      </c>
      <c r="N14" s="5"/>
      <c r="O14" s="5">
        <v>26085959364</v>
      </c>
      <c r="P14" s="5"/>
      <c r="Q14" s="5">
        <f t="shared" si="1"/>
        <v>2132226702</v>
      </c>
      <c r="S14" s="4"/>
      <c r="T14" s="4"/>
    </row>
    <row r="15" spans="1:20" x14ac:dyDescent="0.55000000000000004">
      <c r="A15" s="2" t="s">
        <v>20</v>
      </c>
      <c r="C15" s="5">
        <v>1240188</v>
      </c>
      <c r="D15" s="5"/>
      <c r="E15" s="5">
        <v>98008306071</v>
      </c>
      <c r="F15" s="5"/>
      <c r="G15" s="5">
        <v>111445922878</v>
      </c>
      <c r="H15" s="5"/>
      <c r="I15" s="5">
        <f t="shared" si="0"/>
        <v>-13437616807</v>
      </c>
      <c r="J15" s="5"/>
      <c r="K15" s="5">
        <v>1240188</v>
      </c>
      <c r="L15" s="5"/>
      <c r="M15" s="5">
        <v>98008306071</v>
      </c>
      <c r="N15" s="5"/>
      <c r="O15" s="5">
        <v>102151355351</v>
      </c>
      <c r="P15" s="5"/>
      <c r="Q15" s="5">
        <f t="shared" si="1"/>
        <v>-4143049280</v>
      </c>
      <c r="S15" s="4"/>
      <c r="T15" s="4"/>
    </row>
    <row r="16" spans="1:20" x14ac:dyDescent="0.55000000000000004">
      <c r="A16" s="2" t="s">
        <v>42</v>
      </c>
      <c r="C16" s="5">
        <v>2780253</v>
      </c>
      <c r="D16" s="5"/>
      <c r="E16" s="5">
        <v>87720171100</v>
      </c>
      <c r="F16" s="5"/>
      <c r="G16" s="5">
        <v>67271477150</v>
      </c>
      <c r="H16" s="5"/>
      <c r="I16" s="5">
        <f t="shared" si="0"/>
        <v>20448693950</v>
      </c>
      <c r="J16" s="5"/>
      <c r="K16" s="5">
        <v>2780253</v>
      </c>
      <c r="L16" s="5"/>
      <c r="M16" s="5">
        <v>87720171100</v>
      </c>
      <c r="N16" s="5"/>
      <c r="O16" s="5">
        <v>68715603915</v>
      </c>
      <c r="P16" s="5"/>
      <c r="Q16" s="5">
        <f t="shared" si="1"/>
        <v>19004567185</v>
      </c>
      <c r="S16" s="4"/>
      <c r="T16" s="4"/>
    </row>
    <row r="17" spans="1:20" x14ac:dyDescent="0.55000000000000004">
      <c r="A17" s="2" t="s">
        <v>77</v>
      </c>
      <c r="C17" s="5">
        <v>19047711</v>
      </c>
      <c r="D17" s="5"/>
      <c r="E17" s="5">
        <v>331351599592</v>
      </c>
      <c r="F17" s="5"/>
      <c r="G17" s="5">
        <v>289695969929</v>
      </c>
      <c r="H17" s="5"/>
      <c r="I17" s="5">
        <f t="shared" si="0"/>
        <v>41655629663</v>
      </c>
      <c r="J17" s="5"/>
      <c r="K17" s="5">
        <v>19047711</v>
      </c>
      <c r="L17" s="5"/>
      <c r="M17" s="5">
        <v>331351599592</v>
      </c>
      <c r="N17" s="5"/>
      <c r="O17" s="5">
        <v>310683793917</v>
      </c>
      <c r="P17" s="5"/>
      <c r="Q17" s="5">
        <f t="shared" si="1"/>
        <v>20667805675</v>
      </c>
      <c r="S17" s="4"/>
      <c r="T17" s="4"/>
    </row>
    <row r="18" spans="1:20" x14ac:dyDescent="0.55000000000000004">
      <c r="A18" s="2" t="s">
        <v>63</v>
      </c>
      <c r="C18" s="5">
        <v>13000000</v>
      </c>
      <c r="D18" s="5"/>
      <c r="E18" s="5">
        <v>67327006500</v>
      </c>
      <c r="F18" s="5"/>
      <c r="G18" s="5">
        <v>54763347600</v>
      </c>
      <c r="H18" s="5"/>
      <c r="I18" s="5">
        <f t="shared" si="0"/>
        <v>12563658900</v>
      </c>
      <c r="J18" s="5"/>
      <c r="K18" s="5">
        <v>13000000</v>
      </c>
      <c r="L18" s="5"/>
      <c r="M18" s="5">
        <v>67327006500</v>
      </c>
      <c r="N18" s="5"/>
      <c r="O18" s="5">
        <v>57272956462</v>
      </c>
      <c r="P18" s="5"/>
      <c r="Q18" s="5">
        <f t="shared" si="1"/>
        <v>10054050038</v>
      </c>
      <c r="S18" s="4"/>
      <c r="T18" s="4"/>
    </row>
    <row r="19" spans="1:20" x14ac:dyDescent="0.55000000000000004">
      <c r="A19" s="2" t="s">
        <v>68</v>
      </c>
      <c r="C19" s="5">
        <v>5193373</v>
      </c>
      <c r="D19" s="5"/>
      <c r="E19" s="5">
        <v>127719567934</v>
      </c>
      <c r="F19" s="5"/>
      <c r="G19" s="5">
        <v>112025651745</v>
      </c>
      <c r="H19" s="5"/>
      <c r="I19" s="5">
        <f t="shared" si="0"/>
        <v>15693916189</v>
      </c>
      <c r="J19" s="5"/>
      <c r="K19" s="5">
        <v>5193373</v>
      </c>
      <c r="L19" s="5"/>
      <c r="M19" s="5">
        <v>127719567934</v>
      </c>
      <c r="N19" s="5"/>
      <c r="O19" s="5">
        <v>164527996370</v>
      </c>
      <c r="P19" s="5"/>
      <c r="Q19" s="5">
        <f t="shared" si="1"/>
        <v>-36808428436</v>
      </c>
      <c r="S19" s="4"/>
      <c r="T19" s="4"/>
    </row>
    <row r="20" spans="1:20" x14ac:dyDescent="0.55000000000000004">
      <c r="A20" s="2" t="s">
        <v>82</v>
      </c>
      <c r="C20" s="5">
        <v>6285523</v>
      </c>
      <c r="D20" s="5"/>
      <c r="E20" s="5">
        <v>32990095449</v>
      </c>
      <c r="F20" s="5"/>
      <c r="G20" s="5">
        <v>31615508139</v>
      </c>
      <c r="H20" s="5"/>
      <c r="I20" s="5">
        <f t="shared" si="0"/>
        <v>1374587310</v>
      </c>
      <c r="J20" s="5"/>
      <c r="K20" s="5">
        <v>6285523</v>
      </c>
      <c r="L20" s="5"/>
      <c r="M20" s="5">
        <v>32990095449</v>
      </c>
      <c r="N20" s="5"/>
      <c r="O20" s="5">
        <v>65129131178</v>
      </c>
      <c r="P20" s="5"/>
      <c r="Q20" s="5">
        <f t="shared" si="1"/>
        <v>-32139035729</v>
      </c>
      <c r="S20" s="4"/>
      <c r="T20" s="4"/>
    </row>
    <row r="21" spans="1:20" x14ac:dyDescent="0.55000000000000004">
      <c r="A21" s="2" t="s">
        <v>73</v>
      </c>
      <c r="C21" s="5">
        <v>8293376</v>
      </c>
      <c r="D21" s="5"/>
      <c r="E21" s="5">
        <v>76751923143</v>
      </c>
      <c r="F21" s="5"/>
      <c r="G21" s="5">
        <v>75597758885</v>
      </c>
      <c r="H21" s="5"/>
      <c r="I21" s="5">
        <f t="shared" si="0"/>
        <v>1154164258</v>
      </c>
      <c r="J21" s="5"/>
      <c r="K21" s="5">
        <v>8293376</v>
      </c>
      <c r="L21" s="5"/>
      <c r="M21" s="5">
        <v>76751923143</v>
      </c>
      <c r="N21" s="5"/>
      <c r="O21" s="5">
        <v>104440136000</v>
      </c>
      <c r="P21" s="5"/>
      <c r="Q21" s="5">
        <f t="shared" si="1"/>
        <v>-27688212857</v>
      </c>
      <c r="S21" s="4"/>
      <c r="T21" s="4"/>
    </row>
    <row r="22" spans="1:20" x14ac:dyDescent="0.55000000000000004">
      <c r="A22" s="2" t="s">
        <v>84</v>
      </c>
      <c r="C22" s="5">
        <v>26709</v>
      </c>
      <c r="D22" s="5"/>
      <c r="E22" s="5">
        <v>636139951</v>
      </c>
      <c r="F22" s="5"/>
      <c r="G22" s="5">
        <v>635674636</v>
      </c>
      <c r="H22" s="5"/>
      <c r="I22" s="5">
        <f t="shared" si="0"/>
        <v>465315</v>
      </c>
      <c r="J22" s="5"/>
      <c r="K22" s="5">
        <v>26709</v>
      </c>
      <c r="L22" s="5"/>
      <c r="M22" s="5">
        <v>636139951</v>
      </c>
      <c r="N22" s="5"/>
      <c r="O22" s="5">
        <v>635674636</v>
      </c>
      <c r="P22" s="5"/>
      <c r="Q22" s="5">
        <f t="shared" si="1"/>
        <v>465315</v>
      </c>
      <c r="S22" s="4"/>
      <c r="T22" s="4"/>
    </row>
    <row r="23" spans="1:20" x14ac:dyDescent="0.55000000000000004">
      <c r="A23" s="2" t="s">
        <v>22</v>
      </c>
      <c r="C23" s="5">
        <v>716817</v>
      </c>
      <c r="D23" s="5"/>
      <c r="E23" s="5">
        <v>120920064022</v>
      </c>
      <c r="F23" s="5"/>
      <c r="G23" s="5">
        <v>107025301215</v>
      </c>
      <c r="H23" s="5"/>
      <c r="I23" s="5">
        <f t="shared" si="0"/>
        <v>13894762807</v>
      </c>
      <c r="J23" s="5"/>
      <c r="K23" s="5">
        <v>716817</v>
      </c>
      <c r="L23" s="5"/>
      <c r="M23" s="5">
        <v>120920064022</v>
      </c>
      <c r="N23" s="5"/>
      <c r="O23" s="5">
        <v>102742864164</v>
      </c>
      <c r="P23" s="5"/>
      <c r="Q23" s="5">
        <f t="shared" si="1"/>
        <v>18177199858</v>
      </c>
      <c r="S23" s="4"/>
      <c r="T23" s="4"/>
    </row>
    <row r="24" spans="1:20" x14ac:dyDescent="0.55000000000000004">
      <c r="A24" s="2" t="s">
        <v>33</v>
      </c>
      <c r="C24" s="5">
        <v>3600000</v>
      </c>
      <c r="D24" s="5"/>
      <c r="E24" s="5">
        <v>28986498000</v>
      </c>
      <c r="F24" s="5"/>
      <c r="G24" s="5">
        <v>26266777200</v>
      </c>
      <c r="H24" s="5"/>
      <c r="I24" s="5">
        <f t="shared" si="0"/>
        <v>2719720800</v>
      </c>
      <c r="J24" s="5"/>
      <c r="K24" s="5">
        <v>3600000</v>
      </c>
      <c r="L24" s="5"/>
      <c r="M24" s="5">
        <v>28986498000</v>
      </c>
      <c r="N24" s="5"/>
      <c r="O24" s="5">
        <v>54966988800</v>
      </c>
      <c r="P24" s="5"/>
      <c r="Q24" s="5">
        <f t="shared" si="1"/>
        <v>-25980490800</v>
      </c>
      <c r="S24" s="4"/>
      <c r="T24" s="4"/>
    </row>
    <row r="25" spans="1:20" x14ac:dyDescent="0.55000000000000004">
      <c r="A25" s="2" t="s">
        <v>34</v>
      </c>
      <c r="C25" s="5">
        <v>22041811</v>
      </c>
      <c r="D25" s="5"/>
      <c r="E25" s="5">
        <v>150526249482</v>
      </c>
      <c r="F25" s="5"/>
      <c r="G25" s="5">
        <v>154470168683</v>
      </c>
      <c r="H25" s="5"/>
      <c r="I25" s="5">
        <f t="shared" si="0"/>
        <v>-3943919201</v>
      </c>
      <c r="J25" s="5"/>
      <c r="K25" s="5">
        <v>22041811</v>
      </c>
      <c r="L25" s="5"/>
      <c r="M25" s="5">
        <v>150526249482</v>
      </c>
      <c r="N25" s="5"/>
      <c r="O25" s="5">
        <v>131341150155</v>
      </c>
      <c r="P25" s="5"/>
      <c r="Q25" s="5">
        <f t="shared" si="1"/>
        <v>19185099327</v>
      </c>
      <c r="S25" s="4"/>
      <c r="T25" s="4"/>
    </row>
    <row r="26" spans="1:20" x14ac:dyDescent="0.55000000000000004">
      <c r="A26" s="2" t="s">
        <v>53</v>
      </c>
      <c r="C26" s="5">
        <v>5000</v>
      </c>
      <c r="D26" s="5"/>
      <c r="E26" s="5">
        <v>5188378125</v>
      </c>
      <c r="F26" s="5"/>
      <c r="G26" s="5">
        <v>5165885156</v>
      </c>
      <c r="H26" s="5"/>
      <c r="I26" s="5">
        <f t="shared" si="0"/>
        <v>22492969</v>
      </c>
      <c r="J26" s="5"/>
      <c r="K26" s="5">
        <v>5000</v>
      </c>
      <c r="L26" s="5"/>
      <c r="M26" s="5">
        <v>5188378125</v>
      </c>
      <c r="N26" s="5"/>
      <c r="O26" s="5">
        <v>6909505104</v>
      </c>
      <c r="P26" s="5"/>
      <c r="Q26" s="5">
        <f t="shared" si="1"/>
        <v>-1721126979</v>
      </c>
      <c r="S26" s="4"/>
      <c r="T26" s="4"/>
    </row>
    <row r="27" spans="1:20" x14ac:dyDescent="0.55000000000000004">
      <c r="A27" s="2" t="s">
        <v>67</v>
      </c>
      <c r="C27" s="5">
        <v>1000793</v>
      </c>
      <c r="D27" s="5"/>
      <c r="E27" s="5">
        <v>31237922043</v>
      </c>
      <c r="F27" s="5"/>
      <c r="G27" s="5">
        <v>28186798359</v>
      </c>
      <c r="H27" s="5"/>
      <c r="I27" s="5">
        <f t="shared" si="0"/>
        <v>3051123684</v>
      </c>
      <c r="J27" s="5"/>
      <c r="K27" s="5">
        <v>1000793</v>
      </c>
      <c r="L27" s="5"/>
      <c r="M27" s="5">
        <v>31237922043</v>
      </c>
      <c r="N27" s="5"/>
      <c r="O27" s="5">
        <v>31353046337</v>
      </c>
      <c r="P27" s="5"/>
      <c r="Q27" s="5">
        <f t="shared" si="1"/>
        <v>-115124294</v>
      </c>
      <c r="S27" s="4"/>
      <c r="T27" s="4"/>
    </row>
    <row r="28" spans="1:20" x14ac:dyDescent="0.55000000000000004">
      <c r="A28" s="2" t="s">
        <v>28</v>
      </c>
      <c r="C28" s="5">
        <v>3300000</v>
      </c>
      <c r="D28" s="5"/>
      <c r="E28" s="5">
        <v>261871537950</v>
      </c>
      <c r="F28" s="5"/>
      <c r="G28" s="5">
        <v>264587282519</v>
      </c>
      <c r="H28" s="5"/>
      <c r="I28" s="5">
        <f t="shared" si="0"/>
        <v>-2715744569</v>
      </c>
      <c r="J28" s="5"/>
      <c r="K28" s="5">
        <v>3300000</v>
      </c>
      <c r="L28" s="5"/>
      <c r="M28" s="5">
        <v>261871537950</v>
      </c>
      <c r="N28" s="5"/>
      <c r="O28" s="5">
        <v>181207362774</v>
      </c>
      <c r="P28" s="5"/>
      <c r="Q28" s="5">
        <f t="shared" si="1"/>
        <v>80664175176</v>
      </c>
      <c r="S28" s="4"/>
      <c r="T28" s="4"/>
    </row>
    <row r="29" spans="1:20" x14ac:dyDescent="0.55000000000000004">
      <c r="A29" s="2" t="s">
        <v>31</v>
      </c>
      <c r="C29" s="5">
        <v>519932</v>
      </c>
      <c r="D29" s="5"/>
      <c r="E29" s="5">
        <v>42070646134</v>
      </c>
      <c r="F29" s="5"/>
      <c r="G29" s="5">
        <v>37046976841</v>
      </c>
      <c r="H29" s="5"/>
      <c r="I29" s="5">
        <f t="shared" si="0"/>
        <v>5023669293</v>
      </c>
      <c r="J29" s="5"/>
      <c r="K29" s="5">
        <v>519932</v>
      </c>
      <c r="L29" s="5"/>
      <c r="M29" s="5">
        <v>42070646134</v>
      </c>
      <c r="N29" s="5"/>
      <c r="O29" s="5">
        <v>37860130296</v>
      </c>
      <c r="P29" s="5"/>
      <c r="Q29" s="5">
        <f t="shared" si="1"/>
        <v>4210515838</v>
      </c>
      <c r="S29" s="4"/>
      <c r="T29" s="4"/>
    </row>
    <row r="30" spans="1:20" x14ac:dyDescent="0.55000000000000004">
      <c r="A30" s="2" t="s">
        <v>45</v>
      </c>
      <c r="C30" s="5">
        <v>8868106</v>
      </c>
      <c r="D30" s="5"/>
      <c r="E30" s="5">
        <v>79646603850</v>
      </c>
      <c r="F30" s="5"/>
      <c r="G30" s="5">
        <v>83490092426</v>
      </c>
      <c r="H30" s="5"/>
      <c r="I30" s="5">
        <f t="shared" si="0"/>
        <v>-3843488576</v>
      </c>
      <c r="J30" s="5"/>
      <c r="K30" s="5">
        <v>8868106</v>
      </c>
      <c r="L30" s="5"/>
      <c r="M30" s="5">
        <v>79646603850</v>
      </c>
      <c r="N30" s="5"/>
      <c r="O30" s="5">
        <v>79055976019</v>
      </c>
      <c r="P30" s="5"/>
      <c r="Q30" s="5">
        <f t="shared" si="1"/>
        <v>590627831</v>
      </c>
      <c r="S30" s="4"/>
      <c r="T30" s="4"/>
    </row>
    <row r="31" spans="1:20" x14ac:dyDescent="0.55000000000000004">
      <c r="A31" s="2" t="s">
        <v>30</v>
      </c>
      <c r="C31" s="5">
        <v>1750968</v>
      </c>
      <c r="D31" s="5"/>
      <c r="E31" s="5">
        <v>40899437799</v>
      </c>
      <c r="F31" s="5"/>
      <c r="G31" s="5">
        <v>32015671924</v>
      </c>
      <c r="H31" s="5"/>
      <c r="I31" s="5">
        <f t="shared" si="0"/>
        <v>8883765875</v>
      </c>
      <c r="J31" s="5"/>
      <c r="K31" s="5">
        <v>1750968</v>
      </c>
      <c r="L31" s="5"/>
      <c r="M31" s="5">
        <v>40899437799</v>
      </c>
      <c r="N31" s="5"/>
      <c r="O31" s="5">
        <v>46783003260</v>
      </c>
      <c r="P31" s="5"/>
      <c r="Q31" s="5">
        <f t="shared" si="1"/>
        <v>-5883565461</v>
      </c>
      <c r="S31" s="4"/>
      <c r="T31" s="4"/>
    </row>
    <row r="32" spans="1:20" x14ac:dyDescent="0.55000000000000004">
      <c r="A32" s="2" t="s">
        <v>66</v>
      </c>
      <c r="C32" s="5">
        <v>328467</v>
      </c>
      <c r="D32" s="5"/>
      <c r="E32" s="5">
        <v>14230073063</v>
      </c>
      <c r="F32" s="5"/>
      <c r="G32" s="5">
        <v>9108919267</v>
      </c>
      <c r="H32" s="5"/>
      <c r="I32" s="5">
        <f t="shared" si="0"/>
        <v>5121153796</v>
      </c>
      <c r="J32" s="5"/>
      <c r="K32" s="5">
        <v>328467</v>
      </c>
      <c r="L32" s="5"/>
      <c r="M32" s="5">
        <v>14230073063</v>
      </c>
      <c r="N32" s="5"/>
      <c r="O32" s="5">
        <v>7365471716</v>
      </c>
      <c r="P32" s="5"/>
      <c r="Q32" s="5">
        <f t="shared" si="1"/>
        <v>6864601347</v>
      </c>
      <c r="S32" s="4"/>
      <c r="T32" s="4"/>
    </row>
    <row r="33" spans="1:20" x14ac:dyDescent="0.55000000000000004">
      <c r="A33" s="2" t="s">
        <v>55</v>
      </c>
      <c r="C33" s="5">
        <v>1600</v>
      </c>
      <c r="D33" s="5"/>
      <c r="E33" s="5">
        <v>1662717402</v>
      </c>
      <c r="F33" s="5"/>
      <c r="G33" s="5">
        <v>1647538000</v>
      </c>
      <c r="H33" s="5"/>
      <c r="I33" s="5">
        <f t="shared" si="0"/>
        <v>15179402</v>
      </c>
      <c r="J33" s="5"/>
      <c r="K33" s="5">
        <v>1600</v>
      </c>
      <c r="L33" s="5"/>
      <c r="M33" s="5">
        <v>1662717402</v>
      </c>
      <c r="N33" s="5"/>
      <c r="O33" s="5">
        <v>2202814800</v>
      </c>
      <c r="P33" s="5"/>
      <c r="Q33" s="5">
        <f t="shared" si="1"/>
        <v>-540097398</v>
      </c>
      <c r="S33" s="4"/>
      <c r="T33" s="4"/>
    </row>
    <row r="34" spans="1:20" x14ac:dyDescent="0.55000000000000004">
      <c r="A34" s="2" t="s">
        <v>65</v>
      </c>
      <c r="C34" s="5">
        <v>81785</v>
      </c>
      <c r="D34" s="5"/>
      <c r="E34" s="5">
        <v>1633284439</v>
      </c>
      <c r="F34" s="5"/>
      <c r="G34" s="5">
        <v>1144599881</v>
      </c>
      <c r="H34" s="5"/>
      <c r="I34" s="5">
        <f t="shared" si="0"/>
        <v>488684558</v>
      </c>
      <c r="J34" s="5"/>
      <c r="K34" s="5">
        <v>81785</v>
      </c>
      <c r="L34" s="5"/>
      <c r="M34" s="5">
        <v>1633284439</v>
      </c>
      <c r="N34" s="5"/>
      <c r="O34" s="5">
        <v>820892642</v>
      </c>
      <c r="P34" s="5"/>
      <c r="Q34" s="5">
        <f t="shared" si="1"/>
        <v>812391797</v>
      </c>
      <c r="S34" s="4"/>
      <c r="T34" s="4"/>
    </row>
    <row r="35" spans="1:20" x14ac:dyDescent="0.55000000000000004">
      <c r="A35" s="2" t="s">
        <v>43</v>
      </c>
      <c r="C35" s="5">
        <v>63539</v>
      </c>
      <c r="D35" s="5"/>
      <c r="E35" s="5">
        <v>4989398688</v>
      </c>
      <c r="F35" s="5"/>
      <c r="G35" s="5">
        <v>5032348129</v>
      </c>
      <c r="H35" s="5"/>
      <c r="I35" s="5">
        <f t="shared" si="0"/>
        <v>-42949441</v>
      </c>
      <c r="J35" s="5"/>
      <c r="K35" s="5">
        <v>63539</v>
      </c>
      <c r="L35" s="5"/>
      <c r="M35" s="5">
        <v>4989398688</v>
      </c>
      <c r="N35" s="5"/>
      <c r="O35" s="5">
        <v>2129408030</v>
      </c>
      <c r="P35" s="5"/>
      <c r="Q35" s="5">
        <f t="shared" si="1"/>
        <v>2859990658</v>
      </c>
      <c r="S35" s="4"/>
      <c r="T35" s="4"/>
    </row>
    <row r="36" spans="1:20" x14ac:dyDescent="0.55000000000000004">
      <c r="A36" s="2" t="s">
        <v>24</v>
      </c>
      <c r="C36" s="5">
        <v>9600000</v>
      </c>
      <c r="D36" s="5"/>
      <c r="E36" s="5">
        <v>99704010240</v>
      </c>
      <c r="F36" s="5"/>
      <c r="G36" s="5">
        <v>84402433255</v>
      </c>
      <c r="H36" s="5"/>
      <c r="I36" s="5">
        <f t="shared" si="0"/>
        <v>15301576985</v>
      </c>
      <c r="J36" s="5"/>
      <c r="K36" s="5">
        <v>9600000</v>
      </c>
      <c r="L36" s="5"/>
      <c r="M36" s="5">
        <v>99704010240</v>
      </c>
      <c r="N36" s="5"/>
      <c r="O36" s="5">
        <v>87361851978</v>
      </c>
      <c r="P36" s="5"/>
      <c r="Q36" s="5">
        <f t="shared" si="1"/>
        <v>12342158262</v>
      </c>
      <c r="S36" s="4"/>
      <c r="T36" s="4"/>
    </row>
    <row r="37" spans="1:20" x14ac:dyDescent="0.55000000000000004">
      <c r="A37" s="2" t="s">
        <v>32</v>
      </c>
      <c r="C37" s="5">
        <v>2333048</v>
      </c>
      <c r="D37" s="5"/>
      <c r="E37" s="5">
        <v>209884555978</v>
      </c>
      <c r="F37" s="5"/>
      <c r="G37" s="5">
        <v>193116983163</v>
      </c>
      <c r="H37" s="5"/>
      <c r="I37" s="5">
        <f t="shared" si="0"/>
        <v>16767572815</v>
      </c>
      <c r="J37" s="5"/>
      <c r="K37" s="5">
        <v>2333048</v>
      </c>
      <c r="L37" s="5"/>
      <c r="M37" s="5">
        <v>209884555978</v>
      </c>
      <c r="N37" s="5"/>
      <c r="O37" s="5">
        <v>191201119810</v>
      </c>
      <c r="P37" s="5"/>
      <c r="Q37" s="5">
        <f t="shared" si="1"/>
        <v>18683436168</v>
      </c>
      <c r="S37" s="4"/>
      <c r="T37" s="4"/>
    </row>
    <row r="38" spans="1:20" x14ac:dyDescent="0.55000000000000004">
      <c r="A38" s="2" t="s">
        <v>47</v>
      </c>
      <c r="C38" s="5">
        <v>15509000</v>
      </c>
      <c r="D38" s="5"/>
      <c r="E38" s="5">
        <v>136283817618</v>
      </c>
      <c r="F38" s="5"/>
      <c r="G38" s="5">
        <v>109674556395</v>
      </c>
      <c r="H38" s="5"/>
      <c r="I38" s="5">
        <f t="shared" si="0"/>
        <v>26609261223</v>
      </c>
      <c r="J38" s="5"/>
      <c r="K38" s="5">
        <v>15509000</v>
      </c>
      <c r="L38" s="5"/>
      <c r="M38" s="5">
        <v>136283817618</v>
      </c>
      <c r="N38" s="5"/>
      <c r="O38" s="5">
        <v>79472133288</v>
      </c>
      <c r="P38" s="5"/>
      <c r="Q38" s="5">
        <f t="shared" si="1"/>
        <v>56811684330</v>
      </c>
      <c r="S38" s="4"/>
      <c r="T38" s="4"/>
    </row>
    <row r="39" spans="1:20" x14ac:dyDescent="0.55000000000000004">
      <c r="A39" s="2" t="s">
        <v>46</v>
      </c>
      <c r="C39" s="5">
        <v>2306861</v>
      </c>
      <c r="D39" s="5"/>
      <c r="E39" s="5">
        <v>29719031894</v>
      </c>
      <c r="F39" s="5"/>
      <c r="G39" s="5">
        <v>26371054536</v>
      </c>
      <c r="H39" s="5"/>
      <c r="I39" s="5">
        <f t="shared" si="0"/>
        <v>3347977358</v>
      </c>
      <c r="J39" s="5"/>
      <c r="K39" s="5">
        <v>2306861</v>
      </c>
      <c r="L39" s="5"/>
      <c r="M39" s="5">
        <v>29719031894</v>
      </c>
      <c r="N39" s="5"/>
      <c r="O39" s="5">
        <v>45281345327</v>
      </c>
      <c r="P39" s="5"/>
      <c r="Q39" s="5">
        <f t="shared" si="1"/>
        <v>-15562313433</v>
      </c>
      <c r="S39" s="4"/>
      <c r="T39" s="4"/>
    </row>
    <row r="40" spans="1:20" x14ac:dyDescent="0.55000000000000004">
      <c r="A40" s="2" t="s">
        <v>85</v>
      </c>
      <c r="C40" s="5">
        <v>635792</v>
      </c>
      <c r="D40" s="5"/>
      <c r="E40" s="5">
        <v>11376162676</v>
      </c>
      <c r="F40" s="5"/>
      <c r="G40" s="5">
        <v>13364022312</v>
      </c>
      <c r="H40" s="5"/>
      <c r="I40" s="5">
        <f t="shared" si="0"/>
        <v>-1987859636</v>
      </c>
      <c r="J40" s="5"/>
      <c r="K40" s="5">
        <v>635792</v>
      </c>
      <c r="L40" s="5"/>
      <c r="M40" s="5">
        <v>11376162676</v>
      </c>
      <c r="N40" s="5"/>
      <c r="O40" s="5">
        <v>13364022312</v>
      </c>
      <c r="P40" s="5"/>
      <c r="Q40" s="5">
        <f t="shared" si="1"/>
        <v>-1987859636</v>
      </c>
      <c r="S40" s="4"/>
      <c r="T40" s="4"/>
    </row>
    <row r="41" spans="1:20" x14ac:dyDescent="0.55000000000000004">
      <c r="A41" s="2" t="s">
        <v>21</v>
      </c>
      <c r="C41" s="5">
        <v>1861297</v>
      </c>
      <c r="D41" s="5"/>
      <c r="E41" s="5">
        <v>93084683050</v>
      </c>
      <c r="F41" s="5"/>
      <c r="G41" s="5">
        <v>83445024956</v>
      </c>
      <c r="H41" s="5"/>
      <c r="I41" s="5">
        <f t="shared" si="0"/>
        <v>9639658094</v>
      </c>
      <c r="J41" s="5"/>
      <c r="K41" s="5">
        <v>1861297</v>
      </c>
      <c r="L41" s="5"/>
      <c r="M41" s="5">
        <v>93084683050</v>
      </c>
      <c r="N41" s="5"/>
      <c r="O41" s="5">
        <v>77185096068</v>
      </c>
      <c r="P41" s="5"/>
      <c r="Q41" s="5">
        <f t="shared" si="1"/>
        <v>15899586982</v>
      </c>
      <c r="S41" s="4"/>
      <c r="T41" s="4"/>
    </row>
    <row r="42" spans="1:20" x14ac:dyDescent="0.55000000000000004">
      <c r="A42" s="2" t="s">
        <v>54</v>
      </c>
      <c r="C42" s="5">
        <v>15000</v>
      </c>
      <c r="D42" s="5"/>
      <c r="E42" s="5">
        <v>15565518750</v>
      </c>
      <c r="F42" s="5"/>
      <c r="G42" s="5">
        <v>15460650000</v>
      </c>
      <c r="H42" s="5"/>
      <c r="I42" s="5">
        <f t="shared" si="0"/>
        <v>104868750</v>
      </c>
      <c r="J42" s="5"/>
      <c r="K42" s="5">
        <v>15000</v>
      </c>
      <c r="L42" s="5"/>
      <c r="M42" s="5">
        <v>15565518750</v>
      </c>
      <c r="N42" s="5"/>
      <c r="O42" s="5">
        <v>16020000000</v>
      </c>
      <c r="P42" s="5"/>
      <c r="Q42" s="5">
        <f t="shared" si="1"/>
        <v>-454481250</v>
      </c>
      <c r="S42" s="4"/>
      <c r="T42" s="4"/>
    </row>
    <row r="43" spans="1:20" x14ac:dyDescent="0.55000000000000004">
      <c r="A43" s="2" t="s">
        <v>88</v>
      </c>
      <c r="C43" s="5">
        <v>78195</v>
      </c>
      <c r="D43" s="5"/>
      <c r="E43" s="5">
        <v>5247379271</v>
      </c>
      <c r="F43" s="5"/>
      <c r="G43" s="5">
        <v>2543723227</v>
      </c>
      <c r="H43" s="5"/>
      <c r="I43" s="5">
        <f t="shared" si="0"/>
        <v>2703656044</v>
      </c>
      <c r="J43" s="5"/>
      <c r="K43" s="5">
        <v>78195</v>
      </c>
      <c r="L43" s="5"/>
      <c r="M43" s="5">
        <v>5247379292</v>
      </c>
      <c r="N43" s="5"/>
      <c r="O43" s="5">
        <v>2543723227</v>
      </c>
      <c r="P43" s="5"/>
      <c r="Q43" s="5">
        <f t="shared" si="1"/>
        <v>2703656065</v>
      </c>
      <c r="S43" s="4"/>
      <c r="T43" s="4"/>
    </row>
    <row r="44" spans="1:20" x14ac:dyDescent="0.55000000000000004">
      <c r="A44" s="2" t="s">
        <v>27</v>
      </c>
      <c r="C44" s="5">
        <v>600000</v>
      </c>
      <c r="D44" s="5"/>
      <c r="E44" s="5">
        <v>40497597000</v>
      </c>
      <c r="F44" s="5"/>
      <c r="G44" s="5">
        <v>35666514000</v>
      </c>
      <c r="H44" s="5"/>
      <c r="I44" s="5">
        <f t="shared" si="0"/>
        <v>4831083000</v>
      </c>
      <c r="J44" s="5"/>
      <c r="K44" s="5">
        <v>600000</v>
      </c>
      <c r="L44" s="5"/>
      <c r="M44" s="5">
        <v>40497597000</v>
      </c>
      <c r="N44" s="5"/>
      <c r="O44" s="5">
        <v>41350200000</v>
      </c>
      <c r="P44" s="5"/>
      <c r="Q44" s="5">
        <f t="shared" si="1"/>
        <v>-852603000</v>
      </c>
      <c r="S44" s="4"/>
      <c r="T44" s="4"/>
    </row>
    <row r="45" spans="1:20" x14ac:dyDescent="0.55000000000000004">
      <c r="A45" s="2" t="s">
        <v>26</v>
      </c>
      <c r="C45" s="5">
        <v>497153</v>
      </c>
      <c r="D45" s="5"/>
      <c r="E45" s="5">
        <v>100025055785</v>
      </c>
      <c r="F45" s="5"/>
      <c r="G45" s="5">
        <v>106597848482</v>
      </c>
      <c r="H45" s="5"/>
      <c r="I45" s="5">
        <f t="shared" si="0"/>
        <v>-6572792697</v>
      </c>
      <c r="J45" s="5"/>
      <c r="K45" s="5">
        <v>497153</v>
      </c>
      <c r="L45" s="5"/>
      <c r="M45" s="5">
        <v>100025055785</v>
      </c>
      <c r="N45" s="5"/>
      <c r="O45" s="5">
        <v>77583663575</v>
      </c>
      <c r="P45" s="5"/>
      <c r="Q45" s="5">
        <f>M45-O45</f>
        <v>22441392210</v>
      </c>
      <c r="S45" s="4"/>
      <c r="T45" s="4"/>
    </row>
    <row r="46" spans="1:20" x14ac:dyDescent="0.55000000000000004">
      <c r="A46" s="2" t="s">
        <v>70</v>
      </c>
      <c r="C46" s="5">
        <v>11701307</v>
      </c>
      <c r="D46" s="5"/>
      <c r="E46" s="5">
        <v>420718018358</v>
      </c>
      <c r="F46" s="5"/>
      <c r="G46" s="5">
        <v>339153733441</v>
      </c>
      <c r="H46" s="5"/>
      <c r="I46" s="5">
        <f t="shared" si="0"/>
        <v>81564284917</v>
      </c>
      <c r="J46" s="5"/>
      <c r="K46" s="5">
        <v>11701307</v>
      </c>
      <c r="L46" s="5"/>
      <c r="M46" s="5">
        <v>420718018358</v>
      </c>
      <c r="N46" s="5"/>
      <c r="O46" s="5">
        <v>203984717452</v>
      </c>
      <c r="P46" s="5"/>
      <c r="Q46" s="5">
        <f t="shared" si="1"/>
        <v>216733300906</v>
      </c>
      <c r="S46" s="4"/>
      <c r="T46" s="4"/>
    </row>
    <row r="47" spans="1:20" x14ac:dyDescent="0.55000000000000004">
      <c r="A47" s="2" t="s">
        <v>78</v>
      </c>
      <c r="C47" s="5">
        <v>7313336</v>
      </c>
      <c r="D47" s="5"/>
      <c r="E47" s="5">
        <v>64483318042</v>
      </c>
      <c r="F47" s="5"/>
      <c r="G47" s="5">
        <v>51688431937</v>
      </c>
      <c r="H47" s="5"/>
      <c r="I47" s="5">
        <f t="shared" si="0"/>
        <v>12794886105</v>
      </c>
      <c r="J47" s="5"/>
      <c r="K47" s="5">
        <v>7313336</v>
      </c>
      <c r="L47" s="5"/>
      <c r="M47" s="5">
        <v>64483318042</v>
      </c>
      <c r="N47" s="5"/>
      <c r="O47" s="5">
        <v>91158418842</v>
      </c>
      <c r="P47" s="5"/>
      <c r="Q47" s="5">
        <f t="shared" si="1"/>
        <v>-26675100800</v>
      </c>
      <c r="S47" s="4"/>
      <c r="T47" s="4"/>
    </row>
    <row r="48" spans="1:20" x14ac:dyDescent="0.55000000000000004">
      <c r="A48" s="2" t="s">
        <v>50</v>
      </c>
      <c r="C48" s="5">
        <v>16729798</v>
      </c>
      <c r="D48" s="5"/>
      <c r="E48" s="5">
        <v>267414511686</v>
      </c>
      <c r="F48" s="5"/>
      <c r="G48" s="5">
        <v>216359626681</v>
      </c>
      <c r="H48" s="5"/>
      <c r="I48" s="5">
        <f t="shared" si="0"/>
        <v>51054885005</v>
      </c>
      <c r="J48" s="5"/>
      <c r="K48" s="5">
        <v>16729798</v>
      </c>
      <c r="L48" s="5"/>
      <c r="M48" s="5">
        <v>267414511686</v>
      </c>
      <c r="N48" s="5"/>
      <c r="O48" s="5">
        <v>222813323707</v>
      </c>
      <c r="P48" s="5"/>
      <c r="Q48" s="5">
        <f t="shared" si="1"/>
        <v>44601187979</v>
      </c>
      <c r="S48" s="4"/>
      <c r="T48" s="4"/>
    </row>
    <row r="49" spans="1:20" x14ac:dyDescent="0.55000000000000004">
      <c r="A49" s="2" t="s">
        <v>49</v>
      </c>
      <c r="C49" s="5">
        <v>11849127</v>
      </c>
      <c r="D49" s="5"/>
      <c r="E49" s="5">
        <v>89517547677</v>
      </c>
      <c r="F49" s="5"/>
      <c r="G49" s="5">
        <v>74205334497</v>
      </c>
      <c r="H49" s="5"/>
      <c r="I49" s="5">
        <f t="shared" si="0"/>
        <v>15312213180</v>
      </c>
      <c r="J49" s="5"/>
      <c r="K49" s="5">
        <v>11849127</v>
      </c>
      <c r="L49" s="5"/>
      <c r="M49" s="5">
        <v>89517547677</v>
      </c>
      <c r="N49" s="5"/>
      <c r="O49" s="5">
        <v>86958352440</v>
      </c>
      <c r="P49" s="5"/>
      <c r="Q49" s="5">
        <f t="shared" si="1"/>
        <v>2559195237</v>
      </c>
      <c r="S49" s="4"/>
      <c r="T49" s="4"/>
    </row>
    <row r="50" spans="1:20" x14ac:dyDescent="0.55000000000000004">
      <c r="A50" s="2" t="s">
        <v>48</v>
      </c>
      <c r="C50" s="5">
        <v>38196739</v>
      </c>
      <c r="D50" s="5"/>
      <c r="E50" s="5">
        <v>250598491459</v>
      </c>
      <c r="F50" s="5"/>
      <c r="G50" s="5">
        <v>221387324515</v>
      </c>
      <c r="H50" s="5"/>
      <c r="I50" s="5">
        <f t="shared" si="0"/>
        <v>29211166944</v>
      </c>
      <c r="J50" s="5"/>
      <c r="K50" s="5">
        <v>38196739</v>
      </c>
      <c r="L50" s="5"/>
      <c r="M50" s="5">
        <v>250598491459</v>
      </c>
      <c r="N50" s="5"/>
      <c r="O50" s="5">
        <v>245486089053</v>
      </c>
      <c r="P50" s="5"/>
      <c r="Q50" s="5">
        <f t="shared" si="1"/>
        <v>5112402406</v>
      </c>
      <c r="S50" s="4"/>
      <c r="T50" s="4"/>
    </row>
    <row r="51" spans="1:20" x14ac:dyDescent="0.55000000000000004">
      <c r="A51" s="2" t="s">
        <v>51</v>
      </c>
      <c r="C51" s="5">
        <v>8700000</v>
      </c>
      <c r="D51" s="5"/>
      <c r="E51" s="5">
        <v>127993878000</v>
      </c>
      <c r="F51" s="5"/>
      <c r="G51" s="5">
        <v>114589113750</v>
      </c>
      <c r="H51" s="5"/>
      <c r="I51" s="5">
        <f t="shared" si="0"/>
        <v>13404764250</v>
      </c>
      <c r="J51" s="5"/>
      <c r="K51" s="5">
        <v>8700000</v>
      </c>
      <c r="L51" s="5"/>
      <c r="M51" s="5">
        <v>127993878000</v>
      </c>
      <c r="N51" s="5"/>
      <c r="O51" s="5">
        <v>127907395664</v>
      </c>
      <c r="P51" s="5"/>
      <c r="Q51" s="5">
        <f t="shared" si="1"/>
        <v>86482336</v>
      </c>
      <c r="S51" s="4"/>
      <c r="T51" s="4"/>
    </row>
    <row r="52" spans="1:20" x14ac:dyDescent="0.55000000000000004">
      <c r="A52" s="2" t="s">
        <v>52</v>
      </c>
      <c r="C52" s="5">
        <v>20999849</v>
      </c>
      <c r="D52" s="5"/>
      <c r="E52" s="5">
        <v>269286208690</v>
      </c>
      <c r="F52" s="5"/>
      <c r="G52" s="5">
        <v>227327659894</v>
      </c>
      <c r="H52" s="5"/>
      <c r="I52" s="5">
        <f t="shared" si="0"/>
        <v>41958548796</v>
      </c>
      <c r="J52" s="5"/>
      <c r="K52" s="5">
        <v>20999849</v>
      </c>
      <c r="L52" s="5"/>
      <c r="M52" s="5">
        <v>269286208690</v>
      </c>
      <c r="N52" s="5"/>
      <c r="O52" s="5">
        <v>232094003354</v>
      </c>
      <c r="P52" s="5"/>
      <c r="Q52" s="5">
        <f t="shared" si="1"/>
        <v>37192205336</v>
      </c>
      <c r="S52" s="4"/>
      <c r="T52" s="4"/>
    </row>
    <row r="53" spans="1:20" x14ac:dyDescent="0.55000000000000004">
      <c r="A53" s="2" t="s">
        <v>35</v>
      </c>
      <c r="C53" s="5">
        <v>4400785</v>
      </c>
      <c r="D53" s="5"/>
      <c r="E53" s="5">
        <v>102234409694</v>
      </c>
      <c r="F53" s="5"/>
      <c r="G53" s="5">
        <v>101446981635</v>
      </c>
      <c r="H53" s="5"/>
      <c r="I53" s="5">
        <f t="shared" si="0"/>
        <v>787428059</v>
      </c>
      <c r="J53" s="5"/>
      <c r="K53" s="5">
        <v>4400785</v>
      </c>
      <c r="L53" s="5"/>
      <c r="M53" s="5">
        <v>102234409694</v>
      </c>
      <c r="N53" s="5"/>
      <c r="O53" s="5">
        <v>101184505615</v>
      </c>
      <c r="P53" s="5"/>
      <c r="Q53" s="5">
        <f t="shared" si="1"/>
        <v>1049904079</v>
      </c>
      <c r="S53" s="4"/>
      <c r="T53" s="4"/>
    </row>
    <row r="54" spans="1:20" x14ac:dyDescent="0.55000000000000004">
      <c r="A54" s="2" t="s">
        <v>36</v>
      </c>
      <c r="C54" s="5">
        <v>12005900</v>
      </c>
      <c r="D54" s="5"/>
      <c r="E54" s="5">
        <v>118151202460</v>
      </c>
      <c r="F54" s="5"/>
      <c r="G54" s="5">
        <v>97345165376</v>
      </c>
      <c r="H54" s="5"/>
      <c r="I54" s="5">
        <f t="shared" si="0"/>
        <v>20806037084</v>
      </c>
      <c r="J54" s="5"/>
      <c r="K54" s="5">
        <v>12005900</v>
      </c>
      <c r="L54" s="5"/>
      <c r="M54" s="5">
        <v>118151202460</v>
      </c>
      <c r="N54" s="5"/>
      <c r="O54" s="5">
        <v>99318649694</v>
      </c>
      <c r="P54" s="5"/>
      <c r="Q54" s="5">
        <f t="shared" si="1"/>
        <v>18832552766</v>
      </c>
      <c r="S54" s="4"/>
      <c r="T54" s="4"/>
    </row>
    <row r="55" spans="1:20" x14ac:dyDescent="0.55000000000000004">
      <c r="A55" s="2" t="s">
        <v>29</v>
      </c>
      <c r="C55" s="5">
        <v>1500000</v>
      </c>
      <c r="D55" s="5"/>
      <c r="E55" s="5">
        <v>89464500000</v>
      </c>
      <c r="F55" s="5"/>
      <c r="G55" s="5">
        <v>75880806750</v>
      </c>
      <c r="H55" s="5"/>
      <c r="I55" s="5">
        <f t="shared" si="0"/>
        <v>13583693250</v>
      </c>
      <c r="J55" s="5"/>
      <c r="K55" s="5">
        <v>1500000</v>
      </c>
      <c r="L55" s="5"/>
      <c r="M55" s="5">
        <v>89464500000</v>
      </c>
      <c r="N55" s="5"/>
      <c r="O55" s="5">
        <v>78579652500</v>
      </c>
      <c r="P55" s="5"/>
      <c r="Q55" s="5">
        <f t="shared" si="1"/>
        <v>10884847500</v>
      </c>
      <c r="S55" s="4"/>
      <c r="T55" s="4"/>
    </row>
    <row r="56" spans="1:20" x14ac:dyDescent="0.55000000000000004">
      <c r="A56" s="2" t="s">
        <v>83</v>
      </c>
      <c r="C56" s="5">
        <v>886900</v>
      </c>
      <c r="D56" s="5"/>
      <c r="E56" s="5">
        <v>21696740676</v>
      </c>
      <c r="F56" s="5"/>
      <c r="G56" s="5">
        <v>15146282195</v>
      </c>
      <c r="H56" s="5"/>
      <c r="I56" s="5">
        <f t="shared" si="0"/>
        <v>6550458481</v>
      </c>
      <c r="J56" s="5"/>
      <c r="K56" s="5">
        <v>886900</v>
      </c>
      <c r="L56" s="5"/>
      <c r="M56" s="5">
        <v>21696740676</v>
      </c>
      <c r="N56" s="5"/>
      <c r="O56" s="5">
        <v>11337242700</v>
      </c>
      <c r="P56" s="5"/>
      <c r="Q56" s="5">
        <f t="shared" si="1"/>
        <v>10359497976</v>
      </c>
      <c r="S56" s="4"/>
      <c r="T56" s="4"/>
    </row>
    <row r="57" spans="1:20" x14ac:dyDescent="0.55000000000000004">
      <c r="A57" s="2" t="s">
        <v>59</v>
      </c>
      <c r="C57" s="5">
        <v>201089</v>
      </c>
      <c r="D57" s="5"/>
      <c r="E57" s="5">
        <v>5277162539</v>
      </c>
      <c r="F57" s="5"/>
      <c r="G57" s="5">
        <v>3917893400</v>
      </c>
      <c r="H57" s="5"/>
      <c r="I57" s="5">
        <f t="shared" si="0"/>
        <v>1359269139</v>
      </c>
      <c r="J57" s="5"/>
      <c r="K57" s="5">
        <v>201089</v>
      </c>
      <c r="L57" s="5"/>
      <c r="M57" s="5">
        <v>5277162539</v>
      </c>
      <c r="N57" s="5"/>
      <c r="O57" s="5">
        <v>3939740821</v>
      </c>
      <c r="P57" s="5"/>
      <c r="Q57" s="5">
        <f t="shared" si="1"/>
        <v>1337421718</v>
      </c>
      <c r="S57" s="4"/>
      <c r="T57" s="4"/>
    </row>
    <row r="58" spans="1:20" x14ac:dyDescent="0.55000000000000004">
      <c r="A58" s="2" t="s">
        <v>58</v>
      </c>
      <c r="C58" s="5">
        <v>4524696</v>
      </c>
      <c r="D58" s="5"/>
      <c r="E58" s="5">
        <v>114918127202</v>
      </c>
      <c r="F58" s="5"/>
      <c r="G58" s="5">
        <v>105247912975</v>
      </c>
      <c r="H58" s="5"/>
      <c r="I58" s="5">
        <f t="shared" si="0"/>
        <v>9670214227</v>
      </c>
      <c r="J58" s="5"/>
      <c r="K58" s="5">
        <v>4524696</v>
      </c>
      <c r="L58" s="5"/>
      <c r="M58" s="5">
        <v>114918127202</v>
      </c>
      <c r="N58" s="5"/>
      <c r="O58" s="5">
        <v>83733490041</v>
      </c>
      <c r="P58" s="5"/>
      <c r="Q58" s="5">
        <f t="shared" si="1"/>
        <v>31184637161</v>
      </c>
      <c r="S58" s="4"/>
      <c r="T58" s="4"/>
    </row>
    <row r="59" spans="1:20" x14ac:dyDescent="0.55000000000000004">
      <c r="A59" s="2" t="s">
        <v>87</v>
      </c>
      <c r="C59" s="5">
        <v>2477487</v>
      </c>
      <c r="D59" s="5"/>
      <c r="E59" s="5">
        <v>36719542149</v>
      </c>
      <c r="F59" s="5"/>
      <c r="G59" s="5">
        <v>33036703989</v>
      </c>
      <c r="H59" s="5"/>
      <c r="I59" s="5">
        <f t="shared" si="0"/>
        <v>3682838160</v>
      </c>
      <c r="J59" s="5"/>
      <c r="K59" s="5">
        <v>2477487</v>
      </c>
      <c r="L59" s="5"/>
      <c r="M59" s="5">
        <v>36719542149</v>
      </c>
      <c r="N59" s="5"/>
      <c r="O59" s="5">
        <v>33036703989</v>
      </c>
      <c r="P59" s="5"/>
      <c r="Q59" s="5">
        <f t="shared" si="1"/>
        <v>3682838160</v>
      </c>
      <c r="S59" s="4"/>
      <c r="T59" s="4"/>
    </row>
    <row r="60" spans="1:20" x14ac:dyDescent="0.55000000000000004">
      <c r="A60" s="2" t="s">
        <v>57</v>
      </c>
      <c r="C60" s="5">
        <v>5856078</v>
      </c>
      <c r="D60" s="5"/>
      <c r="E60" s="5">
        <v>221206904764</v>
      </c>
      <c r="F60" s="5"/>
      <c r="G60" s="5">
        <v>163052773748</v>
      </c>
      <c r="H60" s="5"/>
      <c r="I60" s="5">
        <f t="shared" si="0"/>
        <v>58154131016</v>
      </c>
      <c r="J60" s="5"/>
      <c r="K60" s="5">
        <v>5856078</v>
      </c>
      <c r="L60" s="5"/>
      <c r="M60" s="5">
        <v>221206904764</v>
      </c>
      <c r="N60" s="5"/>
      <c r="O60" s="5">
        <v>146094502480</v>
      </c>
      <c r="P60" s="5"/>
      <c r="Q60" s="5">
        <f t="shared" si="1"/>
        <v>75112402284</v>
      </c>
      <c r="S60" s="4"/>
      <c r="T60" s="4"/>
    </row>
    <row r="61" spans="1:20" x14ac:dyDescent="0.55000000000000004">
      <c r="A61" s="2" t="s">
        <v>44</v>
      </c>
      <c r="C61" s="5">
        <v>517833</v>
      </c>
      <c r="D61" s="5"/>
      <c r="E61" s="5">
        <v>197664727161</v>
      </c>
      <c r="F61" s="5"/>
      <c r="G61" s="5">
        <v>184276030407</v>
      </c>
      <c r="H61" s="5"/>
      <c r="I61" s="5">
        <f t="shared" si="0"/>
        <v>13388696754</v>
      </c>
      <c r="J61" s="5"/>
      <c r="K61" s="5">
        <v>517833</v>
      </c>
      <c r="L61" s="5"/>
      <c r="M61" s="5">
        <v>197664727161</v>
      </c>
      <c r="N61" s="5"/>
      <c r="O61" s="5">
        <v>189234310427</v>
      </c>
      <c r="P61" s="5"/>
      <c r="Q61" s="5">
        <f t="shared" si="1"/>
        <v>8430416734</v>
      </c>
      <c r="S61" s="4"/>
      <c r="T61" s="4"/>
    </row>
    <row r="62" spans="1:20" x14ac:dyDescent="0.55000000000000004">
      <c r="A62" s="2" t="s">
        <v>18</v>
      </c>
      <c r="C62" s="5">
        <v>1100000</v>
      </c>
      <c r="D62" s="5"/>
      <c r="E62" s="5">
        <v>36220696875</v>
      </c>
      <c r="F62" s="5"/>
      <c r="G62" s="5">
        <v>29752910550</v>
      </c>
      <c r="H62" s="5"/>
      <c r="I62" s="5">
        <f t="shared" si="0"/>
        <v>6467786325</v>
      </c>
      <c r="J62" s="5"/>
      <c r="K62" s="5">
        <v>1100000</v>
      </c>
      <c r="L62" s="5"/>
      <c r="M62" s="5">
        <v>36220696875</v>
      </c>
      <c r="N62" s="5"/>
      <c r="O62" s="5">
        <v>35187381900</v>
      </c>
      <c r="P62" s="5"/>
      <c r="Q62" s="5">
        <f t="shared" si="1"/>
        <v>1033314975</v>
      </c>
      <c r="S62" s="4"/>
      <c r="T62" s="4"/>
    </row>
    <row r="63" spans="1:20" x14ac:dyDescent="0.55000000000000004">
      <c r="A63" s="2" t="s">
        <v>80</v>
      </c>
      <c r="C63" s="5">
        <v>1000000</v>
      </c>
      <c r="D63" s="5"/>
      <c r="E63" s="5">
        <v>25388037000</v>
      </c>
      <c r="F63" s="5"/>
      <c r="G63" s="5">
        <v>23708092500</v>
      </c>
      <c r="H63" s="5"/>
      <c r="I63" s="5">
        <f t="shared" si="0"/>
        <v>1679944500</v>
      </c>
      <c r="J63" s="5"/>
      <c r="K63" s="5">
        <v>1000000</v>
      </c>
      <c r="L63" s="5"/>
      <c r="M63" s="5">
        <v>25388037000</v>
      </c>
      <c r="N63" s="5"/>
      <c r="O63" s="5">
        <v>15694551040</v>
      </c>
      <c r="P63" s="5"/>
      <c r="Q63" s="5">
        <f t="shared" si="1"/>
        <v>9693485960</v>
      </c>
      <c r="S63" s="4"/>
      <c r="T63" s="4"/>
    </row>
    <row r="64" spans="1:20" x14ac:dyDescent="0.55000000000000004">
      <c r="A64" s="2" t="s">
        <v>79</v>
      </c>
      <c r="C64" s="5">
        <v>700215</v>
      </c>
      <c r="D64" s="5"/>
      <c r="E64" s="5">
        <v>13385016900</v>
      </c>
      <c r="F64" s="5"/>
      <c r="G64" s="5">
        <v>11387357071</v>
      </c>
      <c r="H64" s="5"/>
      <c r="I64" s="5">
        <f t="shared" si="0"/>
        <v>1997659829</v>
      </c>
      <c r="J64" s="5"/>
      <c r="K64" s="5">
        <v>700215</v>
      </c>
      <c r="L64" s="5"/>
      <c r="M64" s="5">
        <v>13385016900</v>
      </c>
      <c r="N64" s="5"/>
      <c r="O64" s="5">
        <v>3263001900</v>
      </c>
      <c r="P64" s="5"/>
      <c r="Q64" s="5">
        <f t="shared" si="1"/>
        <v>10122015000</v>
      </c>
      <c r="S64" s="4"/>
      <c r="T64" s="4"/>
    </row>
    <row r="65" spans="1:20" x14ac:dyDescent="0.55000000000000004">
      <c r="A65" s="2" t="s">
        <v>71</v>
      </c>
      <c r="C65" s="5">
        <v>38505741</v>
      </c>
      <c r="D65" s="5"/>
      <c r="E65" s="5">
        <v>404966764878</v>
      </c>
      <c r="F65" s="5"/>
      <c r="G65" s="5">
        <v>385062916955</v>
      </c>
      <c r="H65" s="5"/>
      <c r="I65" s="5">
        <f t="shared" si="0"/>
        <v>19903847923</v>
      </c>
      <c r="J65" s="5"/>
      <c r="K65" s="5">
        <v>38505741</v>
      </c>
      <c r="L65" s="5"/>
      <c r="M65" s="5">
        <v>404966764878</v>
      </c>
      <c r="N65" s="5"/>
      <c r="O65" s="5">
        <v>360629951267</v>
      </c>
      <c r="P65" s="5"/>
      <c r="Q65" s="5">
        <f t="shared" si="1"/>
        <v>44336813611</v>
      </c>
      <c r="S65" s="4"/>
      <c r="T65" s="4"/>
    </row>
    <row r="66" spans="1:20" x14ac:dyDescent="0.55000000000000004">
      <c r="A66" s="2" t="s">
        <v>69</v>
      </c>
      <c r="C66" s="5">
        <v>32145484</v>
      </c>
      <c r="D66" s="5"/>
      <c r="E66" s="5">
        <v>489219083247</v>
      </c>
      <c r="F66" s="5"/>
      <c r="G66" s="5">
        <v>488579998880</v>
      </c>
      <c r="H66" s="5"/>
      <c r="I66" s="5">
        <f t="shared" si="0"/>
        <v>639084367</v>
      </c>
      <c r="J66" s="5"/>
      <c r="K66" s="5">
        <v>32145484</v>
      </c>
      <c r="L66" s="5"/>
      <c r="M66" s="5">
        <v>489219083247</v>
      </c>
      <c r="N66" s="5"/>
      <c r="O66" s="5">
        <v>401779600401</v>
      </c>
      <c r="P66" s="5"/>
      <c r="Q66" s="5">
        <f t="shared" si="1"/>
        <v>87439482846</v>
      </c>
      <c r="S66" s="4"/>
      <c r="T66" s="4"/>
    </row>
    <row r="67" spans="1:20" x14ac:dyDescent="0.55000000000000004">
      <c r="A67" s="2" t="s">
        <v>41</v>
      </c>
      <c r="C67" s="5">
        <v>736145</v>
      </c>
      <c r="D67" s="5"/>
      <c r="E67" s="5">
        <v>26343537741</v>
      </c>
      <c r="F67" s="5"/>
      <c r="G67" s="5">
        <v>20299159359</v>
      </c>
      <c r="H67" s="5"/>
      <c r="I67" s="5">
        <f t="shared" si="0"/>
        <v>6044378382</v>
      </c>
      <c r="J67" s="5"/>
      <c r="K67" s="5">
        <v>736145</v>
      </c>
      <c r="L67" s="5"/>
      <c r="M67" s="5">
        <v>26343537741</v>
      </c>
      <c r="N67" s="5"/>
      <c r="O67" s="5">
        <v>33002598677</v>
      </c>
      <c r="P67" s="5"/>
      <c r="Q67" s="5">
        <f t="shared" si="1"/>
        <v>-6659060936</v>
      </c>
      <c r="S67" s="4"/>
      <c r="T67" s="4"/>
    </row>
    <row r="68" spans="1:20" x14ac:dyDescent="0.55000000000000004">
      <c r="A68" s="2" t="s">
        <v>15</v>
      </c>
      <c r="C68" s="5">
        <v>51449352</v>
      </c>
      <c r="D68" s="5"/>
      <c r="E68" s="5">
        <v>139979016030</v>
      </c>
      <c r="F68" s="5"/>
      <c r="G68" s="5">
        <v>128522932857</v>
      </c>
      <c r="H68" s="5"/>
      <c r="I68" s="5">
        <f>E68-G68</f>
        <v>11456083173</v>
      </c>
      <c r="J68" s="5"/>
      <c r="K68" s="5">
        <v>51449352</v>
      </c>
      <c r="L68" s="5"/>
      <c r="M68" s="5">
        <v>139979016009</v>
      </c>
      <c r="N68" s="5"/>
      <c r="O68" s="5">
        <v>156498279008</v>
      </c>
      <c r="P68" s="5"/>
      <c r="Q68" s="5">
        <f t="shared" si="1"/>
        <v>-16519262999</v>
      </c>
      <c r="S68" s="4"/>
      <c r="T68" s="4"/>
    </row>
    <row r="69" spans="1:20" x14ac:dyDescent="0.55000000000000004">
      <c r="A69" s="2" t="s">
        <v>16</v>
      </c>
      <c r="C69" s="5">
        <v>24077083</v>
      </c>
      <c r="D69" s="5"/>
      <c r="E69" s="5">
        <v>53324560665</v>
      </c>
      <c r="F69" s="5"/>
      <c r="G69" s="5">
        <v>52223604745</v>
      </c>
      <c r="H69" s="5"/>
      <c r="I69" s="5">
        <f t="shared" si="0"/>
        <v>1100955920</v>
      </c>
      <c r="J69" s="5"/>
      <c r="K69" s="5">
        <v>24077083</v>
      </c>
      <c r="L69" s="5"/>
      <c r="M69" s="5">
        <v>53324560665</v>
      </c>
      <c r="N69" s="5"/>
      <c r="O69" s="5">
        <v>92145224158</v>
      </c>
      <c r="P69" s="5"/>
      <c r="Q69" s="5">
        <f t="shared" si="1"/>
        <v>-38820663493</v>
      </c>
      <c r="S69" s="4"/>
      <c r="T69" s="4"/>
    </row>
    <row r="70" spans="1:20" x14ac:dyDescent="0.55000000000000004">
      <c r="A70" s="2" t="s">
        <v>39</v>
      </c>
      <c r="C70" s="5">
        <v>17337939</v>
      </c>
      <c r="D70" s="5"/>
      <c r="E70" s="5">
        <v>117541187753</v>
      </c>
      <c r="F70" s="5"/>
      <c r="G70" s="5">
        <v>106510929082</v>
      </c>
      <c r="H70" s="5"/>
      <c r="I70" s="5">
        <f t="shared" si="0"/>
        <v>11030258671</v>
      </c>
      <c r="J70" s="5"/>
      <c r="K70" s="5">
        <v>17337939</v>
      </c>
      <c r="L70" s="5"/>
      <c r="M70" s="5">
        <v>117541187753</v>
      </c>
      <c r="N70" s="5"/>
      <c r="O70" s="5">
        <v>116618846802</v>
      </c>
      <c r="P70" s="5"/>
      <c r="Q70" s="5">
        <f t="shared" si="1"/>
        <v>922340951</v>
      </c>
      <c r="S70" s="4"/>
      <c r="T70" s="4"/>
    </row>
    <row r="71" spans="1:20" x14ac:dyDescent="0.55000000000000004">
      <c r="A71" s="2" t="s">
        <v>86</v>
      </c>
      <c r="C71" s="5">
        <v>5000000</v>
      </c>
      <c r="D71" s="5"/>
      <c r="E71" s="5">
        <v>84032016750</v>
      </c>
      <c r="F71" s="5"/>
      <c r="G71" s="5">
        <v>87248557239</v>
      </c>
      <c r="H71" s="5"/>
      <c r="I71" s="5">
        <f t="shared" si="0"/>
        <v>-3216540489</v>
      </c>
      <c r="J71" s="5"/>
      <c r="K71" s="5">
        <v>5000000</v>
      </c>
      <c r="L71" s="5"/>
      <c r="M71" s="5">
        <v>84032016750</v>
      </c>
      <c r="N71" s="5"/>
      <c r="O71" s="5">
        <v>87248557239</v>
      </c>
      <c r="P71" s="5"/>
      <c r="Q71" s="5">
        <f t="shared" si="1"/>
        <v>-3216540489</v>
      </c>
      <c r="S71" s="4"/>
      <c r="T71" s="4"/>
    </row>
    <row r="72" spans="1:20" x14ac:dyDescent="0.55000000000000004">
      <c r="A72" s="2" t="s">
        <v>81</v>
      </c>
      <c r="C72" s="5">
        <v>3168111</v>
      </c>
      <c r="D72" s="5"/>
      <c r="E72" s="5">
        <v>146283161352</v>
      </c>
      <c r="F72" s="5"/>
      <c r="G72" s="5">
        <v>126852222589</v>
      </c>
      <c r="H72" s="5"/>
      <c r="I72" s="5">
        <f t="shared" si="0"/>
        <v>19430938763</v>
      </c>
      <c r="J72" s="5"/>
      <c r="K72" s="5">
        <v>3168111</v>
      </c>
      <c r="L72" s="5"/>
      <c r="M72" s="5">
        <v>146283161352</v>
      </c>
      <c r="N72" s="5"/>
      <c r="O72" s="5">
        <v>100355321638</v>
      </c>
      <c r="P72" s="5"/>
      <c r="Q72" s="5">
        <f t="shared" si="1"/>
        <v>45927839714</v>
      </c>
      <c r="S72" s="4"/>
      <c r="T72" s="4"/>
    </row>
    <row r="73" spans="1:20" x14ac:dyDescent="0.55000000000000004">
      <c r="A73" s="2" t="s">
        <v>61</v>
      </c>
      <c r="C73" s="5">
        <v>7670000</v>
      </c>
      <c r="D73" s="5"/>
      <c r="E73" s="5">
        <v>64166643216</v>
      </c>
      <c r="F73" s="5"/>
      <c r="G73" s="5">
        <v>62436577670</v>
      </c>
      <c r="H73" s="5"/>
      <c r="I73" s="5">
        <f t="shared" ref="I73:I92" si="2">E73-G73</f>
        <v>1730065546</v>
      </c>
      <c r="J73" s="5"/>
      <c r="K73" s="5">
        <v>7670000</v>
      </c>
      <c r="L73" s="5"/>
      <c r="M73" s="5">
        <v>64166643216</v>
      </c>
      <c r="N73" s="5"/>
      <c r="O73" s="5">
        <v>73972838392</v>
      </c>
      <c r="P73" s="5"/>
      <c r="Q73" s="5">
        <f t="shared" ref="Q73:Q92" si="3">M73-O73</f>
        <v>-9806195176</v>
      </c>
      <c r="S73" s="4"/>
      <c r="T73" s="4"/>
    </row>
    <row r="74" spans="1:20" x14ac:dyDescent="0.55000000000000004">
      <c r="A74" s="2" t="s">
        <v>38</v>
      </c>
      <c r="C74" s="5">
        <v>0</v>
      </c>
      <c r="D74" s="5"/>
      <c r="E74" s="5">
        <v>0</v>
      </c>
      <c r="F74" s="5"/>
      <c r="G74" s="5">
        <v>-5172120247</v>
      </c>
      <c r="H74" s="5"/>
      <c r="I74" s="5">
        <f t="shared" si="2"/>
        <v>5172120247</v>
      </c>
      <c r="J74" s="5"/>
      <c r="K74" s="5">
        <v>0</v>
      </c>
      <c r="L74" s="5"/>
      <c r="M74" s="5">
        <v>0</v>
      </c>
      <c r="N74" s="5"/>
      <c r="O74" s="5">
        <v>0</v>
      </c>
      <c r="P74" s="5"/>
      <c r="Q74" s="5">
        <f t="shared" si="3"/>
        <v>0</v>
      </c>
      <c r="S74" s="4"/>
      <c r="T74" s="4"/>
    </row>
    <row r="75" spans="1:20" x14ac:dyDescent="0.55000000000000004">
      <c r="A75" s="2" t="s">
        <v>40</v>
      </c>
      <c r="C75" s="5">
        <v>0</v>
      </c>
      <c r="D75" s="5"/>
      <c r="E75" s="5">
        <v>0</v>
      </c>
      <c r="F75" s="5"/>
      <c r="G75" s="5">
        <v>-918435861</v>
      </c>
      <c r="H75" s="5"/>
      <c r="I75" s="5">
        <f t="shared" si="2"/>
        <v>918435861</v>
      </c>
      <c r="J75" s="5"/>
      <c r="K75" s="5">
        <v>0</v>
      </c>
      <c r="L75" s="5"/>
      <c r="M75" s="5">
        <v>0</v>
      </c>
      <c r="N75" s="5"/>
      <c r="O75" s="5">
        <v>0</v>
      </c>
      <c r="P75" s="5"/>
      <c r="Q75" s="5">
        <f t="shared" si="3"/>
        <v>0</v>
      </c>
      <c r="S75" s="4"/>
      <c r="T75" s="4"/>
    </row>
    <row r="76" spans="1:20" x14ac:dyDescent="0.55000000000000004">
      <c r="A76" s="2" t="s">
        <v>25</v>
      </c>
      <c r="C76" s="5">
        <v>0</v>
      </c>
      <c r="D76" s="5"/>
      <c r="E76" s="5">
        <v>0</v>
      </c>
      <c r="F76" s="5"/>
      <c r="G76" s="5">
        <v>199772462</v>
      </c>
      <c r="H76" s="5"/>
      <c r="I76" s="5">
        <f t="shared" si="2"/>
        <v>-199772462</v>
      </c>
      <c r="J76" s="5"/>
      <c r="K76" s="5">
        <v>0</v>
      </c>
      <c r="L76" s="5"/>
      <c r="M76" s="5">
        <v>0</v>
      </c>
      <c r="N76" s="5"/>
      <c r="O76" s="5">
        <v>0</v>
      </c>
      <c r="P76" s="5"/>
      <c r="Q76" s="5">
        <f t="shared" si="3"/>
        <v>0</v>
      </c>
      <c r="S76" s="4"/>
      <c r="T76" s="4"/>
    </row>
    <row r="77" spans="1:20" x14ac:dyDescent="0.55000000000000004">
      <c r="A77" s="2" t="s">
        <v>17</v>
      </c>
      <c r="C77" s="5">
        <v>0</v>
      </c>
      <c r="D77" s="5"/>
      <c r="E77" s="5">
        <v>0</v>
      </c>
      <c r="F77" s="5"/>
      <c r="G77" s="5">
        <v>891</v>
      </c>
      <c r="H77" s="5"/>
      <c r="I77" s="5">
        <f t="shared" si="2"/>
        <v>-891</v>
      </c>
      <c r="J77" s="5"/>
      <c r="K77" s="5">
        <v>0</v>
      </c>
      <c r="L77" s="5"/>
      <c r="M77" s="5">
        <v>0</v>
      </c>
      <c r="N77" s="5"/>
      <c r="O77" s="5">
        <v>0</v>
      </c>
      <c r="P77" s="5"/>
      <c r="Q77" s="5">
        <f t="shared" si="3"/>
        <v>0</v>
      </c>
      <c r="S77" s="4"/>
      <c r="T77" s="4"/>
    </row>
    <row r="78" spans="1:20" x14ac:dyDescent="0.55000000000000004">
      <c r="A78" s="2" t="s">
        <v>37</v>
      </c>
      <c r="C78" s="5">
        <v>0</v>
      </c>
      <c r="D78" s="5"/>
      <c r="E78" s="5">
        <v>0</v>
      </c>
      <c r="F78" s="5"/>
      <c r="G78" s="5">
        <v>1133795589</v>
      </c>
      <c r="H78" s="5"/>
      <c r="I78" s="5">
        <f t="shared" si="2"/>
        <v>-1133795589</v>
      </c>
      <c r="J78" s="5"/>
      <c r="K78" s="5">
        <v>0</v>
      </c>
      <c r="L78" s="5"/>
      <c r="M78" s="5">
        <v>0</v>
      </c>
      <c r="N78" s="5"/>
      <c r="O78" s="5">
        <v>0</v>
      </c>
      <c r="P78" s="5"/>
      <c r="Q78" s="5">
        <f t="shared" si="3"/>
        <v>0</v>
      </c>
      <c r="S78" s="4"/>
      <c r="T78" s="4"/>
    </row>
    <row r="79" spans="1:20" x14ac:dyDescent="0.55000000000000004">
      <c r="A79" s="2" t="s">
        <v>75</v>
      </c>
      <c r="C79" s="5">
        <v>0</v>
      </c>
      <c r="D79" s="5"/>
      <c r="E79" s="5">
        <v>0</v>
      </c>
      <c r="F79" s="5"/>
      <c r="G79" s="5">
        <v>1808183077</v>
      </c>
      <c r="H79" s="5"/>
      <c r="I79" s="5">
        <f t="shared" si="2"/>
        <v>-1808183077</v>
      </c>
      <c r="J79" s="5"/>
      <c r="K79" s="5">
        <v>0</v>
      </c>
      <c r="L79" s="5"/>
      <c r="M79" s="5">
        <v>0</v>
      </c>
      <c r="N79" s="5"/>
      <c r="O79" s="5">
        <v>0</v>
      </c>
      <c r="P79" s="5"/>
      <c r="Q79" s="5">
        <f t="shared" si="3"/>
        <v>0</v>
      </c>
      <c r="S79" s="4"/>
      <c r="T79" s="4"/>
    </row>
    <row r="80" spans="1:20" x14ac:dyDescent="0.55000000000000004">
      <c r="A80" s="2" t="s">
        <v>72</v>
      </c>
      <c r="C80" s="5">
        <v>0</v>
      </c>
      <c r="D80" s="5"/>
      <c r="E80" s="5">
        <v>0</v>
      </c>
      <c r="F80" s="5"/>
      <c r="G80" s="5">
        <v>4547222688</v>
      </c>
      <c r="H80" s="5"/>
      <c r="I80" s="5">
        <f t="shared" si="2"/>
        <v>-4547222688</v>
      </c>
      <c r="J80" s="5"/>
      <c r="K80" s="5">
        <v>0</v>
      </c>
      <c r="L80" s="5"/>
      <c r="M80" s="5">
        <v>0</v>
      </c>
      <c r="N80" s="5"/>
      <c r="O80" s="5">
        <v>0</v>
      </c>
      <c r="P80" s="5"/>
      <c r="Q80" s="5">
        <f t="shared" si="3"/>
        <v>0</v>
      </c>
      <c r="S80" s="4"/>
      <c r="T80" s="4"/>
    </row>
    <row r="81" spans="1:20" x14ac:dyDescent="0.55000000000000004">
      <c r="A81" s="2" t="s">
        <v>56</v>
      </c>
      <c r="C81" s="5">
        <v>0</v>
      </c>
      <c r="D81" s="5"/>
      <c r="E81" s="5">
        <v>0</v>
      </c>
      <c r="F81" s="5"/>
      <c r="G81" s="5">
        <v>-77816</v>
      </c>
      <c r="H81" s="5"/>
      <c r="I81" s="5">
        <f t="shared" si="2"/>
        <v>77816</v>
      </c>
      <c r="J81" s="5"/>
      <c r="K81" s="5">
        <v>0</v>
      </c>
      <c r="L81" s="5"/>
      <c r="M81" s="5">
        <v>0</v>
      </c>
      <c r="N81" s="5"/>
      <c r="O81" s="5">
        <v>0</v>
      </c>
      <c r="P81" s="5"/>
      <c r="Q81" s="5">
        <f t="shared" si="3"/>
        <v>0</v>
      </c>
      <c r="S81" s="4"/>
      <c r="T81" s="4"/>
    </row>
    <row r="82" spans="1:20" x14ac:dyDescent="0.55000000000000004">
      <c r="A82" s="2" t="s">
        <v>117</v>
      </c>
      <c r="C82" s="5">
        <v>5000</v>
      </c>
      <c r="D82" s="5"/>
      <c r="E82" s="5">
        <v>4704147218</v>
      </c>
      <c r="F82" s="5"/>
      <c r="G82" s="5">
        <v>4617777876</v>
      </c>
      <c r="H82" s="5"/>
      <c r="I82" s="5">
        <f t="shared" si="2"/>
        <v>86369342</v>
      </c>
      <c r="J82" s="5"/>
      <c r="K82" s="5">
        <v>5000</v>
      </c>
      <c r="L82" s="5"/>
      <c r="M82" s="5">
        <v>4704147218</v>
      </c>
      <c r="N82" s="5"/>
      <c r="O82" s="5">
        <v>4340786625</v>
      </c>
      <c r="P82" s="5"/>
      <c r="Q82" s="5">
        <f t="shared" si="3"/>
        <v>363360593</v>
      </c>
      <c r="S82" s="4"/>
      <c r="T82" s="4"/>
    </row>
    <row r="83" spans="1:20" x14ac:dyDescent="0.55000000000000004">
      <c r="A83" s="2" t="s">
        <v>114</v>
      </c>
      <c r="C83" s="5">
        <v>14881</v>
      </c>
      <c r="D83" s="5"/>
      <c r="E83" s="5">
        <v>12383226314</v>
      </c>
      <c r="F83" s="5"/>
      <c r="G83" s="5">
        <v>12156064386</v>
      </c>
      <c r="H83" s="5"/>
      <c r="I83" s="5">
        <f t="shared" si="2"/>
        <v>227161928</v>
      </c>
      <c r="J83" s="5"/>
      <c r="K83" s="5">
        <v>14881</v>
      </c>
      <c r="L83" s="5"/>
      <c r="M83" s="5">
        <v>12383226314</v>
      </c>
      <c r="N83" s="5"/>
      <c r="O83" s="5">
        <v>10883478511</v>
      </c>
      <c r="P83" s="5"/>
      <c r="Q83" s="5">
        <f t="shared" si="3"/>
        <v>1499747803</v>
      </c>
      <c r="S83" s="4"/>
      <c r="T83" s="4"/>
    </row>
    <row r="84" spans="1:20" x14ac:dyDescent="0.55000000000000004">
      <c r="A84" s="2" t="s">
        <v>102</v>
      </c>
      <c r="C84" s="5">
        <v>91619</v>
      </c>
      <c r="D84" s="5"/>
      <c r="E84" s="5">
        <v>83624833160</v>
      </c>
      <c r="F84" s="5"/>
      <c r="G84" s="5">
        <v>82487955847</v>
      </c>
      <c r="H84" s="5"/>
      <c r="I84" s="5">
        <f t="shared" si="2"/>
        <v>1136877313</v>
      </c>
      <c r="J84" s="5"/>
      <c r="K84" s="5">
        <v>91619</v>
      </c>
      <c r="L84" s="5"/>
      <c r="M84" s="5">
        <v>83624833160</v>
      </c>
      <c r="N84" s="5"/>
      <c r="O84" s="5">
        <v>75993819410</v>
      </c>
      <c r="P84" s="5"/>
      <c r="Q84" s="5">
        <f t="shared" si="3"/>
        <v>7631013750</v>
      </c>
      <c r="S84" s="4"/>
      <c r="T84" s="4"/>
    </row>
    <row r="85" spans="1:20" x14ac:dyDescent="0.55000000000000004">
      <c r="A85" s="2" t="s">
        <v>123</v>
      </c>
      <c r="C85" s="5">
        <v>5000</v>
      </c>
      <c r="D85" s="5"/>
      <c r="E85" s="5">
        <v>4786632265</v>
      </c>
      <c r="F85" s="5"/>
      <c r="G85" s="5">
        <v>4719094509</v>
      </c>
      <c r="H85" s="5"/>
      <c r="I85" s="5">
        <f t="shared" si="2"/>
        <v>67537756</v>
      </c>
      <c r="J85" s="5"/>
      <c r="K85" s="5">
        <v>5000</v>
      </c>
      <c r="L85" s="5"/>
      <c r="M85" s="5">
        <v>4786632265</v>
      </c>
      <c r="N85" s="5"/>
      <c r="O85" s="5">
        <v>4425802030</v>
      </c>
      <c r="P85" s="5"/>
      <c r="Q85" s="5">
        <f t="shared" si="3"/>
        <v>360830235</v>
      </c>
      <c r="S85" s="4"/>
      <c r="T85" s="4"/>
    </row>
    <row r="86" spans="1:20" x14ac:dyDescent="0.55000000000000004">
      <c r="A86" s="2" t="s">
        <v>126</v>
      </c>
      <c r="C86" s="5">
        <v>56965</v>
      </c>
      <c r="D86" s="5"/>
      <c r="E86" s="5">
        <v>52609489021</v>
      </c>
      <c r="F86" s="5"/>
      <c r="G86" s="5">
        <v>51771799660</v>
      </c>
      <c r="H86" s="5"/>
      <c r="I86" s="5">
        <f t="shared" si="2"/>
        <v>837689361</v>
      </c>
      <c r="J86" s="5"/>
      <c r="K86" s="5">
        <v>56965</v>
      </c>
      <c r="L86" s="5"/>
      <c r="M86" s="5">
        <v>52609489021</v>
      </c>
      <c r="N86" s="5"/>
      <c r="O86" s="5">
        <v>49202683598</v>
      </c>
      <c r="P86" s="5"/>
      <c r="Q86" s="5">
        <f t="shared" si="3"/>
        <v>3406805423</v>
      </c>
      <c r="S86" s="4"/>
      <c r="T86" s="4"/>
    </row>
    <row r="87" spans="1:20" x14ac:dyDescent="0.55000000000000004">
      <c r="A87" s="2" t="s">
        <v>111</v>
      </c>
      <c r="C87" s="5">
        <v>76584</v>
      </c>
      <c r="D87" s="5"/>
      <c r="E87" s="5">
        <v>64386894351</v>
      </c>
      <c r="F87" s="5"/>
      <c r="G87" s="5">
        <v>63217056071</v>
      </c>
      <c r="H87" s="5"/>
      <c r="I87" s="5">
        <f t="shared" si="2"/>
        <v>1169838280</v>
      </c>
      <c r="J87" s="5"/>
      <c r="K87" s="5">
        <v>76584</v>
      </c>
      <c r="L87" s="5"/>
      <c r="M87" s="5">
        <v>64386894351</v>
      </c>
      <c r="N87" s="5"/>
      <c r="O87" s="5">
        <v>57710673054</v>
      </c>
      <c r="P87" s="5"/>
      <c r="Q87" s="5">
        <f t="shared" si="3"/>
        <v>6676221297</v>
      </c>
      <c r="S87" s="4"/>
      <c r="T87" s="4"/>
    </row>
    <row r="88" spans="1:20" x14ac:dyDescent="0.55000000000000004">
      <c r="A88" s="2" t="s">
        <v>120</v>
      </c>
      <c r="C88" s="5">
        <v>735</v>
      </c>
      <c r="D88" s="5"/>
      <c r="E88" s="5">
        <v>726709759</v>
      </c>
      <c r="F88" s="5"/>
      <c r="G88" s="5">
        <v>715767593</v>
      </c>
      <c r="H88" s="5"/>
      <c r="I88" s="5">
        <f t="shared" si="2"/>
        <v>10942166</v>
      </c>
      <c r="J88" s="5"/>
      <c r="K88" s="5">
        <v>735</v>
      </c>
      <c r="L88" s="5"/>
      <c r="M88" s="5">
        <v>726709759</v>
      </c>
      <c r="N88" s="5"/>
      <c r="O88" s="5">
        <v>674056144</v>
      </c>
      <c r="P88" s="5"/>
      <c r="Q88" s="5">
        <f t="shared" si="3"/>
        <v>52653615</v>
      </c>
      <c r="S88" s="4"/>
      <c r="T88" s="4"/>
    </row>
    <row r="89" spans="1:20" x14ac:dyDescent="0.55000000000000004">
      <c r="A89" s="2" t="s">
        <v>108</v>
      </c>
      <c r="C89" s="5">
        <v>2348</v>
      </c>
      <c r="D89" s="5"/>
      <c r="E89" s="5">
        <v>2006723051</v>
      </c>
      <c r="F89" s="5"/>
      <c r="G89" s="5">
        <v>1974310091</v>
      </c>
      <c r="H89" s="5"/>
      <c r="I89" s="5">
        <f t="shared" si="2"/>
        <v>32412960</v>
      </c>
      <c r="J89" s="5"/>
      <c r="K89" s="5">
        <v>2348</v>
      </c>
      <c r="L89" s="5"/>
      <c r="M89" s="5">
        <v>2006723051</v>
      </c>
      <c r="N89" s="5"/>
      <c r="O89" s="5">
        <v>1874064383</v>
      </c>
      <c r="P89" s="5"/>
      <c r="Q89" s="5">
        <f t="shared" si="3"/>
        <v>132658668</v>
      </c>
      <c r="S89" s="4"/>
      <c r="T89" s="4"/>
    </row>
    <row r="90" spans="1:20" x14ac:dyDescent="0.55000000000000004">
      <c r="A90" s="2" t="s">
        <v>105</v>
      </c>
      <c r="C90" s="5">
        <v>482778</v>
      </c>
      <c r="D90" s="5"/>
      <c r="E90" s="5">
        <v>436352208830</v>
      </c>
      <c r="F90" s="5"/>
      <c r="G90" s="5">
        <v>427470703689</v>
      </c>
      <c r="H90" s="5"/>
      <c r="I90" s="5">
        <f t="shared" si="2"/>
        <v>8881505141</v>
      </c>
      <c r="J90" s="5"/>
      <c r="K90" s="5">
        <v>482778</v>
      </c>
      <c r="L90" s="5"/>
      <c r="M90" s="5">
        <v>436352208830</v>
      </c>
      <c r="N90" s="5"/>
      <c r="O90" s="5">
        <v>390022882733</v>
      </c>
      <c r="P90" s="5"/>
      <c r="Q90" s="5">
        <f t="shared" si="3"/>
        <v>46329326097</v>
      </c>
      <c r="S90" s="4"/>
      <c r="T90" s="4"/>
    </row>
    <row r="91" spans="1:20" x14ac:dyDescent="0.55000000000000004">
      <c r="A91" s="2" t="s">
        <v>98</v>
      </c>
      <c r="C91" s="5">
        <v>28380</v>
      </c>
      <c r="D91" s="5"/>
      <c r="E91" s="5">
        <v>26028567646</v>
      </c>
      <c r="F91" s="5"/>
      <c r="G91" s="5">
        <v>25536803015</v>
      </c>
      <c r="H91" s="5"/>
      <c r="I91" s="5">
        <f t="shared" si="2"/>
        <v>491764631</v>
      </c>
      <c r="J91" s="5"/>
      <c r="K91" s="5">
        <v>28380</v>
      </c>
      <c r="L91" s="5"/>
      <c r="M91" s="5">
        <v>26028567646</v>
      </c>
      <c r="N91" s="5"/>
      <c r="O91" s="5">
        <v>23665738180</v>
      </c>
      <c r="P91" s="5"/>
      <c r="Q91" s="5">
        <f t="shared" si="3"/>
        <v>2362829466</v>
      </c>
      <c r="S91" s="4"/>
      <c r="T91" s="4"/>
    </row>
    <row r="92" spans="1:20" x14ac:dyDescent="0.55000000000000004">
      <c r="A92" s="2" t="s">
        <v>129</v>
      </c>
      <c r="C92" s="5">
        <v>1000</v>
      </c>
      <c r="D92" s="5"/>
      <c r="E92" s="5">
        <v>979822375</v>
      </c>
      <c r="F92" s="5"/>
      <c r="G92" s="5">
        <v>999816750</v>
      </c>
      <c r="H92" s="5"/>
      <c r="I92" s="5">
        <f t="shared" si="2"/>
        <v>-19994375</v>
      </c>
      <c r="J92" s="5"/>
      <c r="K92" s="5">
        <v>1000</v>
      </c>
      <c r="L92" s="5"/>
      <c r="M92" s="5">
        <v>979822375</v>
      </c>
      <c r="N92" s="5"/>
      <c r="O92" s="5">
        <v>1000179245</v>
      </c>
      <c r="P92" s="5"/>
      <c r="Q92" s="5">
        <f t="shared" si="3"/>
        <v>-20356870</v>
      </c>
      <c r="S92" s="4"/>
      <c r="T92" s="4"/>
    </row>
    <row r="93" spans="1:20" ht="24.75" thickBot="1" x14ac:dyDescent="0.6">
      <c r="E93" s="6">
        <f>SUM(E8:E92)</f>
        <v>7908975321729</v>
      </c>
      <c r="G93" s="6">
        <f>SUM(G8:G92)</f>
        <v>7121856348015</v>
      </c>
      <c r="I93" s="6">
        <f>SUM(I8:I92)</f>
        <v>787118973714</v>
      </c>
      <c r="M93" s="6">
        <f>SUM(M8:M92)</f>
        <v>7908975321729</v>
      </c>
      <c r="O93" s="6">
        <f>SUM(O8:O92)</f>
        <v>6962267768515</v>
      </c>
      <c r="Q93" s="6">
        <f>SUM(Q8:Q92)</f>
        <v>946707553214</v>
      </c>
    </row>
    <row r="94" spans="1:20" ht="24.75" thickTop="1" x14ac:dyDescent="0.55000000000000004"/>
    <row r="95" spans="1:20" x14ac:dyDescent="0.55000000000000004">
      <c r="C95" s="15"/>
      <c r="D95" s="15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20" x14ac:dyDescent="0.55000000000000004">
      <c r="C96" s="15"/>
      <c r="D96" s="15"/>
      <c r="E96" s="15"/>
      <c r="F96" s="15"/>
      <c r="G96" s="16"/>
      <c r="H96" s="15"/>
      <c r="I96" s="16"/>
      <c r="J96" s="15"/>
      <c r="K96" s="15"/>
      <c r="L96" s="15"/>
      <c r="M96" s="15"/>
      <c r="N96" s="15"/>
      <c r="O96" s="16"/>
      <c r="P96" s="15"/>
      <c r="Q96" s="16"/>
    </row>
    <row r="97" spans="3:17" x14ac:dyDescent="0.55000000000000004">
      <c r="C97" s="15"/>
      <c r="D97" s="15"/>
      <c r="E97" s="15"/>
      <c r="F97" s="15"/>
      <c r="G97" s="16"/>
      <c r="H97" s="16"/>
      <c r="I97" s="16"/>
      <c r="J97" s="15"/>
      <c r="K97" s="15"/>
      <c r="L97" s="15"/>
      <c r="M97" s="15"/>
      <c r="N97" s="16"/>
      <c r="O97" s="16"/>
      <c r="P97" s="16"/>
      <c r="Q97" s="16"/>
    </row>
    <row r="98" spans="3:17" x14ac:dyDescent="0.55000000000000004">
      <c r="C98" s="15"/>
      <c r="D98" s="15"/>
      <c r="E98" s="15"/>
      <c r="F98" s="15"/>
      <c r="G98" s="15"/>
      <c r="H98" s="15"/>
      <c r="I98" s="21"/>
      <c r="J98" s="15"/>
      <c r="K98" s="15"/>
      <c r="L98" s="15"/>
      <c r="M98" s="15"/>
      <c r="N98" s="15"/>
      <c r="O98" s="15"/>
      <c r="P98" s="15"/>
      <c r="Q98" s="15"/>
    </row>
    <row r="99" spans="3:17" x14ac:dyDescent="0.55000000000000004">
      <c r="C99" s="15"/>
      <c r="D99" s="15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3:17" x14ac:dyDescent="0.55000000000000004">
      <c r="C100" s="15"/>
      <c r="D100" s="15"/>
      <c r="E100" s="15"/>
      <c r="F100" s="15"/>
      <c r="G100" s="16"/>
      <c r="H100" s="15"/>
      <c r="I100" s="16"/>
      <c r="J100" s="15"/>
      <c r="K100" s="15"/>
      <c r="L100" s="15"/>
      <c r="M100" s="15"/>
      <c r="N100" s="15"/>
      <c r="O100" s="16"/>
      <c r="P100" s="15"/>
      <c r="Q100" s="16"/>
    </row>
    <row r="101" spans="3:17" x14ac:dyDescent="0.55000000000000004">
      <c r="C101" s="15"/>
      <c r="D101" s="15"/>
      <c r="E101" s="15"/>
      <c r="F101" s="15"/>
      <c r="G101" s="16"/>
      <c r="H101" s="16"/>
      <c r="I101" s="16"/>
      <c r="J101" s="15"/>
      <c r="K101" s="15"/>
      <c r="L101" s="15"/>
      <c r="M101" s="15"/>
      <c r="N101" s="15"/>
      <c r="O101" s="16"/>
      <c r="P101" s="16"/>
      <c r="Q101" s="16"/>
    </row>
    <row r="102" spans="3:17" x14ac:dyDescent="0.55000000000000004"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3:17" x14ac:dyDescent="0.55000000000000004"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3:17" x14ac:dyDescent="0.55000000000000004"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89"/>
  <sheetViews>
    <sheetView rightToLeft="1" topLeftCell="A73" workbookViewId="0">
      <selection activeCell="Q83" sqref="Q83"/>
    </sheetView>
  </sheetViews>
  <sheetFormatPr defaultRowHeight="24" x14ac:dyDescent="0.55000000000000004"/>
  <cols>
    <col min="1" max="1" width="35.7109375" style="2" bestFit="1" customWidth="1"/>
    <col min="2" max="2" width="1" style="2" customWidth="1"/>
    <col min="3" max="3" width="12" style="2" bestFit="1" customWidth="1"/>
    <col min="4" max="4" width="1" style="2" customWidth="1"/>
    <col min="5" max="5" width="17.42578125" style="2" bestFit="1" customWidth="1"/>
    <col min="6" max="6" width="1" style="2" customWidth="1"/>
    <col min="7" max="7" width="17.42578125" style="2" bestFit="1" customWidth="1"/>
    <col min="8" max="8" width="1" style="2" customWidth="1"/>
    <col min="9" max="9" width="29.5703125" style="2" customWidth="1"/>
    <col min="10" max="10" width="0.7109375" style="2" customWidth="1"/>
    <col min="11" max="11" width="12" style="2" bestFit="1" customWidth="1"/>
    <col min="12" max="12" width="1" style="2" customWidth="1"/>
    <col min="13" max="13" width="19.140625" style="2" bestFit="1" customWidth="1"/>
    <col min="14" max="14" width="1" style="2" customWidth="1"/>
    <col min="15" max="15" width="19.140625" style="2" bestFit="1" customWidth="1"/>
    <col min="16" max="16" width="1" style="2" customWidth="1"/>
    <col min="17" max="17" width="2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24.75" x14ac:dyDescent="0.55000000000000004">
      <c r="A3" s="24" t="s">
        <v>148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9" ht="24.75" x14ac:dyDescent="0.55000000000000004">
      <c r="A6" s="22" t="s">
        <v>3</v>
      </c>
      <c r="C6" s="23" t="s">
        <v>150</v>
      </c>
      <c r="D6" s="23" t="s">
        <v>150</v>
      </c>
      <c r="E6" s="23" t="s">
        <v>150</v>
      </c>
      <c r="F6" s="23" t="s">
        <v>150</v>
      </c>
      <c r="G6" s="23" t="s">
        <v>150</v>
      </c>
      <c r="H6" s="23" t="s">
        <v>150</v>
      </c>
      <c r="I6" s="23" t="s">
        <v>150</v>
      </c>
      <c r="K6" s="23" t="s">
        <v>151</v>
      </c>
      <c r="L6" s="23" t="s">
        <v>151</v>
      </c>
      <c r="M6" s="23" t="s">
        <v>151</v>
      </c>
      <c r="N6" s="23" t="s">
        <v>151</v>
      </c>
      <c r="O6" s="23" t="s">
        <v>151</v>
      </c>
      <c r="P6" s="23" t="s">
        <v>151</v>
      </c>
      <c r="Q6" s="23" t="s">
        <v>151</v>
      </c>
    </row>
    <row r="7" spans="1:19" ht="24.75" x14ac:dyDescent="0.55000000000000004">
      <c r="A7" s="23" t="s">
        <v>3</v>
      </c>
      <c r="C7" s="23" t="s">
        <v>7</v>
      </c>
      <c r="E7" s="23" t="s">
        <v>206</v>
      </c>
      <c r="G7" s="23" t="s">
        <v>207</v>
      </c>
      <c r="I7" s="23" t="s">
        <v>209</v>
      </c>
      <c r="K7" s="23" t="s">
        <v>7</v>
      </c>
      <c r="M7" s="23" t="s">
        <v>206</v>
      </c>
      <c r="O7" s="23" t="s">
        <v>207</v>
      </c>
      <c r="Q7" s="23" t="s">
        <v>209</v>
      </c>
    </row>
    <row r="8" spans="1:19" x14ac:dyDescent="0.55000000000000004">
      <c r="A8" s="2" t="s">
        <v>48</v>
      </c>
      <c r="C8" s="5">
        <v>1</v>
      </c>
      <c r="D8" s="5"/>
      <c r="E8" s="5">
        <v>1</v>
      </c>
      <c r="F8" s="5"/>
      <c r="G8" s="5">
        <v>6427</v>
      </c>
      <c r="H8" s="5"/>
      <c r="I8" s="5">
        <f>E8-G8</f>
        <v>-6426</v>
      </c>
      <c r="J8" s="5"/>
      <c r="K8" s="5">
        <v>1</v>
      </c>
      <c r="L8" s="5"/>
      <c r="M8" s="5">
        <v>1</v>
      </c>
      <c r="N8" s="5"/>
      <c r="O8" s="5">
        <v>6427</v>
      </c>
      <c r="P8" s="5"/>
      <c r="Q8" s="5">
        <f>M8-O8</f>
        <v>-6426</v>
      </c>
      <c r="S8" s="5"/>
    </row>
    <row r="9" spans="1:19" x14ac:dyDescent="0.55000000000000004">
      <c r="A9" s="2" t="s">
        <v>39</v>
      </c>
      <c r="C9" s="5">
        <v>1</v>
      </c>
      <c r="D9" s="5"/>
      <c r="E9" s="5">
        <v>1</v>
      </c>
      <c r="F9" s="5"/>
      <c r="G9" s="5">
        <v>6726</v>
      </c>
      <c r="H9" s="5"/>
      <c r="I9" s="5">
        <f t="shared" ref="I9:I72" si="0">E9-G9</f>
        <v>-6725</v>
      </c>
      <c r="J9" s="5"/>
      <c r="K9" s="5">
        <v>1</v>
      </c>
      <c r="L9" s="5"/>
      <c r="M9" s="5">
        <v>1</v>
      </c>
      <c r="N9" s="5"/>
      <c r="O9" s="5">
        <v>6726</v>
      </c>
      <c r="P9" s="5"/>
      <c r="Q9" s="5">
        <f t="shared" ref="Q9:Q72" si="1">M9-O9</f>
        <v>-6725</v>
      </c>
      <c r="S9" s="5"/>
    </row>
    <row r="10" spans="1:19" x14ac:dyDescent="0.55000000000000004">
      <c r="A10" s="2" t="s">
        <v>75</v>
      </c>
      <c r="C10" s="5">
        <v>1933513</v>
      </c>
      <c r="D10" s="5"/>
      <c r="E10" s="5">
        <v>9085000528</v>
      </c>
      <c r="F10" s="5"/>
      <c r="G10" s="5">
        <v>4259609570</v>
      </c>
      <c r="H10" s="5"/>
      <c r="I10" s="5">
        <f t="shared" si="0"/>
        <v>4825390958</v>
      </c>
      <c r="J10" s="5"/>
      <c r="K10" s="5">
        <v>1933513</v>
      </c>
      <c r="L10" s="5"/>
      <c r="M10" s="5">
        <v>9085000528</v>
      </c>
      <c r="N10" s="5"/>
      <c r="O10" s="5">
        <v>4259609570</v>
      </c>
      <c r="P10" s="5"/>
      <c r="Q10" s="5">
        <f t="shared" si="1"/>
        <v>4825390958</v>
      </c>
      <c r="S10" s="5"/>
    </row>
    <row r="11" spans="1:19" x14ac:dyDescent="0.55000000000000004">
      <c r="A11" s="2" t="s">
        <v>36</v>
      </c>
      <c r="C11" s="5">
        <v>1</v>
      </c>
      <c r="D11" s="5"/>
      <c r="E11" s="5">
        <v>1</v>
      </c>
      <c r="F11" s="5"/>
      <c r="G11" s="5">
        <v>8272</v>
      </c>
      <c r="H11" s="5"/>
      <c r="I11" s="5">
        <f t="shared" si="0"/>
        <v>-8271</v>
      </c>
      <c r="J11" s="5"/>
      <c r="K11" s="5">
        <v>1500001</v>
      </c>
      <c r="L11" s="5"/>
      <c r="M11" s="5">
        <v>18116561328</v>
      </c>
      <c r="N11" s="5"/>
      <c r="O11" s="5">
        <v>17428447251</v>
      </c>
      <c r="P11" s="5"/>
      <c r="Q11" s="5">
        <f t="shared" si="1"/>
        <v>688114077</v>
      </c>
      <c r="S11" s="5"/>
    </row>
    <row r="12" spans="1:19" x14ac:dyDescent="0.55000000000000004">
      <c r="A12" s="2" t="s">
        <v>38</v>
      </c>
      <c r="C12" s="5">
        <v>3455984</v>
      </c>
      <c r="D12" s="5"/>
      <c r="E12" s="5">
        <v>25131915648</v>
      </c>
      <c r="F12" s="5"/>
      <c r="G12" s="5">
        <v>25131915648</v>
      </c>
      <c r="H12" s="5"/>
      <c r="I12" s="5">
        <f t="shared" si="0"/>
        <v>0</v>
      </c>
      <c r="J12" s="5"/>
      <c r="K12" s="5">
        <v>3455984</v>
      </c>
      <c r="L12" s="5"/>
      <c r="M12" s="5">
        <v>25131915648</v>
      </c>
      <c r="N12" s="5"/>
      <c r="O12" s="5">
        <v>25131915648</v>
      </c>
      <c r="P12" s="5"/>
      <c r="Q12" s="5">
        <f t="shared" si="1"/>
        <v>0</v>
      </c>
      <c r="S12" s="5"/>
    </row>
    <row r="13" spans="1:19" x14ac:dyDescent="0.55000000000000004">
      <c r="A13" s="2" t="s">
        <v>70</v>
      </c>
      <c r="C13" s="5">
        <v>1171735</v>
      </c>
      <c r="D13" s="5"/>
      <c r="E13" s="5">
        <v>42817130165</v>
      </c>
      <c r="F13" s="5"/>
      <c r="G13" s="5">
        <v>20426438501</v>
      </c>
      <c r="H13" s="5"/>
      <c r="I13" s="5">
        <f t="shared" si="0"/>
        <v>22390691664</v>
      </c>
      <c r="J13" s="5"/>
      <c r="K13" s="5">
        <v>1906994</v>
      </c>
      <c r="L13" s="5"/>
      <c r="M13" s="5">
        <v>82386551224</v>
      </c>
      <c r="N13" s="5"/>
      <c r="O13" s="5">
        <v>57146061118</v>
      </c>
      <c r="P13" s="5"/>
      <c r="Q13" s="5">
        <f t="shared" si="1"/>
        <v>25240490106</v>
      </c>
      <c r="S13" s="5"/>
    </row>
    <row r="14" spans="1:19" x14ac:dyDescent="0.55000000000000004">
      <c r="A14" s="2" t="s">
        <v>67</v>
      </c>
      <c r="C14" s="5">
        <v>900000</v>
      </c>
      <c r="D14" s="5"/>
      <c r="E14" s="5">
        <v>28813533421</v>
      </c>
      <c r="F14" s="5"/>
      <c r="G14" s="5">
        <v>28195382765</v>
      </c>
      <c r="H14" s="5"/>
      <c r="I14" s="5">
        <f t="shared" si="0"/>
        <v>618150656</v>
      </c>
      <c r="J14" s="5"/>
      <c r="K14" s="5">
        <v>1786620</v>
      </c>
      <c r="L14" s="5"/>
      <c r="M14" s="5">
        <v>58072526993</v>
      </c>
      <c r="N14" s="5"/>
      <c r="O14" s="5">
        <v>55805819210</v>
      </c>
      <c r="P14" s="5"/>
      <c r="Q14" s="5">
        <f t="shared" si="1"/>
        <v>2266707783</v>
      </c>
      <c r="S14" s="5"/>
    </row>
    <row r="15" spans="1:19" x14ac:dyDescent="0.55000000000000004">
      <c r="A15" s="2" t="s">
        <v>71</v>
      </c>
      <c r="C15" s="5">
        <v>1</v>
      </c>
      <c r="D15" s="5"/>
      <c r="E15" s="5">
        <v>1</v>
      </c>
      <c r="F15" s="5"/>
      <c r="G15" s="5">
        <v>9366</v>
      </c>
      <c r="H15" s="5"/>
      <c r="I15" s="5">
        <f t="shared" si="0"/>
        <v>-9365</v>
      </c>
      <c r="J15" s="5"/>
      <c r="K15" s="5">
        <v>1</v>
      </c>
      <c r="L15" s="5"/>
      <c r="M15" s="5">
        <v>1</v>
      </c>
      <c r="N15" s="5"/>
      <c r="O15" s="5">
        <v>9366</v>
      </c>
      <c r="P15" s="5"/>
      <c r="Q15" s="5">
        <f t="shared" si="1"/>
        <v>-9365</v>
      </c>
      <c r="S15" s="5"/>
    </row>
    <row r="16" spans="1:19" x14ac:dyDescent="0.55000000000000004">
      <c r="A16" s="2" t="s">
        <v>37</v>
      </c>
      <c r="C16" s="5">
        <v>139335</v>
      </c>
      <c r="D16" s="5"/>
      <c r="E16" s="5">
        <v>2236525074</v>
      </c>
      <c r="F16" s="5"/>
      <c r="G16" s="5">
        <v>1093657337</v>
      </c>
      <c r="H16" s="5"/>
      <c r="I16" s="5">
        <f t="shared" si="0"/>
        <v>1142867737</v>
      </c>
      <c r="J16" s="5"/>
      <c r="K16" s="5">
        <v>139335</v>
      </c>
      <c r="L16" s="5"/>
      <c r="M16" s="5">
        <v>2236525074</v>
      </c>
      <c r="N16" s="5"/>
      <c r="O16" s="5">
        <v>1093657337</v>
      </c>
      <c r="P16" s="5"/>
      <c r="Q16" s="5">
        <f t="shared" si="1"/>
        <v>1142867737</v>
      </c>
      <c r="S16" s="5"/>
    </row>
    <row r="17" spans="1:19" x14ac:dyDescent="0.55000000000000004">
      <c r="A17" s="2" t="s">
        <v>17</v>
      </c>
      <c r="C17" s="5">
        <v>1</v>
      </c>
      <c r="D17" s="5"/>
      <c r="E17" s="5">
        <v>1</v>
      </c>
      <c r="F17" s="5"/>
      <c r="G17" s="5">
        <v>21514</v>
      </c>
      <c r="H17" s="5"/>
      <c r="I17" s="5">
        <f t="shared" si="0"/>
        <v>-21513</v>
      </c>
      <c r="J17" s="5"/>
      <c r="K17" s="5">
        <v>1458349</v>
      </c>
      <c r="L17" s="5"/>
      <c r="M17" s="5">
        <v>41597416645</v>
      </c>
      <c r="N17" s="5"/>
      <c r="O17" s="5">
        <v>38290610281</v>
      </c>
      <c r="P17" s="5"/>
      <c r="Q17" s="5">
        <f t="shared" si="1"/>
        <v>3306806364</v>
      </c>
      <c r="S17" s="5"/>
    </row>
    <row r="18" spans="1:19" x14ac:dyDescent="0.55000000000000004">
      <c r="A18" s="2" t="s">
        <v>56</v>
      </c>
      <c r="C18" s="5">
        <v>20</v>
      </c>
      <c r="D18" s="5"/>
      <c r="E18" s="5">
        <v>1112344</v>
      </c>
      <c r="F18" s="5"/>
      <c r="G18" s="5">
        <v>1129520</v>
      </c>
      <c r="H18" s="5"/>
      <c r="I18" s="5">
        <f t="shared" si="0"/>
        <v>-17176</v>
      </c>
      <c r="J18" s="5"/>
      <c r="K18" s="5">
        <v>2671727</v>
      </c>
      <c r="L18" s="5"/>
      <c r="M18" s="5">
        <v>287437774425</v>
      </c>
      <c r="N18" s="5"/>
      <c r="O18" s="5">
        <v>150888671063</v>
      </c>
      <c r="P18" s="5"/>
      <c r="Q18" s="5">
        <f t="shared" si="1"/>
        <v>136549103362</v>
      </c>
      <c r="S18" s="5"/>
    </row>
    <row r="19" spans="1:19" x14ac:dyDescent="0.55000000000000004">
      <c r="A19" s="2" t="s">
        <v>28</v>
      </c>
      <c r="C19" s="5">
        <v>400000</v>
      </c>
      <c r="D19" s="5"/>
      <c r="E19" s="5">
        <v>34626515979</v>
      </c>
      <c r="F19" s="5"/>
      <c r="G19" s="5">
        <v>21964528831</v>
      </c>
      <c r="H19" s="5"/>
      <c r="I19" s="5">
        <f t="shared" si="0"/>
        <v>12661987148</v>
      </c>
      <c r="J19" s="5"/>
      <c r="K19" s="5">
        <v>1400000</v>
      </c>
      <c r="L19" s="5"/>
      <c r="M19" s="5">
        <v>115270439366</v>
      </c>
      <c r="N19" s="5"/>
      <c r="O19" s="5">
        <v>98840379426</v>
      </c>
      <c r="P19" s="5"/>
      <c r="Q19" s="5">
        <f t="shared" si="1"/>
        <v>16430059940</v>
      </c>
      <c r="S19" s="5"/>
    </row>
    <row r="20" spans="1:19" x14ac:dyDescent="0.55000000000000004">
      <c r="A20" s="2" t="s">
        <v>25</v>
      </c>
      <c r="C20" s="5">
        <v>85435</v>
      </c>
      <c r="D20" s="5"/>
      <c r="E20" s="5">
        <v>3397066471</v>
      </c>
      <c r="F20" s="5"/>
      <c r="G20" s="5">
        <v>3061411349</v>
      </c>
      <c r="H20" s="5"/>
      <c r="I20" s="5">
        <f t="shared" si="0"/>
        <v>335655122</v>
      </c>
      <c r="J20" s="5"/>
      <c r="K20" s="5">
        <v>85435</v>
      </c>
      <c r="L20" s="5"/>
      <c r="M20" s="5">
        <v>3397066471</v>
      </c>
      <c r="N20" s="5"/>
      <c r="O20" s="5">
        <v>3061411349</v>
      </c>
      <c r="P20" s="5"/>
      <c r="Q20" s="5">
        <f t="shared" si="1"/>
        <v>335655122</v>
      </c>
      <c r="S20" s="5"/>
    </row>
    <row r="21" spans="1:19" x14ac:dyDescent="0.55000000000000004">
      <c r="A21" s="2" t="s">
        <v>66</v>
      </c>
      <c r="C21" s="5">
        <v>131387</v>
      </c>
      <c r="D21" s="5"/>
      <c r="E21" s="5">
        <v>3801396423</v>
      </c>
      <c r="F21" s="5"/>
      <c r="G21" s="5">
        <v>2946193166</v>
      </c>
      <c r="H21" s="5"/>
      <c r="I21" s="5">
        <f t="shared" si="0"/>
        <v>855203257</v>
      </c>
      <c r="J21" s="5"/>
      <c r="K21" s="5">
        <v>131387</v>
      </c>
      <c r="L21" s="5"/>
      <c r="M21" s="5">
        <v>3801396423</v>
      </c>
      <c r="N21" s="5"/>
      <c r="O21" s="5">
        <v>2946193166</v>
      </c>
      <c r="P21" s="5"/>
      <c r="Q21" s="5">
        <f t="shared" si="1"/>
        <v>855203257</v>
      </c>
      <c r="S21" s="5"/>
    </row>
    <row r="22" spans="1:19" x14ac:dyDescent="0.55000000000000004">
      <c r="A22" s="2" t="s">
        <v>40</v>
      </c>
      <c r="C22" s="5">
        <v>236421</v>
      </c>
      <c r="D22" s="5"/>
      <c r="E22" s="5">
        <v>4545319815</v>
      </c>
      <c r="F22" s="5"/>
      <c r="G22" s="5">
        <v>5875357372</v>
      </c>
      <c r="H22" s="5"/>
      <c r="I22" s="5">
        <f t="shared" si="0"/>
        <v>-1330037557</v>
      </c>
      <c r="J22" s="5"/>
      <c r="K22" s="5">
        <v>330680</v>
      </c>
      <c r="L22" s="5"/>
      <c r="M22" s="5">
        <v>6867004106</v>
      </c>
      <c r="N22" s="5"/>
      <c r="O22" s="5">
        <v>8217811350</v>
      </c>
      <c r="P22" s="5"/>
      <c r="Q22" s="5">
        <f t="shared" si="1"/>
        <v>-1350807244</v>
      </c>
      <c r="S22" s="5"/>
    </row>
    <row r="23" spans="1:19" x14ac:dyDescent="0.55000000000000004">
      <c r="A23" s="2" t="s">
        <v>49</v>
      </c>
      <c r="C23" s="5">
        <v>1</v>
      </c>
      <c r="D23" s="5"/>
      <c r="E23" s="5">
        <v>1</v>
      </c>
      <c r="F23" s="5"/>
      <c r="G23" s="5">
        <v>7339</v>
      </c>
      <c r="H23" s="5"/>
      <c r="I23" s="5">
        <f t="shared" si="0"/>
        <v>-7338</v>
      </c>
      <c r="J23" s="5"/>
      <c r="K23" s="5">
        <v>1</v>
      </c>
      <c r="L23" s="5"/>
      <c r="M23" s="5">
        <v>1</v>
      </c>
      <c r="N23" s="5"/>
      <c r="O23" s="5">
        <v>7339</v>
      </c>
      <c r="P23" s="5"/>
      <c r="Q23" s="5">
        <f t="shared" si="1"/>
        <v>-7338</v>
      </c>
      <c r="S23" s="5"/>
    </row>
    <row r="24" spans="1:19" x14ac:dyDescent="0.55000000000000004">
      <c r="A24" s="2" t="s">
        <v>72</v>
      </c>
      <c r="C24" s="5">
        <v>11601078</v>
      </c>
      <c r="D24" s="5"/>
      <c r="E24" s="5">
        <v>50112646056</v>
      </c>
      <c r="F24" s="5"/>
      <c r="G24" s="5">
        <v>34731014039</v>
      </c>
      <c r="H24" s="5"/>
      <c r="I24" s="5">
        <f t="shared" si="0"/>
        <v>15381632017</v>
      </c>
      <c r="J24" s="5"/>
      <c r="K24" s="5">
        <v>11601078</v>
      </c>
      <c r="L24" s="5"/>
      <c r="M24" s="5">
        <v>50112646056</v>
      </c>
      <c r="N24" s="5"/>
      <c r="O24" s="5">
        <v>34731014039</v>
      </c>
      <c r="P24" s="5"/>
      <c r="Q24" s="5">
        <f t="shared" si="1"/>
        <v>15381632017</v>
      </c>
      <c r="S24" s="5"/>
    </row>
    <row r="25" spans="1:19" x14ac:dyDescent="0.55000000000000004">
      <c r="A25" s="2" t="s">
        <v>210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f t="shared" si="0"/>
        <v>0</v>
      </c>
      <c r="J25" s="5"/>
      <c r="K25" s="5">
        <v>119693</v>
      </c>
      <c r="L25" s="5"/>
      <c r="M25" s="5">
        <v>7159671281</v>
      </c>
      <c r="N25" s="5"/>
      <c r="O25" s="5">
        <v>2995042029</v>
      </c>
      <c r="P25" s="5"/>
      <c r="Q25" s="5">
        <f t="shared" si="1"/>
        <v>4164629252</v>
      </c>
      <c r="S25" s="5"/>
    </row>
    <row r="26" spans="1:19" x14ac:dyDescent="0.55000000000000004">
      <c r="A26" s="2" t="s">
        <v>211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0"/>
        <v>0</v>
      </c>
      <c r="J26" s="5"/>
      <c r="K26" s="5">
        <v>741669</v>
      </c>
      <c r="L26" s="5"/>
      <c r="M26" s="5">
        <v>294018578238</v>
      </c>
      <c r="N26" s="5"/>
      <c r="O26" s="5">
        <v>114731789527</v>
      </c>
      <c r="P26" s="5"/>
      <c r="Q26" s="5">
        <f t="shared" si="1"/>
        <v>179286788711</v>
      </c>
      <c r="S26" s="5"/>
    </row>
    <row r="27" spans="1:19" x14ac:dyDescent="0.55000000000000004">
      <c r="A27" s="2" t="s">
        <v>212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5">
        <v>100000</v>
      </c>
      <c r="L27" s="5"/>
      <c r="M27" s="5">
        <v>1789330031</v>
      </c>
      <c r="N27" s="5"/>
      <c r="O27" s="5">
        <v>1582467017</v>
      </c>
      <c r="P27" s="5"/>
      <c r="Q27" s="5">
        <f t="shared" si="1"/>
        <v>206863014</v>
      </c>
      <c r="S27" s="5"/>
    </row>
    <row r="28" spans="1:19" x14ac:dyDescent="0.55000000000000004">
      <c r="A28" s="2" t="s">
        <v>68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f t="shared" si="0"/>
        <v>0</v>
      </c>
      <c r="J28" s="5"/>
      <c r="K28" s="5">
        <v>510000</v>
      </c>
      <c r="L28" s="5"/>
      <c r="M28" s="5">
        <v>14619592780</v>
      </c>
      <c r="N28" s="5"/>
      <c r="O28" s="5">
        <v>16156990479</v>
      </c>
      <c r="P28" s="5"/>
      <c r="Q28" s="5">
        <f t="shared" si="1"/>
        <v>-1537397699</v>
      </c>
      <c r="S28" s="5"/>
    </row>
    <row r="29" spans="1:19" x14ac:dyDescent="0.55000000000000004">
      <c r="A29" s="2" t="s">
        <v>77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f t="shared" si="0"/>
        <v>0</v>
      </c>
      <c r="J29" s="5"/>
      <c r="K29" s="5">
        <v>1000000</v>
      </c>
      <c r="L29" s="5"/>
      <c r="M29" s="5">
        <v>19821357000</v>
      </c>
      <c r="N29" s="5"/>
      <c r="O29" s="5">
        <v>23161364990</v>
      </c>
      <c r="P29" s="5"/>
      <c r="Q29" s="5">
        <f t="shared" si="1"/>
        <v>-3340007990</v>
      </c>
      <c r="S29" s="5"/>
    </row>
    <row r="30" spans="1:19" x14ac:dyDescent="0.55000000000000004">
      <c r="A30" s="2" t="s">
        <v>51</v>
      </c>
      <c r="C30" s="5">
        <v>0</v>
      </c>
      <c r="D30" s="5"/>
      <c r="E30" s="5">
        <v>0</v>
      </c>
      <c r="F30" s="5"/>
      <c r="G30" s="5">
        <v>0</v>
      </c>
      <c r="H30" s="5"/>
      <c r="I30" s="5">
        <f t="shared" si="0"/>
        <v>0</v>
      </c>
      <c r="J30" s="5"/>
      <c r="K30" s="5">
        <v>500000</v>
      </c>
      <c r="L30" s="5"/>
      <c r="M30" s="5">
        <v>6486176284</v>
      </c>
      <c r="N30" s="5"/>
      <c r="O30" s="5">
        <v>7350999736</v>
      </c>
      <c r="P30" s="5"/>
      <c r="Q30" s="5">
        <f t="shared" si="1"/>
        <v>-864823452</v>
      </c>
      <c r="S30" s="5"/>
    </row>
    <row r="31" spans="1:19" x14ac:dyDescent="0.55000000000000004">
      <c r="A31" s="2" t="s">
        <v>213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f t="shared" si="0"/>
        <v>0</v>
      </c>
      <c r="J31" s="5"/>
      <c r="K31" s="5">
        <v>15551</v>
      </c>
      <c r="L31" s="5"/>
      <c r="M31" s="5">
        <v>167724419</v>
      </c>
      <c r="N31" s="5"/>
      <c r="O31" s="5">
        <v>184419565</v>
      </c>
      <c r="P31" s="5"/>
      <c r="Q31" s="5">
        <f t="shared" si="1"/>
        <v>-16695146</v>
      </c>
      <c r="S31" s="5"/>
    </row>
    <row r="32" spans="1:19" x14ac:dyDescent="0.55000000000000004">
      <c r="A32" s="2" t="s">
        <v>34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f t="shared" si="0"/>
        <v>0</v>
      </c>
      <c r="J32" s="5"/>
      <c r="K32" s="5">
        <v>6000000</v>
      </c>
      <c r="L32" s="5"/>
      <c r="M32" s="5">
        <v>41750100150</v>
      </c>
      <c r="N32" s="5"/>
      <c r="O32" s="5">
        <v>35752366310</v>
      </c>
      <c r="P32" s="5"/>
      <c r="Q32" s="5">
        <f t="shared" si="1"/>
        <v>5997733840</v>
      </c>
      <c r="S32" s="5"/>
    </row>
    <row r="33" spans="1:19" x14ac:dyDescent="0.55000000000000004">
      <c r="A33" s="2" t="s">
        <v>214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f t="shared" si="0"/>
        <v>0</v>
      </c>
      <c r="J33" s="5"/>
      <c r="K33" s="5">
        <v>11216724</v>
      </c>
      <c r="L33" s="5"/>
      <c r="M33" s="5">
        <v>42859102404</v>
      </c>
      <c r="N33" s="5"/>
      <c r="O33" s="5">
        <v>42859102404</v>
      </c>
      <c r="P33" s="5"/>
      <c r="Q33" s="5">
        <f t="shared" si="1"/>
        <v>0</v>
      </c>
      <c r="S33" s="5"/>
    </row>
    <row r="34" spans="1:19" x14ac:dyDescent="0.55000000000000004">
      <c r="A34" s="2" t="s">
        <v>194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f t="shared" si="0"/>
        <v>0</v>
      </c>
      <c r="J34" s="5"/>
      <c r="K34" s="5">
        <v>1864726</v>
      </c>
      <c r="L34" s="5"/>
      <c r="M34" s="5">
        <v>8280617180</v>
      </c>
      <c r="N34" s="5"/>
      <c r="O34" s="5">
        <v>8563774666</v>
      </c>
      <c r="P34" s="5"/>
      <c r="Q34" s="5">
        <f t="shared" si="1"/>
        <v>-283157486</v>
      </c>
      <c r="S34" s="5"/>
    </row>
    <row r="35" spans="1:19" x14ac:dyDescent="0.55000000000000004">
      <c r="A35" s="2" t="s">
        <v>82</v>
      </c>
      <c r="C35" s="5">
        <v>0</v>
      </c>
      <c r="D35" s="5"/>
      <c r="E35" s="5">
        <v>0</v>
      </c>
      <c r="F35" s="5"/>
      <c r="G35" s="5">
        <v>0</v>
      </c>
      <c r="H35" s="5"/>
      <c r="I35" s="5">
        <f t="shared" si="0"/>
        <v>0</v>
      </c>
      <c r="J35" s="5"/>
      <c r="K35" s="5">
        <v>400000</v>
      </c>
      <c r="L35" s="5"/>
      <c r="M35" s="5">
        <v>3479175027</v>
      </c>
      <c r="N35" s="5"/>
      <c r="O35" s="5">
        <v>4187583081</v>
      </c>
      <c r="P35" s="5"/>
      <c r="Q35" s="5">
        <f t="shared" si="1"/>
        <v>-708408054</v>
      </c>
      <c r="S35" s="5"/>
    </row>
    <row r="36" spans="1:19" x14ac:dyDescent="0.55000000000000004">
      <c r="A36" s="2" t="s">
        <v>61</v>
      </c>
      <c r="C36" s="5">
        <v>0</v>
      </c>
      <c r="D36" s="5"/>
      <c r="E36" s="5">
        <v>0</v>
      </c>
      <c r="F36" s="5"/>
      <c r="G36" s="5">
        <v>0</v>
      </c>
      <c r="H36" s="5"/>
      <c r="I36" s="5">
        <f t="shared" si="0"/>
        <v>0</v>
      </c>
      <c r="J36" s="5"/>
      <c r="K36" s="5">
        <v>1870779</v>
      </c>
      <c r="L36" s="5"/>
      <c r="M36" s="5">
        <v>49749771749</v>
      </c>
      <c r="N36" s="5"/>
      <c r="O36" s="5">
        <v>56558216068</v>
      </c>
      <c r="P36" s="5"/>
      <c r="Q36" s="5">
        <f t="shared" si="1"/>
        <v>-6808444319</v>
      </c>
      <c r="S36" s="5"/>
    </row>
    <row r="37" spans="1:19" x14ac:dyDescent="0.55000000000000004">
      <c r="A37" s="2" t="s">
        <v>78</v>
      </c>
      <c r="C37" s="5">
        <v>0</v>
      </c>
      <c r="D37" s="5"/>
      <c r="E37" s="5">
        <v>0</v>
      </c>
      <c r="F37" s="5"/>
      <c r="G37" s="5">
        <v>0</v>
      </c>
      <c r="H37" s="5"/>
      <c r="I37" s="5">
        <f t="shared" si="0"/>
        <v>0</v>
      </c>
      <c r="J37" s="5"/>
      <c r="K37" s="5">
        <v>4000000</v>
      </c>
      <c r="L37" s="5"/>
      <c r="M37" s="5">
        <v>44763065817</v>
      </c>
      <c r="N37" s="5"/>
      <c r="O37" s="5">
        <v>49858734160</v>
      </c>
      <c r="P37" s="5"/>
      <c r="Q37" s="5">
        <f t="shared" si="1"/>
        <v>-5095668343</v>
      </c>
      <c r="S37" s="5"/>
    </row>
    <row r="38" spans="1:19" x14ac:dyDescent="0.55000000000000004">
      <c r="A38" s="2" t="s">
        <v>215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f t="shared" si="0"/>
        <v>0</v>
      </c>
      <c r="J38" s="5"/>
      <c r="K38" s="5">
        <v>700215</v>
      </c>
      <c r="L38" s="5"/>
      <c r="M38" s="5">
        <v>2562786900</v>
      </c>
      <c r="N38" s="5"/>
      <c r="O38" s="5">
        <v>2562786900</v>
      </c>
      <c r="P38" s="5"/>
      <c r="Q38" s="5">
        <f t="shared" si="1"/>
        <v>0</v>
      </c>
      <c r="S38" s="5"/>
    </row>
    <row r="39" spans="1:19" x14ac:dyDescent="0.55000000000000004">
      <c r="A39" s="2" t="s">
        <v>79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f t="shared" si="0"/>
        <v>0</v>
      </c>
      <c r="J39" s="5"/>
      <c r="K39" s="5">
        <v>2035000</v>
      </c>
      <c r="L39" s="5"/>
      <c r="M39" s="5">
        <v>30466414365</v>
      </c>
      <c r="N39" s="5"/>
      <c r="O39" s="5">
        <v>31219505325</v>
      </c>
      <c r="P39" s="5"/>
      <c r="Q39" s="5">
        <f t="shared" si="1"/>
        <v>-753090960</v>
      </c>
      <c r="S39" s="5"/>
    </row>
    <row r="40" spans="1:19" x14ac:dyDescent="0.55000000000000004">
      <c r="A40" s="2" t="s">
        <v>216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f t="shared" si="0"/>
        <v>0</v>
      </c>
      <c r="J40" s="5"/>
      <c r="K40" s="5">
        <v>3600000</v>
      </c>
      <c r="L40" s="5"/>
      <c r="M40" s="5">
        <v>49885406446</v>
      </c>
      <c r="N40" s="5"/>
      <c r="O40" s="5">
        <v>44753492736</v>
      </c>
      <c r="P40" s="5"/>
      <c r="Q40" s="5">
        <f t="shared" si="1"/>
        <v>5131913710</v>
      </c>
      <c r="S40" s="5"/>
    </row>
    <row r="41" spans="1:19" x14ac:dyDescent="0.55000000000000004">
      <c r="A41" s="2" t="s">
        <v>217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f t="shared" si="0"/>
        <v>0</v>
      </c>
      <c r="J41" s="5"/>
      <c r="K41" s="5">
        <v>300000</v>
      </c>
      <c r="L41" s="5"/>
      <c r="M41" s="5">
        <v>8141400836</v>
      </c>
      <c r="N41" s="5"/>
      <c r="O41" s="5">
        <v>7076641950</v>
      </c>
      <c r="P41" s="5"/>
      <c r="Q41" s="5">
        <f t="shared" si="1"/>
        <v>1064758886</v>
      </c>
      <c r="S41" s="5"/>
    </row>
    <row r="42" spans="1:19" x14ac:dyDescent="0.55000000000000004">
      <c r="A42" s="2" t="s">
        <v>218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f t="shared" si="0"/>
        <v>0</v>
      </c>
      <c r="J42" s="5"/>
      <c r="K42" s="5">
        <v>2486792</v>
      </c>
      <c r="L42" s="5"/>
      <c r="M42" s="5">
        <v>13478407221</v>
      </c>
      <c r="N42" s="5"/>
      <c r="O42" s="5">
        <v>27978046060</v>
      </c>
      <c r="P42" s="5"/>
      <c r="Q42" s="5">
        <f t="shared" si="1"/>
        <v>-14499638839</v>
      </c>
      <c r="S42" s="5"/>
    </row>
    <row r="43" spans="1:19" x14ac:dyDescent="0.55000000000000004">
      <c r="A43" s="2" t="s">
        <v>15</v>
      </c>
      <c r="C43" s="5">
        <v>0</v>
      </c>
      <c r="D43" s="5"/>
      <c r="E43" s="5">
        <v>0</v>
      </c>
      <c r="F43" s="5"/>
      <c r="G43" s="5">
        <v>0</v>
      </c>
      <c r="H43" s="5"/>
      <c r="I43" s="5">
        <f t="shared" si="0"/>
        <v>0</v>
      </c>
      <c r="J43" s="5"/>
      <c r="K43" s="5">
        <v>15000000</v>
      </c>
      <c r="L43" s="5"/>
      <c r="M43" s="5">
        <v>50726372032</v>
      </c>
      <c r="N43" s="5"/>
      <c r="O43" s="5">
        <v>45626894760</v>
      </c>
      <c r="P43" s="5"/>
      <c r="Q43" s="5">
        <f t="shared" si="1"/>
        <v>5099477272</v>
      </c>
      <c r="S43" s="5"/>
    </row>
    <row r="44" spans="1:19" x14ac:dyDescent="0.55000000000000004">
      <c r="A44" s="2" t="s">
        <v>16</v>
      </c>
      <c r="C44" s="5">
        <v>0</v>
      </c>
      <c r="D44" s="5"/>
      <c r="E44" s="5">
        <v>0</v>
      </c>
      <c r="F44" s="5"/>
      <c r="G44" s="5">
        <v>0</v>
      </c>
      <c r="H44" s="5"/>
      <c r="I44" s="5">
        <f t="shared" si="0"/>
        <v>0</v>
      </c>
      <c r="J44" s="5"/>
      <c r="K44" s="5">
        <v>31022917</v>
      </c>
      <c r="L44" s="5"/>
      <c r="M44" s="5">
        <v>70860806828</v>
      </c>
      <c r="N44" s="5"/>
      <c r="O44" s="5">
        <v>118727572592</v>
      </c>
      <c r="P44" s="5"/>
      <c r="Q44" s="5">
        <f t="shared" si="1"/>
        <v>-47866765764</v>
      </c>
      <c r="S44" s="5"/>
    </row>
    <row r="45" spans="1:19" x14ac:dyDescent="0.55000000000000004">
      <c r="A45" s="2" t="s">
        <v>219</v>
      </c>
      <c r="C45" s="5">
        <v>0</v>
      </c>
      <c r="D45" s="5"/>
      <c r="E45" s="5">
        <v>0</v>
      </c>
      <c r="F45" s="5"/>
      <c r="G45" s="5">
        <v>0</v>
      </c>
      <c r="H45" s="5"/>
      <c r="I45" s="5">
        <f t="shared" si="0"/>
        <v>0</v>
      </c>
      <c r="J45" s="5"/>
      <c r="K45" s="5">
        <v>60390</v>
      </c>
      <c r="L45" s="5"/>
      <c r="M45" s="5">
        <v>4413875781</v>
      </c>
      <c r="N45" s="5"/>
      <c r="O45" s="5">
        <v>2405704395</v>
      </c>
      <c r="P45" s="5"/>
      <c r="Q45" s="5">
        <f t="shared" si="1"/>
        <v>2008171386</v>
      </c>
      <c r="S45" s="5"/>
    </row>
    <row r="46" spans="1:19" x14ac:dyDescent="0.55000000000000004">
      <c r="A46" s="2" t="s">
        <v>57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f t="shared" si="0"/>
        <v>0</v>
      </c>
      <c r="J46" s="5"/>
      <c r="K46" s="5">
        <v>2000000</v>
      </c>
      <c r="L46" s="5"/>
      <c r="M46" s="5">
        <v>79205904457</v>
      </c>
      <c r="N46" s="5"/>
      <c r="O46" s="5">
        <v>49894998871</v>
      </c>
      <c r="P46" s="5"/>
      <c r="Q46" s="5">
        <f t="shared" si="1"/>
        <v>29310905586</v>
      </c>
      <c r="S46" s="5"/>
    </row>
    <row r="47" spans="1:19" x14ac:dyDescent="0.55000000000000004">
      <c r="A47" s="2" t="s">
        <v>58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f t="shared" si="0"/>
        <v>0</v>
      </c>
      <c r="J47" s="5"/>
      <c r="K47" s="5">
        <v>2976667</v>
      </c>
      <c r="L47" s="5"/>
      <c r="M47" s="5">
        <v>82169395417</v>
      </c>
      <c r="N47" s="5"/>
      <c r="O47" s="5">
        <v>55085848174</v>
      </c>
      <c r="P47" s="5"/>
      <c r="Q47" s="5">
        <f t="shared" si="1"/>
        <v>27083547243</v>
      </c>
      <c r="S47" s="5"/>
    </row>
    <row r="48" spans="1:19" x14ac:dyDescent="0.55000000000000004">
      <c r="A48" s="2" t="s">
        <v>220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f t="shared" si="0"/>
        <v>0</v>
      </c>
      <c r="J48" s="5"/>
      <c r="K48" s="5">
        <v>4186181</v>
      </c>
      <c r="L48" s="5"/>
      <c r="M48" s="5">
        <v>62420045403</v>
      </c>
      <c r="N48" s="5"/>
      <c r="O48" s="5">
        <v>74694854353</v>
      </c>
      <c r="P48" s="5"/>
      <c r="Q48" s="5">
        <f t="shared" si="1"/>
        <v>-12274808950</v>
      </c>
      <c r="S48" s="5"/>
    </row>
    <row r="49" spans="1:19" x14ac:dyDescent="0.55000000000000004">
      <c r="A49" s="2" t="s">
        <v>221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f t="shared" si="0"/>
        <v>0</v>
      </c>
      <c r="J49" s="5"/>
      <c r="K49" s="5">
        <v>2250000</v>
      </c>
      <c r="L49" s="5"/>
      <c r="M49" s="5">
        <v>53728555333</v>
      </c>
      <c r="N49" s="5"/>
      <c r="O49" s="5">
        <v>36523882125</v>
      </c>
      <c r="P49" s="5"/>
      <c r="Q49" s="5">
        <f t="shared" si="1"/>
        <v>17204673208</v>
      </c>
      <c r="S49" s="5"/>
    </row>
    <row r="50" spans="1:19" x14ac:dyDescent="0.55000000000000004">
      <c r="A50" s="2" t="s">
        <v>42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f t="shared" si="0"/>
        <v>0</v>
      </c>
      <c r="J50" s="5"/>
      <c r="K50" s="5">
        <v>600000</v>
      </c>
      <c r="L50" s="5"/>
      <c r="M50" s="5">
        <v>20526337520</v>
      </c>
      <c r="N50" s="5"/>
      <c r="O50" s="5">
        <v>13819083258</v>
      </c>
      <c r="P50" s="5"/>
      <c r="Q50" s="5">
        <f t="shared" si="1"/>
        <v>6707254262</v>
      </c>
      <c r="S50" s="5"/>
    </row>
    <row r="51" spans="1:19" x14ac:dyDescent="0.55000000000000004">
      <c r="A51" s="2" t="s">
        <v>222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f t="shared" si="0"/>
        <v>0</v>
      </c>
      <c r="J51" s="5"/>
      <c r="K51" s="5">
        <v>587339</v>
      </c>
      <c r="L51" s="5"/>
      <c r="M51" s="5">
        <v>40831993463</v>
      </c>
      <c r="N51" s="5"/>
      <c r="O51" s="5">
        <v>36770516089</v>
      </c>
      <c r="P51" s="5"/>
      <c r="Q51" s="5">
        <f t="shared" si="1"/>
        <v>4061477374</v>
      </c>
      <c r="S51" s="5"/>
    </row>
    <row r="52" spans="1:19" x14ac:dyDescent="0.55000000000000004">
      <c r="A52" s="2" t="s">
        <v>84</v>
      </c>
      <c r="C52" s="5">
        <v>0</v>
      </c>
      <c r="D52" s="5"/>
      <c r="E52" s="5">
        <v>0</v>
      </c>
      <c r="F52" s="5"/>
      <c r="G52" s="5">
        <v>0</v>
      </c>
      <c r="H52" s="5"/>
      <c r="I52" s="5">
        <f t="shared" si="0"/>
        <v>0</v>
      </c>
      <c r="J52" s="5"/>
      <c r="K52" s="5">
        <v>24</v>
      </c>
      <c r="L52" s="5"/>
      <c r="M52" s="5">
        <v>799218</v>
      </c>
      <c r="N52" s="5"/>
      <c r="O52" s="5">
        <v>906812</v>
      </c>
      <c r="P52" s="5"/>
      <c r="Q52" s="5">
        <f t="shared" si="1"/>
        <v>-107594</v>
      </c>
      <c r="S52" s="5"/>
    </row>
    <row r="53" spans="1:19" x14ac:dyDescent="0.55000000000000004">
      <c r="A53" s="2" t="s">
        <v>27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f t="shared" si="0"/>
        <v>0</v>
      </c>
      <c r="J53" s="5"/>
      <c r="K53" s="5">
        <v>800000</v>
      </c>
      <c r="L53" s="5"/>
      <c r="M53" s="5">
        <v>55917406456</v>
      </c>
      <c r="N53" s="5"/>
      <c r="O53" s="5">
        <v>34903083600</v>
      </c>
      <c r="P53" s="5"/>
      <c r="Q53" s="5">
        <f t="shared" si="1"/>
        <v>21014322856</v>
      </c>
      <c r="S53" s="5"/>
    </row>
    <row r="54" spans="1:19" x14ac:dyDescent="0.55000000000000004">
      <c r="A54" s="2" t="s">
        <v>74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f t="shared" si="0"/>
        <v>0</v>
      </c>
      <c r="J54" s="5"/>
      <c r="K54" s="5">
        <v>300000</v>
      </c>
      <c r="L54" s="5"/>
      <c r="M54" s="5">
        <v>6097999976</v>
      </c>
      <c r="N54" s="5"/>
      <c r="O54" s="5">
        <v>5765345256</v>
      </c>
      <c r="P54" s="5"/>
      <c r="Q54" s="5">
        <f t="shared" si="1"/>
        <v>332654720</v>
      </c>
      <c r="S54" s="5"/>
    </row>
    <row r="55" spans="1:19" x14ac:dyDescent="0.55000000000000004">
      <c r="A55" s="2" t="s">
        <v>22</v>
      </c>
      <c r="C55" s="5">
        <v>0</v>
      </c>
      <c r="D55" s="5"/>
      <c r="E55" s="5">
        <v>0</v>
      </c>
      <c r="F55" s="5"/>
      <c r="G55" s="5">
        <v>0</v>
      </c>
      <c r="H55" s="5"/>
      <c r="I55" s="5">
        <f t="shared" si="0"/>
        <v>0</v>
      </c>
      <c r="J55" s="5"/>
      <c r="K55" s="5">
        <v>510209</v>
      </c>
      <c r="L55" s="5"/>
      <c r="M55" s="5">
        <v>70418713346</v>
      </c>
      <c r="N55" s="5"/>
      <c r="O55" s="5">
        <v>73129311746</v>
      </c>
      <c r="P55" s="5"/>
      <c r="Q55" s="5">
        <f t="shared" si="1"/>
        <v>-2710598400</v>
      </c>
      <c r="S55" s="5"/>
    </row>
    <row r="56" spans="1:19" x14ac:dyDescent="0.55000000000000004">
      <c r="A56" s="2" t="s">
        <v>174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f t="shared" si="0"/>
        <v>0</v>
      </c>
      <c r="J56" s="5"/>
      <c r="K56" s="5">
        <v>1000000</v>
      </c>
      <c r="L56" s="5"/>
      <c r="M56" s="5">
        <v>23133734990</v>
      </c>
      <c r="N56" s="5"/>
      <c r="O56" s="5">
        <v>27823459500</v>
      </c>
      <c r="P56" s="5"/>
      <c r="Q56" s="5">
        <f t="shared" si="1"/>
        <v>-4689724510</v>
      </c>
      <c r="S56" s="5"/>
    </row>
    <row r="57" spans="1:19" x14ac:dyDescent="0.55000000000000004">
      <c r="A57" s="2" t="s">
        <v>223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f t="shared" si="0"/>
        <v>0</v>
      </c>
      <c r="J57" s="5"/>
      <c r="K57" s="5">
        <v>419338</v>
      </c>
      <c r="L57" s="5"/>
      <c r="M57" s="5">
        <v>28591257205</v>
      </c>
      <c r="N57" s="5"/>
      <c r="O57" s="5">
        <v>33326592965</v>
      </c>
      <c r="P57" s="5"/>
      <c r="Q57" s="5">
        <f t="shared" si="1"/>
        <v>-4735335760</v>
      </c>
      <c r="S57" s="5"/>
    </row>
    <row r="58" spans="1:19" x14ac:dyDescent="0.55000000000000004">
      <c r="A58" s="2" t="s">
        <v>32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f t="shared" si="0"/>
        <v>0</v>
      </c>
      <c r="J58" s="5"/>
      <c r="K58" s="5">
        <v>580075</v>
      </c>
      <c r="L58" s="5"/>
      <c r="M58" s="5">
        <v>43615508279</v>
      </c>
      <c r="N58" s="5"/>
      <c r="O58" s="5">
        <v>47539093384</v>
      </c>
      <c r="P58" s="5"/>
      <c r="Q58" s="5">
        <f t="shared" si="1"/>
        <v>-3923585105</v>
      </c>
      <c r="S58" s="5"/>
    </row>
    <row r="59" spans="1:19" x14ac:dyDescent="0.55000000000000004">
      <c r="A59" s="2" t="s">
        <v>224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f t="shared" si="0"/>
        <v>0</v>
      </c>
      <c r="J59" s="5"/>
      <c r="K59" s="5">
        <v>300000</v>
      </c>
      <c r="L59" s="5"/>
      <c r="M59" s="5">
        <v>12996820652</v>
      </c>
      <c r="N59" s="5"/>
      <c r="O59" s="5">
        <v>12993731223</v>
      </c>
      <c r="P59" s="5"/>
      <c r="Q59" s="5">
        <f t="shared" si="1"/>
        <v>3089429</v>
      </c>
      <c r="S59" s="5"/>
    </row>
    <row r="60" spans="1:19" x14ac:dyDescent="0.55000000000000004">
      <c r="A60" s="2" t="s">
        <v>225</v>
      </c>
      <c r="C60" s="5">
        <v>0</v>
      </c>
      <c r="D60" s="5"/>
      <c r="E60" s="5">
        <v>0</v>
      </c>
      <c r="F60" s="5"/>
      <c r="G60" s="5">
        <v>0</v>
      </c>
      <c r="H60" s="5"/>
      <c r="I60" s="5">
        <f t="shared" si="0"/>
        <v>0</v>
      </c>
      <c r="J60" s="5"/>
      <c r="K60" s="5">
        <v>2600000</v>
      </c>
      <c r="L60" s="5"/>
      <c r="M60" s="5">
        <v>22380749950</v>
      </c>
      <c r="N60" s="5"/>
      <c r="O60" s="5">
        <v>22380749950</v>
      </c>
      <c r="P60" s="5"/>
      <c r="Q60" s="5">
        <f t="shared" si="1"/>
        <v>0</v>
      </c>
      <c r="S60" s="5"/>
    </row>
    <row r="61" spans="1:19" x14ac:dyDescent="0.55000000000000004">
      <c r="A61" s="2" t="s">
        <v>73</v>
      </c>
      <c r="C61" s="5">
        <v>0</v>
      </c>
      <c r="D61" s="5"/>
      <c r="E61" s="5">
        <v>0</v>
      </c>
      <c r="F61" s="5"/>
      <c r="G61" s="5">
        <v>0</v>
      </c>
      <c r="H61" s="5"/>
      <c r="I61" s="5">
        <f t="shared" si="0"/>
        <v>0</v>
      </c>
      <c r="J61" s="5"/>
      <c r="K61" s="5">
        <v>2600000</v>
      </c>
      <c r="L61" s="5"/>
      <c r="M61" s="5">
        <v>26833884484</v>
      </c>
      <c r="N61" s="5"/>
      <c r="O61" s="5">
        <v>36286800945</v>
      </c>
      <c r="P61" s="5"/>
      <c r="Q61" s="5">
        <f t="shared" si="1"/>
        <v>-9452916461</v>
      </c>
      <c r="S61" s="5"/>
    </row>
    <row r="62" spans="1:19" x14ac:dyDescent="0.55000000000000004">
      <c r="A62" s="2" t="s">
        <v>226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f t="shared" si="0"/>
        <v>0</v>
      </c>
      <c r="J62" s="5"/>
      <c r="K62" s="5">
        <v>659148</v>
      </c>
      <c r="L62" s="5"/>
      <c r="M62" s="5">
        <v>13786459012</v>
      </c>
      <c r="N62" s="5"/>
      <c r="O62" s="5">
        <v>13538281045</v>
      </c>
      <c r="P62" s="5"/>
      <c r="Q62" s="5">
        <f t="shared" si="1"/>
        <v>248177967</v>
      </c>
      <c r="S62" s="5"/>
    </row>
    <row r="63" spans="1:19" x14ac:dyDescent="0.55000000000000004">
      <c r="A63" s="2" t="s">
        <v>227</v>
      </c>
      <c r="C63" s="5">
        <v>0</v>
      </c>
      <c r="D63" s="5"/>
      <c r="E63" s="5">
        <v>0</v>
      </c>
      <c r="F63" s="5"/>
      <c r="G63" s="5">
        <v>0</v>
      </c>
      <c r="H63" s="5"/>
      <c r="I63" s="5">
        <f t="shared" si="0"/>
        <v>0</v>
      </c>
      <c r="J63" s="5"/>
      <c r="K63" s="5">
        <v>1032820</v>
      </c>
      <c r="L63" s="5"/>
      <c r="M63" s="5">
        <v>27843418512</v>
      </c>
      <c r="N63" s="5"/>
      <c r="O63" s="5">
        <v>20217313531</v>
      </c>
      <c r="P63" s="5"/>
      <c r="Q63" s="5">
        <f t="shared" si="1"/>
        <v>7626104981</v>
      </c>
      <c r="S63" s="5"/>
    </row>
    <row r="64" spans="1:19" x14ac:dyDescent="0.55000000000000004">
      <c r="A64" s="2" t="s">
        <v>228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f t="shared" si="0"/>
        <v>0</v>
      </c>
      <c r="J64" s="5"/>
      <c r="K64" s="5">
        <v>170400</v>
      </c>
      <c r="L64" s="5"/>
      <c r="M64" s="5">
        <v>12100798147</v>
      </c>
      <c r="N64" s="5"/>
      <c r="O64" s="5">
        <v>16368966478</v>
      </c>
      <c r="P64" s="5"/>
      <c r="Q64" s="5">
        <f t="shared" si="1"/>
        <v>-4268168331</v>
      </c>
      <c r="S64" s="5"/>
    </row>
    <row r="65" spans="1:19" x14ac:dyDescent="0.55000000000000004">
      <c r="A65" s="2" t="s">
        <v>65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f t="shared" si="0"/>
        <v>0</v>
      </c>
      <c r="J65" s="5"/>
      <c r="K65" s="5">
        <v>120000</v>
      </c>
      <c r="L65" s="5"/>
      <c r="M65" s="5">
        <v>2254505400</v>
      </c>
      <c r="N65" s="5"/>
      <c r="O65" s="5">
        <v>1204464352</v>
      </c>
      <c r="P65" s="5"/>
      <c r="Q65" s="5">
        <f t="shared" si="1"/>
        <v>1050041048</v>
      </c>
      <c r="S65" s="5"/>
    </row>
    <row r="66" spans="1:19" x14ac:dyDescent="0.55000000000000004">
      <c r="A66" s="2" t="s">
        <v>229</v>
      </c>
      <c r="C66" s="5">
        <v>0</v>
      </c>
      <c r="D66" s="5"/>
      <c r="E66" s="5">
        <v>0</v>
      </c>
      <c r="F66" s="5"/>
      <c r="G66" s="5">
        <v>0</v>
      </c>
      <c r="H66" s="5"/>
      <c r="I66" s="5">
        <f t="shared" si="0"/>
        <v>0</v>
      </c>
      <c r="J66" s="5"/>
      <c r="K66" s="5">
        <v>1856173</v>
      </c>
      <c r="L66" s="5"/>
      <c r="M66" s="5">
        <v>70662773670</v>
      </c>
      <c r="N66" s="5"/>
      <c r="O66" s="5">
        <v>55643971077</v>
      </c>
      <c r="P66" s="5"/>
      <c r="Q66" s="5">
        <f t="shared" si="1"/>
        <v>15018802593</v>
      </c>
      <c r="S66" s="5"/>
    </row>
    <row r="67" spans="1:19" x14ac:dyDescent="0.55000000000000004">
      <c r="A67" s="2" t="s">
        <v>83</v>
      </c>
      <c r="C67" s="5">
        <v>0</v>
      </c>
      <c r="D67" s="5"/>
      <c r="E67" s="5">
        <v>0</v>
      </c>
      <c r="F67" s="5"/>
      <c r="G67" s="5">
        <v>0</v>
      </c>
      <c r="H67" s="5"/>
      <c r="I67" s="5">
        <f t="shared" si="0"/>
        <v>0</v>
      </c>
      <c r="J67" s="5"/>
      <c r="K67" s="5">
        <v>886900</v>
      </c>
      <c r="L67" s="5"/>
      <c r="M67" s="5">
        <v>27897800729</v>
      </c>
      <c r="N67" s="5"/>
      <c r="O67" s="5">
        <v>41071702205</v>
      </c>
      <c r="P67" s="5"/>
      <c r="Q67" s="5">
        <f t="shared" si="1"/>
        <v>-13173901476</v>
      </c>
      <c r="S67" s="5"/>
    </row>
    <row r="68" spans="1:19" x14ac:dyDescent="0.55000000000000004">
      <c r="A68" s="2" t="s">
        <v>230</v>
      </c>
      <c r="C68" s="5">
        <v>0</v>
      </c>
      <c r="D68" s="5"/>
      <c r="E68" s="5">
        <v>0</v>
      </c>
      <c r="F68" s="5"/>
      <c r="G68" s="5">
        <v>0</v>
      </c>
      <c r="H68" s="5"/>
      <c r="I68" s="5">
        <f t="shared" si="0"/>
        <v>0</v>
      </c>
      <c r="J68" s="5"/>
      <c r="K68" s="5">
        <v>963857</v>
      </c>
      <c r="L68" s="5"/>
      <c r="M68" s="5">
        <v>20254490998</v>
      </c>
      <c r="N68" s="5"/>
      <c r="O68" s="5">
        <v>20254490998</v>
      </c>
      <c r="P68" s="5"/>
      <c r="Q68" s="5">
        <f t="shared" si="1"/>
        <v>0</v>
      </c>
      <c r="S68" s="5"/>
    </row>
    <row r="69" spans="1:19" x14ac:dyDescent="0.55000000000000004">
      <c r="A69" s="2" t="s">
        <v>231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f t="shared" si="0"/>
        <v>0</v>
      </c>
      <c r="J69" s="5"/>
      <c r="K69" s="5">
        <v>886900</v>
      </c>
      <c r="L69" s="5"/>
      <c r="M69" s="5">
        <v>10450342700</v>
      </c>
      <c r="N69" s="5"/>
      <c r="O69" s="5">
        <v>10450342700</v>
      </c>
      <c r="P69" s="5"/>
      <c r="Q69" s="5">
        <f t="shared" si="1"/>
        <v>0</v>
      </c>
      <c r="S69" s="5"/>
    </row>
    <row r="70" spans="1:19" x14ac:dyDescent="0.55000000000000004">
      <c r="A70" s="2" t="s">
        <v>30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f t="shared" si="0"/>
        <v>0</v>
      </c>
      <c r="J70" s="5"/>
      <c r="K70" s="5">
        <v>1500</v>
      </c>
      <c r="L70" s="5"/>
      <c r="M70" s="5">
        <v>40604970</v>
      </c>
      <c r="N70" s="5"/>
      <c r="O70" s="5">
        <v>40077548</v>
      </c>
      <c r="P70" s="5"/>
      <c r="Q70" s="5">
        <f t="shared" si="1"/>
        <v>527422</v>
      </c>
      <c r="S70" s="5"/>
    </row>
    <row r="71" spans="1:19" x14ac:dyDescent="0.55000000000000004">
      <c r="A71" s="2" t="s">
        <v>41</v>
      </c>
      <c r="C71" s="5">
        <v>0</v>
      </c>
      <c r="D71" s="5"/>
      <c r="E71" s="5">
        <v>0</v>
      </c>
      <c r="F71" s="5"/>
      <c r="G71" s="5">
        <v>0</v>
      </c>
      <c r="H71" s="5"/>
      <c r="I71" s="5">
        <f t="shared" si="0"/>
        <v>0</v>
      </c>
      <c r="J71" s="5"/>
      <c r="K71" s="5">
        <v>800000</v>
      </c>
      <c r="L71" s="5"/>
      <c r="M71" s="5">
        <v>33473639994</v>
      </c>
      <c r="N71" s="5"/>
      <c r="O71" s="5">
        <v>35865323992</v>
      </c>
      <c r="P71" s="5"/>
      <c r="Q71" s="5">
        <f t="shared" si="1"/>
        <v>-2391683998</v>
      </c>
      <c r="S71" s="5"/>
    </row>
    <row r="72" spans="1:19" x14ac:dyDescent="0.55000000000000004">
      <c r="A72" s="2" t="s">
        <v>232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f t="shared" si="0"/>
        <v>0</v>
      </c>
      <c r="J72" s="5"/>
      <c r="K72" s="5">
        <v>15000</v>
      </c>
      <c r="L72" s="5"/>
      <c r="M72" s="5">
        <v>16020000000</v>
      </c>
      <c r="N72" s="5"/>
      <c r="O72" s="5">
        <v>20843484375</v>
      </c>
      <c r="P72" s="5"/>
      <c r="Q72" s="5">
        <f t="shared" si="1"/>
        <v>-4823484375</v>
      </c>
      <c r="S72" s="5"/>
    </row>
    <row r="73" spans="1:19" x14ac:dyDescent="0.55000000000000004">
      <c r="A73" s="2" t="s">
        <v>233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f t="shared" ref="I73:I79" si="2">E73-G73</f>
        <v>0</v>
      </c>
      <c r="J73" s="5"/>
      <c r="K73" s="5">
        <v>2472724</v>
      </c>
      <c r="L73" s="5"/>
      <c r="M73" s="5">
        <v>2220506152</v>
      </c>
      <c r="N73" s="5"/>
      <c r="O73" s="5">
        <v>2220506152</v>
      </c>
      <c r="P73" s="5"/>
      <c r="Q73" s="5">
        <f t="shared" ref="Q73:Q79" si="3">M73-O73</f>
        <v>0</v>
      </c>
      <c r="S73" s="5"/>
    </row>
    <row r="74" spans="1:19" x14ac:dyDescent="0.55000000000000004">
      <c r="A74" s="2" t="s">
        <v>234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f t="shared" si="2"/>
        <v>0</v>
      </c>
      <c r="J74" s="5"/>
      <c r="K74" s="5">
        <v>760914</v>
      </c>
      <c r="L74" s="5"/>
      <c r="M74" s="5">
        <v>9885979725</v>
      </c>
      <c r="N74" s="5"/>
      <c r="O74" s="5">
        <v>11031085513</v>
      </c>
      <c r="P74" s="5"/>
      <c r="Q74" s="5">
        <f t="shared" si="3"/>
        <v>-1145105788</v>
      </c>
      <c r="S74" s="5"/>
    </row>
    <row r="75" spans="1:19" x14ac:dyDescent="0.55000000000000004">
      <c r="A75" s="2" t="s">
        <v>47</v>
      </c>
      <c r="C75" s="5">
        <v>0</v>
      </c>
      <c r="D75" s="5"/>
      <c r="E75" s="5">
        <v>0</v>
      </c>
      <c r="F75" s="5"/>
      <c r="G75" s="5">
        <v>0</v>
      </c>
      <c r="H75" s="5"/>
      <c r="I75" s="5">
        <f t="shared" si="2"/>
        <v>0</v>
      </c>
      <c r="J75" s="5"/>
      <c r="K75" s="5">
        <v>1800000</v>
      </c>
      <c r="L75" s="5"/>
      <c r="M75" s="5">
        <v>13703576025</v>
      </c>
      <c r="N75" s="5"/>
      <c r="O75" s="5">
        <v>16692286274</v>
      </c>
      <c r="P75" s="5"/>
      <c r="Q75" s="5">
        <f t="shared" si="3"/>
        <v>-2988710249</v>
      </c>
      <c r="S75" s="5"/>
    </row>
    <row r="76" spans="1:19" x14ac:dyDescent="0.55000000000000004">
      <c r="A76" s="2" t="s">
        <v>235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f t="shared" si="2"/>
        <v>0</v>
      </c>
      <c r="J76" s="5"/>
      <c r="K76" s="5">
        <v>14006000</v>
      </c>
      <c r="L76" s="5"/>
      <c r="M76" s="5">
        <v>51528074000</v>
      </c>
      <c r="N76" s="5"/>
      <c r="O76" s="5">
        <v>94479199939</v>
      </c>
      <c r="P76" s="5"/>
      <c r="Q76" s="5">
        <f t="shared" si="3"/>
        <v>-42951125939</v>
      </c>
      <c r="S76" s="5"/>
    </row>
    <row r="77" spans="1:19" x14ac:dyDescent="0.55000000000000004">
      <c r="A77" s="2" t="s">
        <v>236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f t="shared" si="2"/>
        <v>0</v>
      </c>
      <c r="J77" s="5"/>
      <c r="K77" s="5">
        <v>21824</v>
      </c>
      <c r="L77" s="5"/>
      <c r="M77" s="5">
        <v>20205361619</v>
      </c>
      <c r="N77" s="5"/>
      <c r="O77" s="5">
        <v>19025679048</v>
      </c>
      <c r="P77" s="5"/>
      <c r="Q77" s="5">
        <f t="shared" si="3"/>
        <v>1179682571</v>
      </c>
      <c r="S77" s="5"/>
    </row>
    <row r="78" spans="1:19" x14ac:dyDescent="0.55000000000000004">
      <c r="A78" s="2" t="s">
        <v>237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f t="shared" si="2"/>
        <v>0</v>
      </c>
      <c r="J78" s="5"/>
      <c r="K78" s="5">
        <v>50</v>
      </c>
      <c r="L78" s="5"/>
      <c r="M78" s="5">
        <v>50000000</v>
      </c>
      <c r="N78" s="5"/>
      <c r="O78" s="5">
        <v>47162194</v>
      </c>
      <c r="P78" s="5"/>
      <c r="Q78" s="5">
        <f t="shared" si="3"/>
        <v>2837806</v>
      </c>
      <c r="S78" s="5"/>
    </row>
    <row r="79" spans="1:19" x14ac:dyDescent="0.55000000000000004">
      <c r="A79" s="2" t="s">
        <v>111</v>
      </c>
      <c r="C79" s="5">
        <v>0</v>
      </c>
      <c r="D79" s="5"/>
      <c r="E79" s="5">
        <v>0</v>
      </c>
      <c r="F79" s="5"/>
      <c r="G79" s="5">
        <v>0</v>
      </c>
      <c r="H79" s="5"/>
      <c r="I79" s="5">
        <f t="shared" si="2"/>
        <v>0</v>
      </c>
      <c r="J79" s="5"/>
      <c r="K79" s="5">
        <v>80000</v>
      </c>
      <c r="L79" s="5"/>
      <c r="M79" s="5">
        <v>66029030077</v>
      </c>
      <c r="N79" s="5"/>
      <c r="O79" s="5">
        <v>60284835534</v>
      </c>
      <c r="P79" s="5"/>
      <c r="Q79" s="5">
        <f t="shared" si="3"/>
        <v>5744194543</v>
      </c>
      <c r="S79" s="5"/>
    </row>
    <row r="80" spans="1:19" ht="24.75" thickBot="1" x14ac:dyDescent="0.6">
      <c r="C80" s="5"/>
      <c r="D80" s="5"/>
      <c r="E80" s="6">
        <f>SUM(E8:E79)</f>
        <v>204568161930</v>
      </c>
      <c r="F80" s="5"/>
      <c r="G80" s="6">
        <f>SUM(G8:G79)</f>
        <v>147686697742</v>
      </c>
      <c r="H80" s="5"/>
      <c r="I80" s="6">
        <f>SUM(I8:I79)</f>
        <v>56881464188</v>
      </c>
      <c r="J80" s="5"/>
      <c r="K80" s="5"/>
      <c r="L80" s="5"/>
      <c r="M80" s="6">
        <f>SUM(M8:M79)</f>
        <v>2496269024939</v>
      </c>
      <c r="N80" s="5"/>
      <c r="O80" s="6">
        <f>SUM(O8:O79)</f>
        <v>2142352556622</v>
      </c>
      <c r="P80" s="5"/>
      <c r="Q80" s="6">
        <f>SUM(Q8:Q79)</f>
        <v>353916468317</v>
      </c>
    </row>
    <row r="81" spans="3:17" ht="24.75" thickTop="1" x14ac:dyDescent="0.55000000000000004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 x14ac:dyDescent="0.55000000000000004"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3:17" x14ac:dyDescent="0.55000000000000004">
      <c r="G83" s="4"/>
      <c r="I83" s="4"/>
      <c r="O83" s="4"/>
      <c r="Q83" s="4"/>
    </row>
    <row r="84" spans="3:17" x14ac:dyDescent="0.55000000000000004">
      <c r="G84" s="4"/>
      <c r="H84" s="4"/>
      <c r="I84" s="4"/>
      <c r="M84" s="4"/>
      <c r="N84" s="4"/>
      <c r="O84" s="4"/>
      <c r="P84" s="4"/>
      <c r="Q84" s="4"/>
    </row>
    <row r="85" spans="3:17" x14ac:dyDescent="0.55000000000000004">
      <c r="G85" s="4"/>
      <c r="H85" s="4"/>
      <c r="I85" s="4"/>
      <c r="M85" s="4"/>
      <c r="N85" s="4"/>
      <c r="O85" s="4"/>
      <c r="P85" s="4"/>
      <c r="Q85" s="4"/>
    </row>
    <row r="87" spans="3:17" x14ac:dyDescent="0.55000000000000004"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3:17" x14ac:dyDescent="0.55000000000000004">
      <c r="O88" s="4"/>
      <c r="Q88" s="4"/>
    </row>
    <row r="89" spans="3:17" x14ac:dyDescent="0.55000000000000004">
      <c r="O89" s="4"/>
      <c r="P89" s="4"/>
      <c r="Q89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2021-07-24T10:57:55Z</dcterms:created>
  <dcterms:modified xsi:type="dcterms:W3CDTF">2021-08-01T08:41:36Z</dcterms:modified>
</cp:coreProperties>
</file>