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خرداد 99\تارنما\"/>
    </mc:Choice>
  </mc:AlternateContent>
  <xr:revisionPtr revIDLastSave="0" documentId="13_ncr:1_{E4FEC7D9-B15C-42EB-9398-14C7E2BD904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سود اوراق بهادار و سپرده بانکی " sheetId="7" r:id="rId5"/>
    <sheet name="درآمد سود سهام " sheetId="8" r:id="rId6"/>
    <sheet name="درآمد ناشی از تغییر قیمت اوراق " sheetId="9" r:id="rId7"/>
    <sheet name="درآمد ناشی از فروش " sheetId="10" r:id="rId8"/>
    <sheet name="سرمایه‌گذاری در سهام " sheetId="11" r:id="rId9"/>
    <sheet name="سرمایه‌گذاری در اوراق بهادار " sheetId="12" r:id="rId10"/>
    <sheet name="درآمد سپرده بانکی " sheetId="13" r:id="rId11"/>
    <sheet name="سایر درآمدها 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5" l="1"/>
  <c r="E9" i="15"/>
  <c r="C11" i="15"/>
  <c r="E10" i="15" s="1"/>
  <c r="Q27" i="12"/>
  <c r="O27" i="12"/>
  <c r="M27" i="12"/>
  <c r="K27" i="12"/>
  <c r="I27" i="12"/>
  <c r="G27" i="12"/>
  <c r="E27" i="12"/>
  <c r="C27" i="12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68" i="11"/>
  <c r="U72" i="11"/>
  <c r="U76" i="11"/>
  <c r="U80" i="11"/>
  <c r="U84" i="11"/>
  <c r="U88" i="11"/>
  <c r="O9" i="11"/>
  <c r="O10" i="11"/>
  <c r="O11" i="11"/>
  <c r="O12" i="11"/>
  <c r="O13" i="11"/>
  <c r="O14" i="11"/>
  <c r="O15" i="11"/>
  <c r="O16" i="11"/>
  <c r="O17" i="11"/>
  <c r="O18" i="11"/>
  <c r="O19" i="11"/>
  <c r="O26" i="11"/>
  <c r="O30" i="11"/>
  <c r="O31" i="11"/>
  <c r="O36" i="11"/>
  <c r="O44" i="11"/>
  <c r="O45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8" i="11"/>
  <c r="K9" i="11"/>
  <c r="K10" i="11"/>
  <c r="K13" i="11"/>
  <c r="K14" i="11"/>
  <c r="K17" i="11"/>
  <c r="K18" i="11"/>
  <c r="K21" i="11"/>
  <c r="K22" i="11"/>
  <c r="K25" i="11"/>
  <c r="K26" i="11"/>
  <c r="K29" i="11"/>
  <c r="K30" i="11"/>
  <c r="K33" i="11"/>
  <c r="K34" i="11"/>
  <c r="K37" i="11"/>
  <c r="K38" i="11"/>
  <c r="K41" i="11"/>
  <c r="K42" i="11"/>
  <c r="K45" i="11"/>
  <c r="K46" i="11"/>
  <c r="K49" i="11"/>
  <c r="K50" i="11"/>
  <c r="K53" i="11"/>
  <c r="K54" i="11"/>
  <c r="K57" i="11"/>
  <c r="K58" i="11"/>
  <c r="K61" i="11"/>
  <c r="K62" i="11"/>
  <c r="K65" i="11"/>
  <c r="K66" i="11"/>
  <c r="K69" i="11"/>
  <c r="K70" i="11"/>
  <c r="K73" i="11"/>
  <c r="K74" i="11"/>
  <c r="K77" i="11"/>
  <c r="K78" i="11"/>
  <c r="K81" i="11"/>
  <c r="K82" i="11"/>
  <c r="K85" i="11"/>
  <c r="K86" i="11"/>
  <c r="K89" i="11"/>
  <c r="K90" i="11"/>
  <c r="S91" i="11"/>
  <c r="U9" i="11" s="1"/>
  <c r="Q91" i="11"/>
  <c r="M91" i="11"/>
  <c r="I91" i="11"/>
  <c r="K11" i="11" s="1"/>
  <c r="G91" i="11"/>
  <c r="E91" i="11"/>
  <c r="C91" i="11"/>
  <c r="Q70" i="10"/>
  <c r="O70" i="10"/>
  <c r="M70" i="10"/>
  <c r="I70" i="10"/>
  <c r="G70" i="10"/>
  <c r="E70" i="10"/>
  <c r="I82" i="9"/>
  <c r="O82" i="9"/>
  <c r="M82" i="9"/>
  <c r="G82" i="9"/>
  <c r="E82" i="9"/>
  <c r="Q58" i="9"/>
  <c r="Q82" i="9" s="1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8" i="8"/>
  <c r="O34" i="8"/>
  <c r="S18" i="8"/>
  <c r="S34" i="8" s="1"/>
  <c r="Q34" i="8"/>
  <c r="K34" i="8"/>
  <c r="I34" i="8"/>
  <c r="S11" i="7"/>
  <c r="Q11" i="7"/>
  <c r="O11" i="7"/>
  <c r="M11" i="7"/>
  <c r="K11" i="7"/>
  <c r="I11" i="7"/>
  <c r="S10" i="6"/>
  <c r="Q10" i="6"/>
  <c r="O10" i="6"/>
  <c r="M10" i="6"/>
  <c r="K10" i="6"/>
  <c r="AK24" i="3"/>
  <c r="AI24" i="3"/>
  <c r="AG24" i="3"/>
  <c r="AA24" i="3"/>
  <c r="W24" i="3"/>
  <c r="S24" i="3"/>
  <c r="Q24" i="3"/>
  <c r="Y68" i="1"/>
  <c r="W68" i="1"/>
  <c r="U68" i="1"/>
  <c r="O68" i="1"/>
  <c r="K68" i="1"/>
  <c r="G68" i="1"/>
  <c r="E68" i="1"/>
  <c r="U8" i="11" l="1"/>
  <c r="U87" i="11"/>
  <c r="U83" i="11"/>
  <c r="U79" i="11"/>
  <c r="U75" i="11"/>
  <c r="U71" i="11"/>
  <c r="U67" i="11"/>
  <c r="U63" i="11"/>
  <c r="U59" i="11"/>
  <c r="U55" i="11"/>
  <c r="U51" i="11"/>
  <c r="U47" i="11"/>
  <c r="U43" i="11"/>
  <c r="U39" i="11"/>
  <c r="U35" i="11"/>
  <c r="U31" i="11"/>
  <c r="U27" i="11"/>
  <c r="U23" i="11"/>
  <c r="U19" i="11"/>
  <c r="U15" i="11"/>
  <c r="U11" i="11"/>
  <c r="E8" i="15"/>
  <c r="K88" i="11"/>
  <c r="K84" i="11"/>
  <c r="K80" i="11"/>
  <c r="K76" i="11"/>
  <c r="K72" i="11"/>
  <c r="K68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U90" i="11"/>
  <c r="U86" i="11"/>
  <c r="U82" i="11"/>
  <c r="U78" i="11"/>
  <c r="U74" i="11"/>
  <c r="U70" i="11"/>
  <c r="U66" i="11"/>
  <c r="U62" i="11"/>
  <c r="U58" i="11"/>
  <c r="U54" i="11"/>
  <c r="U50" i="11"/>
  <c r="U46" i="11"/>
  <c r="U42" i="11"/>
  <c r="U38" i="11"/>
  <c r="U34" i="11"/>
  <c r="U30" i="11"/>
  <c r="U26" i="11"/>
  <c r="U22" i="11"/>
  <c r="U18" i="11"/>
  <c r="U14" i="11"/>
  <c r="U10" i="11"/>
  <c r="E7" i="15"/>
  <c r="E11" i="15" s="1"/>
  <c r="M34" i="8"/>
  <c r="K8" i="11"/>
  <c r="K87" i="11"/>
  <c r="K83" i="11"/>
  <c r="K79" i="11"/>
  <c r="K75" i="11"/>
  <c r="K71" i="11"/>
  <c r="K67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91" i="11" s="1"/>
  <c r="K15" i="11"/>
  <c r="U89" i="11"/>
  <c r="U85" i="11"/>
  <c r="U81" i="11"/>
  <c r="U77" i="11"/>
  <c r="U73" i="11"/>
  <c r="U69" i="11"/>
  <c r="U65" i="11"/>
  <c r="U61" i="11"/>
  <c r="U57" i="11"/>
  <c r="U53" i="11"/>
  <c r="U49" i="11"/>
  <c r="U45" i="11"/>
  <c r="U41" i="11"/>
  <c r="U37" i="11"/>
  <c r="U33" i="11"/>
  <c r="U29" i="11"/>
  <c r="U25" i="11"/>
  <c r="U21" i="11"/>
  <c r="U17" i="11"/>
  <c r="U13" i="11"/>
  <c r="O91" i="11"/>
  <c r="U91" i="11" l="1"/>
</calcChain>
</file>

<file path=xl/sharedStrings.xml><?xml version="1.0" encoding="utf-8"?>
<sst xmlns="http://schemas.openxmlformats.org/spreadsheetml/2006/main" count="833" uniqueCount="231">
  <si>
    <t>صندوق سرمایه‌گذاری توسعه اندوخته آینده</t>
  </si>
  <si>
    <t>صورت وضعیت پورتفوی</t>
  </si>
  <si>
    <t>برای ماه منتهی به 1399/03/31</t>
  </si>
  <si>
    <t>نام شرکت</t>
  </si>
  <si>
    <t>1399/02/31</t>
  </si>
  <si>
    <t>تغییرات طی دوره</t>
  </si>
  <si>
    <t>1399/03/31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</si>
  <si>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</si>
  <si>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</si>
  <si>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</si>
  <si>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</si>
  <si>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</si>
  <si>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</si>
  <si>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</si>
  <si>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</si>
  <si>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ایرکا پارت صنعت</t>
  </si>
  <si>
    <t>0.00 %</t>
  </si>
  <si>
    <t>بانک تجارت</t>
  </si>
  <si>
    <t>بانک صادرات ایران</t>
  </si>
  <si>
    <t>به پرداخت ملت</t>
  </si>
  <si>
    <t>پالایش نفت اصفهان</t>
  </si>
  <si>
    <t>پالایش نفت تبریز</t>
  </si>
  <si>
    <t>پالایش نفت شیراز</t>
  </si>
  <si>
    <t>پتروشيمي تندگويان</t>
  </si>
  <si>
    <t>پتروشیمی پارس</t>
  </si>
  <si>
    <t>پتروشیمی پردیس</t>
  </si>
  <si>
    <t>پتروشیمی خراسان</t>
  </si>
  <si>
    <t>پتروشیمی زاگرس</t>
  </si>
  <si>
    <t>پتروشیمی غدیر</t>
  </si>
  <si>
    <t>پتروشیمی فناوران</t>
  </si>
  <si>
    <t>پتروشیمی نوری</t>
  </si>
  <si>
    <t>پتروشیمی‌شیراز</t>
  </si>
  <si>
    <t>پخش هجرت</t>
  </si>
  <si>
    <t>تامين سرمايه بانك ملت</t>
  </si>
  <si>
    <t>تامین سرمایه لوتوس پارسیان</t>
  </si>
  <si>
    <t>تامین سرمایه نوین</t>
  </si>
  <si>
    <t>تراکتورسازی‌ایران‌</t>
  </si>
  <si>
    <t>تولیدی و خدمات صنایع نسوز توکا</t>
  </si>
  <si>
    <t>ح . معدنی و صنعتی گل گهر</t>
  </si>
  <si>
    <t>داروسازی کاسپین تامین</t>
  </si>
  <si>
    <t>س. نفت و گاز و پتروشیمی تأمین</t>
  </si>
  <si>
    <t>سخت آژند</t>
  </si>
  <si>
    <t>سرمايه گذاري تامين اجتماعي</t>
  </si>
  <si>
    <t>سرمايه گذاري صبا تامين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</si>
  <si>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</si>
  <si>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</si>
  <si>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</si>
  <si>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</si>
  <si>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سيمان ساوه</t>
  </si>
  <si>
    <t>سکه تمام بهارتحویل1روزه سامان</t>
  </si>
  <si>
    <t>سکه تمام بهارتحویل1روزه صادرات</t>
  </si>
  <si>
    <t>سکه تمام بهارتحویلی 1روزه رفاه</t>
  </si>
  <si>
    <t>شرکت آهن و فولاد ارفع</t>
  </si>
  <si>
    <t>شيرپاستوريزه پگاه گيلان</t>
  </si>
  <si>
    <t>صنایع پتروشیمی کرمانشاه</t>
  </si>
  <si>
    <t>صنایع‌جوشکاب‌یزد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</si>
  <si>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</si>
  <si>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</si>
  <si>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</si>
  <si>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</si>
  <si>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</si>
  <si>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گروه پتروشیمی س. ایرانیان</t>
  </si>
  <si>
    <t>گروه مدیریت سرمایه گذاری امید</t>
  </si>
  <si>
    <t>گسترش نفت و گاز پارسیان</t>
  </si>
  <si>
    <t>مبین انرژی خلیج فارس</t>
  </si>
  <si>
    <t>مدیریت صنعت شوینده ت.ص.بهشهر</t>
  </si>
  <si>
    <t>معدنی‌وصنعتی‌چادرملو</t>
  </si>
  <si>
    <t>ملی‌ صنایع‌ مس‌ ایران‌</t>
  </si>
  <si>
    <t>نفت‌ بهران‌</t>
  </si>
  <si>
    <t>واسپاری ملت</t>
  </si>
  <si>
    <t>کارخانجات‌داروپخش‌</t>
  </si>
  <si>
    <t>ح . گروه پتروشيمي س. ايرانيان</t>
  </si>
  <si>
    <t>پالایش نفت تهران</t>
  </si>
  <si>
    <t>پليمر آريا ساسول</t>
  </si>
  <si>
    <t>مجتمع صنایع لاستیک یزد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</si>
  <si>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</si>
  <si>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</si>
  <si>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</si>
  <si>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</si>
  <si>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</si>
  <si>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</si>
  <si>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</si>
  <si>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</si>
  <si>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</si>
  <si>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ت.اجتماعي-كاردان991226</t>
  </si>
  <si>
    <t>بله</t>
  </si>
  <si>
    <t>1396/12/26</t>
  </si>
  <si>
    <t>1399/12/26</t>
  </si>
  <si>
    <t>اسنادخزانه-م16بودجه97-000407</t>
  </si>
  <si>
    <t>1397/12/25</t>
  </si>
  <si>
    <t>1400/04/07</t>
  </si>
  <si>
    <t>اسنادخزانه-م1بودجه98-990423</t>
  </si>
  <si>
    <t>1398/09/09</t>
  </si>
  <si>
    <t>1399/04/23</t>
  </si>
  <si>
    <t>اسنادخزانه-م20بودجه97-000324</t>
  </si>
  <si>
    <t>1398/03/21</t>
  </si>
  <si>
    <t>1400/03/24</t>
  </si>
  <si>
    <t>اسنادخزانه-م22بودجه97-000428</t>
  </si>
  <si>
    <t>1398/03/26</t>
  </si>
  <si>
    <t>1400/04/28</t>
  </si>
  <si>
    <t>اسنادخزانه-م24بودجه96-990625</t>
  </si>
  <si>
    <t>1397/04/11</t>
  </si>
  <si>
    <t>1399/06/25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</si>
  <si>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</si>
  <si>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</si>
  <si>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</si>
  <si>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</si>
  <si>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</si>
  <si>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</si>
  <si>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</si>
  <si>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</si>
  <si>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</si>
  <si>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</si>
  <si>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</si>
  <si>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</si>
  <si>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</si>
  <si>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</si>
  <si>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</si>
  <si>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اسنادخزانه-م5بودجه98-000422</t>
  </si>
  <si>
    <t>1398/07/22</t>
  </si>
  <si>
    <t>1400/04/22</t>
  </si>
  <si>
    <t>اسنادخزانه-م6بودجه97-990423</t>
  </si>
  <si>
    <t>1397/07/10</t>
  </si>
  <si>
    <t>اسنادخزانه-م9بودجه97-990513</t>
  </si>
  <si>
    <t>1397/07/24</t>
  </si>
  <si>
    <t>1399/05/13</t>
  </si>
  <si>
    <t>مرابحه پديده شيمي قرن990701</t>
  </si>
  <si>
    <t>1397/07/01</t>
  </si>
  <si>
    <t>1399/07/01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</si>
  <si>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</si>
  <si>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</si>
  <si>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</si>
  <si>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</si>
  <si>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</si>
  <si>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</si>
  <si>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</si>
  <si>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</si>
  <si>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</si>
  <si>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</si>
  <si>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5211835220</t>
  </si>
  <si>
    <t>سپرده کوتاه مدت</t>
  </si>
  <si>
    <t>1393/10/14</t>
  </si>
  <si>
    <t>8568487674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</si>
  <si>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</si>
  <si>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</si>
  <si>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</si>
  <si>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</si>
  <si>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</si>
  <si>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</si>
  <si>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</si>
  <si>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</si>
  <si>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</si>
  <si>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</si>
  <si>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</si>
  <si>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</si>
  <si>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</si>
  <si>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</si>
  <si>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</si>
  <si>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</si>
  <si>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</si>
  <si>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</si>
  <si>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</si>
  <si>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موتوژن‌</t>
  </si>
  <si>
    <t>1398/09/24</t>
  </si>
  <si>
    <t>1398/12/05</t>
  </si>
  <si>
    <t>1399/02/07</t>
  </si>
  <si>
    <t>1399/02/24</t>
  </si>
  <si>
    <t>1398/09/28</t>
  </si>
  <si>
    <t>س.ص.بازنشستگی کارکنان بانکها</t>
  </si>
  <si>
    <t>1398/12/10</t>
  </si>
  <si>
    <t>1399/02/20</t>
  </si>
  <si>
    <t>شرکت بیمه اتکایی امین</t>
  </si>
  <si>
    <t>1398/11/13</t>
  </si>
  <si>
    <t>1399/02/30</t>
  </si>
  <si>
    <t>1399/02/22</t>
  </si>
  <si>
    <t>1399/01/30</t>
  </si>
  <si>
    <t>1399/02/03</t>
  </si>
  <si>
    <t>1399/03/13</t>
  </si>
  <si>
    <t>1399/02/16</t>
  </si>
  <si>
    <t>1399/03/19</t>
  </si>
  <si>
    <t>1399/02/28</t>
  </si>
  <si>
    <t>بهای فروش</t>
  </si>
  <si>
    <t>ارزش دفتری</t>
  </si>
  <si>
    <t>سود و زیان ناشی از تغییر قیمت</t>
  </si>
  <si>
    <t>سیمان‌ خزر</t>
  </si>
  <si>
    <t>سرمایه‌گذاری صنایع پتروشیمی‌</t>
  </si>
  <si>
    <t>ایران‌ ترانسفو</t>
  </si>
  <si>
    <t>کشتیرانی جمهوری اسلامی ایران</t>
  </si>
  <si>
    <t>کیمیدارو</t>
  </si>
  <si>
    <t>گلوکوزان‌</t>
  </si>
  <si>
    <t>کالسیمین‌</t>
  </si>
  <si>
    <t>پتروشیمی شازند</t>
  </si>
  <si>
    <t>فولاد کاویان</t>
  </si>
  <si>
    <t>اجاره ت.اجتماعی-کاردان991226</t>
  </si>
  <si>
    <t>مرابحه پدیده شیمی قرن990701</t>
  </si>
  <si>
    <t>سود و زیان ناشی از فروش</t>
  </si>
  <si>
    <t>پديده شيمي قرن</t>
  </si>
  <si>
    <t>توسعه‌ معادن‌ روی‌ ایران‌</t>
  </si>
  <si>
    <t>مخابرات ایران</t>
  </si>
  <si>
    <t>سرمایه گذاری صدرتامین</t>
  </si>
  <si>
    <t>ح . تراکتورسازی‌ایران‌</t>
  </si>
  <si>
    <t>سرمايه گذاري كشاورزي كوثر</t>
  </si>
  <si>
    <t>ح . معدنی‌وصنعتی‌چادرملو</t>
  </si>
  <si>
    <t>س. توسعه و عمران استان کرمان</t>
  </si>
  <si>
    <t>ح . تامین سرمایه لوتوس پارسیان</t>
  </si>
  <si>
    <t>معدنی و صنعتی گل گهر</t>
  </si>
  <si>
    <t>حفاری شمال</t>
  </si>
  <si>
    <t>پتروشیمی ممسنی</t>
  </si>
  <si>
    <t>اسنادخزانه-م19بودجه97-980827</t>
  </si>
  <si>
    <t>اسنادخزانه-م15بودجه97-990224</t>
  </si>
  <si>
    <t>اسنادخزانه-م4بودجه96-980820</t>
  </si>
  <si>
    <t>اسنادخزانه-م13بودجه96-981016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</si>
  <si>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</si>
  <si>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</si>
  <si>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</si>
  <si>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</si>
  <si>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</si>
  <si>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</si>
  <si>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</si>
  <si>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</si>
  <si>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</si>
  <si>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</si>
  <si>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</si>
  <si>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</si>
  <si>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</si>
  <si>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</si>
  <si>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</si>
  <si>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1399/03/01</t>
  </si>
  <si>
    <t>از ابتدای سال مالی</t>
  </si>
  <si>
    <t xml:space="preserve">تا پایان ماه 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</si>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</sst>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1"/>
      <name val="Calibri"/>
      <family val="2"/>
    </font>
    <font>
      <sz val="14"/>
      <name val="B Mitra"/>
      <charset val="178"/>
    </font>
    <font>
      <b/>
      <sz val="14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9" fontId="2" fillId="0" borderId="4" xfId="1" applyFont="1" applyBorder="1" applyAlignment="1">
      <alignment horizontal="center"/>
    </xf>
    <xf numFmtId="10" fontId="2" fillId="0" borderId="4" xfId="1" applyNumberFormat="1" applyFont="1" applyBorder="1" applyAlignment="1">
      <alignment horizontal="center"/>
    </xf>
    <xf numFmtId="10" fontId="2" fillId="0" borderId="4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9</xdr:col>
      <xdr:colOff>539750</xdr:colOff>
      <xdr:row>39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12364A4-93E2-4FB4-90D7-50A2736FB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679000" y="0"/>
          <a:ext cx="5968999" cy="752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DE40D-D3FA-462A-957C-DFAFBF8A1606}">
  <dimension ref="A1"/>
  <sheetViews>
    <sheetView rightToLeft="1" tabSelected="1" view="pageBreakPreview" zoomScaleNormal="100" zoomScaleSheetLayoutView="10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8"/>
  <sheetViews>
    <sheetView rightToLeft="1" topLeftCell="A16" workbookViewId="0">
      <selection activeCell="K27" sqref="K27:O27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 x14ac:dyDescent="0.5">
      <c r="A3" s="12" t="s">
        <v>145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 x14ac:dyDescent="0.5">
      <c r="A6" s="9" t="s">
        <v>149</v>
      </c>
      <c r="C6" s="10" t="s">
        <v>147</v>
      </c>
      <c r="D6" s="10" t="s">
        <v>147</v>
      </c>
      <c r="E6" s="10" t="s">
        <v>147</v>
      </c>
      <c r="F6" s="10" t="s">
        <v>147</v>
      </c>
      <c r="G6" s="10" t="s">
        <v>147</v>
      </c>
      <c r="H6" s="10" t="s">
        <v>147</v>
      </c>
      <c r="I6" s="10" t="s">
        <v>147</v>
      </c>
      <c r="K6" s="10" t="s">
        <v>148</v>
      </c>
      <c r="L6" s="10" t="s">
        <v>148</v>
      </c>
      <c r="M6" s="10" t="s">
        <v>148</v>
      </c>
      <c r="N6" s="10" t="s">
        <v>148</v>
      </c>
      <c r="O6" s="10" t="s">
        <v>148</v>
      </c>
      <c r="P6" s="10" t="s">
        <v>148</v>
      </c>
      <c r="Q6" s="10" t="s">
        <v>148</v>
      </c>
    </row>
    <row r="7" spans="1:17" ht="22.5" x14ac:dyDescent="0.5">
      <c r="A7" s="10" t="s">
        <v>149</v>
      </c>
      <c r="C7" s="13" t="s">
        <v>216</v>
      </c>
      <c r="E7" s="13" t="s">
        <v>213</v>
      </c>
      <c r="G7" s="13" t="s">
        <v>214</v>
      </c>
      <c r="I7" s="13" t="s">
        <v>217</v>
      </c>
      <c r="K7" s="13" t="s">
        <v>216</v>
      </c>
      <c r="M7" s="13" t="s">
        <v>213</v>
      </c>
      <c r="O7" s="13" t="s">
        <v>214</v>
      </c>
      <c r="Q7" s="13" t="s">
        <v>217</v>
      </c>
    </row>
    <row r="8" spans="1:17" x14ac:dyDescent="0.5">
      <c r="A8" s="1" t="s">
        <v>194</v>
      </c>
      <c r="C8" s="2">
        <v>381350806</v>
      </c>
      <c r="E8" s="2">
        <v>-85920550</v>
      </c>
      <c r="G8" s="2">
        <v>1037781996</v>
      </c>
      <c r="I8" s="2">
        <v>1333212252</v>
      </c>
      <c r="K8" s="2">
        <v>4012774115</v>
      </c>
      <c r="M8" s="2">
        <v>0</v>
      </c>
      <c r="O8" s="2">
        <v>1053786386</v>
      </c>
      <c r="Q8" s="2">
        <v>5066560501</v>
      </c>
    </row>
    <row r="9" spans="1:17" x14ac:dyDescent="0.5">
      <c r="A9" s="1" t="s">
        <v>118</v>
      </c>
      <c r="C9" s="2">
        <v>0</v>
      </c>
      <c r="E9" s="2">
        <v>-1224369629</v>
      </c>
      <c r="G9" s="2">
        <v>1365793366</v>
      </c>
      <c r="I9" s="2">
        <v>141423737</v>
      </c>
      <c r="K9" s="2">
        <v>0</v>
      </c>
      <c r="M9" s="2">
        <v>0</v>
      </c>
      <c r="O9" s="2">
        <v>1365793366</v>
      </c>
      <c r="Q9" s="2">
        <v>1365793366</v>
      </c>
    </row>
    <row r="10" spans="1:17" x14ac:dyDescent="0.5">
      <c r="A10" s="1" t="s">
        <v>115</v>
      </c>
      <c r="C10" s="2">
        <v>0</v>
      </c>
      <c r="E10" s="2">
        <v>-531686848</v>
      </c>
      <c r="G10" s="2">
        <v>603817700</v>
      </c>
      <c r="I10" s="2">
        <v>72130852</v>
      </c>
      <c r="K10" s="2">
        <v>0</v>
      </c>
      <c r="M10" s="2">
        <v>0</v>
      </c>
      <c r="O10" s="2">
        <v>603817700</v>
      </c>
      <c r="Q10" s="2">
        <v>603817700</v>
      </c>
    </row>
    <row r="11" spans="1:17" x14ac:dyDescent="0.5">
      <c r="A11" s="1" t="s">
        <v>109</v>
      </c>
      <c r="C11" s="2">
        <v>0</v>
      </c>
      <c r="E11" s="2">
        <v>-153668149</v>
      </c>
      <c r="G11" s="2">
        <v>191545172</v>
      </c>
      <c r="I11" s="2">
        <v>37877023</v>
      </c>
      <c r="K11" s="2">
        <v>0</v>
      </c>
      <c r="M11" s="2">
        <v>0</v>
      </c>
      <c r="O11" s="2">
        <v>191545172</v>
      </c>
      <c r="Q11" s="2">
        <v>191545172</v>
      </c>
    </row>
    <row r="12" spans="1:17" x14ac:dyDescent="0.5">
      <c r="A12" s="1" t="s">
        <v>88</v>
      </c>
      <c r="C12" s="2">
        <v>0</v>
      </c>
      <c r="E12" s="2">
        <v>-1826173573</v>
      </c>
      <c r="G12" s="2">
        <v>2160002053</v>
      </c>
      <c r="I12" s="2">
        <v>333828480</v>
      </c>
      <c r="K12" s="2">
        <v>0</v>
      </c>
      <c r="M12" s="2">
        <v>0</v>
      </c>
      <c r="O12" s="2">
        <v>2160002053</v>
      </c>
      <c r="Q12" s="2">
        <v>2160002053</v>
      </c>
    </row>
    <row r="13" spans="1:17" x14ac:dyDescent="0.5">
      <c r="A13" s="1" t="s">
        <v>112</v>
      </c>
      <c r="C13" s="2">
        <v>0</v>
      </c>
      <c r="E13" s="2">
        <v>-4054935712</v>
      </c>
      <c r="G13" s="2">
        <v>4546642613</v>
      </c>
      <c r="I13" s="2">
        <v>491706901</v>
      </c>
      <c r="K13" s="2">
        <v>0</v>
      </c>
      <c r="M13" s="2">
        <v>0</v>
      </c>
      <c r="O13" s="2">
        <v>4867551374</v>
      </c>
      <c r="Q13" s="2">
        <v>4867551374</v>
      </c>
    </row>
    <row r="14" spans="1:17" x14ac:dyDescent="0.5">
      <c r="A14" s="1" t="s">
        <v>123</v>
      </c>
      <c r="C14" s="2">
        <v>0</v>
      </c>
      <c r="E14" s="2">
        <v>-564542968</v>
      </c>
      <c r="G14" s="2">
        <v>661925575</v>
      </c>
      <c r="I14" s="2">
        <v>97382607</v>
      </c>
      <c r="K14" s="2">
        <v>0</v>
      </c>
      <c r="M14" s="2">
        <v>0</v>
      </c>
      <c r="O14" s="2">
        <v>661925575</v>
      </c>
      <c r="Q14" s="2">
        <v>661925575</v>
      </c>
    </row>
    <row r="15" spans="1:17" x14ac:dyDescent="0.5">
      <c r="A15" s="1" t="s">
        <v>97</v>
      </c>
      <c r="C15" s="2">
        <v>0</v>
      </c>
      <c r="E15" s="2">
        <v>-580635362</v>
      </c>
      <c r="G15" s="2">
        <v>598245772</v>
      </c>
      <c r="I15" s="2">
        <v>17610410</v>
      </c>
      <c r="K15" s="2">
        <v>0</v>
      </c>
      <c r="M15" s="2">
        <v>0</v>
      </c>
      <c r="O15" s="2">
        <v>598245772</v>
      </c>
      <c r="Q15" s="2">
        <v>598245772</v>
      </c>
    </row>
    <row r="16" spans="1:17" x14ac:dyDescent="0.5">
      <c r="A16" s="1" t="s">
        <v>94</v>
      </c>
      <c r="C16" s="2">
        <v>0</v>
      </c>
      <c r="E16" s="2">
        <v>-159529961</v>
      </c>
      <c r="G16" s="2">
        <v>184951854</v>
      </c>
      <c r="I16" s="2">
        <v>25421893</v>
      </c>
      <c r="K16" s="2">
        <v>0</v>
      </c>
      <c r="M16" s="2">
        <v>0</v>
      </c>
      <c r="O16" s="2">
        <v>184951854</v>
      </c>
      <c r="Q16" s="2">
        <v>184951854</v>
      </c>
    </row>
    <row r="17" spans="1:17" x14ac:dyDescent="0.5">
      <c r="A17" s="1" t="s">
        <v>103</v>
      </c>
      <c r="C17" s="2">
        <v>0</v>
      </c>
      <c r="E17" s="2">
        <v>-1533411190</v>
      </c>
      <c r="G17" s="2">
        <v>1834568983</v>
      </c>
      <c r="I17" s="2">
        <v>301157793</v>
      </c>
      <c r="K17" s="2">
        <v>0</v>
      </c>
      <c r="M17" s="2">
        <v>0</v>
      </c>
      <c r="O17" s="2">
        <v>2044426726</v>
      </c>
      <c r="Q17" s="2">
        <v>2044426726</v>
      </c>
    </row>
    <row r="18" spans="1:17" x14ac:dyDescent="0.5">
      <c r="A18" s="1" t="s">
        <v>121</v>
      </c>
      <c r="C18" s="2">
        <v>0</v>
      </c>
      <c r="E18" s="2">
        <v>-3770172976</v>
      </c>
      <c r="G18" s="2">
        <v>4443028803</v>
      </c>
      <c r="I18" s="2">
        <v>672855827</v>
      </c>
      <c r="K18" s="2">
        <v>0</v>
      </c>
      <c r="M18" s="2">
        <v>0</v>
      </c>
      <c r="O18" s="2">
        <v>4674870596</v>
      </c>
      <c r="Q18" s="2">
        <v>4674870596</v>
      </c>
    </row>
    <row r="19" spans="1:17" x14ac:dyDescent="0.5">
      <c r="A19" s="1" t="s">
        <v>91</v>
      </c>
      <c r="C19" s="2">
        <v>0</v>
      </c>
      <c r="E19" s="2">
        <v>-1000709859</v>
      </c>
      <c r="G19" s="2">
        <v>1191979944</v>
      </c>
      <c r="I19" s="2">
        <v>191270085</v>
      </c>
      <c r="K19" s="2">
        <v>0</v>
      </c>
      <c r="M19" s="2">
        <v>0</v>
      </c>
      <c r="O19" s="2">
        <v>1191979944</v>
      </c>
      <c r="Q19" s="2">
        <v>1191979944</v>
      </c>
    </row>
    <row r="20" spans="1:17" x14ac:dyDescent="0.5">
      <c r="A20" s="1" t="s">
        <v>106</v>
      </c>
      <c r="C20" s="2">
        <v>0</v>
      </c>
      <c r="E20" s="2">
        <v>-7267595080</v>
      </c>
      <c r="G20" s="2">
        <v>8676779409</v>
      </c>
      <c r="I20" s="2">
        <v>1409184329</v>
      </c>
      <c r="K20" s="2">
        <v>0</v>
      </c>
      <c r="M20" s="2">
        <v>0</v>
      </c>
      <c r="O20" s="2">
        <v>9047700579</v>
      </c>
      <c r="Q20" s="2">
        <v>9047700579</v>
      </c>
    </row>
    <row r="21" spans="1:17" x14ac:dyDescent="0.5">
      <c r="A21" s="1" t="s">
        <v>193</v>
      </c>
      <c r="C21" s="2">
        <v>80548350</v>
      </c>
      <c r="E21" s="2">
        <v>-119313281</v>
      </c>
      <c r="G21" s="2">
        <v>69136086</v>
      </c>
      <c r="I21" s="2">
        <v>30371155</v>
      </c>
      <c r="K21" s="2">
        <v>504646149</v>
      </c>
      <c r="M21" s="2">
        <v>0</v>
      </c>
      <c r="O21" s="2">
        <v>69136086</v>
      </c>
      <c r="Q21" s="2">
        <v>573782235</v>
      </c>
    </row>
    <row r="22" spans="1:17" x14ac:dyDescent="0.5">
      <c r="A22" s="1" t="s">
        <v>100</v>
      </c>
      <c r="C22" s="2">
        <v>0</v>
      </c>
      <c r="E22" s="2">
        <v>-81915830</v>
      </c>
      <c r="G22" s="2">
        <v>99356907</v>
      </c>
      <c r="I22" s="2">
        <v>17441077</v>
      </c>
      <c r="K22" s="2">
        <v>0</v>
      </c>
      <c r="M22" s="2">
        <v>0</v>
      </c>
      <c r="O22" s="2">
        <v>99356907</v>
      </c>
      <c r="Q22" s="2">
        <v>99356907</v>
      </c>
    </row>
    <row r="23" spans="1:17" x14ac:dyDescent="0.5">
      <c r="A23" s="1" t="s">
        <v>208</v>
      </c>
      <c r="C23" s="2">
        <v>0</v>
      </c>
      <c r="E23" s="2">
        <v>0</v>
      </c>
      <c r="G23" s="2">
        <v>0</v>
      </c>
      <c r="I23" s="2">
        <v>0</v>
      </c>
      <c r="K23" s="2">
        <v>0</v>
      </c>
      <c r="M23" s="2">
        <v>0</v>
      </c>
      <c r="O23" s="2">
        <v>828153</v>
      </c>
      <c r="Q23" s="2">
        <v>828153</v>
      </c>
    </row>
    <row r="24" spans="1:17" x14ac:dyDescent="0.5">
      <c r="A24" s="1" t="s">
        <v>209</v>
      </c>
      <c r="C24" s="2">
        <v>0</v>
      </c>
      <c r="E24" s="2">
        <v>0</v>
      </c>
      <c r="G24" s="2">
        <v>0</v>
      </c>
      <c r="I24" s="2">
        <v>0</v>
      </c>
      <c r="K24" s="2">
        <v>0</v>
      </c>
      <c r="M24" s="2">
        <v>0</v>
      </c>
      <c r="O24" s="2">
        <v>49280782</v>
      </c>
      <c r="Q24" s="2">
        <v>49280782</v>
      </c>
    </row>
    <row r="25" spans="1:17" x14ac:dyDescent="0.5">
      <c r="A25" s="1" t="s">
        <v>210</v>
      </c>
      <c r="C25" s="2">
        <v>0</v>
      </c>
      <c r="E25" s="2">
        <v>0</v>
      </c>
      <c r="G25" s="2">
        <v>0</v>
      </c>
      <c r="I25" s="2">
        <v>0</v>
      </c>
      <c r="K25" s="2">
        <v>0</v>
      </c>
      <c r="M25" s="2">
        <v>0</v>
      </c>
      <c r="O25" s="2">
        <v>96746412</v>
      </c>
      <c r="Q25" s="2">
        <v>96746412</v>
      </c>
    </row>
    <row r="26" spans="1:17" x14ac:dyDescent="0.5">
      <c r="A26" s="1" t="s">
        <v>211</v>
      </c>
      <c r="C26" s="2">
        <v>0</v>
      </c>
      <c r="E26" s="2">
        <v>0</v>
      </c>
      <c r="G26" s="2">
        <v>0</v>
      </c>
      <c r="I26" s="2">
        <v>0</v>
      </c>
      <c r="K26" s="2">
        <v>0</v>
      </c>
      <c r="M26" s="2">
        <v>0</v>
      </c>
      <c r="O26" s="2">
        <v>517152138</v>
      </c>
      <c r="Q26" s="2">
        <v>517152138</v>
      </c>
    </row>
    <row r="27" spans="1:17" ht="22.5" thickBot="1" x14ac:dyDescent="0.55000000000000004">
      <c r="C27" s="4">
        <f>SUM(C8:C26)</f>
        <v>461899156</v>
      </c>
      <c r="E27" s="4">
        <f>SUM(E8:E26)</f>
        <v>-22954580968</v>
      </c>
      <c r="G27" s="4">
        <f>SUM(G8:G26)</f>
        <v>27665556233</v>
      </c>
      <c r="I27" s="4">
        <f>SUM(I8:I26)</f>
        <v>5172874421</v>
      </c>
      <c r="K27" s="4">
        <f>SUM(K8:K26)</f>
        <v>4517420264</v>
      </c>
      <c r="M27" s="4">
        <f>SUM(M8:M26)</f>
        <v>0</v>
      </c>
      <c r="O27" s="4">
        <f>SUM(O8:O26)</f>
        <v>29479097575</v>
      </c>
      <c r="Q27" s="4">
        <f>SUM(Q8:Q26)</f>
        <v>33996517839</v>
      </c>
    </row>
    <row r="28" spans="1:17" ht="22.5" thickTop="1" x14ac:dyDescent="0.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>
      <selection activeCell="K9" sqref="K9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2.5" x14ac:dyDescent="0.5">
      <c r="A3" s="12" t="s">
        <v>145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22.5" x14ac:dyDescent="0.5">
      <c r="A6" s="10" t="s">
        <v>218</v>
      </c>
      <c r="B6" s="10" t="s">
        <v>218</v>
      </c>
      <c r="C6" s="10" t="s">
        <v>218</v>
      </c>
      <c r="E6" s="10" t="s">
        <v>147</v>
      </c>
      <c r="F6" s="10" t="s">
        <v>147</v>
      </c>
      <c r="G6" s="10" t="s">
        <v>147</v>
      </c>
      <c r="I6" s="10" t="s">
        <v>148</v>
      </c>
      <c r="J6" s="10" t="s">
        <v>148</v>
      </c>
      <c r="K6" s="10" t="s">
        <v>148</v>
      </c>
    </row>
    <row r="7" spans="1:11" ht="22.5" x14ac:dyDescent="0.5">
      <c r="A7" s="13" t="s">
        <v>219</v>
      </c>
      <c r="C7" s="13" t="s">
        <v>132</v>
      </c>
      <c r="E7" s="13" t="s">
        <v>220</v>
      </c>
      <c r="G7" s="13" t="s">
        <v>221</v>
      </c>
      <c r="I7" s="13" t="s">
        <v>220</v>
      </c>
      <c r="K7" s="13" t="s">
        <v>221</v>
      </c>
    </row>
    <row r="8" spans="1:11" x14ac:dyDescent="0.5">
      <c r="A8" s="1" t="s">
        <v>138</v>
      </c>
      <c r="C8" s="1" t="s">
        <v>139</v>
      </c>
      <c r="E8" s="2">
        <v>392375649</v>
      </c>
      <c r="G8" s="1">
        <v>100</v>
      </c>
      <c r="I8" s="2">
        <v>2116324900</v>
      </c>
      <c r="K8" s="1">
        <v>100</v>
      </c>
    </row>
  </sheetData>
  <mergeCells count="12">
    <mergeCell ref="A2:K2"/>
    <mergeCell ref="A3:K3"/>
    <mergeCell ref="A4:K4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8" sqref="E18"/>
    </sheetView>
  </sheetViews>
  <sheetFormatPr defaultRowHeight="21.75" x14ac:dyDescent="0.5"/>
  <cols>
    <col min="1" max="1" width="34.140625" style="1" bestFit="1" customWidth="1"/>
    <col min="2" max="2" width="1" style="1" customWidth="1"/>
    <col min="3" max="3" width="14.140625" style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2.5" x14ac:dyDescent="0.5">
      <c r="A2" s="12" t="s">
        <v>0</v>
      </c>
      <c r="B2" s="12"/>
      <c r="C2" s="12"/>
      <c r="D2" s="12"/>
      <c r="E2" s="12"/>
    </row>
    <row r="3" spans="1:5" ht="22.5" x14ac:dyDescent="0.5">
      <c r="A3" s="12" t="s">
        <v>145</v>
      </c>
      <c r="B3" s="12"/>
      <c r="C3" s="12"/>
      <c r="D3" s="12"/>
      <c r="E3" s="12"/>
    </row>
    <row r="4" spans="1:5" ht="22.5" x14ac:dyDescent="0.5">
      <c r="A4" s="12" t="s">
        <v>2</v>
      </c>
      <c r="B4" s="12"/>
      <c r="C4" s="12"/>
      <c r="D4" s="12"/>
      <c r="E4" s="12"/>
    </row>
    <row r="5" spans="1:5" ht="22.5" x14ac:dyDescent="0.5">
      <c r="E5" s="3" t="s">
        <v>228</v>
      </c>
    </row>
    <row r="6" spans="1:5" ht="22.5" x14ac:dyDescent="0.5">
      <c r="A6" s="9" t="s">
        <v>222</v>
      </c>
      <c r="C6" s="12" t="s">
        <v>147</v>
      </c>
      <c r="E6" s="12" t="s">
        <v>229</v>
      </c>
    </row>
    <row r="7" spans="1:5" ht="22.5" x14ac:dyDescent="0.5">
      <c r="A7" s="10" t="s">
        <v>222</v>
      </c>
      <c r="C7" s="10" t="s">
        <v>135</v>
      </c>
      <c r="E7" s="10" t="s">
        <v>135</v>
      </c>
    </row>
    <row r="8" spans="1:5" x14ac:dyDescent="0.5">
      <c r="A8" s="1" t="s">
        <v>230</v>
      </c>
      <c r="C8" s="2">
        <v>0</v>
      </c>
      <c r="E8" s="2">
        <v>413012486</v>
      </c>
    </row>
    <row r="9" spans="1:5" ht="22.5" thickBot="1" x14ac:dyDescent="0.55000000000000004">
      <c r="A9" s="1" t="s">
        <v>154</v>
      </c>
      <c r="C9" s="4">
        <v>0</v>
      </c>
      <c r="E9" s="4">
        <v>413012486</v>
      </c>
    </row>
    <row r="10" spans="1:5" ht="22.5" thickTop="1" x14ac:dyDescent="0.5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G15" sqref="G15"/>
    </sheetView>
  </sheetViews>
  <sheetFormatPr defaultRowHeight="21.75" x14ac:dyDescent="0.5"/>
  <cols>
    <col min="1" max="1" width="24.855468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2.5" x14ac:dyDescent="0.5">
      <c r="A2" s="12" t="s">
        <v>0</v>
      </c>
      <c r="B2" s="12"/>
      <c r="C2" s="12"/>
      <c r="D2" s="12"/>
      <c r="E2" s="12"/>
      <c r="F2" s="12"/>
      <c r="G2" s="12"/>
    </row>
    <row r="3" spans="1:7" ht="22.5" x14ac:dyDescent="0.5">
      <c r="A3" s="12" t="s">
        <v>145</v>
      </c>
      <c r="B3" s="12"/>
      <c r="C3" s="12"/>
      <c r="D3" s="12"/>
      <c r="E3" s="12"/>
      <c r="F3" s="12"/>
      <c r="G3" s="12"/>
    </row>
    <row r="4" spans="1:7" ht="22.5" x14ac:dyDescent="0.5">
      <c r="A4" s="12" t="s">
        <v>2</v>
      </c>
      <c r="B4" s="12"/>
      <c r="C4" s="12"/>
      <c r="D4" s="12"/>
      <c r="E4" s="12"/>
      <c r="F4" s="12"/>
      <c r="G4" s="12"/>
    </row>
    <row r="6" spans="1:7" ht="22.5" x14ac:dyDescent="0.5">
      <c r="A6" s="10" t="s">
        <v>149</v>
      </c>
      <c r="C6" s="10" t="s">
        <v>135</v>
      </c>
      <c r="E6" s="10" t="s">
        <v>215</v>
      </c>
      <c r="G6" s="10" t="s">
        <v>13</v>
      </c>
    </row>
    <row r="7" spans="1:7" x14ac:dyDescent="0.5">
      <c r="A7" s="1" t="s">
        <v>224</v>
      </c>
      <c r="C7" s="2">
        <v>1304038270317</v>
      </c>
      <c r="E7" s="5">
        <f>C7/$C$11</f>
        <v>0.99575043134554542</v>
      </c>
      <c r="G7" s="5">
        <v>0.22023016102176257</v>
      </c>
    </row>
    <row r="8" spans="1:7" x14ac:dyDescent="0.5">
      <c r="A8" s="1" t="s">
        <v>225</v>
      </c>
      <c r="C8" s="2">
        <v>5172874421</v>
      </c>
      <c r="E8" s="5">
        <f t="shared" ref="E8:E10" si="0">C8/$C$11</f>
        <v>3.9499545782156779E-3</v>
      </c>
      <c r="G8" s="5">
        <v>8.736116052830658E-4</v>
      </c>
    </row>
    <row r="9" spans="1:7" x14ac:dyDescent="0.5">
      <c r="A9" s="1" t="s">
        <v>226</v>
      </c>
      <c r="C9" s="2">
        <v>392375649</v>
      </c>
      <c r="E9" s="5">
        <f t="shared" si="0"/>
        <v>2.9961407623892866E-4</v>
      </c>
      <c r="G9" s="5">
        <v>6.6265656712116575E-5</v>
      </c>
    </row>
    <row r="10" spans="1:7" x14ac:dyDescent="0.5">
      <c r="A10" s="1" t="s">
        <v>223</v>
      </c>
      <c r="C10" s="1">
        <v>0</v>
      </c>
      <c r="E10" s="5">
        <f t="shared" si="0"/>
        <v>0</v>
      </c>
      <c r="G10" s="5">
        <v>0</v>
      </c>
    </row>
    <row r="11" spans="1:7" ht="22.5" thickBot="1" x14ac:dyDescent="0.55000000000000004">
      <c r="C11" s="4">
        <f>SUM(C7:C10)</f>
        <v>1309603520387</v>
      </c>
      <c r="E11" s="8">
        <f>SUM(E7:E10)</f>
        <v>1</v>
      </c>
      <c r="G11" s="8">
        <f>SUM(G7:G10)</f>
        <v>0.22117003828375775</v>
      </c>
    </row>
    <row r="12" spans="1:7" ht="22.5" thickTop="1" x14ac:dyDescent="0.5"/>
    <row r="14" spans="1:7" x14ac:dyDescent="0.5">
      <c r="G14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69"/>
  <sheetViews>
    <sheetView rightToLeft="1" workbookViewId="0">
      <selection activeCell="K12" sqref="K12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7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7" ht="22.5" x14ac:dyDescent="0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7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6" spans="1:27" ht="22.5" x14ac:dyDescent="0.5">
      <c r="A6" s="9" t="s">
        <v>3</v>
      </c>
      <c r="C6" s="10" t="s">
        <v>227</v>
      </c>
      <c r="D6" s="10" t="s">
        <v>4</v>
      </c>
      <c r="E6" s="10" t="s">
        <v>4</v>
      </c>
      <c r="F6" s="10" t="s">
        <v>4</v>
      </c>
      <c r="G6" s="10" t="s">
        <v>4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</row>
    <row r="7" spans="1:27" ht="22.5" x14ac:dyDescent="0.5">
      <c r="A7" s="9" t="s">
        <v>3</v>
      </c>
      <c r="C7" s="11" t="s">
        <v>7</v>
      </c>
      <c r="E7" s="11" t="s">
        <v>8</v>
      </c>
      <c r="G7" s="11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1" t="s">
        <v>7</v>
      </c>
      <c r="S7" s="11" t="s">
        <v>12</v>
      </c>
      <c r="U7" s="11" t="s">
        <v>8</v>
      </c>
      <c r="W7" s="11" t="s">
        <v>9</v>
      </c>
      <c r="Y7" s="11" t="s">
        <v>13</v>
      </c>
    </row>
    <row r="8" spans="1:27" ht="22.5" x14ac:dyDescent="0.5">
      <c r="A8" s="10" t="s">
        <v>3</v>
      </c>
      <c r="C8" s="10" t="s">
        <v>7</v>
      </c>
      <c r="E8" s="10" t="s">
        <v>8</v>
      </c>
      <c r="G8" s="10" t="s">
        <v>9</v>
      </c>
      <c r="I8" s="13" t="s">
        <v>7</v>
      </c>
      <c r="K8" s="13" t="s">
        <v>8</v>
      </c>
      <c r="M8" s="13" t="s">
        <v>7</v>
      </c>
      <c r="O8" s="13" t="s">
        <v>14</v>
      </c>
      <c r="Q8" s="10" t="s">
        <v>7</v>
      </c>
      <c r="S8" s="10" t="s">
        <v>12</v>
      </c>
      <c r="U8" s="10" t="s">
        <v>8</v>
      </c>
      <c r="W8" s="10" t="s">
        <v>9</v>
      </c>
      <c r="Y8" s="10" t="s">
        <v>13</v>
      </c>
    </row>
    <row r="9" spans="1:27" x14ac:dyDescent="0.5">
      <c r="A9" s="1" t="s">
        <v>15</v>
      </c>
      <c r="C9" s="2">
        <v>2000000</v>
      </c>
      <c r="E9" s="2">
        <v>11028937649</v>
      </c>
      <c r="G9" s="2">
        <v>37348954125</v>
      </c>
      <c r="I9" s="2">
        <v>0</v>
      </c>
      <c r="K9" s="2">
        <v>0</v>
      </c>
      <c r="M9" s="2">
        <v>-2000000</v>
      </c>
      <c r="O9" s="2">
        <v>46122191383</v>
      </c>
      <c r="Q9" s="2">
        <v>0</v>
      </c>
      <c r="S9" s="2">
        <v>0</v>
      </c>
      <c r="U9" s="2">
        <v>0</v>
      </c>
      <c r="W9" s="2">
        <v>0</v>
      </c>
      <c r="Y9" s="5">
        <v>0</v>
      </c>
      <c r="AA9" s="2"/>
    </row>
    <row r="10" spans="1:27" x14ac:dyDescent="0.5">
      <c r="A10" s="1" t="s">
        <v>17</v>
      </c>
      <c r="C10" s="2">
        <v>179900000</v>
      </c>
      <c r="E10" s="2">
        <v>203778488391</v>
      </c>
      <c r="G10" s="2">
        <v>343550563982.5</v>
      </c>
      <c r="I10" s="2">
        <v>0</v>
      </c>
      <c r="K10" s="2">
        <v>0</v>
      </c>
      <c r="M10" s="2">
        <v>0</v>
      </c>
      <c r="O10" s="2">
        <v>0</v>
      </c>
      <c r="Q10" s="2">
        <v>179900000</v>
      </c>
      <c r="S10" s="2">
        <v>2470</v>
      </c>
      <c r="U10" s="2">
        <v>203778488391</v>
      </c>
      <c r="W10" s="2">
        <v>441503586387.5</v>
      </c>
      <c r="Y10" s="5">
        <v>7.4562540176193196E-2</v>
      </c>
    </row>
    <row r="11" spans="1:27" x14ac:dyDescent="0.5">
      <c r="A11" s="1" t="s">
        <v>18</v>
      </c>
      <c r="C11" s="2">
        <v>144300000</v>
      </c>
      <c r="E11" s="2">
        <v>175098413234</v>
      </c>
      <c r="G11" s="2">
        <v>263379280271.25</v>
      </c>
      <c r="I11" s="2">
        <v>0</v>
      </c>
      <c r="K11" s="2">
        <v>0</v>
      </c>
      <c r="M11" s="2">
        <v>-14300000</v>
      </c>
      <c r="O11" s="2">
        <v>24736653364</v>
      </c>
      <c r="Q11" s="2">
        <v>130000000</v>
      </c>
      <c r="S11" s="2">
        <v>2390</v>
      </c>
      <c r="U11" s="2">
        <v>157746318222</v>
      </c>
      <c r="W11" s="2">
        <v>308707636250</v>
      </c>
      <c r="Y11" s="5">
        <v>5.2135534659928533E-2</v>
      </c>
    </row>
    <row r="12" spans="1:27" x14ac:dyDescent="0.5">
      <c r="A12" s="1" t="s">
        <v>19</v>
      </c>
      <c r="C12" s="2">
        <v>2545136</v>
      </c>
      <c r="E12" s="2">
        <v>93250697182</v>
      </c>
      <c r="G12" s="2">
        <v>98196427512.297394</v>
      </c>
      <c r="I12" s="2">
        <v>0</v>
      </c>
      <c r="K12" s="2">
        <v>0</v>
      </c>
      <c r="M12" s="2">
        <v>0</v>
      </c>
      <c r="O12" s="2">
        <v>0</v>
      </c>
      <c r="Q12" s="2">
        <v>2545136</v>
      </c>
      <c r="S12" s="2">
        <v>45900</v>
      </c>
      <c r="U12" s="2">
        <v>93250697182</v>
      </c>
      <c r="W12" s="2">
        <v>116072622976.86</v>
      </c>
      <c r="Y12" s="5">
        <v>1.9602716446502872E-2</v>
      </c>
    </row>
    <row r="13" spans="1:27" x14ac:dyDescent="0.5">
      <c r="A13" s="1" t="s">
        <v>20</v>
      </c>
      <c r="C13" s="2">
        <v>3815000</v>
      </c>
      <c r="E13" s="2">
        <v>8961851792</v>
      </c>
      <c r="G13" s="2">
        <v>44485734163.5</v>
      </c>
      <c r="I13" s="2">
        <v>0</v>
      </c>
      <c r="K13" s="2">
        <v>0</v>
      </c>
      <c r="M13" s="2">
        <v>-3815000</v>
      </c>
      <c r="O13" s="2">
        <v>40479228509</v>
      </c>
      <c r="Q13" s="2">
        <v>0</v>
      </c>
      <c r="S13" s="2">
        <v>0</v>
      </c>
      <c r="U13" s="2">
        <v>0</v>
      </c>
      <c r="W13" s="2">
        <v>0</v>
      </c>
      <c r="Y13" s="5">
        <v>0</v>
      </c>
    </row>
    <row r="14" spans="1:27" x14ac:dyDescent="0.5">
      <c r="A14" s="1" t="s">
        <v>21</v>
      </c>
      <c r="C14" s="2">
        <v>800000</v>
      </c>
      <c r="E14" s="2">
        <v>16850806047</v>
      </c>
      <c r="G14" s="2">
        <v>19980647190</v>
      </c>
      <c r="I14" s="2">
        <v>0</v>
      </c>
      <c r="K14" s="2">
        <v>0</v>
      </c>
      <c r="M14" s="2">
        <v>0</v>
      </c>
      <c r="O14" s="2">
        <v>0</v>
      </c>
      <c r="Q14" s="2">
        <v>800000</v>
      </c>
      <c r="S14" s="2">
        <v>30640</v>
      </c>
      <c r="U14" s="2">
        <v>16850806047</v>
      </c>
      <c r="W14" s="2">
        <v>24354816800</v>
      </c>
      <c r="Y14" s="5">
        <v>4.1131194901325016E-3</v>
      </c>
    </row>
    <row r="15" spans="1:27" x14ac:dyDescent="0.5">
      <c r="A15" s="1" t="s">
        <v>22</v>
      </c>
      <c r="C15" s="2">
        <v>1180933</v>
      </c>
      <c r="E15" s="2">
        <v>78828960175</v>
      </c>
      <c r="G15" s="2">
        <v>95262773368.359299</v>
      </c>
      <c r="I15" s="2">
        <v>0</v>
      </c>
      <c r="K15" s="2">
        <v>0</v>
      </c>
      <c r="M15" s="2">
        <v>0</v>
      </c>
      <c r="O15" s="2">
        <v>0</v>
      </c>
      <c r="Q15" s="2">
        <v>1180933</v>
      </c>
      <c r="S15" s="2">
        <v>106704</v>
      </c>
      <c r="U15" s="2">
        <v>78828960175</v>
      </c>
      <c r="W15" s="2">
        <v>125202233944.64</v>
      </c>
      <c r="Y15" s="5">
        <v>2.1144554396558952E-2</v>
      </c>
    </row>
    <row r="16" spans="1:27" x14ac:dyDescent="0.5">
      <c r="A16" s="1" t="s">
        <v>23</v>
      </c>
      <c r="C16" s="2">
        <v>2100000</v>
      </c>
      <c r="E16" s="2">
        <v>9239758910</v>
      </c>
      <c r="G16" s="2">
        <v>23354572263.75</v>
      </c>
      <c r="I16" s="2">
        <v>0</v>
      </c>
      <c r="K16" s="2">
        <v>0</v>
      </c>
      <c r="M16" s="2">
        <v>0</v>
      </c>
      <c r="O16" s="2">
        <v>0</v>
      </c>
      <c r="Q16" s="2">
        <v>2100000</v>
      </c>
      <c r="S16" s="2">
        <v>12406</v>
      </c>
      <c r="U16" s="2">
        <v>9239758910</v>
      </c>
      <c r="W16" s="2">
        <v>25885537702.5</v>
      </c>
      <c r="Y16" s="5">
        <v>4.3716325403323278E-3</v>
      </c>
    </row>
    <row r="17" spans="1:25" x14ac:dyDescent="0.5">
      <c r="A17" s="1" t="s">
        <v>24</v>
      </c>
      <c r="C17" s="2">
        <v>1227026</v>
      </c>
      <c r="E17" s="2">
        <v>111283836713</v>
      </c>
      <c r="G17" s="2">
        <v>153004290819.76199</v>
      </c>
      <c r="I17" s="2">
        <v>0</v>
      </c>
      <c r="K17" s="2">
        <v>0</v>
      </c>
      <c r="M17" s="2">
        <v>0</v>
      </c>
      <c r="O17" s="2">
        <v>0</v>
      </c>
      <c r="Q17" s="2">
        <v>1227026</v>
      </c>
      <c r="S17" s="2">
        <v>151000</v>
      </c>
      <c r="U17" s="2">
        <v>111283836713</v>
      </c>
      <c r="W17" s="2">
        <v>184092812062.02499</v>
      </c>
      <c r="Y17" s="5">
        <v>3.1090183905042337E-2</v>
      </c>
    </row>
    <row r="18" spans="1:25" x14ac:dyDescent="0.5">
      <c r="A18" s="1" t="s">
        <v>25</v>
      </c>
      <c r="C18" s="2">
        <v>1800000</v>
      </c>
      <c r="E18" s="2">
        <v>41202422314</v>
      </c>
      <c r="G18" s="2">
        <v>112851668250</v>
      </c>
      <c r="I18" s="2">
        <v>0</v>
      </c>
      <c r="K18" s="2">
        <v>0</v>
      </c>
      <c r="M18" s="2">
        <v>0</v>
      </c>
      <c r="O18" s="2">
        <v>0</v>
      </c>
      <c r="Q18" s="2">
        <v>1800000</v>
      </c>
      <c r="S18" s="2">
        <v>81650</v>
      </c>
      <c r="U18" s="2">
        <v>41202422314</v>
      </c>
      <c r="W18" s="2">
        <v>146027554875</v>
      </c>
      <c r="Y18" s="5">
        <v>2.466160131628483E-2</v>
      </c>
    </row>
    <row r="19" spans="1:25" x14ac:dyDescent="0.5">
      <c r="A19" s="1" t="s">
        <v>26</v>
      </c>
      <c r="C19" s="2">
        <v>500000</v>
      </c>
      <c r="E19" s="2">
        <v>3877500000</v>
      </c>
      <c r="G19" s="2">
        <v>28466778668.75</v>
      </c>
      <c r="I19" s="2">
        <v>0</v>
      </c>
      <c r="K19" s="2">
        <v>0</v>
      </c>
      <c r="M19" s="2">
        <v>0</v>
      </c>
      <c r="O19" s="2">
        <v>0</v>
      </c>
      <c r="Q19" s="2">
        <v>500000</v>
      </c>
      <c r="S19" s="2">
        <v>68790</v>
      </c>
      <c r="U19" s="2">
        <v>3877500000</v>
      </c>
      <c r="W19" s="2">
        <v>34174442062.5</v>
      </c>
      <c r="Y19" s="5">
        <v>5.7714892649766399E-3</v>
      </c>
    </row>
    <row r="20" spans="1:25" x14ac:dyDescent="0.5">
      <c r="A20" s="1" t="s">
        <v>27</v>
      </c>
      <c r="C20" s="2">
        <v>497153</v>
      </c>
      <c r="E20" s="2">
        <v>31651436660</v>
      </c>
      <c r="G20" s="2">
        <v>58288858683.737801</v>
      </c>
      <c r="I20" s="2">
        <v>0</v>
      </c>
      <c r="K20" s="2">
        <v>0</v>
      </c>
      <c r="M20" s="2">
        <v>0</v>
      </c>
      <c r="O20" s="2">
        <v>0</v>
      </c>
      <c r="Q20" s="2">
        <v>497153</v>
      </c>
      <c r="S20" s="2">
        <v>153125</v>
      </c>
      <c r="U20" s="2">
        <v>31651436660</v>
      </c>
      <c r="W20" s="2">
        <v>75638391603.085907</v>
      </c>
      <c r="Y20" s="5">
        <v>1.277405390727173E-2</v>
      </c>
    </row>
    <row r="21" spans="1:25" x14ac:dyDescent="0.5">
      <c r="A21" s="1" t="s">
        <v>28</v>
      </c>
      <c r="C21" s="2">
        <v>1000000</v>
      </c>
      <c r="E21" s="2">
        <v>5292425482</v>
      </c>
      <c r="G21" s="2">
        <v>34967324887.5</v>
      </c>
      <c r="I21" s="2">
        <v>0</v>
      </c>
      <c r="K21" s="2">
        <v>0</v>
      </c>
      <c r="M21" s="2">
        <v>-200000</v>
      </c>
      <c r="O21" s="2">
        <v>7583854726</v>
      </c>
      <c r="Q21" s="2">
        <v>800000</v>
      </c>
      <c r="S21" s="2">
        <v>48245</v>
      </c>
      <c r="U21" s="2">
        <v>4233940388</v>
      </c>
      <c r="W21" s="2">
        <v>38348503150</v>
      </c>
      <c r="Y21" s="5">
        <v>6.4764180744596132E-3</v>
      </c>
    </row>
    <row r="22" spans="1:25" x14ac:dyDescent="0.5">
      <c r="A22" s="1" t="s">
        <v>29</v>
      </c>
      <c r="C22" s="2">
        <v>381173</v>
      </c>
      <c r="E22" s="2">
        <v>59831311238</v>
      </c>
      <c r="G22" s="2">
        <v>69402039431.196899</v>
      </c>
      <c r="I22" s="2">
        <v>0</v>
      </c>
      <c r="K22" s="2">
        <v>0</v>
      </c>
      <c r="M22" s="2">
        <v>-381173</v>
      </c>
      <c r="O22" s="2">
        <v>67041520886</v>
      </c>
      <c r="Q22" s="2">
        <v>0</v>
      </c>
      <c r="S22" s="2">
        <v>0</v>
      </c>
      <c r="U22" s="2">
        <v>0</v>
      </c>
      <c r="W22" s="2">
        <v>0</v>
      </c>
      <c r="Y22" s="5">
        <v>0</v>
      </c>
    </row>
    <row r="23" spans="1:25" x14ac:dyDescent="0.5">
      <c r="A23" s="1" t="s">
        <v>30</v>
      </c>
      <c r="C23" s="2">
        <v>1700000</v>
      </c>
      <c r="E23" s="2">
        <v>129030140281</v>
      </c>
      <c r="G23" s="2">
        <v>195597635250</v>
      </c>
      <c r="I23" s="2">
        <v>0</v>
      </c>
      <c r="K23" s="2">
        <v>0</v>
      </c>
      <c r="M23" s="2">
        <v>0</v>
      </c>
      <c r="O23" s="2">
        <v>0</v>
      </c>
      <c r="Q23" s="2">
        <v>1700000</v>
      </c>
      <c r="S23" s="2">
        <v>156400</v>
      </c>
      <c r="U23" s="2">
        <v>129030140281</v>
      </c>
      <c r="W23" s="2">
        <v>264175044500</v>
      </c>
      <c r="Y23" s="5">
        <v>4.4614727889867395E-2</v>
      </c>
    </row>
    <row r="24" spans="1:25" x14ac:dyDescent="0.5">
      <c r="A24" s="1" t="s">
        <v>31</v>
      </c>
      <c r="C24" s="2">
        <v>1500000</v>
      </c>
      <c r="E24" s="2">
        <v>18414881631</v>
      </c>
      <c r="G24" s="2">
        <v>47766719062.5</v>
      </c>
      <c r="I24" s="2">
        <v>0</v>
      </c>
      <c r="K24" s="2">
        <v>0</v>
      </c>
      <c r="M24" s="2">
        <v>0</v>
      </c>
      <c r="O24" s="2">
        <v>0</v>
      </c>
      <c r="Q24" s="2">
        <v>1500000</v>
      </c>
      <c r="S24" s="2">
        <v>43490</v>
      </c>
      <c r="U24" s="2">
        <v>18414881631</v>
      </c>
      <c r="W24" s="2">
        <v>64816680562.5</v>
      </c>
      <c r="Y24" s="5">
        <v>1.0946448675701442E-2</v>
      </c>
    </row>
    <row r="25" spans="1:25" x14ac:dyDescent="0.5">
      <c r="A25" s="1" t="s">
        <v>32</v>
      </c>
      <c r="C25" s="2">
        <v>983217</v>
      </c>
      <c r="E25" s="2">
        <v>39540299666</v>
      </c>
      <c r="G25" s="2">
        <v>69852147386.969193</v>
      </c>
      <c r="I25" s="2">
        <v>0</v>
      </c>
      <c r="K25" s="2">
        <v>0</v>
      </c>
      <c r="M25" s="2">
        <v>0</v>
      </c>
      <c r="O25" s="2">
        <v>0</v>
      </c>
      <c r="Q25" s="2">
        <v>983217</v>
      </c>
      <c r="S25" s="2">
        <v>83500</v>
      </c>
      <c r="U25" s="2">
        <v>39540299666</v>
      </c>
      <c r="W25" s="2">
        <v>81572162102.456299</v>
      </c>
      <c r="Y25" s="5">
        <v>1.3776168080059662E-2</v>
      </c>
    </row>
    <row r="26" spans="1:25" x14ac:dyDescent="0.5">
      <c r="A26" s="1" t="s">
        <v>33</v>
      </c>
      <c r="C26" s="2">
        <v>800000</v>
      </c>
      <c r="E26" s="2">
        <v>3012310964</v>
      </c>
      <c r="G26" s="2">
        <v>8358058050</v>
      </c>
      <c r="I26" s="2">
        <v>0</v>
      </c>
      <c r="K26" s="2">
        <v>0</v>
      </c>
      <c r="M26" s="2">
        <v>0</v>
      </c>
      <c r="O26" s="2">
        <v>0</v>
      </c>
      <c r="Q26" s="2">
        <v>800000</v>
      </c>
      <c r="S26" s="2">
        <v>17590</v>
      </c>
      <c r="U26" s="2">
        <v>3012310964</v>
      </c>
      <c r="W26" s="2">
        <v>13981763300</v>
      </c>
      <c r="Y26" s="5">
        <v>2.3612849814435609E-3</v>
      </c>
    </row>
    <row r="27" spans="1:25" x14ac:dyDescent="0.5">
      <c r="A27" s="1" t="s">
        <v>34</v>
      </c>
      <c r="C27" s="2">
        <v>7200000</v>
      </c>
      <c r="E27" s="2">
        <v>20735999544</v>
      </c>
      <c r="G27" s="2">
        <v>97170472890</v>
      </c>
      <c r="I27" s="2">
        <v>0</v>
      </c>
      <c r="K27" s="2">
        <v>0</v>
      </c>
      <c r="M27" s="2">
        <v>0</v>
      </c>
      <c r="O27" s="2">
        <v>0</v>
      </c>
      <c r="Q27" s="2">
        <v>7200000</v>
      </c>
      <c r="S27" s="2">
        <v>19960</v>
      </c>
      <c r="U27" s="2">
        <v>20735999544</v>
      </c>
      <c r="W27" s="2">
        <v>142790446800</v>
      </c>
      <c r="Y27" s="5">
        <v>2.4114908133400868E-2</v>
      </c>
    </row>
    <row r="28" spans="1:25" x14ac:dyDescent="0.5">
      <c r="A28" s="1" t="s">
        <v>35</v>
      </c>
      <c r="C28" s="2">
        <v>13825087</v>
      </c>
      <c r="E28" s="2">
        <v>79002518102</v>
      </c>
      <c r="G28" s="2">
        <v>144919374792.41199</v>
      </c>
      <c r="I28" s="2">
        <v>0</v>
      </c>
      <c r="K28" s="2">
        <v>0</v>
      </c>
      <c r="M28" s="2">
        <v>0</v>
      </c>
      <c r="O28" s="2">
        <v>0</v>
      </c>
      <c r="Q28" s="2">
        <v>13825087</v>
      </c>
      <c r="S28" s="2">
        <v>14350</v>
      </c>
      <c r="U28" s="2">
        <v>79002518102</v>
      </c>
      <c r="W28" s="2">
        <v>197117822584.939</v>
      </c>
      <c r="Y28" s="5">
        <v>3.3289889412208312E-2</v>
      </c>
    </row>
    <row r="29" spans="1:25" x14ac:dyDescent="0.5">
      <c r="A29" s="1" t="s">
        <v>36</v>
      </c>
      <c r="C29" s="2">
        <v>4400785</v>
      </c>
      <c r="E29" s="2">
        <v>38787988633</v>
      </c>
      <c r="G29" s="2">
        <v>106095916339.57401</v>
      </c>
      <c r="I29" s="2">
        <v>0</v>
      </c>
      <c r="K29" s="2">
        <v>0</v>
      </c>
      <c r="M29" s="2">
        <v>0</v>
      </c>
      <c r="O29" s="2">
        <v>0</v>
      </c>
      <c r="Q29" s="2">
        <v>4400785</v>
      </c>
      <c r="S29" s="2">
        <v>30150</v>
      </c>
      <c r="U29" s="2">
        <v>38787988633</v>
      </c>
      <c r="W29" s="2">
        <v>131832833730.55299</v>
      </c>
      <c r="Y29" s="5">
        <v>2.2264351331788092E-2</v>
      </c>
    </row>
    <row r="30" spans="1:25" x14ac:dyDescent="0.5">
      <c r="A30" s="1" t="s">
        <v>37</v>
      </c>
      <c r="C30" s="2">
        <v>300000</v>
      </c>
      <c r="E30" s="2">
        <v>20266362319</v>
      </c>
      <c r="G30" s="2">
        <v>30226422131.25</v>
      </c>
      <c r="I30" s="2">
        <v>0</v>
      </c>
      <c r="K30" s="2">
        <v>0</v>
      </c>
      <c r="M30" s="2">
        <v>0</v>
      </c>
      <c r="O30" s="2">
        <v>0</v>
      </c>
      <c r="Q30" s="2">
        <v>300000</v>
      </c>
      <c r="S30" s="2">
        <v>136550</v>
      </c>
      <c r="U30" s="2">
        <v>20266362319</v>
      </c>
      <c r="W30" s="2">
        <v>40702311937.5</v>
      </c>
      <c r="Y30" s="5">
        <v>6.873936843720542E-3</v>
      </c>
    </row>
    <row r="31" spans="1:25" x14ac:dyDescent="0.5">
      <c r="A31" s="1" t="s">
        <v>38</v>
      </c>
      <c r="C31" s="2">
        <v>2035000</v>
      </c>
      <c r="E31" s="2">
        <v>10012200000</v>
      </c>
      <c r="G31" s="2">
        <v>23656821581.25</v>
      </c>
      <c r="I31" s="2">
        <v>0</v>
      </c>
      <c r="K31" s="2">
        <v>0</v>
      </c>
      <c r="M31" s="2">
        <v>0</v>
      </c>
      <c r="O31" s="2">
        <v>0</v>
      </c>
      <c r="Q31" s="2">
        <v>2035000</v>
      </c>
      <c r="S31" s="2">
        <v>13010</v>
      </c>
      <c r="U31" s="2">
        <v>10012200000</v>
      </c>
      <c r="W31" s="2">
        <v>26305576818.125</v>
      </c>
      <c r="Y31" s="5">
        <v>4.4425700919174084E-3</v>
      </c>
    </row>
    <row r="32" spans="1:25" x14ac:dyDescent="0.5">
      <c r="A32" s="1" t="s">
        <v>39</v>
      </c>
      <c r="C32" s="2">
        <v>308518</v>
      </c>
      <c r="E32" s="2">
        <v>15728834465</v>
      </c>
      <c r="G32" s="2">
        <v>16173030790.427</v>
      </c>
      <c r="I32" s="2">
        <v>0</v>
      </c>
      <c r="K32" s="2">
        <v>0</v>
      </c>
      <c r="M32" s="2">
        <v>0</v>
      </c>
      <c r="O32" s="2">
        <v>0</v>
      </c>
      <c r="Q32" s="2">
        <v>308518</v>
      </c>
      <c r="S32" s="2">
        <v>53762</v>
      </c>
      <c r="U32" s="2">
        <v>15728834465</v>
      </c>
      <c r="W32" s="2">
        <v>16480183498.008699</v>
      </c>
      <c r="Y32" s="5">
        <v>2.7832261890230934E-3</v>
      </c>
    </row>
    <row r="33" spans="1:25" x14ac:dyDescent="0.5">
      <c r="A33" s="1" t="s">
        <v>40</v>
      </c>
      <c r="C33" s="2">
        <v>4800000</v>
      </c>
      <c r="E33" s="2">
        <v>10917517874</v>
      </c>
      <c r="G33" s="2">
        <v>41210830020</v>
      </c>
      <c r="I33" s="2">
        <v>0</v>
      </c>
      <c r="K33" s="2">
        <v>0</v>
      </c>
      <c r="M33" s="2">
        <v>0</v>
      </c>
      <c r="O33" s="2">
        <v>0</v>
      </c>
      <c r="Q33" s="2">
        <v>4800000</v>
      </c>
      <c r="S33" s="2">
        <v>11970</v>
      </c>
      <c r="U33" s="2">
        <v>10917517874</v>
      </c>
      <c r="W33" s="2">
        <v>57087563400</v>
      </c>
      <c r="Y33" s="5">
        <v>9.6411306064398249E-3</v>
      </c>
    </row>
    <row r="34" spans="1:25" x14ac:dyDescent="0.5">
      <c r="A34" s="1" t="s">
        <v>41</v>
      </c>
      <c r="C34" s="2">
        <v>6523418</v>
      </c>
      <c r="E34" s="2">
        <v>43340873691</v>
      </c>
      <c r="G34" s="2">
        <v>60239865693.805</v>
      </c>
      <c r="I34" s="2">
        <v>219265</v>
      </c>
      <c r="K34" s="2">
        <v>1941320146</v>
      </c>
      <c r="M34" s="2">
        <v>0</v>
      </c>
      <c r="O34" s="2">
        <v>0</v>
      </c>
      <c r="Q34" s="2">
        <v>6742683</v>
      </c>
      <c r="S34" s="2">
        <v>9218</v>
      </c>
      <c r="U34" s="2">
        <v>45282193837</v>
      </c>
      <c r="W34" s="2">
        <v>61755489036.229698</v>
      </c>
      <c r="Y34" s="5">
        <v>1.0429464843175515E-2</v>
      </c>
    </row>
    <row r="35" spans="1:25" x14ac:dyDescent="0.5">
      <c r="A35" s="1" t="s">
        <v>42</v>
      </c>
      <c r="C35" s="2">
        <v>8393430</v>
      </c>
      <c r="E35" s="2">
        <v>72632154553</v>
      </c>
      <c r="G35" s="2">
        <v>125085767344.745</v>
      </c>
      <c r="I35" s="2">
        <v>0</v>
      </c>
      <c r="K35" s="2">
        <v>0</v>
      </c>
      <c r="M35" s="2">
        <v>0</v>
      </c>
      <c r="O35" s="2">
        <v>0</v>
      </c>
      <c r="Q35" s="2">
        <v>8393430</v>
      </c>
      <c r="S35" s="2">
        <v>19220</v>
      </c>
      <c r="U35" s="2">
        <v>72632154553</v>
      </c>
      <c r="W35" s="2">
        <v>160287249041.00299</v>
      </c>
      <c r="Y35" s="5">
        <v>2.7069824152825141E-2</v>
      </c>
    </row>
    <row r="36" spans="1:25" x14ac:dyDescent="0.5">
      <c r="A36" s="1" t="s">
        <v>43</v>
      </c>
      <c r="C36" s="2">
        <v>7003000</v>
      </c>
      <c r="E36" s="2">
        <v>84295398751</v>
      </c>
      <c r="G36" s="2">
        <v>146440030802.57501</v>
      </c>
      <c r="I36" s="2">
        <v>0</v>
      </c>
      <c r="K36" s="2">
        <v>0</v>
      </c>
      <c r="M36" s="2">
        <v>0</v>
      </c>
      <c r="O36" s="2">
        <v>0</v>
      </c>
      <c r="Q36" s="2">
        <v>7003000</v>
      </c>
      <c r="S36" s="2">
        <v>25537</v>
      </c>
      <c r="U36" s="2">
        <v>84295398751</v>
      </c>
      <c r="W36" s="2">
        <v>177688827644.46201</v>
      </c>
      <c r="Y36" s="5">
        <v>3.0008658499259641E-2</v>
      </c>
    </row>
    <row r="37" spans="1:25" x14ac:dyDescent="0.5">
      <c r="A37" s="1" t="s">
        <v>44</v>
      </c>
      <c r="C37" s="2">
        <v>9833472</v>
      </c>
      <c r="E37" s="2">
        <v>154262432857</v>
      </c>
      <c r="G37" s="2">
        <v>242570089749.082</v>
      </c>
      <c r="I37" s="2">
        <v>0</v>
      </c>
      <c r="K37" s="2">
        <v>0</v>
      </c>
      <c r="M37" s="2">
        <v>0</v>
      </c>
      <c r="O37" s="2">
        <v>0</v>
      </c>
      <c r="Q37" s="2">
        <v>9833472</v>
      </c>
      <c r="S37" s="2">
        <v>30580</v>
      </c>
      <c r="U37" s="2">
        <v>154262432857</v>
      </c>
      <c r="W37" s="2">
        <v>298779286443.26398</v>
      </c>
      <c r="Y37" s="5">
        <v>5.0458803135717718E-2</v>
      </c>
    </row>
    <row r="38" spans="1:25" x14ac:dyDescent="0.5">
      <c r="A38" s="1" t="s">
        <v>45</v>
      </c>
      <c r="C38" s="2">
        <v>5000000</v>
      </c>
      <c r="E38" s="2">
        <v>14555137807</v>
      </c>
      <c r="G38" s="2">
        <v>52769432125</v>
      </c>
      <c r="I38" s="2">
        <v>0</v>
      </c>
      <c r="K38" s="2">
        <v>0</v>
      </c>
      <c r="M38" s="2">
        <v>0</v>
      </c>
      <c r="O38" s="2">
        <v>0</v>
      </c>
      <c r="Q38" s="2">
        <v>5000000</v>
      </c>
      <c r="S38" s="2">
        <v>14670</v>
      </c>
      <c r="U38" s="2">
        <v>14555137807</v>
      </c>
      <c r="W38" s="2">
        <v>72879643125</v>
      </c>
      <c r="Y38" s="5">
        <v>1.2308147625702471E-2</v>
      </c>
    </row>
    <row r="39" spans="1:25" x14ac:dyDescent="0.5">
      <c r="A39" s="1" t="s">
        <v>46</v>
      </c>
      <c r="C39" s="2">
        <v>9700000</v>
      </c>
      <c r="E39" s="2">
        <v>38869563667</v>
      </c>
      <c r="G39" s="2">
        <v>119499066701.25</v>
      </c>
      <c r="I39" s="2">
        <v>0</v>
      </c>
      <c r="K39" s="2">
        <v>0</v>
      </c>
      <c r="M39" s="2">
        <v>0</v>
      </c>
      <c r="O39" s="2">
        <v>0</v>
      </c>
      <c r="Q39" s="2">
        <v>9700000</v>
      </c>
      <c r="S39" s="2">
        <v>15580</v>
      </c>
      <c r="U39" s="2">
        <v>38869563667</v>
      </c>
      <c r="W39" s="2">
        <v>150156904525</v>
      </c>
      <c r="Y39" s="5">
        <v>2.5358979114954487E-2</v>
      </c>
    </row>
    <row r="40" spans="1:25" x14ac:dyDescent="0.5">
      <c r="A40" s="1" t="s">
        <v>47</v>
      </c>
      <c r="C40" s="2">
        <v>5100000</v>
      </c>
      <c r="E40" s="2">
        <v>13202268520</v>
      </c>
      <c r="G40" s="2">
        <v>45605666250</v>
      </c>
      <c r="I40" s="2">
        <v>0</v>
      </c>
      <c r="K40" s="2">
        <v>0</v>
      </c>
      <c r="M40" s="2">
        <v>0</v>
      </c>
      <c r="O40" s="2">
        <v>0</v>
      </c>
      <c r="Q40" s="2">
        <v>5100000</v>
      </c>
      <c r="S40" s="2">
        <v>12400</v>
      </c>
      <c r="U40" s="2">
        <v>13202268520</v>
      </c>
      <c r="W40" s="2">
        <v>62834473500</v>
      </c>
      <c r="Y40" s="5">
        <v>1.061168719631117E-2</v>
      </c>
    </row>
    <row r="41" spans="1:25" x14ac:dyDescent="0.5">
      <c r="A41" s="1" t="s">
        <v>48</v>
      </c>
      <c r="C41" s="2">
        <v>106530</v>
      </c>
      <c r="E41" s="2">
        <v>2514820684</v>
      </c>
      <c r="G41" s="2">
        <v>5186073554.8695002</v>
      </c>
      <c r="I41" s="2">
        <v>0</v>
      </c>
      <c r="K41" s="2">
        <v>0</v>
      </c>
      <c r="M41" s="2">
        <v>-106530</v>
      </c>
      <c r="O41" s="2">
        <v>5304600569</v>
      </c>
      <c r="Q41" s="2">
        <v>0</v>
      </c>
      <c r="S41" s="2">
        <v>0</v>
      </c>
      <c r="U41" s="2">
        <v>0</v>
      </c>
      <c r="W41" s="2">
        <v>0</v>
      </c>
      <c r="Y41" s="5">
        <v>0</v>
      </c>
    </row>
    <row r="42" spans="1:25" x14ac:dyDescent="0.5">
      <c r="A42" s="1" t="s">
        <v>49</v>
      </c>
      <c r="C42" s="2">
        <v>160</v>
      </c>
      <c r="E42" s="2">
        <v>808909807</v>
      </c>
      <c r="G42" s="2">
        <v>1007780970</v>
      </c>
      <c r="I42" s="2">
        <v>0</v>
      </c>
      <c r="K42" s="2">
        <v>0</v>
      </c>
      <c r="M42" s="2">
        <v>0</v>
      </c>
      <c r="O42" s="2">
        <v>0</v>
      </c>
      <c r="Q42" s="2">
        <v>160</v>
      </c>
      <c r="S42" s="2">
        <v>6300600</v>
      </c>
      <c r="U42" s="2">
        <v>808909807</v>
      </c>
      <c r="W42" s="2">
        <v>1007780970</v>
      </c>
      <c r="Y42" s="5">
        <v>1.7019727898308961E-4</v>
      </c>
    </row>
    <row r="43" spans="1:25" x14ac:dyDescent="0.5">
      <c r="A43" s="1" t="s">
        <v>50</v>
      </c>
      <c r="C43" s="2">
        <v>1500</v>
      </c>
      <c r="E43" s="2">
        <v>7558255621</v>
      </c>
      <c r="G43" s="2">
        <v>11427272361.0938</v>
      </c>
      <c r="I43" s="2">
        <v>0</v>
      </c>
      <c r="K43" s="2">
        <v>0</v>
      </c>
      <c r="M43" s="2">
        <v>0</v>
      </c>
      <c r="O43" s="2">
        <v>0</v>
      </c>
      <c r="Q43" s="2">
        <v>1500</v>
      </c>
      <c r="S43" s="2">
        <v>7905007</v>
      </c>
      <c r="U43" s="2">
        <v>7558255621</v>
      </c>
      <c r="W43" s="2">
        <v>11853805027.9688</v>
      </c>
      <c r="Y43" s="5">
        <v>2.0019085708240314E-3</v>
      </c>
    </row>
    <row r="44" spans="1:25" x14ac:dyDescent="0.5">
      <c r="A44" s="1" t="s">
        <v>51</v>
      </c>
      <c r="C44" s="2">
        <v>500</v>
      </c>
      <c r="E44" s="2">
        <v>2538465929</v>
      </c>
      <c r="G44" s="2">
        <v>3809090787.03125</v>
      </c>
      <c r="I44" s="2">
        <v>0</v>
      </c>
      <c r="K44" s="2">
        <v>0</v>
      </c>
      <c r="M44" s="2">
        <v>0</v>
      </c>
      <c r="O44" s="2">
        <v>0</v>
      </c>
      <c r="Q44" s="2">
        <v>500</v>
      </c>
      <c r="S44" s="2">
        <v>7959000</v>
      </c>
      <c r="U44" s="2">
        <v>2538465929</v>
      </c>
      <c r="W44" s="2">
        <v>3978256406.25</v>
      </c>
      <c r="Y44" s="5">
        <v>6.718606875865048E-4</v>
      </c>
    </row>
    <row r="45" spans="1:25" x14ac:dyDescent="0.5">
      <c r="A45" s="1" t="s">
        <v>52</v>
      </c>
      <c r="C45" s="2">
        <v>7460376</v>
      </c>
      <c r="E45" s="2">
        <v>61377372578</v>
      </c>
      <c r="G45" s="2">
        <v>93323832506.751007</v>
      </c>
      <c r="I45" s="2">
        <v>0</v>
      </c>
      <c r="K45" s="2">
        <v>0</v>
      </c>
      <c r="M45" s="2">
        <v>0</v>
      </c>
      <c r="O45" s="2">
        <v>0</v>
      </c>
      <c r="Q45" s="2">
        <v>7460376</v>
      </c>
      <c r="S45" s="2">
        <v>14775</v>
      </c>
      <c r="U45" s="2">
        <v>61377372578</v>
      </c>
      <c r="W45" s="2">
        <v>109520224407.248</v>
      </c>
      <c r="Y45" s="5">
        <v>1.8496126383226872E-2</v>
      </c>
    </row>
    <row r="46" spans="1:25" x14ac:dyDescent="0.5">
      <c r="A46" s="1" t="s">
        <v>53</v>
      </c>
      <c r="C46" s="2">
        <v>120000</v>
      </c>
      <c r="E46" s="2">
        <v>1502768579</v>
      </c>
      <c r="G46" s="2">
        <v>1587911799</v>
      </c>
      <c r="I46" s="2">
        <v>0</v>
      </c>
      <c r="K46" s="2">
        <v>0</v>
      </c>
      <c r="M46" s="2">
        <v>0</v>
      </c>
      <c r="O46" s="2">
        <v>0</v>
      </c>
      <c r="Q46" s="2">
        <v>120000</v>
      </c>
      <c r="S46" s="2">
        <v>14109</v>
      </c>
      <c r="U46" s="2">
        <v>1502768579</v>
      </c>
      <c r="W46" s="2">
        <v>1682223124.5</v>
      </c>
      <c r="Y46" s="5">
        <v>2.8409923084014095E-4</v>
      </c>
    </row>
    <row r="47" spans="1:25" x14ac:dyDescent="0.5">
      <c r="A47" s="1" t="s">
        <v>54</v>
      </c>
      <c r="C47" s="2">
        <v>1000000</v>
      </c>
      <c r="E47" s="2">
        <v>14326639341</v>
      </c>
      <c r="G47" s="2">
        <v>29780798137.5</v>
      </c>
      <c r="I47" s="2">
        <v>0</v>
      </c>
      <c r="K47" s="2">
        <v>0</v>
      </c>
      <c r="M47" s="2">
        <v>-1000000</v>
      </c>
      <c r="O47" s="2">
        <v>29072370349</v>
      </c>
      <c r="Q47" s="2">
        <v>0</v>
      </c>
      <c r="S47" s="2">
        <v>0</v>
      </c>
      <c r="U47" s="2">
        <v>0</v>
      </c>
      <c r="W47" s="2">
        <v>0</v>
      </c>
      <c r="Y47" s="5">
        <v>0</v>
      </c>
    </row>
    <row r="48" spans="1:25" x14ac:dyDescent="0.5">
      <c r="A48" s="1" t="s">
        <v>55</v>
      </c>
      <c r="C48" s="2">
        <v>516388</v>
      </c>
      <c r="E48" s="2">
        <v>46726248605</v>
      </c>
      <c r="G48" s="2">
        <v>45920361244.525002</v>
      </c>
      <c r="I48" s="2">
        <v>51489</v>
      </c>
      <c r="K48" s="2">
        <v>4898229663</v>
      </c>
      <c r="M48" s="2">
        <v>-10000</v>
      </c>
      <c r="O48" s="2">
        <v>837772452</v>
      </c>
      <c r="Q48" s="2">
        <v>557877</v>
      </c>
      <c r="S48" s="2">
        <v>95800</v>
      </c>
      <c r="U48" s="2">
        <v>50719611220</v>
      </c>
      <c r="W48" s="2">
        <v>53101902996.052498</v>
      </c>
      <c r="Y48" s="5">
        <v>8.9680195080009389E-3</v>
      </c>
    </row>
    <row r="49" spans="1:25" x14ac:dyDescent="0.5">
      <c r="A49" s="1" t="s">
        <v>56</v>
      </c>
      <c r="C49" s="2">
        <v>131387</v>
      </c>
      <c r="E49" s="2">
        <v>2626471588</v>
      </c>
      <c r="G49" s="2">
        <v>4049620340.8356099</v>
      </c>
      <c r="I49" s="2">
        <v>0</v>
      </c>
      <c r="K49" s="2">
        <v>0</v>
      </c>
      <c r="M49" s="2">
        <v>0</v>
      </c>
      <c r="O49" s="2">
        <v>0</v>
      </c>
      <c r="Q49" s="2">
        <v>131387</v>
      </c>
      <c r="S49" s="2">
        <v>33624</v>
      </c>
      <c r="U49" s="2">
        <v>2626471588</v>
      </c>
      <c r="W49" s="2">
        <v>4389427624.5207005</v>
      </c>
      <c r="Y49" s="5">
        <v>7.4130060025506329E-4</v>
      </c>
    </row>
    <row r="50" spans="1:25" x14ac:dyDescent="0.5">
      <c r="A50" s="1" t="s">
        <v>57</v>
      </c>
      <c r="C50" s="2">
        <v>6188312</v>
      </c>
      <c r="E50" s="2">
        <v>155952746155</v>
      </c>
      <c r="G50" s="2">
        <v>158480924055.707</v>
      </c>
      <c r="I50" s="2">
        <v>0</v>
      </c>
      <c r="K50" s="2">
        <v>0</v>
      </c>
      <c r="M50" s="2">
        <v>-388312</v>
      </c>
      <c r="O50" s="2">
        <v>10433782996</v>
      </c>
      <c r="Q50" s="2">
        <v>5800000</v>
      </c>
      <c r="S50" s="2">
        <v>42070</v>
      </c>
      <c r="U50" s="2">
        <v>146166826704</v>
      </c>
      <c r="W50" s="2">
        <v>242441311525</v>
      </c>
      <c r="Y50" s="5">
        <v>4.0944265433635413E-2</v>
      </c>
    </row>
    <row r="51" spans="1:25" x14ac:dyDescent="0.5">
      <c r="A51" s="1" t="s">
        <v>58</v>
      </c>
      <c r="C51" s="2">
        <v>12555028</v>
      </c>
      <c r="E51" s="2">
        <v>246853395129</v>
      </c>
      <c r="G51" s="2">
        <v>285766278570.61902</v>
      </c>
      <c r="I51" s="2">
        <v>0</v>
      </c>
      <c r="K51" s="2">
        <v>0</v>
      </c>
      <c r="M51" s="2">
        <v>0</v>
      </c>
      <c r="O51" s="2">
        <v>0</v>
      </c>
      <c r="Q51" s="2">
        <v>12555028</v>
      </c>
      <c r="S51" s="2">
        <v>30910</v>
      </c>
      <c r="U51" s="2">
        <v>246853395129</v>
      </c>
      <c r="W51" s="2">
        <v>385587378671.98499</v>
      </c>
      <c r="Y51" s="5">
        <v>6.5119231870585978E-2</v>
      </c>
    </row>
    <row r="52" spans="1:25" x14ac:dyDescent="0.5">
      <c r="A52" s="1" t="s">
        <v>59</v>
      </c>
      <c r="C52" s="2">
        <v>5496583</v>
      </c>
      <c r="E52" s="2">
        <v>169716079345</v>
      </c>
      <c r="G52" s="2">
        <v>217912774180.51001</v>
      </c>
      <c r="I52" s="2">
        <v>400000</v>
      </c>
      <c r="K52" s="2">
        <v>17608353435</v>
      </c>
      <c r="M52" s="2">
        <v>0</v>
      </c>
      <c r="O52" s="2">
        <v>0</v>
      </c>
      <c r="Q52" s="2">
        <v>5896583</v>
      </c>
      <c r="S52" s="2">
        <v>44550</v>
      </c>
      <c r="U52" s="2">
        <v>187324432780</v>
      </c>
      <c r="W52" s="2">
        <v>261008255245.38199</v>
      </c>
      <c r="Y52" s="5">
        <v>4.4079910374659824E-2</v>
      </c>
    </row>
    <row r="53" spans="1:25" x14ac:dyDescent="0.5">
      <c r="A53" s="1" t="s">
        <v>60</v>
      </c>
      <c r="C53" s="2">
        <v>14772038</v>
      </c>
      <c r="E53" s="2">
        <v>26234800005</v>
      </c>
      <c r="G53" s="2">
        <v>136029330455.02</v>
      </c>
      <c r="I53" s="2">
        <v>0</v>
      </c>
      <c r="K53" s="2">
        <v>0</v>
      </c>
      <c r="M53" s="2">
        <v>0</v>
      </c>
      <c r="O53" s="2">
        <v>0</v>
      </c>
      <c r="Q53" s="2">
        <v>14772038</v>
      </c>
      <c r="S53" s="2">
        <v>12270</v>
      </c>
      <c r="U53" s="2">
        <v>26234800005</v>
      </c>
      <c r="W53" s="2">
        <v>180090621998.608</v>
      </c>
      <c r="Y53" s="5">
        <v>3.0414281224753849E-2</v>
      </c>
    </row>
    <row r="54" spans="1:25" x14ac:dyDescent="0.5">
      <c r="A54" s="1" t="s">
        <v>61</v>
      </c>
      <c r="C54" s="2">
        <v>10954702</v>
      </c>
      <c r="E54" s="2">
        <v>32550613559</v>
      </c>
      <c r="G54" s="2">
        <v>91614457511.318207</v>
      </c>
      <c r="I54" s="2">
        <v>821603</v>
      </c>
      <c r="K54" s="2">
        <v>0</v>
      </c>
      <c r="M54" s="2">
        <v>0</v>
      </c>
      <c r="O54" s="2">
        <v>0</v>
      </c>
      <c r="Q54" s="2">
        <v>11776305</v>
      </c>
      <c r="S54" s="2">
        <v>6300</v>
      </c>
      <c r="U54" s="2">
        <v>29642415335</v>
      </c>
      <c r="W54" s="2">
        <v>73714973498.381195</v>
      </c>
      <c r="Y54" s="5">
        <v>1.2449220895424372E-2</v>
      </c>
    </row>
    <row r="55" spans="1:25" x14ac:dyDescent="0.5">
      <c r="A55" s="1" t="s">
        <v>62</v>
      </c>
      <c r="C55" s="2">
        <v>200000</v>
      </c>
      <c r="E55" s="2">
        <v>2736137030</v>
      </c>
      <c r="G55" s="2">
        <v>4138888090</v>
      </c>
      <c r="I55" s="2">
        <v>0</v>
      </c>
      <c r="K55" s="2">
        <v>0</v>
      </c>
      <c r="M55" s="2">
        <v>-200000</v>
      </c>
      <c r="O55" s="2">
        <v>4469156576</v>
      </c>
      <c r="Q55" s="2">
        <v>0</v>
      </c>
      <c r="S55" s="2">
        <v>0</v>
      </c>
      <c r="U55" s="2">
        <v>0</v>
      </c>
      <c r="W55" s="2">
        <v>0</v>
      </c>
      <c r="Y55" s="5">
        <v>0</v>
      </c>
    </row>
    <row r="56" spans="1:25" x14ac:dyDescent="0.5">
      <c r="A56" s="1" t="s">
        <v>63</v>
      </c>
      <c r="C56" s="2">
        <v>1856130</v>
      </c>
      <c r="E56" s="2">
        <v>15734995213</v>
      </c>
      <c r="G56" s="2">
        <v>30396558748.992699</v>
      </c>
      <c r="I56" s="2">
        <v>0</v>
      </c>
      <c r="K56" s="2">
        <v>0</v>
      </c>
      <c r="M56" s="2">
        <v>0</v>
      </c>
      <c r="O56" s="2">
        <v>0</v>
      </c>
      <c r="Q56" s="2">
        <v>1856130</v>
      </c>
      <c r="S56" s="2">
        <v>22860</v>
      </c>
      <c r="U56" s="2">
        <v>15734995213</v>
      </c>
      <c r="W56" s="2">
        <v>42159042167.332497</v>
      </c>
      <c r="Y56" s="5">
        <v>7.1199541120659663E-3</v>
      </c>
    </row>
    <row r="57" spans="1:25" x14ac:dyDescent="0.5">
      <c r="A57" s="1" t="s">
        <v>64</v>
      </c>
      <c r="C57" s="2">
        <v>11913881</v>
      </c>
      <c r="E57" s="2">
        <v>235691587663</v>
      </c>
      <c r="G57" s="2">
        <v>282560724893.14899</v>
      </c>
      <c r="I57" s="2">
        <v>0</v>
      </c>
      <c r="K57" s="2">
        <v>0</v>
      </c>
      <c r="M57" s="2">
        <v>0</v>
      </c>
      <c r="O57" s="2">
        <v>0</v>
      </c>
      <c r="Q57" s="2">
        <v>11913881</v>
      </c>
      <c r="S57" s="2">
        <v>29960</v>
      </c>
      <c r="U57" s="2">
        <v>235691587663</v>
      </c>
      <c r="W57" s="2">
        <v>354650997813.10199</v>
      </c>
      <c r="Y57" s="5">
        <v>5.989459675590781E-2</v>
      </c>
    </row>
    <row r="58" spans="1:25" x14ac:dyDescent="0.5">
      <c r="A58" s="1" t="s">
        <v>65</v>
      </c>
      <c r="C58" s="2">
        <v>452024</v>
      </c>
      <c r="E58" s="2">
        <v>7468632917</v>
      </c>
      <c r="G58" s="2">
        <v>22103706369.061501</v>
      </c>
      <c r="I58" s="2">
        <v>0</v>
      </c>
      <c r="K58" s="2">
        <v>0</v>
      </c>
      <c r="M58" s="2">
        <v>0</v>
      </c>
      <c r="O58" s="2">
        <v>0</v>
      </c>
      <c r="Q58" s="2">
        <v>452024</v>
      </c>
      <c r="S58" s="2">
        <v>58900</v>
      </c>
      <c r="U58" s="2">
        <v>7468632917</v>
      </c>
      <c r="W58" s="2">
        <v>26453485830.290001</v>
      </c>
      <c r="Y58" s="5">
        <v>4.4675494397687183E-3</v>
      </c>
    </row>
    <row r="59" spans="1:25" x14ac:dyDescent="0.5">
      <c r="A59" s="1" t="s">
        <v>66</v>
      </c>
      <c r="C59" s="2">
        <v>2000000</v>
      </c>
      <c r="E59" s="2">
        <v>13383315869</v>
      </c>
      <c r="G59" s="2">
        <v>30507110600</v>
      </c>
      <c r="I59" s="2">
        <v>0</v>
      </c>
      <c r="K59" s="2">
        <v>0</v>
      </c>
      <c r="M59" s="2">
        <v>0</v>
      </c>
      <c r="O59" s="2">
        <v>0</v>
      </c>
      <c r="Q59" s="2">
        <v>2000000</v>
      </c>
      <c r="S59" s="2">
        <v>16560</v>
      </c>
      <c r="U59" s="2">
        <v>13383315869</v>
      </c>
      <c r="W59" s="2">
        <v>32907618000</v>
      </c>
      <c r="Y59" s="5">
        <v>5.5575439585993985E-3</v>
      </c>
    </row>
    <row r="60" spans="1:25" x14ac:dyDescent="0.5">
      <c r="A60" s="1" t="s">
        <v>67</v>
      </c>
      <c r="C60" s="2">
        <v>9442928</v>
      </c>
      <c r="E60" s="2">
        <v>25960132850</v>
      </c>
      <c r="G60" s="2">
        <v>129223453962.907</v>
      </c>
      <c r="I60" s="2">
        <v>0</v>
      </c>
      <c r="K60" s="2">
        <v>0</v>
      </c>
      <c r="M60" s="2">
        <v>0</v>
      </c>
      <c r="O60" s="2">
        <v>0</v>
      </c>
      <c r="Q60" s="2">
        <v>9442928</v>
      </c>
      <c r="S60" s="2">
        <v>21610</v>
      </c>
      <c r="U60" s="2">
        <v>25960132850</v>
      </c>
      <c r="W60" s="2">
        <v>202753128594.96201</v>
      </c>
      <c r="Y60" s="5">
        <v>3.4241597945802643E-2</v>
      </c>
    </row>
    <row r="61" spans="1:25" x14ac:dyDescent="0.5">
      <c r="A61" s="1" t="s">
        <v>68</v>
      </c>
      <c r="C61" s="2">
        <v>354727</v>
      </c>
      <c r="E61" s="2">
        <v>16156945036</v>
      </c>
      <c r="G61" s="2">
        <v>20536691380.439098</v>
      </c>
      <c r="I61" s="2">
        <v>0</v>
      </c>
      <c r="K61" s="2">
        <v>0</v>
      </c>
      <c r="M61" s="2">
        <v>-354727</v>
      </c>
      <c r="O61" s="2">
        <v>19878900384</v>
      </c>
      <c r="Q61" s="2">
        <v>0</v>
      </c>
      <c r="S61" s="2">
        <v>0</v>
      </c>
      <c r="U61" s="2">
        <v>0</v>
      </c>
      <c r="W61" s="2">
        <v>0</v>
      </c>
      <c r="Y61" s="5">
        <v>0</v>
      </c>
    </row>
    <row r="62" spans="1:25" x14ac:dyDescent="0.5">
      <c r="A62" s="1" t="s">
        <v>69</v>
      </c>
      <c r="C62" s="2">
        <v>7698575</v>
      </c>
      <c r="E62" s="2">
        <v>46866261272</v>
      </c>
      <c r="G62" s="2">
        <v>115571881976.959</v>
      </c>
      <c r="I62" s="2">
        <v>0</v>
      </c>
      <c r="K62" s="2">
        <v>0</v>
      </c>
      <c r="M62" s="2">
        <v>-813052</v>
      </c>
      <c r="O62" s="2">
        <v>13178417285</v>
      </c>
      <c r="Q62" s="2">
        <v>6885523</v>
      </c>
      <c r="S62" s="2">
        <v>18840</v>
      </c>
      <c r="U62" s="2">
        <v>41916681976</v>
      </c>
      <c r="W62" s="2">
        <v>128891402958.08501</v>
      </c>
      <c r="Y62" s="5">
        <v>2.1767593079058654E-2</v>
      </c>
    </row>
    <row r="63" spans="1:25" x14ac:dyDescent="0.5">
      <c r="A63" s="1" t="s">
        <v>70</v>
      </c>
      <c r="C63" s="2">
        <v>567741</v>
      </c>
      <c r="E63" s="2">
        <v>3166499606</v>
      </c>
      <c r="G63" s="2">
        <v>38729438474.020203</v>
      </c>
      <c r="I63" s="2">
        <v>0</v>
      </c>
      <c r="K63" s="2">
        <v>0</v>
      </c>
      <c r="M63" s="2">
        <v>0</v>
      </c>
      <c r="O63" s="2">
        <v>0</v>
      </c>
      <c r="Q63" s="2">
        <v>567741</v>
      </c>
      <c r="S63" s="2">
        <v>73670</v>
      </c>
      <c r="U63" s="2">
        <v>3166499606</v>
      </c>
      <c r="W63" s="2">
        <v>41557273582.898598</v>
      </c>
      <c r="Y63" s="5">
        <v>7.0183255055562051E-3</v>
      </c>
    </row>
    <row r="64" spans="1:25" x14ac:dyDescent="0.5">
      <c r="A64" s="1" t="s">
        <v>71</v>
      </c>
      <c r="C64" s="2">
        <v>0</v>
      </c>
      <c r="E64" s="2">
        <v>0</v>
      </c>
      <c r="G64" s="2">
        <v>0</v>
      </c>
      <c r="I64" s="2">
        <v>1917072</v>
      </c>
      <c r="K64" s="2">
        <v>0</v>
      </c>
      <c r="M64" s="2">
        <v>0</v>
      </c>
      <c r="O64" s="2">
        <v>0</v>
      </c>
      <c r="Q64" s="2">
        <v>1917072</v>
      </c>
      <c r="S64" s="2">
        <v>5300</v>
      </c>
      <c r="U64" s="2">
        <v>2908198224</v>
      </c>
      <c r="W64" s="2">
        <v>10095327511.74</v>
      </c>
      <c r="Y64" s="5">
        <v>1.704931254001822E-3</v>
      </c>
    </row>
    <row r="65" spans="1:25" x14ac:dyDescent="0.5">
      <c r="A65" s="1" t="s">
        <v>72</v>
      </c>
      <c r="C65" s="2">
        <v>0</v>
      </c>
      <c r="E65" s="2">
        <v>0</v>
      </c>
      <c r="G65" s="2">
        <v>0</v>
      </c>
      <c r="I65" s="2">
        <v>100000</v>
      </c>
      <c r="K65" s="2">
        <v>1342957344</v>
      </c>
      <c r="M65" s="2">
        <v>0</v>
      </c>
      <c r="O65" s="2">
        <v>0</v>
      </c>
      <c r="Q65" s="2">
        <v>100000</v>
      </c>
      <c r="S65" s="2">
        <v>17620</v>
      </c>
      <c r="U65" s="2">
        <v>1342957345</v>
      </c>
      <c r="W65" s="2">
        <v>1750701175</v>
      </c>
      <c r="Y65" s="5">
        <v>2.9566402340133275E-4</v>
      </c>
    </row>
    <row r="66" spans="1:25" x14ac:dyDescent="0.5">
      <c r="A66" s="1" t="s">
        <v>73</v>
      </c>
      <c r="C66" s="2">
        <v>0</v>
      </c>
      <c r="E66" s="2">
        <v>0</v>
      </c>
      <c r="G66" s="2">
        <v>0</v>
      </c>
      <c r="I66" s="2">
        <v>1580040</v>
      </c>
      <c r="K66" s="2">
        <v>103000093116</v>
      </c>
      <c r="M66" s="2">
        <v>0</v>
      </c>
      <c r="O66" s="2">
        <v>0</v>
      </c>
      <c r="Q66" s="2">
        <v>1580040</v>
      </c>
      <c r="S66" s="2">
        <v>93684</v>
      </c>
      <c r="U66" s="2">
        <v>103000093116</v>
      </c>
      <c r="W66" s="2">
        <v>147075260463.05399</v>
      </c>
      <c r="Y66" s="5">
        <v>2.4838541192676984E-2</v>
      </c>
    </row>
    <row r="67" spans="1:25" x14ac:dyDescent="0.5">
      <c r="A67" s="1" t="s">
        <v>74</v>
      </c>
      <c r="C67" s="2">
        <v>0</v>
      </c>
      <c r="E67" s="2">
        <v>0</v>
      </c>
      <c r="G67" s="2">
        <v>0</v>
      </c>
      <c r="I67" s="2">
        <v>170400</v>
      </c>
      <c r="K67" s="2">
        <v>6884987052</v>
      </c>
      <c r="M67" s="2">
        <v>0</v>
      </c>
      <c r="O67" s="2">
        <v>0</v>
      </c>
      <c r="Q67" s="2">
        <v>170400</v>
      </c>
      <c r="S67" s="2">
        <v>47549</v>
      </c>
      <c r="U67" s="2">
        <v>6884987052</v>
      </c>
      <c r="W67" s="2">
        <v>8050393283.1899996</v>
      </c>
      <c r="Y67" s="5">
        <v>1.359576209841191E-3</v>
      </c>
    </row>
    <row r="68" spans="1:25" ht="22.5" thickBot="1" x14ac:dyDescent="0.55000000000000004">
      <c r="E68" s="4">
        <f>SUM(E9:E67)</f>
        <v>2795235823493</v>
      </c>
      <c r="G68" s="4">
        <f>SUM(G9:G67)</f>
        <v>4715442221548.752</v>
      </c>
      <c r="K68" s="4">
        <f>SUM(K9:K67)</f>
        <v>135675940756</v>
      </c>
      <c r="O68" s="4">
        <f>SUM(O9:O67)</f>
        <v>269138449479</v>
      </c>
      <c r="U68" s="4">
        <f>SUM(U9:U67)</f>
        <v>2781304175579</v>
      </c>
      <c r="W68" s="4">
        <f>SUM(W9:W67)</f>
        <v>5865973193238.7012</v>
      </c>
      <c r="Y68" s="7">
        <f>SUM(Y9:Y67)</f>
        <v>0.99066434651665669</v>
      </c>
    </row>
    <row r="69" spans="1:25" ht="22.5" thickTop="1" x14ac:dyDescent="0.5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workbookViewId="0">
      <selection activeCell="AI19" sqref="AI19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6.8554687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6.85546875" style="1" bestFit="1" customWidth="1"/>
    <col min="30" max="30" width="1" style="1" customWidth="1"/>
    <col min="31" max="31" width="20.28515625" style="1" customWidth="1"/>
    <col min="32" max="32" width="1" style="1" customWidth="1"/>
    <col min="33" max="33" width="16.5703125" style="1" customWidth="1"/>
    <col min="34" max="34" width="1" style="1" customWidth="1"/>
    <col min="35" max="35" width="20" style="1" customWidth="1"/>
    <col min="36" max="36" width="1" style="1" customWidth="1"/>
    <col min="37" max="37" width="30.8554687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2.5" x14ac:dyDescent="0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22.5" x14ac:dyDescent="0.5">
      <c r="A6" s="10" t="s">
        <v>76</v>
      </c>
      <c r="B6" s="10" t="s">
        <v>76</v>
      </c>
      <c r="C6" s="10" t="s">
        <v>76</v>
      </c>
      <c r="D6" s="10" t="s">
        <v>76</v>
      </c>
      <c r="E6" s="10" t="s">
        <v>76</v>
      </c>
      <c r="F6" s="10" t="s">
        <v>76</v>
      </c>
      <c r="G6" s="10" t="s">
        <v>76</v>
      </c>
      <c r="H6" s="10" t="s">
        <v>76</v>
      </c>
      <c r="I6" s="10" t="s">
        <v>76</v>
      </c>
      <c r="J6" s="10" t="s">
        <v>76</v>
      </c>
      <c r="K6" s="10" t="s">
        <v>76</v>
      </c>
      <c r="L6" s="10" t="s">
        <v>76</v>
      </c>
      <c r="M6" s="10" t="s">
        <v>76</v>
      </c>
      <c r="O6" s="10" t="s">
        <v>227</v>
      </c>
      <c r="P6" s="10" t="s">
        <v>4</v>
      </c>
      <c r="Q6" s="10" t="s">
        <v>4</v>
      </c>
      <c r="R6" s="10" t="s">
        <v>4</v>
      </c>
      <c r="S6" s="10" t="s">
        <v>4</v>
      </c>
      <c r="U6" s="10" t="s">
        <v>5</v>
      </c>
      <c r="V6" s="10" t="s">
        <v>5</v>
      </c>
      <c r="W6" s="10" t="s">
        <v>5</v>
      </c>
      <c r="X6" s="10" t="s">
        <v>5</v>
      </c>
      <c r="Y6" s="10" t="s">
        <v>5</v>
      </c>
      <c r="Z6" s="10" t="s">
        <v>5</v>
      </c>
      <c r="AA6" s="10" t="s">
        <v>5</v>
      </c>
      <c r="AC6" s="10" t="s">
        <v>6</v>
      </c>
      <c r="AD6" s="10" t="s">
        <v>6</v>
      </c>
      <c r="AE6" s="10" t="s">
        <v>6</v>
      </c>
      <c r="AF6" s="10" t="s">
        <v>6</v>
      </c>
      <c r="AG6" s="10" t="s">
        <v>6</v>
      </c>
      <c r="AH6" s="10" t="s">
        <v>6</v>
      </c>
      <c r="AI6" s="10" t="s">
        <v>6</v>
      </c>
      <c r="AJ6" s="10" t="s">
        <v>6</v>
      </c>
      <c r="AK6" s="10" t="s">
        <v>6</v>
      </c>
    </row>
    <row r="7" spans="1:37" ht="22.5" x14ac:dyDescent="0.5">
      <c r="A7" s="11" t="s">
        <v>77</v>
      </c>
      <c r="C7" s="11" t="s">
        <v>78</v>
      </c>
      <c r="E7" s="11" t="s">
        <v>79</v>
      </c>
      <c r="G7" s="11" t="s">
        <v>80</v>
      </c>
      <c r="I7" s="11" t="s">
        <v>81</v>
      </c>
      <c r="K7" s="11" t="s">
        <v>82</v>
      </c>
      <c r="M7" s="11" t="s">
        <v>75</v>
      </c>
      <c r="O7" s="11" t="s">
        <v>7</v>
      </c>
      <c r="Q7" s="11" t="s">
        <v>8</v>
      </c>
      <c r="S7" s="11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1" t="s">
        <v>7</v>
      </c>
      <c r="AE7" s="11" t="s">
        <v>83</v>
      </c>
      <c r="AG7" s="11" t="s">
        <v>8</v>
      </c>
      <c r="AI7" s="11" t="s">
        <v>9</v>
      </c>
      <c r="AK7" s="11" t="s">
        <v>13</v>
      </c>
    </row>
    <row r="8" spans="1:37" ht="22.5" x14ac:dyDescent="0.5">
      <c r="A8" s="10" t="s">
        <v>77</v>
      </c>
      <c r="C8" s="10" t="s">
        <v>78</v>
      </c>
      <c r="E8" s="10" t="s">
        <v>79</v>
      </c>
      <c r="G8" s="10" t="s">
        <v>80</v>
      </c>
      <c r="I8" s="10" t="s">
        <v>81</v>
      </c>
      <c r="K8" s="10" t="s">
        <v>82</v>
      </c>
      <c r="M8" s="10" t="s">
        <v>75</v>
      </c>
      <c r="O8" s="10" t="s">
        <v>7</v>
      </c>
      <c r="Q8" s="10" t="s">
        <v>8</v>
      </c>
      <c r="S8" s="10" t="s">
        <v>9</v>
      </c>
      <c r="U8" s="13" t="s">
        <v>7</v>
      </c>
      <c r="W8" s="13" t="s">
        <v>8</v>
      </c>
      <c r="Y8" s="13" t="s">
        <v>7</v>
      </c>
      <c r="AA8" s="13" t="s">
        <v>14</v>
      </c>
      <c r="AC8" s="10" t="s">
        <v>7</v>
      </c>
      <c r="AE8" s="10" t="s">
        <v>83</v>
      </c>
      <c r="AG8" s="10" t="s">
        <v>8</v>
      </c>
      <c r="AI8" s="10" t="s">
        <v>9</v>
      </c>
      <c r="AK8" s="10" t="s">
        <v>13</v>
      </c>
    </row>
    <row r="9" spans="1:37" x14ac:dyDescent="0.5">
      <c r="A9" s="1" t="s">
        <v>84</v>
      </c>
      <c r="C9" s="1" t="s">
        <v>85</v>
      </c>
      <c r="E9" s="1" t="s">
        <v>85</v>
      </c>
      <c r="G9" s="1" t="s">
        <v>86</v>
      </c>
      <c r="I9" s="1" t="s">
        <v>87</v>
      </c>
      <c r="K9" s="2">
        <v>20</v>
      </c>
      <c r="M9" s="2">
        <v>20</v>
      </c>
      <c r="O9" s="2">
        <v>6250</v>
      </c>
      <c r="Q9" s="2">
        <v>6254531250</v>
      </c>
      <c r="S9" s="2">
        <v>6373844531</v>
      </c>
      <c r="U9" s="2">
        <v>0</v>
      </c>
      <c r="W9" s="2">
        <v>0</v>
      </c>
      <c r="Y9" s="2">
        <v>6250</v>
      </c>
      <c r="AA9" s="2">
        <v>6323667336</v>
      </c>
      <c r="AC9" s="2">
        <v>0</v>
      </c>
      <c r="AE9" s="2">
        <v>0</v>
      </c>
      <c r="AG9" s="2">
        <v>0</v>
      </c>
      <c r="AI9" s="2">
        <v>0</v>
      </c>
      <c r="AK9" s="1" t="s">
        <v>16</v>
      </c>
    </row>
    <row r="10" spans="1:37" x14ac:dyDescent="0.5">
      <c r="A10" s="1" t="s">
        <v>88</v>
      </c>
      <c r="C10" s="1" t="s">
        <v>85</v>
      </c>
      <c r="E10" s="1" t="s">
        <v>85</v>
      </c>
      <c r="G10" s="1" t="s">
        <v>89</v>
      </c>
      <c r="I10" s="1" t="s">
        <v>90</v>
      </c>
      <c r="K10" s="2">
        <v>0</v>
      </c>
      <c r="M10" s="2">
        <v>0</v>
      </c>
      <c r="O10" s="2">
        <v>25666</v>
      </c>
      <c r="Q10" s="2">
        <v>20128033481</v>
      </c>
      <c r="S10" s="2">
        <v>21954207054</v>
      </c>
      <c r="U10" s="2">
        <v>0</v>
      </c>
      <c r="W10" s="2">
        <v>0</v>
      </c>
      <c r="Y10" s="2">
        <v>25666</v>
      </c>
      <c r="AA10" s="2">
        <v>22288035534</v>
      </c>
      <c r="AC10" s="2">
        <v>0</v>
      </c>
      <c r="AE10" s="2">
        <v>0</v>
      </c>
      <c r="AG10" s="2">
        <v>0</v>
      </c>
      <c r="AI10" s="2">
        <v>0</v>
      </c>
      <c r="AK10" s="1" t="s">
        <v>16</v>
      </c>
    </row>
    <row r="11" spans="1:37" x14ac:dyDescent="0.5">
      <c r="A11" s="1" t="s">
        <v>91</v>
      </c>
      <c r="C11" s="1" t="s">
        <v>85</v>
      </c>
      <c r="E11" s="1" t="s">
        <v>85</v>
      </c>
      <c r="G11" s="1" t="s">
        <v>92</v>
      </c>
      <c r="I11" s="1" t="s">
        <v>93</v>
      </c>
      <c r="K11" s="2">
        <v>0</v>
      </c>
      <c r="M11" s="2">
        <v>0</v>
      </c>
      <c r="O11" s="2">
        <v>20981</v>
      </c>
      <c r="Q11" s="2">
        <v>19557069254</v>
      </c>
      <c r="S11" s="2">
        <v>20557779113</v>
      </c>
      <c r="U11" s="2">
        <v>0</v>
      </c>
      <c r="W11" s="2">
        <v>0</v>
      </c>
      <c r="Y11" s="2">
        <v>20981</v>
      </c>
      <c r="AA11" s="2">
        <v>20749049198</v>
      </c>
      <c r="AC11" s="2">
        <v>0</v>
      </c>
      <c r="AE11" s="2">
        <v>0</v>
      </c>
      <c r="AG11" s="2">
        <v>0</v>
      </c>
      <c r="AI11" s="2">
        <v>0</v>
      </c>
      <c r="AK11" s="1" t="s">
        <v>16</v>
      </c>
    </row>
    <row r="12" spans="1:37" x14ac:dyDescent="0.5">
      <c r="A12" s="1" t="s">
        <v>94</v>
      </c>
      <c r="C12" s="1" t="s">
        <v>85</v>
      </c>
      <c r="E12" s="1" t="s">
        <v>85</v>
      </c>
      <c r="G12" s="1" t="s">
        <v>95</v>
      </c>
      <c r="I12" s="1" t="s">
        <v>96</v>
      </c>
      <c r="K12" s="2">
        <v>0</v>
      </c>
      <c r="M12" s="2">
        <v>0</v>
      </c>
      <c r="O12" s="2">
        <v>2211</v>
      </c>
      <c r="Q12" s="2">
        <v>1747111897</v>
      </c>
      <c r="S12" s="2">
        <v>1906641858</v>
      </c>
      <c r="U12" s="2">
        <v>0</v>
      </c>
      <c r="W12" s="2">
        <v>0</v>
      </c>
      <c r="Y12" s="2">
        <v>2211</v>
      </c>
      <c r="AA12" s="2">
        <v>1932063751</v>
      </c>
      <c r="AC12" s="2">
        <v>0</v>
      </c>
      <c r="AE12" s="2">
        <v>0</v>
      </c>
      <c r="AG12" s="2">
        <v>0</v>
      </c>
      <c r="AI12" s="2">
        <v>0</v>
      </c>
      <c r="AK12" s="1" t="s">
        <v>16</v>
      </c>
    </row>
    <row r="13" spans="1:37" x14ac:dyDescent="0.5">
      <c r="A13" s="1" t="s">
        <v>97</v>
      </c>
      <c r="C13" s="1" t="s">
        <v>85</v>
      </c>
      <c r="E13" s="1" t="s">
        <v>85</v>
      </c>
      <c r="G13" s="1" t="s">
        <v>98</v>
      </c>
      <c r="I13" s="1" t="s">
        <v>99</v>
      </c>
      <c r="K13" s="2">
        <v>0</v>
      </c>
      <c r="M13" s="2">
        <v>0</v>
      </c>
      <c r="O13" s="2">
        <v>7339</v>
      </c>
      <c r="Q13" s="2">
        <v>5693072322</v>
      </c>
      <c r="S13" s="2">
        <v>6273707684</v>
      </c>
      <c r="U13" s="2">
        <v>0</v>
      </c>
      <c r="W13" s="2">
        <v>0</v>
      </c>
      <c r="Y13" s="2">
        <v>7339</v>
      </c>
      <c r="AA13" s="2">
        <v>6291318094</v>
      </c>
      <c r="AC13" s="2">
        <v>0</v>
      </c>
      <c r="AE13" s="2">
        <v>0</v>
      </c>
      <c r="AG13" s="2">
        <v>0</v>
      </c>
      <c r="AI13" s="2">
        <v>0</v>
      </c>
      <c r="AK13" s="1" t="s">
        <v>16</v>
      </c>
    </row>
    <row r="14" spans="1:37" x14ac:dyDescent="0.5">
      <c r="A14" s="1" t="s">
        <v>100</v>
      </c>
      <c r="C14" s="1" t="s">
        <v>85</v>
      </c>
      <c r="E14" s="1" t="s">
        <v>85</v>
      </c>
      <c r="G14" s="1" t="s">
        <v>101</v>
      </c>
      <c r="I14" s="1" t="s">
        <v>102</v>
      </c>
      <c r="K14" s="2">
        <v>0</v>
      </c>
      <c r="M14" s="2">
        <v>0</v>
      </c>
      <c r="O14" s="2">
        <v>1418</v>
      </c>
      <c r="Q14" s="2">
        <v>1274287187</v>
      </c>
      <c r="S14" s="2">
        <v>1356203017</v>
      </c>
      <c r="U14" s="2">
        <v>0</v>
      </c>
      <c r="W14" s="2">
        <v>0</v>
      </c>
      <c r="Y14" s="2">
        <v>1418</v>
      </c>
      <c r="AA14" s="2">
        <v>1373644094</v>
      </c>
      <c r="AC14" s="2">
        <v>0</v>
      </c>
      <c r="AE14" s="2">
        <v>0</v>
      </c>
      <c r="AG14" s="2">
        <v>0</v>
      </c>
      <c r="AI14" s="2">
        <v>0</v>
      </c>
      <c r="AK14" s="1" t="s">
        <v>16</v>
      </c>
    </row>
    <row r="15" spans="1:37" x14ac:dyDescent="0.5">
      <c r="A15" s="1" t="s">
        <v>103</v>
      </c>
      <c r="C15" s="1" t="s">
        <v>85</v>
      </c>
      <c r="E15" s="1" t="s">
        <v>85</v>
      </c>
      <c r="G15" s="1" t="s">
        <v>104</v>
      </c>
      <c r="I15" s="1" t="s">
        <v>105</v>
      </c>
      <c r="K15" s="2">
        <v>0</v>
      </c>
      <c r="M15" s="2">
        <v>0</v>
      </c>
      <c r="O15" s="2">
        <v>30224</v>
      </c>
      <c r="Q15" s="2">
        <v>27996158629</v>
      </c>
      <c r="S15" s="2">
        <v>29529569819</v>
      </c>
      <c r="U15" s="2">
        <v>0</v>
      </c>
      <c r="W15" s="2">
        <v>0</v>
      </c>
      <c r="Y15" s="2">
        <v>30224</v>
      </c>
      <c r="AA15" s="2">
        <v>29830727612</v>
      </c>
      <c r="AC15" s="2">
        <v>0</v>
      </c>
      <c r="AE15" s="2">
        <v>0</v>
      </c>
      <c r="AG15" s="2">
        <v>0</v>
      </c>
      <c r="AI15" s="2">
        <v>0</v>
      </c>
      <c r="AK15" s="1" t="s">
        <v>16</v>
      </c>
    </row>
    <row r="16" spans="1:37" x14ac:dyDescent="0.5">
      <c r="A16" s="1" t="s">
        <v>106</v>
      </c>
      <c r="C16" s="1" t="s">
        <v>85</v>
      </c>
      <c r="E16" s="1" t="s">
        <v>85</v>
      </c>
      <c r="G16" s="1" t="s">
        <v>107</v>
      </c>
      <c r="I16" s="1" t="s">
        <v>108</v>
      </c>
      <c r="K16" s="2">
        <v>0</v>
      </c>
      <c r="M16" s="2">
        <v>0</v>
      </c>
      <c r="O16" s="2">
        <v>147820</v>
      </c>
      <c r="Q16" s="2">
        <v>132708090827</v>
      </c>
      <c r="S16" s="2">
        <v>139975685907</v>
      </c>
      <c r="U16" s="2">
        <v>0</v>
      </c>
      <c r="W16" s="2">
        <v>0</v>
      </c>
      <c r="Y16" s="2">
        <v>147820</v>
      </c>
      <c r="AA16" s="2">
        <v>141384870236</v>
      </c>
      <c r="AC16" s="2">
        <v>0</v>
      </c>
      <c r="AE16" s="2">
        <v>0</v>
      </c>
      <c r="AG16" s="2">
        <v>0</v>
      </c>
      <c r="AI16" s="2">
        <v>0</v>
      </c>
      <c r="AK16" s="1" t="s">
        <v>16</v>
      </c>
    </row>
    <row r="17" spans="1:37" x14ac:dyDescent="0.5">
      <c r="A17" s="1" t="s">
        <v>109</v>
      </c>
      <c r="C17" s="1" t="s">
        <v>85</v>
      </c>
      <c r="E17" s="1" t="s">
        <v>85</v>
      </c>
      <c r="G17" s="1" t="s">
        <v>110</v>
      </c>
      <c r="I17" s="1" t="s">
        <v>111</v>
      </c>
      <c r="K17" s="2">
        <v>0</v>
      </c>
      <c r="M17" s="2">
        <v>0</v>
      </c>
      <c r="O17" s="2">
        <v>3434</v>
      </c>
      <c r="Q17" s="2">
        <v>3173964842</v>
      </c>
      <c r="S17" s="2">
        <v>3327632991</v>
      </c>
      <c r="U17" s="2">
        <v>0</v>
      </c>
      <c r="W17" s="2">
        <v>0</v>
      </c>
      <c r="Y17" s="2">
        <v>3434</v>
      </c>
      <c r="AA17" s="2">
        <v>3365510014</v>
      </c>
      <c r="AC17" s="2">
        <v>0</v>
      </c>
      <c r="AE17" s="2">
        <v>0</v>
      </c>
      <c r="AG17" s="2">
        <v>0</v>
      </c>
      <c r="AI17" s="2">
        <v>0</v>
      </c>
      <c r="AK17" s="1" t="s">
        <v>16</v>
      </c>
    </row>
    <row r="18" spans="1:37" x14ac:dyDescent="0.5">
      <c r="A18" s="1" t="s">
        <v>112</v>
      </c>
      <c r="C18" s="1" t="s">
        <v>85</v>
      </c>
      <c r="E18" s="1" t="s">
        <v>85</v>
      </c>
      <c r="G18" s="1" t="s">
        <v>113</v>
      </c>
      <c r="I18" s="1" t="s">
        <v>114</v>
      </c>
      <c r="K18" s="2">
        <v>0</v>
      </c>
      <c r="M18" s="2">
        <v>0</v>
      </c>
      <c r="O18" s="2">
        <v>67743</v>
      </c>
      <c r="Q18" s="2">
        <v>57826899407</v>
      </c>
      <c r="S18" s="2">
        <v>61881835119</v>
      </c>
      <c r="U18" s="2">
        <v>0</v>
      </c>
      <c r="W18" s="2">
        <v>0</v>
      </c>
      <c r="Y18" s="2">
        <v>67743</v>
      </c>
      <c r="AA18" s="2">
        <v>62373542020</v>
      </c>
      <c r="AC18" s="2">
        <v>0</v>
      </c>
      <c r="AE18" s="2">
        <v>0</v>
      </c>
      <c r="AG18" s="2">
        <v>0</v>
      </c>
      <c r="AI18" s="2">
        <v>0</v>
      </c>
      <c r="AK18" s="1" t="s">
        <v>16</v>
      </c>
    </row>
    <row r="19" spans="1:37" x14ac:dyDescent="0.5">
      <c r="A19" s="1" t="s">
        <v>115</v>
      </c>
      <c r="C19" s="1" t="s">
        <v>85</v>
      </c>
      <c r="E19" s="1" t="s">
        <v>85</v>
      </c>
      <c r="G19" s="1" t="s">
        <v>116</v>
      </c>
      <c r="I19" s="1" t="s">
        <v>117</v>
      </c>
      <c r="K19" s="2">
        <v>0</v>
      </c>
      <c r="M19" s="2">
        <v>0</v>
      </c>
      <c r="O19" s="2">
        <v>7035</v>
      </c>
      <c r="Q19" s="2">
        <v>5468080497</v>
      </c>
      <c r="S19" s="2">
        <v>5999767345</v>
      </c>
      <c r="U19" s="2">
        <v>0</v>
      </c>
      <c r="W19" s="2">
        <v>0</v>
      </c>
      <c r="Y19" s="2">
        <v>7035</v>
      </c>
      <c r="AA19" s="2">
        <v>6071898197</v>
      </c>
      <c r="AC19" s="2">
        <v>0</v>
      </c>
      <c r="AE19" s="2">
        <v>0</v>
      </c>
      <c r="AG19" s="2">
        <v>0</v>
      </c>
      <c r="AI19" s="2">
        <v>0</v>
      </c>
      <c r="AK19" s="1" t="s">
        <v>16</v>
      </c>
    </row>
    <row r="20" spans="1:37" x14ac:dyDescent="0.5">
      <c r="A20" s="1" t="s">
        <v>118</v>
      </c>
      <c r="C20" s="1" t="s">
        <v>85</v>
      </c>
      <c r="E20" s="1" t="s">
        <v>85</v>
      </c>
      <c r="G20" s="1" t="s">
        <v>119</v>
      </c>
      <c r="I20" s="1" t="s">
        <v>120</v>
      </c>
      <c r="K20" s="2">
        <v>0</v>
      </c>
      <c r="M20" s="2">
        <v>0</v>
      </c>
      <c r="O20" s="2">
        <v>16461</v>
      </c>
      <c r="Q20" s="2">
        <v>12825839009</v>
      </c>
      <c r="S20" s="2">
        <v>14050208638</v>
      </c>
      <c r="U20" s="2">
        <v>0</v>
      </c>
      <c r="W20" s="2">
        <v>0</v>
      </c>
      <c r="Y20" s="2">
        <v>16461</v>
      </c>
      <c r="AA20" s="2">
        <v>14191632375</v>
      </c>
      <c r="AC20" s="2">
        <v>0</v>
      </c>
      <c r="AE20" s="2">
        <v>0</v>
      </c>
      <c r="AG20" s="2">
        <v>0</v>
      </c>
      <c r="AI20" s="2">
        <v>0</v>
      </c>
      <c r="AK20" s="1" t="s">
        <v>16</v>
      </c>
    </row>
    <row r="21" spans="1:37" x14ac:dyDescent="0.5">
      <c r="A21" s="1" t="s">
        <v>121</v>
      </c>
      <c r="C21" s="1" t="s">
        <v>85</v>
      </c>
      <c r="E21" s="1" t="s">
        <v>85</v>
      </c>
      <c r="G21" s="1" t="s">
        <v>122</v>
      </c>
      <c r="I21" s="1" t="s">
        <v>93</v>
      </c>
      <c r="K21" s="2">
        <v>0</v>
      </c>
      <c r="M21" s="2">
        <v>0</v>
      </c>
      <c r="O21" s="2">
        <v>76441</v>
      </c>
      <c r="Q21" s="2">
        <v>71128887754</v>
      </c>
      <c r="S21" s="2">
        <v>74899060730</v>
      </c>
      <c r="U21" s="2">
        <v>0</v>
      </c>
      <c r="W21" s="2">
        <v>0</v>
      </c>
      <c r="Y21" s="2">
        <v>76441</v>
      </c>
      <c r="AA21" s="2">
        <v>75571916557</v>
      </c>
      <c r="AC21" s="2">
        <v>0</v>
      </c>
      <c r="AE21" s="2">
        <v>0</v>
      </c>
      <c r="AG21" s="2">
        <v>0</v>
      </c>
      <c r="AI21" s="2">
        <v>0</v>
      </c>
      <c r="AK21" s="1" t="s">
        <v>16</v>
      </c>
    </row>
    <row r="22" spans="1:37" x14ac:dyDescent="0.5">
      <c r="A22" s="1" t="s">
        <v>123</v>
      </c>
      <c r="C22" s="1" t="s">
        <v>85</v>
      </c>
      <c r="E22" s="1" t="s">
        <v>85</v>
      </c>
      <c r="G22" s="1" t="s">
        <v>124</v>
      </c>
      <c r="I22" s="1" t="s">
        <v>125</v>
      </c>
      <c r="K22" s="2">
        <v>0</v>
      </c>
      <c r="M22" s="2">
        <v>0</v>
      </c>
      <c r="O22" s="2">
        <v>9999</v>
      </c>
      <c r="Q22" s="2">
        <v>9160721208</v>
      </c>
      <c r="S22" s="2">
        <v>9725264176</v>
      </c>
      <c r="U22" s="2">
        <v>0</v>
      </c>
      <c r="W22" s="2">
        <v>0</v>
      </c>
      <c r="Y22" s="2">
        <v>9999</v>
      </c>
      <c r="AA22" s="2">
        <v>9822646783</v>
      </c>
      <c r="AC22" s="2">
        <v>0</v>
      </c>
      <c r="AE22" s="2">
        <v>0</v>
      </c>
      <c r="AG22" s="2">
        <v>0</v>
      </c>
      <c r="AI22" s="2">
        <v>0</v>
      </c>
      <c r="AK22" s="1" t="s">
        <v>16</v>
      </c>
    </row>
    <row r="23" spans="1:37" x14ac:dyDescent="0.5">
      <c r="A23" s="1" t="s">
        <v>126</v>
      </c>
      <c r="C23" s="1" t="s">
        <v>85</v>
      </c>
      <c r="E23" s="1" t="s">
        <v>85</v>
      </c>
      <c r="G23" s="1" t="s">
        <v>127</v>
      </c>
      <c r="I23" s="1" t="s">
        <v>128</v>
      </c>
      <c r="K23" s="2">
        <v>16</v>
      </c>
      <c r="M23" s="2">
        <v>16</v>
      </c>
      <c r="O23" s="2">
        <v>34000</v>
      </c>
      <c r="Q23" s="2">
        <v>32765737950</v>
      </c>
      <c r="S23" s="2">
        <v>33042010050</v>
      </c>
      <c r="U23" s="2">
        <v>0</v>
      </c>
      <c r="W23" s="2">
        <v>0</v>
      </c>
      <c r="Y23" s="2">
        <v>34000</v>
      </c>
      <c r="AA23" s="2">
        <v>33993871496</v>
      </c>
      <c r="AC23" s="2">
        <v>0</v>
      </c>
      <c r="AE23" s="2">
        <v>0</v>
      </c>
      <c r="AG23" s="2">
        <v>0</v>
      </c>
      <c r="AI23" s="2">
        <v>0</v>
      </c>
      <c r="AK23" s="1" t="s">
        <v>16</v>
      </c>
    </row>
    <row r="24" spans="1:37" ht="22.5" thickBot="1" x14ac:dyDescent="0.55000000000000004">
      <c r="Q24" s="4">
        <f>SUM(Q9:Q23)</f>
        <v>407708485514</v>
      </c>
      <c r="S24" s="4">
        <f>SUM(S9:S23)</f>
        <v>430853418032</v>
      </c>
      <c r="W24" s="4">
        <f>SUM(W9:W23)</f>
        <v>0</v>
      </c>
      <c r="AA24" s="4">
        <f>SUM(AA9:AA23)</f>
        <v>435564393297</v>
      </c>
      <c r="AG24" s="4">
        <f>SUM(AG9:AG23)</f>
        <v>0</v>
      </c>
      <c r="AI24" s="4">
        <f>SUM(AI9:AI23)</f>
        <v>0</v>
      </c>
      <c r="AK24" s="7">
        <f>SUM(AI24:AJ24)</f>
        <v>0</v>
      </c>
    </row>
    <row r="25" spans="1:37" ht="22.5" thickTop="1" x14ac:dyDescent="0.5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ignoredErrors>
    <ignoredError sqref="AK9:AK2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15" sqref="S15"/>
    </sheetView>
  </sheetViews>
  <sheetFormatPr defaultRowHeight="21.75" x14ac:dyDescent="0.5"/>
  <cols>
    <col min="1" max="1" width="24.2851562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x14ac:dyDescent="0.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 x14ac:dyDescent="0.5">
      <c r="A6" s="9" t="s">
        <v>130</v>
      </c>
      <c r="C6" s="10" t="s">
        <v>131</v>
      </c>
      <c r="D6" s="10" t="s">
        <v>131</v>
      </c>
      <c r="E6" s="10" t="s">
        <v>131</v>
      </c>
      <c r="F6" s="10" t="s">
        <v>131</v>
      </c>
      <c r="G6" s="10" t="s">
        <v>131</v>
      </c>
      <c r="H6" s="10" t="s">
        <v>131</v>
      </c>
      <c r="I6" s="10" t="s">
        <v>131</v>
      </c>
      <c r="K6" s="10" t="s">
        <v>227</v>
      </c>
      <c r="M6" s="10" t="s">
        <v>5</v>
      </c>
      <c r="N6" s="10" t="s">
        <v>5</v>
      </c>
      <c r="O6" s="10" t="s">
        <v>5</v>
      </c>
      <c r="Q6" s="10" t="s">
        <v>6</v>
      </c>
      <c r="R6" s="10" t="s">
        <v>6</v>
      </c>
      <c r="S6" s="10" t="s">
        <v>6</v>
      </c>
    </row>
    <row r="7" spans="1:19" ht="22.5" x14ac:dyDescent="0.5">
      <c r="A7" s="10" t="s">
        <v>130</v>
      </c>
      <c r="C7" s="13" t="s">
        <v>132</v>
      </c>
      <c r="E7" s="13" t="s">
        <v>133</v>
      </c>
      <c r="G7" s="13" t="s">
        <v>134</v>
      </c>
      <c r="I7" s="13" t="s">
        <v>82</v>
      </c>
      <c r="K7" s="13" t="s">
        <v>135</v>
      </c>
      <c r="M7" s="13" t="s">
        <v>136</v>
      </c>
      <c r="O7" s="13" t="s">
        <v>137</v>
      </c>
      <c r="Q7" s="13" t="s">
        <v>135</v>
      </c>
      <c r="S7" s="13" t="s">
        <v>129</v>
      </c>
    </row>
    <row r="8" spans="1:19" x14ac:dyDescent="0.5">
      <c r="A8" s="1" t="s">
        <v>138</v>
      </c>
      <c r="C8" s="1" t="s">
        <v>139</v>
      </c>
      <c r="E8" s="1" t="s">
        <v>140</v>
      </c>
      <c r="G8" s="1" t="s">
        <v>141</v>
      </c>
      <c r="I8" s="1">
        <v>0</v>
      </c>
      <c r="K8" s="2">
        <v>259619601474</v>
      </c>
      <c r="M8" s="2">
        <v>813498831537</v>
      </c>
      <c r="O8" s="2">
        <v>1070217681829</v>
      </c>
      <c r="Q8" s="2">
        <v>2900751182</v>
      </c>
      <c r="S8" s="5">
        <v>4.8988815316028541E-4</v>
      </c>
    </row>
    <row r="9" spans="1:19" x14ac:dyDescent="0.5">
      <c r="A9" s="1" t="s">
        <v>138</v>
      </c>
      <c r="C9" s="1" t="s">
        <v>142</v>
      </c>
      <c r="E9" s="1" t="s">
        <v>143</v>
      </c>
      <c r="G9" s="1" t="s">
        <v>144</v>
      </c>
      <c r="I9" s="1">
        <v>0</v>
      </c>
      <c r="K9" s="2">
        <v>500000</v>
      </c>
      <c r="M9" s="2">
        <v>0</v>
      </c>
      <c r="O9" s="2">
        <v>0</v>
      </c>
      <c r="Q9" s="2">
        <v>500000</v>
      </c>
      <c r="S9" s="5">
        <v>8.4441601920251393E-8</v>
      </c>
    </row>
    <row r="10" spans="1:19" ht="22.5" thickBot="1" x14ac:dyDescent="0.55000000000000004">
      <c r="K10" s="4">
        <f>SUM(K8:K9)</f>
        <v>259620101474</v>
      </c>
      <c r="M10" s="4">
        <f>SUM(M8:M9)</f>
        <v>813498831537</v>
      </c>
      <c r="O10" s="4">
        <f>SUM(O8:O9)</f>
        <v>1070217681829</v>
      </c>
      <c r="Q10" s="4">
        <f>SUM(Q8:Q9)</f>
        <v>2901251182</v>
      </c>
      <c r="S10" s="7">
        <f>SUM(S8:S9)</f>
        <v>4.8997259476220561E-4</v>
      </c>
    </row>
    <row r="11" spans="1:19" ht="22.5" thickTop="1" x14ac:dyDescent="0.5"/>
    <row r="12" spans="1:19" x14ac:dyDescent="0.5">
      <c r="S12" s="2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S17" sqref="S17"/>
    </sheetView>
  </sheetViews>
  <sheetFormatPr defaultRowHeight="21.75" x14ac:dyDescent="0.5"/>
  <cols>
    <col min="1" max="1" width="28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x14ac:dyDescent="0.5">
      <c r="A3" s="12" t="s">
        <v>145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 x14ac:dyDescent="0.5">
      <c r="A6" s="10" t="s">
        <v>146</v>
      </c>
      <c r="B6" s="10" t="s">
        <v>146</v>
      </c>
      <c r="C6" s="10" t="s">
        <v>146</v>
      </c>
      <c r="D6" s="10" t="s">
        <v>146</v>
      </c>
      <c r="E6" s="10" t="s">
        <v>146</v>
      </c>
      <c r="F6" s="10" t="s">
        <v>146</v>
      </c>
      <c r="G6" s="10" t="s">
        <v>146</v>
      </c>
      <c r="I6" s="10" t="s">
        <v>147</v>
      </c>
      <c r="J6" s="10" t="s">
        <v>147</v>
      </c>
      <c r="K6" s="10" t="s">
        <v>147</v>
      </c>
      <c r="L6" s="10" t="s">
        <v>147</v>
      </c>
      <c r="M6" s="10" t="s">
        <v>147</v>
      </c>
      <c r="O6" s="10" t="s">
        <v>148</v>
      </c>
      <c r="P6" s="10" t="s">
        <v>148</v>
      </c>
      <c r="Q6" s="10" t="s">
        <v>148</v>
      </c>
      <c r="R6" s="10" t="s">
        <v>148</v>
      </c>
      <c r="S6" s="10" t="s">
        <v>148</v>
      </c>
    </row>
    <row r="7" spans="1:19" ht="22.5" x14ac:dyDescent="0.5">
      <c r="A7" s="13" t="s">
        <v>149</v>
      </c>
      <c r="C7" s="13" t="s">
        <v>150</v>
      </c>
      <c r="E7" s="13" t="s">
        <v>81</v>
      </c>
      <c r="G7" s="13" t="s">
        <v>82</v>
      </c>
      <c r="I7" s="13" t="s">
        <v>151</v>
      </c>
      <c r="K7" s="13" t="s">
        <v>152</v>
      </c>
      <c r="M7" s="13" t="s">
        <v>153</v>
      </c>
      <c r="O7" s="13" t="s">
        <v>151</v>
      </c>
      <c r="Q7" s="13" t="s">
        <v>152</v>
      </c>
      <c r="S7" s="13" t="s">
        <v>153</v>
      </c>
    </row>
    <row r="8" spans="1:19" x14ac:dyDescent="0.5">
      <c r="A8" s="1" t="s">
        <v>126</v>
      </c>
      <c r="C8" s="1" t="s">
        <v>154</v>
      </c>
      <c r="E8" s="1" t="s">
        <v>128</v>
      </c>
      <c r="G8" s="2">
        <v>16</v>
      </c>
      <c r="I8" s="2">
        <v>381350806</v>
      </c>
      <c r="K8" s="1" t="s">
        <v>154</v>
      </c>
      <c r="M8" s="2">
        <v>381350806</v>
      </c>
      <c r="O8" s="2">
        <v>4012774115</v>
      </c>
      <c r="Q8" s="1" t="s">
        <v>154</v>
      </c>
      <c r="S8" s="2">
        <v>4012774115</v>
      </c>
    </row>
    <row r="9" spans="1:19" x14ac:dyDescent="0.5">
      <c r="A9" s="1" t="s">
        <v>84</v>
      </c>
      <c r="C9" s="1" t="s">
        <v>154</v>
      </c>
      <c r="E9" s="1" t="s">
        <v>87</v>
      </c>
      <c r="G9" s="2">
        <v>20</v>
      </c>
      <c r="I9" s="2">
        <v>80548350</v>
      </c>
      <c r="K9" s="1" t="s">
        <v>154</v>
      </c>
      <c r="M9" s="2">
        <v>80548350</v>
      </c>
      <c r="O9" s="2">
        <v>504646149</v>
      </c>
      <c r="Q9" s="1" t="s">
        <v>154</v>
      </c>
      <c r="S9" s="2">
        <v>504646149</v>
      </c>
    </row>
    <row r="10" spans="1:19" x14ac:dyDescent="0.5">
      <c r="A10" s="1" t="s">
        <v>138</v>
      </c>
      <c r="C10" s="2">
        <v>1</v>
      </c>
      <c r="E10" s="1" t="s">
        <v>154</v>
      </c>
      <c r="G10" s="1">
        <v>0</v>
      </c>
      <c r="I10" s="2">
        <v>392375649</v>
      </c>
      <c r="K10" s="2">
        <v>0</v>
      </c>
      <c r="M10" s="2">
        <v>392375649</v>
      </c>
      <c r="O10" s="2">
        <v>2116324900</v>
      </c>
      <c r="Q10" s="2">
        <v>0</v>
      </c>
      <c r="S10" s="2">
        <v>2116324900</v>
      </c>
    </row>
    <row r="11" spans="1:19" ht="22.5" thickBot="1" x14ac:dyDescent="0.55000000000000004">
      <c r="I11" s="4">
        <f>SUM(I8:I10)</f>
        <v>854274805</v>
      </c>
      <c r="K11" s="4">
        <f>SUM(K10)</f>
        <v>0</v>
      </c>
      <c r="M11" s="4">
        <f>SUM(M8:M10)</f>
        <v>854274805</v>
      </c>
      <c r="O11" s="4">
        <f>SUM(O8:O10)</f>
        <v>6633745164</v>
      </c>
      <c r="Q11" s="4">
        <f>SUM(Q10)</f>
        <v>0</v>
      </c>
      <c r="S11" s="4">
        <f>SUM(S8:S10)</f>
        <v>6633745164</v>
      </c>
    </row>
    <row r="12" spans="1:19" ht="22.5" thickTop="1" x14ac:dyDescent="0.5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6"/>
  <sheetViews>
    <sheetView rightToLeft="1" workbookViewId="0">
      <selection activeCell="M24" sqref="M24"/>
    </sheetView>
  </sheetViews>
  <sheetFormatPr defaultRowHeight="21.75" x14ac:dyDescent="0.5"/>
  <cols>
    <col min="1" max="1" width="28.42578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6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2.5" x14ac:dyDescent="0.5">
      <c r="A3" s="12" t="s">
        <v>145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2.5" x14ac:dyDescent="0.5">
      <c r="A6" s="9" t="s">
        <v>3</v>
      </c>
      <c r="C6" s="10" t="s">
        <v>155</v>
      </c>
      <c r="D6" s="10" t="s">
        <v>155</v>
      </c>
      <c r="E6" s="10" t="s">
        <v>155</v>
      </c>
      <c r="F6" s="10" t="s">
        <v>155</v>
      </c>
      <c r="G6" s="10" t="s">
        <v>155</v>
      </c>
      <c r="I6" s="10" t="s">
        <v>147</v>
      </c>
      <c r="J6" s="10" t="s">
        <v>147</v>
      </c>
      <c r="K6" s="10" t="s">
        <v>147</v>
      </c>
      <c r="L6" s="10" t="s">
        <v>147</v>
      </c>
      <c r="M6" s="10" t="s">
        <v>147</v>
      </c>
      <c r="O6" s="10" t="s">
        <v>148</v>
      </c>
      <c r="P6" s="10" t="s">
        <v>148</v>
      </c>
      <c r="Q6" s="10" t="s">
        <v>148</v>
      </c>
      <c r="R6" s="10" t="s">
        <v>148</v>
      </c>
      <c r="S6" s="10" t="s">
        <v>148</v>
      </c>
    </row>
    <row r="7" spans="1:19" ht="22.5" x14ac:dyDescent="0.5">
      <c r="A7" s="10" t="s">
        <v>3</v>
      </c>
      <c r="C7" s="13" t="s">
        <v>156</v>
      </c>
      <c r="E7" s="13" t="s">
        <v>157</v>
      </c>
      <c r="G7" s="13" t="s">
        <v>158</v>
      </c>
      <c r="I7" s="13" t="s">
        <v>159</v>
      </c>
      <c r="K7" s="13" t="s">
        <v>152</v>
      </c>
      <c r="M7" s="13" t="s">
        <v>160</v>
      </c>
      <c r="O7" s="13" t="s">
        <v>159</v>
      </c>
      <c r="Q7" s="13" t="s">
        <v>152</v>
      </c>
      <c r="S7" s="13" t="s">
        <v>160</v>
      </c>
    </row>
    <row r="8" spans="1:19" x14ac:dyDescent="0.5">
      <c r="A8" s="1" t="s">
        <v>59</v>
      </c>
      <c r="C8" s="1" t="s">
        <v>161</v>
      </c>
      <c r="E8" s="2">
        <v>5496583</v>
      </c>
      <c r="G8" s="2">
        <v>1600</v>
      </c>
      <c r="I8" s="2">
        <v>8794532800</v>
      </c>
      <c r="K8" s="2">
        <v>1178863827</v>
      </c>
      <c r="M8" s="2">
        <f>I8-K8</f>
        <v>7615668973</v>
      </c>
      <c r="O8" s="2">
        <v>8794532800</v>
      </c>
      <c r="Q8" s="2">
        <v>1178863827</v>
      </c>
      <c r="S8" s="2">
        <v>7615668973</v>
      </c>
    </row>
    <row r="9" spans="1:19" x14ac:dyDescent="0.5">
      <c r="A9" s="1" t="s">
        <v>162</v>
      </c>
      <c r="C9" s="1" t="s">
        <v>163</v>
      </c>
      <c r="E9" s="2">
        <v>900000</v>
      </c>
      <c r="G9" s="2">
        <v>2000</v>
      </c>
      <c r="I9" s="2">
        <v>0</v>
      </c>
      <c r="K9" s="2">
        <v>0</v>
      </c>
      <c r="M9" s="2">
        <f t="shared" ref="M9:M33" si="0">I9-K9</f>
        <v>0</v>
      </c>
      <c r="O9" s="2">
        <v>1800000000</v>
      </c>
      <c r="Q9" s="2">
        <v>66490765</v>
      </c>
      <c r="S9" s="2">
        <v>1733509235</v>
      </c>
    </row>
    <row r="10" spans="1:19" x14ac:dyDescent="0.5">
      <c r="A10" s="1" t="s">
        <v>45</v>
      </c>
      <c r="C10" s="1" t="s">
        <v>164</v>
      </c>
      <c r="E10" s="2">
        <v>5000000</v>
      </c>
      <c r="G10" s="2">
        <v>500</v>
      </c>
      <c r="I10" s="2">
        <v>0</v>
      </c>
      <c r="K10" s="2">
        <v>0</v>
      </c>
      <c r="M10" s="2">
        <f t="shared" si="0"/>
        <v>0</v>
      </c>
      <c r="O10" s="2">
        <v>2500000000</v>
      </c>
      <c r="Q10" s="2">
        <v>79575597</v>
      </c>
      <c r="S10" s="2">
        <v>2420424403</v>
      </c>
    </row>
    <row r="11" spans="1:19" x14ac:dyDescent="0.5">
      <c r="A11" s="1" t="s">
        <v>47</v>
      </c>
      <c r="C11" s="1" t="s">
        <v>165</v>
      </c>
      <c r="E11" s="2">
        <v>5100000</v>
      </c>
      <c r="G11" s="2">
        <v>490</v>
      </c>
      <c r="I11" s="2">
        <v>0</v>
      </c>
      <c r="K11" s="2">
        <v>0</v>
      </c>
      <c r="M11" s="2">
        <f t="shared" si="0"/>
        <v>0</v>
      </c>
      <c r="O11" s="2">
        <v>2499000000</v>
      </c>
      <c r="Q11" s="2">
        <v>0</v>
      </c>
      <c r="S11" s="2">
        <v>2499000000</v>
      </c>
    </row>
    <row r="12" spans="1:19" x14ac:dyDescent="0.5">
      <c r="A12" s="1" t="s">
        <v>62</v>
      </c>
      <c r="C12" s="1" t="s">
        <v>4</v>
      </c>
      <c r="E12" s="2">
        <v>200000</v>
      </c>
      <c r="G12" s="2">
        <v>500</v>
      </c>
      <c r="I12" s="2">
        <v>0</v>
      </c>
      <c r="K12" s="2">
        <v>0</v>
      </c>
      <c r="M12" s="2">
        <f t="shared" si="0"/>
        <v>0</v>
      </c>
      <c r="O12" s="2">
        <v>100000000</v>
      </c>
      <c r="Q12" s="2">
        <v>7770057</v>
      </c>
      <c r="S12" s="2">
        <v>92229943</v>
      </c>
    </row>
    <row r="13" spans="1:19" x14ac:dyDescent="0.5">
      <c r="A13" s="1" t="s">
        <v>70</v>
      </c>
      <c r="C13" s="1" t="s">
        <v>166</v>
      </c>
      <c r="E13" s="2">
        <v>567741</v>
      </c>
      <c r="G13" s="2">
        <v>2850</v>
      </c>
      <c r="I13" s="2">
        <v>0</v>
      </c>
      <c r="K13" s="2">
        <v>0</v>
      </c>
      <c r="M13" s="2">
        <f t="shared" si="0"/>
        <v>0</v>
      </c>
      <c r="O13" s="2">
        <v>1618061850</v>
      </c>
      <c r="Q13" s="2">
        <v>200923097</v>
      </c>
      <c r="S13" s="2">
        <v>1417138753</v>
      </c>
    </row>
    <row r="14" spans="1:19" x14ac:dyDescent="0.5">
      <c r="A14" s="1" t="s">
        <v>25</v>
      </c>
      <c r="C14" s="1" t="s">
        <v>167</v>
      </c>
      <c r="E14" s="2">
        <v>300000</v>
      </c>
      <c r="G14" s="2">
        <v>2080</v>
      </c>
      <c r="I14" s="2">
        <v>0</v>
      </c>
      <c r="K14" s="2">
        <v>0</v>
      </c>
      <c r="M14" s="2">
        <f t="shared" si="0"/>
        <v>0</v>
      </c>
      <c r="O14" s="2">
        <v>624000000</v>
      </c>
      <c r="Q14" s="2">
        <v>0</v>
      </c>
      <c r="S14" s="2">
        <v>624000000</v>
      </c>
    </row>
    <row r="15" spans="1:19" x14ac:dyDescent="0.5">
      <c r="A15" s="1" t="s">
        <v>54</v>
      </c>
      <c r="C15" s="1" t="s">
        <v>166</v>
      </c>
      <c r="E15" s="2">
        <v>1000000</v>
      </c>
      <c r="G15" s="2">
        <v>600</v>
      </c>
      <c r="I15" s="2">
        <v>0</v>
      </c>
      <c r="K15" s="2">
        <v>0</v>
      </c>
      <c r="M15" s="2">
        <f t="shared" si="0"/>
        <v>0</v>
      </c>
      <c r="O15" s="2">
        <v>600000000</v>
      </c>
      <c r="Q15" s="2">
        <v>12474849</v>
      </c>
      <c r="S15" s="2">
        <v>587525151</v>
      </c>
    </row>
    <row r="16" spans="1:19" x14ac:dyDescent="0.5">
      <c r="A16" s="1" t="s">
        <v>27</v>
      </c>
      <c r="C16" s="1" t="s">
        <v>6</v>
      </c>
      <c r="E16" s="2">
        <v>497153</v>
      </c>
      <c r="G16" s="2">
        <v>11000</v>
      </c>
      <c r="I16" s="2">
        <v>5468683000</v>
      </c>
      <c r="K16" s="2">
        <v>785822484</v>
      </c>
      <c r="M16" s="2">
        <f t="shared" si="0"/>
        <v>4682860516</v>
      </c>
      <c r="O16" s="2">
        <v>5468683000</v>
      </c>
      <c r="Q16" s="2">
        <v>785822484</v>
      </c>
      <c r="S16" s="2">
        <v>4682860516</v>
      </c>
    </row>
    <row r="17" spans="1:19" x14ac:dyDescent="0.5">
      <c r="A17" s="1" t="s">
        <v>168</v>
      </c>
      <c r="C17" s="1" t="s">
        <v>169</v>
      </c>
      <c r="E17" s="2">
        <v>5400000</v>
      </c>
      <c r="G17" s="2">
        <v>250</v>
      </c>
      <c r="I17" s="2">
        <v>0</v>
      </c>
      <c r="K17" s="2">
        <v>0</v>
      </c>
      <c r="M17" s="2">
        <f t="shared" si="0"/>
        <v>0</v>
      </c>
      <c r="O17" s="2">
        <v>1350000000</v>
      </c>
      <c r="Q17" s="2">
        <v>0</v>
      </c>
      <c r="S17" s="2">
        <v>1350000000</v>
      </c>
    </row>
    <row r="18" spans="1:19" x14ac:dyDescent="0.5">
      <c r="A18" s="1" t="s">
        <v>28</v>
      </c>
      <c r="C18" s="1" t="s">
        <v>161</v>
      </c>
      <c r="E18" s="2">
        <v>800000</v>
      </c>
      <c r="G18" s="2">
        <v>1650</v>
      </c>
      <c r="I18" s="2">
        <v>1320000000</v>
      </c>
      <c r="K18" s="2">
        <v>79047006</v>
      </c>
      <c r="M18" s="2">
        <f t="shared" si="0"/>
        <v>1240952994</v>
      </c>
      <c r="O18" s="2">
        <v>1319950000</v>
      </c>
      <c r="Q18" s="2">
        <v>79047006</v>
      </c>
      <c r="S18" s="2">
        <f>O18-Q18</f>
        <v>1240902994</v>
      </c>
    </row>
    <row r="19" spans="1:19" x14ac:dyDescent="0.5">
      <c r="A19" s="1" t="s">
        <v>52</v>
      </c>
      <c r="C19" s="1" t="s">
        <v>4</v>
      </c>
      <c r="E19" s="2">
        <v>7460376</v>
      </c>
      <c r="G19" s="2">
        <v>500</v>
      </c>
      <c r="I19" s="2">
        <v>3730188000</v>
      </c>
      <c r="K19" s="2">
        <v>476857964</v>
      </c>
      <c r="M19" s="2">
        <f t="shared" si="0"/>
        <v>3253330036</v>
      </c>
      <c r="O19" s="2">
        <v>3730188000</v>
      </c>
      <c r="Q19" s="2">
        <v>476857964</v>
      </c>
      <c r="S19" s="2">
        <v>3253330036</v>
      </c>
    </row>
    <row r="20" spans="1:19" x14ac:dyDescent="0.5">
      <c r="A20" s="1" t="s">
        <v>39</v>
      </c>
      <c r="C20" s="1" t="s">
        <v>161</v>
      </c>
      <c r="E20" s="2">
        <v>308518</v>
      </c>
      <c r="G20" s="2">
        <v>2220</v>
      </c>
      <c r="I20" s="2">
        <v>684909960</v>
      </c>
      <c r="K20" s="2">
        <v>76286380</v>
      </c>
      <c r="M20" s="2">
        <f t="shared" si="0"/>
        <v>608623580</v>
      </c>
      <c r="O20" s="2">
        <v>684909960</v>
      </c>
      <c r="Q20" s="2">
        <v>76286380</v>
      </c>
      <c r="S20" s="2">
        <v>608623580</v>
      </c>
    </row>
    <row r="21" spans="1:19" x14ac:dyDescent="0.5">
      <c r="A21" s="1" t="s">
        <v>37</v>
      </c>
      <c r="C21" s="1" t="s">
        <v>170</v>
      </c>
      <c r="E21" s="2">
        <v>300000</v>
      </c>
      <c r="G21" s="2">
        <v>1000</v>
      </c>
      <c r="I21" s="2">
        <v>0</v>
      </c>
      <c r="K21" s="2">
        <v>0</v>
      </c>
      <c r="M21" s="2">
        <f t="shared" si="0"/>
        <v>0</v>
      </c>
      <c r="O21" s="2">
        <v>300000000</v>
      </c>
      <c r="Q21" s="2">
        <v>28456293</v>
      </c>
      <c r="S21" s="2">
        <v>271543707</v>
      </c>
    </row>
    <row r="22" spans="1:19" x14ac:dyDescent="0.5">
      <c r="A22" s="1" t="s">
        <v>171</v>
      </c>
      <c r="C22" s="1" t="s">
        <v>172</v>
      </c>
      <c r="E22" s="2">
        <v>4000000</v>
      </c>
      <c r="G22" s="2">
        <v>45</v>
      </c>
      <c r="I22" s="2">
        <v>0</v>
      </c>
      <c r="K22" s="2">
        <v>0</v>
      </c>
      <c r="M22" s="2">
        <f t="shared" si="0"/>
        <v>0</v>
      </c>
      <c r="O22" s="2">
        <v>180000000</v>
      </c>
      <c r="Q22" s="2">
        <v>0</v>
      </c>
      <c r="S22" s="2">
        <v>180000000</v>
      </c>
    </row>
    <row r="23" spans="1:19" x14ac:dyDescent="0.5">
      <c r="A23" s="1" t="s">
        <v>69</v>
      </c>
      <c r="C23" s="1" t="s">
        <v>173</v>
      </c>
      <c r="E23" s="2">
        <v>7698575</v>
      </c>
      <c r="G23" s="2">
        <v>300</v>
      </c>
      <c r="I23" s="2">
        <v>0</v>
      </c>
      <c r="K23" s="2">
        <v>0</v>
      </c>
      <c r="M23" s="2">
        <f t="shared" si="0"/>
        <v>0</v>
      </c>
      <c r="O23" s="2">
        <v>2309572500</v>
      </c>
      <c r="Q23" s="2">
        <v>294045991</v>
      </c>
      <c r="S23" s="2">
        <v>2015526509</v>
      </c>
    </row>
    <row r="24" spans="1:19" x14ac:dyDescent="0.5">
      <c r="A24" s="1" t="s">
        <v>19</v>
      </c>
      <c r="C24" s="1" t="s">
        <v>174</v>
      </c>
      <c r="E24" s="2">
        <v>2545136</v>
      </c>
      <c r="G24" s="2">
        <v>1453</v>
      </c>
      <c r="I24" s="2">
        <v>0</v>
      </c>
      <c r="K24" s="2">
        <v>0</v>
      </c>
      <c r="M24" s="2">
        <f t="shared" si="0"/>
        <v>0</v>
      </c>
      <c r="O24" s="2">
        <v>3698082608</v>
      </c>
      <c r="Q24" s="2">
        <v>0</v>
      </c>
      <c r="S24" s="2">
        <v>3698082608</v>
      </c>
    </row>
    <row r="25" spans="1:19" x14ac:dyDescent="0.5">
      <c r="A25" s="1" t="s">
        <v>65</v>
      </c>
      <c r="C25" s="1" t="s">
        <v>175</v>
      </c>
      <c r="E25" s="2">
        <v>452024</v>
      </c>
      <c r="G25" s="2">
        <v>1650</v>
      </c>
      <c r="I25" s="2">
        <v>0</v>
      </c>
      <c r="K25" s="2">
        <v>0</v>
      </c>
      <c r="M25" s="2">
        <f t="shared" si="0"/>
        <v>0</v>
      </c>
      <c r="O25" s="2">
        <v>745839600</v>
      </c>
      <c r="Q25" s="2">
        <v>44663930</v>
      </c>
      <c r="S25" s="2">
        <v>701175670</v>
      </c>
    </row>
    <row r="26" spans="1:19" x14ac:dyDescent="0.5">
      <c r="A26" s="1" t="s">
        <v>34</v>
      </c>
      <c r="C26" s="1" t="s">
        <v>176</v>
      </c>
      <c r="E26" s="2">
        <v>7200000</v>
      </c>
      <c r="G26" s="2">
        <v>620</v>
      </c>
      <c r="I26" s="2">
        <v>0</v>
      </c>
      <c r="K26" s="2">
        <v>0</v>
      </c>
      <c r="M26" s="2">
        <f t="shared" si="0"/>
        <v>0</v>
      </c>
      <c r="O26" s="2">
        <v>4464000000</v>
      </c>
      <c r="Q26" s="2">
        <v>307469388</v>
      </c>
      <c r="S26" s="2">
        <v>4156530612</v>
      </c>
    </row>
    <row r="27" spans="1:19" x14ac:dyDescent="0.5">
      <c r="A27" s="1" t="s">
        <v>26</v>
      </c>
      <c r="C27" s="1" t="s">
        <v>177</v>
      </c>
      <c r="E27" s="2">
        <v>500000</v>
      </c>
      <c r="G27" s="2">
        <v>4200</v>
      </c>
      <c r="I27" s="2">
        <v>2100000000</v>
      </c>
      <c r="K27" s="2">
        <v>282572614</v>
      </c>
      <c r="M27" s="2">
        <f t="shared" si="0"/>
        <v>1817427386</v>
      </c>
      <c r="O27" s="2">
        <v>2100000000</v>
      </c>
      <c r="Q27" s="2">
        <v>282572614</v>
      </c>
      <c r="S27" s="2">
        <v>1817427386</v>
      </c>
    </row>
    <row r="28" spans="1:19" x14ac:dyDescent="0.5">
      <c r="A28" s="1" t="s">
        <v>35</v>
      </c>
      <c r="C28" s="1" t="s">
        <v>178</v>
      </c>
      <c r="E28" s="2">
        <v>13825087</v>
      </c>
      <c r="G28" s="2">
        <v>750</v>
      </c>
      <c r="I28" s="2">
        <v>0</v>
      </c>
      <c r="K28" s="2">
        <v>0</v>
      </c>
      <c r="M28" s="2">
        <f t="shared" si="0"/>
        <v>0</v>
      </c>
      <c r="O28" s="2">
        <v>10368815250</v>
      </c>
      <c r="Q28" s="2">
        <v>0</v>
      </c>
      <c r="S28" s="2">
        <v>10368815250</v>
      </c>
    </row>
    <row r="29" spans="1:19" x14ac:dyDescent="0.5">
      <c r="A29" s="1" t="s">
        <v>32</v>
      </c>
      <c r="C29" s="1" t="s">
        <v>170</v>
      </c>
      <c r="E29" s="2">
        <v>983217</v>
      </c>
      <c r="G29" s="2">
        <v>2915</v>
      </c>
      <c r="I29" s="2">
        <v>0</v>
      </c>
      <c r="K29" s="2">
        <v>0</v>
      </c>
      <c r="M29" s="2">
        <f t="shared" si="0"/>
        <v>0</v>
      </c>
      <c r="O29" s="2">
        <v>2866077555</v>
      </c>
      <c r="Q29" s="2">
        <v>349857934</v>
      </c>
      <c r="S29" s="2">
        <v>2516219621</v>
      </c>
    </row>
    <row r="30" spans="1:19" x14ac:dyDescent="0.5">
      <c r="A30" s="1" t="s">
        <v>48</v>
      </c>
      <c r="C30" s="1" t="s">
        <v>170</v>
      </c>
      <c r="E30" s="2">
        <v>106530</v>
      </c>
      <c r="G30" s="2">
        <v>2300</v>
      </c>
      <c r="I30" s="2">
        <v>0</v>
      </c>
      <c r="K30" s="2">
        <v>0</v>
      </c>
      <c r="M30" s="2">
        <f t="shared" si="0"/>
        <v>0</v>
      </c>
      <c r="O30" s="2">
        <v>245019000</v>
      </c>
      <c r="Q30" s="2">
        <v>29909114</v>
      </c>
      <c r="S30" s="2">
        <v>215109886</v>
      </c>
    </row>
    <row r="31" spans="1:19" x14ac:dyDescent="0.5">
      <c r="A31" s="1" t="s">
        <v>53</v>
      </c>
      <c r="C31" s="1" t="s">
        <v>173</v>
      </c>
      <c r="E31" s="2">
        <v>120000</v>
      </c>
      <c r="G31" s="2">
        <v>326</v>
      </c>
      <c r="I31" s="2">
        <v>0</v>
      </c>
      <c r="K31" s="2">
        <v>0</v>
      </c>
      <c r="M31" s="2">
        <f t="shared" si="0"/>
        <v>0</v>
      </c>
      <c r="O31" s="2">
        <v>39120000</v>
      </c>
      <c r="Q31" s="2">
        <v>2342666</v>
      </c>
      <c r="S31" s="2">
        <v>36777334</v>
      </c>
    </row>
    <row r="32" spans="1:19" x14ac:dyDescent="0.5">
      <c r="A32" s="1" t="s">
        <v>23</v>
      </c>
      <c r="C32" s="1" t="s">
        <v>179</v>
      </c>
      <c r="E32" s="2">
        <v>2100000</v>
      </c>
      <c r="G32" s="2">
        <v>410</v>
      </c>
      <c r="I32" s="2">
        <v>861000000</v>
      </c>
      <c r="K32" s="2">
        <v>35073587</v>
      </c>
      <c r="M32" s="2">
        <f t="shared" si="0"/>
        <v>825926413</v>
      </c>
      <c r="O32" s="2">
        <v>861000000</v>
      </c>
      <c r="Q32" s="2">
        <v>35073587</v>
      </c>
      <c r="S32" s="2">
        <v>825926413</v>
      </c>
    </row>
    <row r="33" spans="1:19" x14ac:dyDescent="0.5">
      <c r="A33" s="1" t="s">
        <v>33</v>
      </c>
      <c r="C33" s="1" t="s">
        <v>180</v>
      </c>
      <c r="E33" s="2">
        <v>800000</v>
      </c>
      <c r="G33" s="2">
        <v>500</v>
      </c>
      <c r="I33" s="2">
        <v>0</v>
      </c>
      <c r="K33" s="2">
        <v>0</v>
      </c>
      <c r="M33" s="2">
        <f t="shared" si="0"/>
        <v>0</v>
      </c>
      <c r="O33" s="2">
        <v>400000000</v>
      </c>
      <c r="Q33" s="2">
        <v>16294350</v>
      </c>
      <c r="S33" s="2">
        <v>383705650</v>
      </c>
    </row>
    <row r="34" spans="1:19" ht="22.5" thickBot="1" x14ac:dyDescent="0.55000000000000004">
      <c r="I34" s="4">
        <f>SUM(I8:I33)</f>
        <v>22959313760</v>
      </c>
      <c r="K34" s="4">
        <f>SUM(K8:K33)</f>
        <v>2914523862</v>
      </c>
      <c r="M34" s="4">
        <f>SUM(M8:M33)</f>
        <v>20044789898</v>
      </c>
      <c r="O34" s="4">
        <f>SUM(O8:O33)</f>
        <v>59666852123</v>
      </c>
      <c r="Q34" s="4">
        <f>SUM(Q8:Q33)</f>
        <v>4354797893</v>
      </c>
      <c r="S34" s="4">
        <f>SUM(S8:S33)</f>
        <v>55312054230</v>
      </c>
    </row>
    <row r="35" spans="1:19" ht="22.5" thickTop="1" x14ac:dyDescent="0.5"/>
    <row r="36" spans="1:19" x14ac:dyDescent="0.5">
      <c r="K36" s="2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87"/>
  <sheetViews>
    <sheetView rightToLeft="1" workbookViewId="0">
      <selection activeCell="K78" sqref="K78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6384" width="9.140625" style="1"/>
  </cols>
  <sheetData>
    <row r="2" spans="1:17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 x14ac:dyDescent="0.5">
      <c r="A3" s="12" t="s">
        <v>145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 x14ac:dyDescent="0.5">
      <c r="A6" s="9" t="s">
        <v>3</v>
      </c>
      <c r="C6" s="10" t="s">
        <v>147</v>
      </c>
      <c r="D6" s="10" t="s">
        <v>147</v>
      </c>
      <c r="E6" s="10" t="s">
        <v>147</v>
      </c>
      <c r="F6" s="10" t="s">
        <v>147</v>
      </c>
      <c r="G6" s="10" t="s">
        <v>147</v>
      </c>
      <c r="H6" s="10" t="s">
        <v>147</v>
      </c>
      <c r="I6" s="10" t="s">
        <v>147</v>
      </c>
      <c r="K6" s="10" t="s">
        <v>148</v>
      </c>
      <c r="L6" s="10" t="s">
        <v>148</v>
      </c>
      <c r="M6" s="10" t="s">
        <v>148</v>
      </c>
      <c r="N6" s="10" t="s">
        <v>148</v>
      </c>
      <c r="O6" s="10" t="s">
        <v>148</v>
      </c>
      <c r="P6" s="10" t="s">
        <v>148</v>
      </c>
      <c r="Q6" s="10" t="s">
        <v>148</v>
      </c>
    </row>
    <row r="7" spans="1:17" ht="22.5" x14ac:dyDescent="0.5">
      <c r="A7" s="10" t="s">
        <v>3</v>
      </c>
      <c r="C7" s="13" t="s">
        <v>7</v>
      </c>
      <c r="E7" s="13" t="s">
        <v>181</v>
      </c>
      <c r="G7" s="13" t="s">
        <v>182</v>
      </c>
      <c r="I7" s="13" t="s">
        <v>183</v>
      </c>
      <c r="K7" s="13" t="s">
        <v>7</v>
      </c>
      <c r="M7" s="13" t="s">
        <v>181</v>
      </c>
      <c r="O7" s="13" t="s">
        <v>182</v>
      </c>
      <c r="Q7" s="13" t="s">
        <v>183</v>
      </c>
    </row>
    <row r="8" spans="1:17" x14ac:dyDescent="0.5">
      <c r="A8" s="1" t="s">
        <v>59</v>
      </c>
      <c r="C8" s="2">
        <v>5896583</v>
      </c>
      <c r="E8" s="2">
        <v>261008255245</v>
      </c>
      <c r="G8" s="2">
        <v>235521127615</v>
      </c>
      <c r="I8" s="2">
        <v>25487127630</v>
      </c>
      <c r="K8" s="2">
        <v>5896583</v>
      </c>
      <c r="M8" s="2">
        <v>261008255245</v>
      </c>
      <c r="O8" s="2">
        <v>187831360584</v>
      </c>
      <c r="Q8" s="2">
        <v>73176894661</v>
      </c>
    </row>
    <row r="9" spans="1:17" x14ac:dyDescent="0.5">
      <c r="A9" s="1" t="s">
        <v>45</v>
      </c>
      <c r="C9" s="2">
        <v>5000000</v>
      </c>
      <c r="E9" s="2">
        <v>72879643125</v>
      </c>
      <c r="G9" s="2">
        <v>52769432125</v>
      </c>
      <c r="I9" s="2">
        <v>20110211000</v>
      </c>
      <c r="K9" s="2">
        <v>5000000</v>
      </c>
      <c r="M9" s="2">
        <v>72879643125</v>
      </c>
      <c r="O9" s="2">
        <v>19484165259</v>
      </c>
      <c r="Q9" s="2">
        <v>53395477866</v>
      </c>
    </row>
    <row r="10" spans="1:17" x14ac:dyDescent="0.5">
      <c r="A10" s="1" t="s">
        <v>44</v>
      </c>
      <c r="C10" s="2">
        <v>9833472</v>
      </c>
      <c r="E10" s="2">
        <v>298779286443</v>
      </c>
      <c r="G10" s="2">
        <v>242570089749</v>
      </c>
      <c r="I10" s="2">
        <v>56209196694</v>
      </c>
      <c r="K10" s="2">
        <v>9833472</v>
      </c>
      <c r="M10" s="2">
        <v>298779286443</v>
      </c>
      <c r="O10" s="2">
        <v>160380444055</v>
      </c>
      <c r="Q10" s="2">
        <v>138398842388</v>
      </c>
    </row>
    <row r="11" spans="1:17" x14ac:dyDescent="0.5">
      <c r="A11" s="1" t="s">
        <v>46</v>
      </c>
      <c r="C11" s="2">
        <v>9700000</v>
      </c>
      <c r="E11" s="2">
        <v>150156904525</v>
      </c>
      <c r="G11" s="2">
        <v>119499066701</v>
      </c>
      <c r="I11" s="2">
        <v>30657837824</v>
      </c>
      <c r="K11" s="2">
        <v>9700000</v>
      </c>
      <c r="M11" s="2">
        <v>150156904525</v>
      </c>
      <c r="O11" s="2">
        <v>48409626922</v>
      </c>
      <c r="Q11" s="2">
        <v>101747277603</v>
      </c>
    </row>
    <row r="12" spans="1:17" x14ac:dyDescent="0.5">
      <c r="A12" s="1" t="s">
        <v>47</v>
      </c>
      <c r="C12" s="2">
        <v>5100000</v>
      </c>
      <c r="E12" s="2">
        <v>62834473500</v>
      </c>
      <c r="G12" s="2">
        <v>45605666250</v>
      </c>
      <c r="I12" s="2">
        <v>17228807250</v>
      </c>
      <c r="K12" s="2">
        <v>5100000</v>
      </c>
      <c r="M12" s="2">
        <v>62834473500</v>
      </c>
      <c r="O12" s="2">
        <v>16972616244</v>
      </c>
      <c r="Q12" s="2">
        <v>45861857256</v>
      </c>
    </row>
    <row r="13" spans="1:17" x14ac:dyDescent="0.5">
      <c r="A13" s="1" t="s">
        <v>67</v>
      </c>
      <c r="C13" s="2">
        <v>9442928</v>
      </c>
      <c r="E13" s="2">
        <v>202753128594</v>
      </c>
      <c r="G13" s="2">
        <v>129223453962</v>
      </c>
      <c r="I13" s="2">
        <v>73529674632</v>
      </c>
      <c r="K13" s="2">
        <v>9442928</v>
      </c>
      <c r="M13" s="2">
        <v>202753128594</v>
      </c>
      <c r="O13" s="2">
        <v>42859032010</v>
      </c>
      <c r="Q13" s="2">
        <v>159894096584</v>
      </c>
    </row>
    <row r="14" spans="1:17" x14ac:dyDescent="0.5">
      <c r="A14" s="1" t="s">
        <v>55</v>
      </c>
      <c r="C14" s="2">
        <v>557877</v>
      </c>
      <c r="E14" s="2">
        <v>53101902996</v>
      </c>
      <c r="G14" s="2">
        <v>49913723859</v>
      </c>
      <c r="I14" s="2">
        <v>3188179137</v>
      </c>
      <c r="K14" s="2">
        <v>557877</v>
      </c>
      <c r="M14" s="2">
        <v>53101902996</v>
      </c>
      <c r="O14" s="2">
        <v>50719611220</v>
      </c>
      <c r="Q14" s="2">
        <v>2382291776</v>
      </c>
    </row>
    <row r="15" spans="1:17" x14ac:dyDescent="0.5">
      <c r="A15" s="1" t="s">
        <v>36</v>
      </c>
      <c r="C15" s="2">
        <v>4400785</v>
      </c>
      <c r="E15" s="2">
        <v>131832833730</v>
      </c>
      <c r="G15" s="2">
        <v>106095916339</v>
      </c>
      <c r="I15" s="2">
        <v>25736917391</v>
      </c>
      <c r="K15" s="2">
        <v>4400785</v>
      </c>
      <c r="M15" s="2">
        <v>131832833730</v>
      </c>
      <c r="O15" s="2">
        <v>46323599466</v>
      </c>
      <c r="Q15" s="2">
        <v>85509234264</v>
      </c>
    </row>
    <row r="16" spans="1:17" x14ac:dyDescent="0.5">
      <c r="A16" s="1" t="s">
        <v>31</v>
      </c>
      <c r="C16" s="2">
        <v>1500000</v>
      </c>
      <c r="E16" s="2">
        <v>64816680562</v>
      </c>
      <c r="G16" s="2">
        <v>47766719062</v>
      </c>
      <c r="I16" s="2">
        <v>17049961500</v>
      </c>
      <c r="K16" s="2">
        <v>1500000</v>
      </c>
      <c r="M16" s="2">
        <v>64816680562</v>
      </c>
      <c r="O16" s="2">
        <v>22815841559</v>
      </c>
      <c r="Q16" s="2">
        <v>42000839003</v>
      </c>
    </row>
    <row r="17" spans="1:17" x14ac:dyDescent="0.5">
      <c r="A17" s="1" t="s">
        <v>70</v>
      </c>
      <c r="C17" s="2">
        <v>567741</v>
      </c>
      <c r="E17" s="2">
        <v>41557273582</v>
      </c>
      <c r="G17" s="2">
        <v>38729438474</v>
      </c>
      <c r="I17" s="2">
        <v>2827835108</v>
      </c>
      <c r="K17" s="2">
        <v>567741</v>
      </c>
      <c r="M17" s="2">
        <v>41557273582</v>
      </c>
      <c r="O17" s="2">
        <v>14168141468</v>
      </c>
      <c r="Q17" s="2">
        <v>27389132114</v>
      </c>
    </row>
    <row r="18" spans="1:17" x14ac:dyDescent="0.5">
      <c r="A18" s="1" t="s">
        <v>21</v>
      </c>
      <c r="C18" s="2">
        <v>800000</v>
      </c>
      <c r="E18" s="2">
        <v>24354816800</v>
      </c>
      <c r="G18" s="2">
        <v>19980647190</v>
      </c>
      <c r="I18" s="2">
        <v>4374169610</v>
      </c>
      <c r="K18" s="2">
        <v>800000</v>
      </c>
      <c r="M18" s="2">
        <v>24354816800</v>
      </c>
      <c r="O18" s="2">
        <v>16850806047</v>
      </c>
      <c r="Q18" s="2">
        <v>7504010753</v>
      </c>
    </row>
    <row r="19" spans="1:17" x14ac:dyDescent="0.5">
      <c r="A19" s="1" t="s">
        <v>66</v>
      </c>
      <c r="C19" s="2">
        <v>2000000</v>
      </c>
      <c r="E19" s="2">
        <v>32907618000</v>
      </c>
      <c r="G19" s="2">
        <v>30507110600</v>
      </c>
      <c r="I19" s="2">
        <v>2400507400</v>
      </c>
      <c r="K19" s="2">
        <v>2000000</v>
      </c>
      <c r="M19" s="2">
        <v>32907618000</v>
      </c>
      <c r="O19" s="2">
        <v>13383315869</v>
      </c>
      <c r="Q19" s="2">
        <v>19524302131</v>
      </c>
    </row>
    <row r="20" spans="1:17" x14ac:dyDescent="0.5">
      <c r="A20" s="1" t="s">
        <v>60</v>
      </c>
      <c r="C20" s="2">
        <v>14772038</v>
      </c>
      <c r="E20" s="2">
        <v>180090621998</v>
      </c>
      <c r="G20" s="2">
        <v>136029330455</v>
      </c>
      <c r="I20" s="2">
        <v>44061291543</v>
      </c>
      <c r="K20" s="2">
        <v>14772038</v>
      </c>
      <c r="M20" s="2">
        <v>180090621998</v>
      </c>
      <c r="O20" s="2">
        <v>45816414516</v>
      </c>
      <c r="Q20" s="2">
        <v>134274207482</v>
      </c>
    </row>
    <row r="21" spans="1:17" x14ac:dyDescent="0.5">
      <c r="A21" s="1" t="s">
        <v>58</v>
      </c>
      <c r="C21" s="2">
        <v>12555028</v>
      </c>
      <c r="E21" s="2">
        <v>385587378671</v>
      </c>
      <c r="G21" s="2">
        <v>285766278570</v>
      </c>
      <c r="I21" s="2">
        <v>99821100101</v>
      </c>
      <c r="K21" s="2">
        <v>12555028</v>
      </c>
      <c r="M21" s="2">
        <v>385587378671</v>
      </c>
      <c r="O21" s="2">
        <v>247247271176</v>
      </c>
      <c r="Q21" s="2">
        <v>138340107495</v>
      </c>
    </row>
    <row r="22" spans="1:17" x14ac:dyDescent="0.5">
      <c r="A22" s="1" t="s">
        <v>38</v>
      </c>
      <c r="C22" s="2">
        <v>2035000</v>
      </c>
      <c r="E22" s="2">
        <v>26305576818</v>
      </c>
      <c r="G22" s="2">
        <v>23656821581</v>
      </c>
      <c r="I22" s="2">
        <v>2648755237</v>
      </c>
      <c r="K22" s="2">
        <v>2035000</v>
      </c>
      <c r="M22" s="2">
        <v>26305576818</v>
      </c>
      <c r="O22" s="2">
        <v>10012200000</v>
      </c>
      <c r="Q22" s="2">
        <v>16293376818</v>
      </c>
    </row>
    <row r="23" spans="1:17" x14ac:dyDescent="0.5">
      <c r="A23" s="1" t="s">
        <v>17</v>
      </c>
      <c r="C23" s="2">
        <v>179900000</v>
      </c>
      <c r="E23" s="2">
        <v>441503586387</v>
      </c>
      <c r="G23" s="2">
        <v>343550563982</v>
      </c>
      <c r="I23" s="2">
        <v>97953022405</v>
      </c>
      <c r="K23" s="2">
        <v>179900000</v>
      </c>
      <c r="M23" s="2">
        <v>441503586387</v>
      </c>
      <c r="O23" s="2">
        <v>203778488391</v>
      </c>
      <c r="Q23" s="2">
        <v>237725097996</v>
      </c>
    </row>
    <row r="24" spans="1:17" x14ac:dyDescent="0.5">
      <c r="A24" s="1" t="s">
        <v>18</v>
      </c>
      <c r="C24" s="2">
        <v>130000000</v>
      </c>
      <c r="E24" s="2">
        <v>308707636250</v>
      </c>
      <c r="G24" s="2">
        <v>246027185259</v>
      </c>
      <c r="I24" s="2">
        <v>62680450991</v>
      </c>
      <c r="K24" s="2">
        <v>130000000</v>
      </c>
      <c r="M24" s="2">
        <v>308707636250</v>
      </c>
      <c r="O24" s="2">
        <v>157746318222</v>
      </c>
      <c r="Q24" s="2">
        <v>150961318028</v>
      </c>
    </row>
    <row r="25" spans="1:17" x14ac:dyDescent="0.5">
      <c r="A25" s="1" t="s">
        <v>22</v>
      </c>
      <c r="C25" s="2">
        <v>1180933</v>
      </c>
      <c r="E25" s="2">
        <v>125202233944</v>
      </c>
      <c r="G25" s="2">
        <v>95262773368</v>
      </c>
      <c r="I25" s="2">
        <v>29939460576</v>
      </c>
      <c r="K25" s="2">
        <v>1180933</v>
      </c>
      <c r="M25" s="2">
        <v>125202233944</v>
      </c>
      <c r="O25" s="2">
        <v>78828960175</v>
      </c>
      <c r="Q25" s="2">
        <v>46373273769</v>
      </c>
    </row>
    <row r="26" spans="1:17" x14ac:dyDescent="0.5">
      <c r="A26" s="1" t="s">
        <v>63</v>
      </c>
      <c r="C26" s="2">
        <v>1856130</v>
      </c>
      <c r="E26" s="2">
        <v>42159042167</v>
      </c>
      <c r="G26" s="2">
        <v>30396558748</v>
      </c>
      <c r="I26" s="2">
        <v>11762483419</v>
      </c>
      <c r="K26" s="2">
        <v>1856130</v>
      </c>
      <c r="M26" s="2">
        <v>42159042167</v>
      </c>
      <c r="O26" s="2">
        <v>15734995213</v>
      </c>
      <c r="Q26" s="2">
        <v>26424046954</v>
      </c>
    </row>
    <row r="27" spans="1:17" x14ac:dyDescent="0.5">
      <c r="A27" s="1" t="s">
        <v>25</v>
      </c>
      <c r="C27" s="2">
        <v>1800000</v>
      </c>
      <c r="E27" s="2">
        <v>146027554875</v>
      </c>
      <c r="G27" s="2">
        <v>112851668250</v>
      </c>
      <c r="I27" s="2">
        <v>33175886625</v>
      </c>
      <c r="K27" s="2">
        <v>1800000</v>
      </c>
      <c r="M27" s="2">
        <v>146027554875</v>
      </c>
      <c r="O27" s="2">
        <v>44756287157</v>
      </c>
      <c r="Q27" s="2">
        <v>101271267718</v>
      </c>
    </row>
    <row r="28" spans="1:17" x14ac:dyDescent="0.5">
      <c r="A28" s="1" t="s">
        <v>27</v>
      </c>
      <c r="C28" s="2">
        <v>497153</v>
      </c>
      <c r="E28" s="2">
        <v>75638391603</v>
      </c>
      <c r="G28" s="2">
        <v>58288858683</v>
      </c>
      <c r="I28" s="2">
        <v>17349532920</v>
      </c>
      <c r="K28" s="2">
        <v>497153</v>
      </c>
      <c r="M28" s="2">
        <v>75638391603</v>
      </c>
      <c r="O28" s="2">
        <v>35409757133</v>
      </c>
      <c r="Q28" s="2">
        <v>40228634470</v>
      </c>
    </row>
    <row r="29" spans="1:17" x14ac:dyDescent="0.5">
      <c r="A29" s="1" t="s">
        <v>40</v>
      </c>
      <c r="C29" s="2">
        <v>4800000</v>
      </c>
      <c r="E29" s="2">
        <v>57087563400</v>
      </c>
      <c r="G29" s="2">
        <v>41210830020</v>
      </c>
      <c r="I29" s="2">
        <v>15876733380</v>
      </c>
      <c r="K29" s="2">
        <v>4800000</v>
      </c>
      <c r="M29" s="2">
        <v>57087563400</v>
      </c>
      <c r="O29" s="2">
        <v>15380697903</v>
      </c>
      <c r="Q29" s="2">
        <v>41706865497</v>
      </c>
    </row>
    <row r="30" spans="1:17" x14ac:dyDescent="0.5">
      <c r="A30" s="1" t="s">
        <v>28</v>
      </c>
      <c r="C30" s="2">
        <v>800000</v>
      </c>
      <c r="E30" s="2">
        <v>38348503150</v>
      </c>
      <c r="G30" s="2">
        <v>33569091891</v>
      </c>
      <c r="I30" s="2">
        <v>4779411259</v>
      </c>
      <c r="K30" s="2">
        <v>800000</v>
      </c>
      <c r="M30" s="2">
        <v>38348503150</v>
      </c>
      <c r="O30" s="2">
        <v>5592932004</v>
      </c>
      <c r="Q30" s="2">
        <v>32755571146</v>
      </c>
    </row>
    <row r="31" spans="1:17" x14ac:dyDescent="0.5">
      <c r="A31" s="1" t="s">
        <v>52</v>
      </c>
      <c r="C31" s="2">
        <v>7460376</v>
      </c>
      <c r="E31" s="2">
        <v>109520224407</v>
      </c>
      <c r="G31" s="2">
        <v>93323832506</v>
      </c>
      <c r="I31" s="2">
        <v>16196391901</v>
      </c>
      <c r="K31" s="2">
        <v>7460376</v>
      </c>
      <c r="M31" s="2">
        <v>109520224407</v>
      </c>
      <c r="O31" s="2">
        <v>61377372578</v>
      </c>
      <c r="Q31" s="2">
        <v>48142851829</v>
      </c>
    </row>
    <row r="32" spans="1:17" x14ac:dyDescent="0.5">
      <c r="A32" s="1" t="s">
        <v>39</v>
      </c>
      <c r="C32" s="2">
        <v>308518</v>
      </c>
      <c r="E32" s="2">
        <v>16480183498</v>
      </c>
      <c r="G32" s="2">
        <v>16173030790</v>
      </c>
      <c r="I32" s="2">
        <v>307152708</v>
      </c>
      <c r="K32" s="2">
        <v>308518</v>
      </c>
      <c r="M32" s="2">
        <v>16480183498</v>
      </c>
      <c r="O32" s="2">
        <v>15728834465</v>
      </c>
      <c r="Q32" s="2">
        <v>751349033</v>
      </c>
    </row>
    <row r="33" spans="1:17" x14ac:dyDescent="0.5">
      <c r="A33" s="1" t="s">
        <v>64</v>
      </c>
      <c r="C33" s="2">
        <v>11913881</v>
      </c>
      <c r="E33" s="2">
        <v>354650997813</v>
      </c>
      <c r="G33" s="2">
        <v>282560724893</v>
      </c>
      <c r="I33" s="2">
        <v>72090272920</v>
      </c>
      <c r="K33" s="2">
        <v>11913881</v>
      </c>
      <c r="M33" s="2">
        <v>354650997813</v>
      </c>
      <c r="O33" s="2">
        <v>245301973504</v>
      </c>
      <c r="Q33" s="2">
        <v>109349024309</v>
      </c>
    </row>
    <row r="34" spans="1:17" x14ac:dyDescent="0.5">
      <c r="A34" s="1" t="s">
        <v>37</v>
      </c>
      <c r="C34" s="2">
        <v>300000</v>
      </c>
      <c r="E34" s="2">
        <v>40702311937</v>
      </c>
      <c r="G34" s="2">
        <v>30226422131</v>
      </c>
      <c r="I34" s="2">
        <v>10475889806</v>
      </c>
      <c r="K34" s="2">
        <v>300000</v>
      </c>
      <c r="M34" s="2">
        <v>40702311937</v>
      </c>
      <c r="O34" s="2">
        <v>20266362319</v>
      </c>
      <c r="Q34" s="2">
        <v>20435949618</v>
      </c>
    </row>
    <row r="35" spans="1:17" x14ac:dyDescent="0.5">
      <c r="A35" s="1" t="s">
        <v>57</v>
      </c>
      <c r="C35" s="2">
        <v>5800000</v>
      </c>
      <c r="E35" s="2">
        <v>242441311525</v>
      </c>
      <c r="G35" s="2">
        <v>148695004604</v>
      </c>
      <c r="I35" s="2">
        <v>93746306921</v>
      </c>
      <c r="K35" s="2">
        <v>5800000</v>
      </c>
      <c r="M35" s="2">
        <v>242441311525</v>
      </c>
      <c r="O35" s="2">
        <v>146166826704</v>
      </c>
      <c r="Q35" s="2">
        <v>96274484821</v>
      </c>
    </row>
    <row r="36" spans="1:17" x14ac:dyDescent="0.5">
      <c r="A36" s="1" t="s">
        <v>69</v>
      </c>
      <c r="C36" s="2">
        <v>6885523</v>
      </c>
      <c r="E36" s="2">
        <v>128891402958</v>
      </c>
      <c r="G36" s="2">
        <v>110622302680</v>
      </c>
      <c r="I36" s="2">
        <v>18269100278</v>
      </c>
      <c r="K36" s="2">
        <v>6885523</v>
      </c>
      <c r="M36" s="2">
        <v>128891402958</v>
      </c>
      <c r="O36" s="2">
        <v>41916681976</v>
      </c>
      <c r="Q36" s="2">
        <v>86974720982</v>
      </c>
    </row>
    <row r="37" spans="1:17" x14ac:dyDescent="0.5">
      <c r="A37" s="1" t="s">
        <v>61</v>
      </c>
      <c r="C37" s="2">
        <v>11776305</v>
      </c>
      <c r="E37" s="2">
        <v>73714973498</v>
      </c>
      <c r="G37" s="2">
        <v>88706259286</v>
      </c>
      <c r="I37" s="2">
        <v>-14991285788</v>
      </c>
      <c r="K37" s="2">
        <v>11776305</v>
      </c>
      <c r="M37" s="2">
        <v>73714973498</v>
      </c>
      <c r="O37" s="2">
        <v>29642415335</v>
      </c>
      <c r="Q37" s="2">
        <v>44072558163</v>
      </c>
    </row>
    <row r="38" spans="1:17" x14ac:dyDescent="0.5">
      <c r="A38" s="1" t="s">
        <v>72</v>
      </c>
      <c r="C38" s="2">
        <v>100000</v>
      </c>
      <c r="E38" s="2">
        <v>1750701175</v>
      </c>
      <c r="G38" s="2">
        <v>1342957345</v>
      </c>
      <c r="I38" s="2">
        <v>407743830</v>
      </c>
      <c r="K38" s="2">
        <v>100000</v>
      </c>
      <c r="M38" s="2">
        <v>1750701175</v>
      </c>
      <c r="O38" s="2">
        <v>1342957345</v>
      </c>
      <c r="Q38" s="2">
        <v>407743830</v>
      </c>
    </row>
    <row r="39" spans="1:17" x14ac:dyDescent="0.5">
      <c r="A39" s="1" t="s">
        <v>19</v>
      </c>
      <c r="C39" s="2">
        <v>2545136</v>
      </c>
      <c r="E39" s="2">
        <v>116072622976</v>
      </c>
      <c r="G39" s="2">
        <v>98196427512</v>
      </c>
      <c r="I39" s="2">
        <v>17876195464</v>
      </c>
      <c r="K39" s="2">
        <v>2545136</v>
      </c>
      <c r="M39" s="2">
        <v>116072622976</v>
      </c>
      <c r="O39" s="2">
        <v>93250697182</v>
      </c>
      <c r="Q39" s="2">
        <v>22821925794</v>
      </c>
    </row>
    <row r="40" spans="1:17" x14ac:dyDescent="0.5">
      <c r="A40" s="1" t="s">
        <v>65</v>
      </c>
      <c r="C40" s="2">
        <v>452024</v>
      </c>
      <c r="E40" s="2">
        <v>26453485830</v>
      </c>
      <c r="G40" s="2">
        <v>22103706369</v>
      </c>
      <c r="I40" s="2">
        <v>4349779461</v>
      </c>
      <c r="K40" s="2">
        <v>452024</v>
      </c>
      <c r="M40" s="2">
        <v>26453485830</v>
      </c>
      <c r="O40" s="2">
        <v>7468632917</v>
      </c>
      <c r="Q40" s="2">
        <v>18984852913</v>
      </c>
    </row>
    <row r="41" spans="1:17" x14ac:dyDescent="0.5">
      <c r="A41" s="1" t="s">
        <v>24</v>
      </c>
      <c r="C41" s="2">
        <v>1227026</v>
      </c>
      <c r="E41" s="2">
        <v>184092812062</v>
      </c>
      <c r="G41" s="2">
        <v>153004290819</v>
      </c>
      <c r="I41" s="2">
        <v>31088521243</v>
      </c>
      <c r="K41" s="2">
        <v>1227026</v>
      </c>
      <c r="M41" s="2">
        <v>184092812062</v>
      </c>
      <c r="O41" s="2">
        <v>116710715090</v>
      </c>
      <c r="Q41" s="2">
        <v>67382096972</v>
      </c>
    </row>
    <row r="42" spans="1:17" x14ac:dyDescent="0.5">
      <c r="A42" s="1" t="s">
        <v>50</v>
      </c>
      <c r="C42" s="2">
        <v>1500</v>
      </c>
      <c r="E42" s="2">
        <v>11853805027</v>
      </c>
      <c r="G42" s="2">
        <v>11427272361</v>
      </c>
      <c r="I42" s="2">
        <v>426532666</v>
      </c>
      <c r="K42" s="2">
        <v>1500</v>
      </c>
      <c r="M42" s="2">
        <v>11853805027</v>
      </c>
      <c r="O42" s="2">
        <v>6962628634</v>
      </c>
      <c r="Q42" s="2">
        <v>4891176393</v>
      </c>
    </row>
    <row r="43" spans="1:17" x14ac:dyDescent="0.5">
      <c r="A43" s="1" t="s">
        <v>34</v>
      </c>
      <c r="C43" s="2">
        <v>7200000</v>
      </c>
      <c r="E43" s="2">
        <v>142790446800</v>
      </c>
      <c r="G43" s="2">
        <v>97170472890</v>
      </c>
      <c r="I43" s="2">
        <v>45619973910</v>
      </c>
      <c r="K43" s="2">
        <v>7200000</v>
      </c>
      <c r="M43" s="2">
        <v>142790446800</v>
      </c>
      <c r="O43" s="2">
        <v>21196119000</v>
      </c>
      <c r="Q43" s="2">
        <v>121594327800</v>
      </c>
    </row>
    <row r="44" spans="1:17" x14ac:dyDescent="0.5">
      <c r="A44" s="1" t="s">
        <v>26</v>
      </c>
      <c r="C44" s="2">
        <v>500000</v>
      </c>
      <c r="E44" s="2">
        <v>34174442062</v>
      </c>
      <c r="G44" s="2">
        <v>28466778668</v>
      </c>
      <c r="I44" s="2">
        <v>5707663394</v>
      </c>
      <c r="K44" s="2">
        <v>500000</v>
      </c>
      <c r="M44" s="2">
        <v>34174442062</v>
      </c>
      <c r="O44" s="2">
        <v>9605425000</v>
      </c>
      <c r="Q44" s="2">
        <v>24569017062</v>
      </c>
    </row>
    <row r="45" spans="1:17" x14ac:dyDescent="0.5">
      <c r="A45" s="1" t="s">
        <v>35</v>
      </c>
      <c r="C45" s="2">
        <v>13825087</v>
      </c>
      <c r="E45" s="2">
        <v>197117822584</v>
      </c>
      <c r="G45" s="2">
        <v>144919374792</v>
      </c>
      <c r="I45" s="2">
        <v>52198447792</v>
      </c>
      <c r="K45" s="2">
        <v>13825087</v>
      </c>
      <c r="M45" s="2">
        <v>197117822584</v>
      </c>
      <c r="O45" s="2">
        <v>79002518102</v>
      </c>
      <c r="Q45" s="2">
        <v>118115304482</v>
      </c>
    </row>
    <row r="46" spans="1:17" x14ac:dyDescent="0.5">
      <c r="A46" s="1" t="s">
        <v>51</v>
      </c>
      <c r="C46" s="2">
        <v>500</v>
      </c>
      <c r="E46" s="2">
        <v>3978256406</v>
      </c>
      <c r="G46" s="2">
        <v>3809090787</v>
      </c>
      <c r="I46" s="2">
        <v>169165619</v>
      </c>
      <c r="K46" s="2">
        <v>500</v>
      </c>
      <c r="M46" s="2">
        <v>3978256406</v>
      </c>
      <c r="O46" s="2">
        <v>2538465929</v>
      </c>
      <c r="Q46" s="2">
        <v>1439790477</v>
      </c>
    </row>
    <row r="47" spans="1:17" x14ac:dyDescent="0.5">
      <c r="A47" s="1" t="s">
        <v>30</v>
      </c>
      <c r="C47" s="2">
        <v>1700000</v>
      </c>
      <c r="E47" s="2">
        <v>264175044500</v>
      </c>
      <c r="G47" s="2">
        <v>195597635250</v>
      </c>
      <c r="I47" s="2">
        <v>68577409250</v>
      </c>
      <c r="K47" s="2">
        <v>1700000</v>
      </c>
      <c r="M47" s="2">
        <v>264175044500</v>
      </c>
      <c r="O47" s="2">
        <v>128624383487</v>
      </c>
      <c r="Q47" s="2">
        <v>135550661013</v>
      </c>
    </row>
    <row r="48" spans="1:17" x14ac:dyDescent="0.5">
      <c r="A48" s="1" t="s">
        <v>41</v>
      </c>
      <c r="C48" s="2">
        <v>6742683</v>
      </c>
      <c r="E48" s="2">
        <v>61755489036</v>
      </c>
      <c r="G48" s="2">
        <v>62181185838</v>
      </c>
      <c r="I48" s="2">
        <v>-425696802</v>
      </c>
      <c r="K48" s="2">
        <v>6742683</v>
      </c>
      <c r="M48" s="2">
        <v>61755489036</v>
      </c>
      <c r="O48" s="2">
        <v>45282193837</v>
      </c>
      <c r="Q48" s="2">
        <v>16473295199</v>
      </c>
    </row>
    <row r="49" spans="1:17" x14ac:dyDescent="0.5">
      <c r="A49" s="1" t="s">
        <v>32</v>
      </c>
      <c r="C49" s="2">
        <v>983217</v>
      </c>
      <c r="E49" s="2">
        <v>81572162102</v>
      </c>
      <c r="G49" s="2">
        <v>69852147386</v>
      </c>
      <c r="I49" s="2">
        <v>11720014716</v>
      </c>
      <c r="K49" s="2">
        <v>983217</v>
      </c>
      <c r="M49" s="2">
        <v>81572162102</v>
      </c>
      <c r="O49" s="2">
        <v>39540299666</v>
      </c>
      <c r="Q49" s="2">
        <v>42031862436</v>
      </c>
    </row>
    <row r="50" spans="1:17" x14ac:dyDescent="0.5">
      <c r="A50" s="1" t="s">
        <v>56</v>
      </c>
      <c r="C50" s="2">
        <v>131387</v>
      </c>
      <c r="E50" s="2">
        <v>4389427624</v>
      </c>
      <c r="G50" s="2">
        <v>4049620340</v>
      </c>
      <c r="I50" s="2">
        <v>339807284</v>
      </c>
      <c r="K50" s="2">
        <v>131387</v>
      </c>
      <c r="M50" s="2">
        <v>4389427624</v>
      </c>
      <c r="O50" s="2">
        <v>2626471588</v>
      </c>
      <c r="Q50" s="2">
        <v>1762956036</v>
      </c>
    </row>
    <row r="51" spans="1:17" x14ac:dyDescent="0.5">
      <c r="A51" s="1" t="s">
        <v>74</v>
      </c>
      <c r="C51" s="2">
        <v>170400</v>
      </c>
      <c r="E51" s="2">
        <v>8050393283</v>
      </c>
      <c r="G51" s="2">
        <v>6884987052</v>
      </c>
      <c r="I51" s="2">
        <v>1165406231</v>
      </c>
      <c r="K51" s="2">
        <v>170400</v>
      </c>
      <c r="M51" s="2">
        <v>8050393283</v>
      </c>
      <c r="O51" s="2">
        <v>6884987052</v>
      </c>
      <c r="Q51" s="2">
        <v>1165406231</v>
      </c>
    </row>
    <row r="52" spans="1:17" x14ac:dyDescent="0.5">
      <c r="A52" s="1" t="s">
        <v>53</v>
      </c>
      <c r="C52" s="2">
        <v>120000</v>
      </c>
      <c r="E52" s="2">
        <v>1682223124</v>
      </c>
      <c r="G52" s="2">
        <v>1587911799</v>
      </c>
      <c r="I52" s="2">
        <v>94311325</v>
      </c>
      <c r="K52" s="2">
        <v>120000</v>
      </c>
      <c r="M52" s="2">
        <v>1682223124</v>
      </c>
      <c r="O52" s="2">
        <v>1502768579</v>
      </c>
      <c r="Q52" s="2">
        <v>179454545</v>
      </c>
    </row>
    <row r="53" spans="1:17" x14ac:dyDescent="0.5">
      <c r="A53" s="1" t="s">
        <v>23</v>
      </c>
      <c r="C53" s="2">
        <v>2100000</v>
      </c>
      <c r="E53" s="2">
        <v>25885537702</v>
      </c>
      <c r="G53" s="2">
        <v>23354572263</v>
      </c>
      <c r="I53" s="2">
        <v>2530965439</v>
      </c>
      <c r="K53" s="2">
        <v>2100000</v>
      </c>
      <c r="M53" s="2">
        <v>25885537702</v>
      </c>
      <c r="O53" s="2">
        <v>9239758910</v>
      </c>
      <c r="Q53" s="2">
        <v>16645778792</v>
      </c>
    </row>
    <row r="54" spans="1:17" x14ac:dyDescent="0.5">
      <c r="A54" s="1" t="s">
        <v>33</v>
      </c>
      <c r="C54" s="2">
        <v>800000</v>
      </c>
      <c r="E54" s="2">
        <v>13981763300</v>
      </c>
      <c r="G54" s="2">
        <v>8358058050</v>
      </c>
      <c r="I54" s="2">
        <v>5623705250</v>
      </c>
      <c r="K54" s="2">
        <v>800000</v>
      </c>
      <c r="M54" s="2">
        <v>13981763300</v>
      </c>
      <c r="O54" s="2">
        <v>3012310964</v>
      </c>
      <c r="Q54" s="2">
        <v>10969452336</v>
      </c>
    </row>
    <row r="55" spans="1:17" x14ac:dyDescent="0.5">
      <c r="A55" s="1" t="s">
        <v>73</v>
      </c>
      <c r="C55" s="2">
        <v>1580040</v>
      </c>
      <c r="E55" s="2">
        <v>147075260463</v>
      </c>
      <c r="G55" s="2">
        <v>103000093116</v>
      </c>
      <c r="I55" s="2">
        <v>44075167347</v>
      </c>
      <c r="K55" s="2">
        <v>1580040</v>
      </c>
      <c r="M55" s="2">
        <v>147075260463</v>
      </c>
      <c r="O55" s="2">
        <v>103000093116</v>
      </c>
      <c r="Q55" s="2">
        <v>44075167347</v>
      </c>
    </row>
    <row r="56" spans="1:17" x14ac:dyDescent="0.5">
      <c r="A56" s="1" t="s">
        <v>43</v>
      </c>
      <c r="C56" s="2">
        <v>7003000</v>
      </c>
      <c r="E56" s="2">
        <v>177688827644</v>
      </c>
      <c r="G56" s="2">
        <v>146440030802</v>
      </c>
      <c r="I56" s="2">
        <v>31248796842</v>
      </c>
      <c r="K56" s="2">
        <v>7003000</v>
      </c>
      <c r="M56" s="2">
        <v>177688827644</v>
      </c>
      <c r="O56" s="2">
        <v>84295398751</v>
      </c>
      <c r="Q56" s="2">
        <v>93393428893</v>
      </c>
    </row>
    <row r="57" spans="1:17" x14ac:dyDescent="0.5">
      <c r="A57" s="1" t="s">
        <v>42</v>
      </c>
      <c r="C57" s="2">
        <v>8393430</v>
      </c>
      <c r="E57" s="2">
        <v>160287249041</v>
      </c>
      <c r="G57" s="2">
        <v>125085767344</v>
      </c>
      <c r="I57" s="2">
        <v>35201481697</v>
      </c>
      <c r="K57" s="2">
        <v>8393430</v>
      </c>
      <c r="M57" s="2">
        <v>160287249041</v>
      </c>
      <c r="O57" s="2">
        <v>72632154553</v>
      </c>
      <c r="Q57" s="2">
        <v>87655094488</v>
      </c>
    </row>
    <row r="58" spans="1:17" x14ac:dyDescent="0.5">
      <c r="A58" s="1" t="s">
        <v>71</v>
      </c>
      <c r="C58" s="2">
        <v>1917072</v>
      </c>
      <c r="E58" s="2">
        <v>10095327511</v>
      </c>
      <c r="G58" s="2">
        <v>2908198224</v>
      </c>
      <c r="I58" s="2">
        <v>7187129287</v>
      </c>
      <c r="K58" s="2">
        <v>1917072</v>
      </c>
      <c r="M58" s="2">
        <v>10095327511</v>
      </c>
      <c r="O58" s="2">
        <v>2908198570</v>
      </c>
      <c r="Q58" s="2">
        <f>M58-O58</f>
        <v>7187128941</v>
      </c>
    </row>
    <row r="59" spans="1:17" x14ac:dyDescent="0.5">
      <c r="A59" s="1" t="s">
        <v>49</v>
      </c>
      <c r="C59" s="2">
        <v>0</v>
      </c>
      <c r="E59" s="2">
        <v>0</v>
      </c>
      <c r="G59" s="2">
        <v>0</v>
      </c>
      <c r="I59" s="2">
        <v>0</v>
      </c>
      <c r="K59" s="2">
        <v>160</v>
      </c>
      <c r="M59" s="2">
        <v>1007780970</v>
      </c>
      <c r="O59" s="2">
        <v>701295748</v>
      </c>
      <c r="Q59" s="2">
        <v>306485222</v>
      </c>
    </row>
    <row r="60" spans="1:17" x14ac:dyDescent="0.5">
      <c r="A60" s="1" t="s">
        <v>68</v>
      </c>
      <c r="C60" s="2">
        <v>0</v>
      </c>
      <c r="E60" s="2">
        <v>0</v>
      </c>
      <c r="G60" s="2">
        <v>4379746344</v>
      </c>
      <c r="I60" s="2">
        <v>-4379746344</v>
      </c>
      <c r="K60" s="2">
        <v>0</v>
      </c>
      <c r="M60" s="2">
        <v>0</v>
      </c>
      <c r="O60" s="2">
        <v>0</v>
      </c>
      <c r="Q60" s="2">
        <v>0</v>
      </c>
    </row>
    <row r="61" spans="1:17" x14ac:dyDescent="0.5">
      <c r="A61" s="1" t="s">
        <v>15</v>
      </c>
      <c r="C61" s="2">
        <v>0</v>
      </c>
      <c r="E61" s="2">
        <v>0</v>
      </c>
      <c r="G61" s="2">
        <v>26384383440</v>
      </c>
      <c r="I61" s="2">
        <v>-26384383440</v>
      </c>
      <c r="K61" s="2">
        <v>0</v>
      </c>
      <c r="M61" s="2">
        <v>0</v>
      </c>
      <c r="O61" s="2">
        <v>0</v>
      </c>
      <c r="Q61" s="2">
        <v>0</v>
      </c>
    </row>
    <row r="62" spans="1:17" x14ac:dyDescent="0.5">
      <c r="A62" s="1" t="s">
        <v>62</v>
      </c>
      <c r="C62" s="2">
        <v>0</v>
      </c>
      <c r="E62" s="2">
        <v>0</v>
      </c>
      <c r="G62" s="2">
        <v>1402751060</v>
      </c>
      <c r="I62" s="2">
        <v>-1402751060</v>
      </c>
      <c r="K62" s="2">
        <v>0</v>
      </c>
      <c r="M62" s="2">
        <v>0</v>
      </c>
      <c r="O62" s="2">
        <v>0</v>
      </c>
      <c r="Q62" s="2">
        <v>0</v>
      </c>
    </row>
    <row r="63" spans="1:17" x14ac:dyDescent="0.5">
      <c r="A63" s="1" t="s">
        <v>20</v>
      </c>
      <c r="C63" s="2">
        <v>0</v>
      </c>
      <c r="E63" s="2">
        <v>0</v>
      </c>
      <c r="G63" s="2">
        <v>22639612002</v>
      </c>
      <c r="I63" s="2">
        <v>-22639612002</v>
      </c>
      <c r="K63" s="2">
        <v>0</v>
      </c>
      <c r="M63" s="2">
        <v>0</v>
      </c>
      <c r="O63" s="2">
        <v>0</v>
      </c>
      <c r="Q63" s="2">
        <v>0</v>
      </c>
    </row>
    <row r="64" spans="1:17" x14ac:dyDescent="0.5">
      <c r="A64" s="1" t="s">
        <v>29</v>
      </c>
      <c r="C64" s="2">
        <v>0</v>
      </c>
      <c r="E64" s="2">
        <v>0</v>
      </c>
      <c r="G64" s="2">
        <v>9570728149</v>
      </c>
      <c r="I64" s="2">
        <v>-9570728149</v>
      </c>
      <c r="K64" s="2">
        <v>0</v>
      </c>
      <c r="M64" s="2">
        <v>0</v>
      </c>
      <c r="O64" s="2">
        <v>0</v>
      </c>
      <c r="Q64" s="2">
        <v>0</v>
      </c>
    </row>
    <row r="65" spans="1:17" x14ac:dyDescent="0.5">
      <c r="A65" s="1" t="s">
        <v>54</v>
      </c>
      <c r="C65" s="2">
        <v>0</v>
      </c>
      <c r="E65" s="2">
        <v>0</v>
      </c>
      <c r="G65" s="2">
        <v>15454158796</v>
      </c>
      <c r="I65" s="2">
        <v>-15454158796</v>
      </c>
      <c r="K65" s="2">
        <v>0</v>
      </c>
      <c r="M65" s="2">
        <v>0</v>
      </c>
      <c r="O65" s="2">
        <v>0</v>
      </c>
      <c r="Q65" s="2">
        <v>0</v>
      </c>
    </row>
    <row r="66" spans="1:17" x14ac:dyDescent="0.5">
      <c r="A66" s="1" t="s">
        <v>48</v>
      </c>
      <c r="C66" s="2">
        <v>0</v>
      </c>
      <c r="E66" s="2">
        <v>0</v>
      </c>
      <c r="G66" s="2">
        <v>2671252870</v>
      </c>
      <c r="I66" s="2">
        <v>-2671252870</v>
      </c>
      <c r="K66" s="2">
        <v>0</v>
      </c>
      <c r="M66" s="2">
        <v>0</v>
      </c>
      <c r="O66" s="2">
        <v>0</v>
      </c>
      <c r="Q66" s="2">
        <v>0</v>
      </c>
    </row>
    <row r="67" spans="1:17" x14ac:dyDescent="0.5">
      <c r="A67" s="1" t="s">
        <v>193</v>
      </c>
      <c r="C67" s="2">
        <v>0</v>
      </c>
      <c r="E67" s="2">
        <v>0</v>
      </c>
      <c r="G67" s="2">
        <v>119313281</v>
      </c>
      <c r="I67" s="2">
        <v>-119313281</v>
      </c>
      <c r="K67" s="2">
        <v>0</v>
      </c>
      <c r="M67" s="2">
        <v>0</v>
      </c>
      <c r="O67" s="2">
        <v>0</v>
      </c>
      <c r="Q67" s="2">
        <v>0</v>
      </c>
    </row>
    <row r="68" spans="1:17" x14ac:dyDescent="0.5">
      <c r="A68" s="1" t="s">
        <v>100</v>
      </c>
      <c r="C68" s="2">
        <v>0</v>
      </c>
      <c r="E68" s="2">
        <v>0</v>
      </c>
      <c r="G68" s="2">
        <v>81915830</v>
      </c>
      <c r="I68" s="2">
        <v>-81915830</v>
      </c>
      <c r="K68" s="2">
        <v>0</v>
      </c>
      <c r="M68" s="2">
        <v>0</v>
      </c>
      <c r="O68" s="2">
        <v>0</v>
      </c>
      <c r="Q68" s="2">
        <v>0</v>
      </c>
    </row>
    <row r="69" spans="1:17" x14ac:dyDescent="0.5">
      <c r="A69" s="1" t="s">
        <v>106</v>
      </c>
      <c r="C69" s="2">
        <v>0</v>
      </c>
      <c r="E69" s="2">
        <v>0</v>
      </c>
      <c r="G69" s="2">
        <v>7267595080</v>
      </c>
      <c r="I69" s="2">
        <v>-7267595080</v>
      </c>
      <c r="K69" s="2">
        <v>0</v>
      </c>
      <c r="M69" s="2">
        <v>0</v>
      </c>
      <c r="O69" s="2">
        <v>0</v>
      </c>
      <c r="Q69" s="2">
        <v>0</v>
      </c>
    </row>
    <row r="70" spans="1:17" x14ac:dyDescent="0.5">
      <c r="A70" s="1" t="s">
        <v>112</v>
      </c>
      <c r="C70" s="2">
        <v>0</v>
      </c>
      <c r="E70" s="2">
        <v>0</v>
      </c>
      <c r="G70" s="2">
        <v>4054935712</v>
      </c>
      <c r="I70" s="2">
        <v>-4054935712</v>
      </c>
      <c r="K70" s="2">
        <v>0</v>
      </c>
      <c r="M70" s="2">
        <v>0</v>
      </c>
      <c r="O70" s="2">
        <v>0</v>
      </c>
      <c r="Q70" s="2">
        <v>0</v>
      </c>
    </row>
    <row r="71" spans="1:17" x14ac:dyDescent="0.5">
      <c r="A71" s="1" t="s">
        <v>121</v>
      </c>
      <c r="C71" s="2">
        <v>0</v>
      </c>
      <c r="E71" s="2">
        <v>0</v>
      </c>
      <c r="G71" s="2">
        <v>3770172976</v>
      </c>
      <c r="I71" s="2">
        <v>-3770172976</v>
      </c>
      <c r="K71" s="2">
        <v>0</v>
      </c>
      <c r="M71" s="2">
        <v>0</v>
      </c>
      <c r="O71" s="2">
        <v>0</v>
      </c>
      <c r="Q71" s="2">
        <v>0</v>
      </c>
    </row>
    <row r="72" spans="1:17" x14ac:dyDescent="0.5">
      <c r="A72" s="1" t="s">
        <v>123</v>
      </c>
      <c r="C72" s="2">
        <v>0</v>
      </c>
      <c r="E72" s="2">
        <v>0</v>
      </c>
      <c r="G72" s="2">
        <v>564542968</v>
      </c>
      <c r="I72" s="2">
        <v>-564542968</v>
      </c>
      <c r="K72" s="2">
        <v>0</v>
      </c>
      <c r="M72" s="2">
        <v>0</v>
      </c>
      <c r="O72" s="2">
        <v>0</v>
      </c>
      <c r="Q72" s="2">
        <v>0</v>
      </c>
    </row>
    <row r="73" spans="1:17" x14ac:dyDescent="0.5">
      <c r="A73" s="1" t="s">
        <v>194</v>
      </c>
      <c r="C73" s="2">
        <v>0</v>
      </c>
      <c r="E73" s="2">
        <v>0</v>
      </c>
      <c r="G73" s="2">
        <v>85920550</v>
      </c>
      <c r="I73" s="2">
        <v>-85920550</v>
      </c>
      <c r="K73" s="2">
        <v>0</v>
      </c>
      <c r="M73" s="2">
        <v>0</v>
      </c>
      <c r="O73" s="2">
        <v>0</v>
      </c>
      <c r="Q73" s="2">
        <v>0</v>
      </c>
    </row>
    <row r="74" spans="1:17" x14ac:dyDescent="0.5">
      <c r="A74" s="1" t="s">
        <v>88</v>
      </c>
      <c r="C74" s="2">
        <v>0</v>
      </c>
      <c r="E74" s="2">
        <v>0</v>
      </c>
      <c r="G74" s="2">
        <v>1826173573</v>
      </c>
      <c r="I74" s="2">
        <v>-1826173573</v>
      </c>
      <c r="K74" s="2">
        <v>0</v>
      </c>
      <c r="M74" s="2">
        <v>0</v>
      </c>
      <c r="O74" s="2">
        <v>0</v>
      </c>
      <c r="Q74" s="2">
        <v>0</v>
      </c>
    </row>
    <row r="75" spans="1:17" x14ac:dyDescent="0.5">
      <c r="A75" s="1" t="s">
        <v>94</v>
      </c>
      <c r="C75" s="2">
        <v>0</v>
      </c>
      <c r="E75" s="2">
        <v>0</v>
      </c>
      <c r="G75" s="2">
        <v>159529961</v>
      </c>
      <c r="I75" s="2">
        <v>-159529961</v>
      </c>
      <c r="K75" s="2">
        <v>0</v>
      </c>
      <c r="M75" s="2">
        <v>0</v>
      </c>
      <c r="O75" s="2">
        <v>0</v>
      </c>
      <c r="Q75" s="2">
        <v>0</v>
      </c>
    </row>
    <row r="76" spans="1:17" x14ac:dyDescent="0.5">
      <c r="A76" s="1" t="s">
        <v>97</v>
      </c>
      <c r="C76" s="2">
        <v>0</v>
      </c>
      <c r="E76" s="2">
        <v>0</v>
      </c>
      <c r="G76" s="2">
        <v>580635362</v>
      </c>
      <c r="I76" s="2">
        <v>-580635362</v>
      </c>
      <c r="K76" s="2">
        <v>0</v>
      </c>
      <c r="M76" s="2">
        <v>0</v>
      </c>
      <c r="O76" s="2">
        <v>0</v>
      </c>
      <c r="Q76" s="2">
        <v>0</v>
      </c>
    </row>
    <row r="77" spans="1:17" x14ac:dyDescent="0.5">
      <c r="A77" s="1" t="s">
        <v>103</v>
      </c>
      <c r="C77" s="2">
        <v>0</v>
      </c>
      <c r="E77" s="2">
        <v>0</v>
      </c>
      <c r="G77" s="2">
        <v>1533411190</v>
      </c>
      <c r="I77" s="2">
        <v>-1533411190</v>
      </c>
      <c r="K77" s="2">
        <v>0</v>
      </c>
      <c r="M77" s="2">
        <v>0</v>
      </c>
      <c r="O77" s="2">
        <v>0</v>
      </c>
      <c r="Q77" s="2">
        <v>0</v>
      </c>
    </row>
    <row r="78" spans="1:17" x14ac:dyDescent="0.5">
      <c r="A78" s="1" t="s">
        <v>109</v>
      </c>
      <c r="C78" s="2">
        <v>0</v>
      </c>
      <c r="E78" s="2">
        <v>0</v>
      </c>
      <c r="G78" s="2">
        <v>153668149</v>
      </c>
      <c r="I78" s="2">
        <v>-153668149</v>
      </c>
      <c r="K78" s="2">
        <v>0</v>
      </c>
      <c r="M78" s="2">
        <v>0</v>
      </c>
      <c r="O78" s="2">
        <v>0</v>
      </c>
      <c r="Q78" s="2">
        <v>0</v>
      </c>
    </row>
    <row r="79" spans="1:17" x14ac:dyDescent="0.5">
      <c r="A79" s="1" t="s">
        <v>118</v>
      </c>
      <c r="C79" s="2">
        <v>0</v>
      </c>
      <c r="E79" s="2">
        <v>0</v>
      </c>
      <c r="G79" s="2">
        <v>1224369629</v>
      </c>
      <c r="I79" s="2">
        <v>-1224369629</v>
      </c>
      <c r="K79" s="2">
        <v>0</v>
      </c>
      <c r="M79" s="2">
        <v>0</v>
      </c>
      <c r="O79" s="2">
        <v>0</v>
      </c>
      <c r="Q79" s="2">
        <v>0</v>
      </c>
    </row>
    <row r="80" spans="1:17" x14ac:dyDescent="0.5">
      <c r="A80" s="1" t="s">
        <v>115</v>
      </c>
      <c r="C80" s="2">
        <v>0</v>
      </c>
      <c r="E80" s="2">
        <v>0</v>
      </c>
      <c r="G80" s="2">
        <v>531686848</v>
      </c>
      <c r="I80" s="2">
        <v>-531686848</v>
      </c>
      <c r="K80" s="2">
        <v>0</v>
      </c>
      <c r="M80" s="2">
        <v>0</v>
      </c>
      <c r="O80" s="2">
        <v>0</v>
      </c>
      <c r="Q80" s="2">
        <v>0</v>
      </c>
    </row>
    <row r="81" spans="1:17" x14ac:dyDescent="0.5">
      <c r="A81" s="1" t="s">
        <v>91</v>
      </c>
      <c r="C81" s="2">
        <v>0</v>
      </c>
      <c r="E81" s="2">
        <v>0</v>
      </c>
      <c r="G81" s="2">
        <v>1000709859</v>
      </c>
      <c r="I81" s="2">
        <v>-1000709859</v>
      </c>
      <c r="K81" s="2">
        <v>0</v>
      </c>
      <c r="M81" s="2">
        <v>0</v>
      </c>
      <c r="O81" s="2">
        <v>0</v>
      </c>
      <c r="Q81" s="2">
        <v>0</v>
      </c>
    </row>
    <row r="82" spans="1:17" ht="22.5" thickBot="1" x14ac:dyDescent="0.55000000000000004">
      <c r="E82" s="4">
        <f>SUM(E8:E81)</f>
        <v>5864965412253</v>
      </c>
      <c r="G82" s="4">
        <f>SUM(G8:G81)</f>
        <v>4710297722259</v>
      </c>
      <c r="I82" s="4">
        <f>SUM(I8:I81)</f>
        <v>1154667689994</v>
      </c>
      <c r="M82" s="4">
        <f>SUM(M8:M81)</f>
        <v>5865973193223</v>
      </c>
      <c r="O82" s="4">
        <f>SUM(O8:O81)</f>
        <v>2899231823494</v>
      </c>
      <c r="Q82" s="4">
        <f>SUM(Q8:Q81)</f>
        <v>2966741369729</v>
      </c>
    </row>
    <row r="83" spans="1:17" ht="22.5" thickTop="1" x14ac:dyDescent="0.5"/>
    <row r="84" spans="1:17" x14ac:dyDescent="0.5">
      <c r="I84" s="2"/>
    </row>
    <row r="85" spans="1:17" x14ac:dyDescent="0.5">
      <c r="Q85" s="2"/>
    </row>
    <row r="87" spans="1:17" x14ac:dyDescent="0.5">
      <c r="Q87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74"/>
  <sheetViews>
    <sheetView rightToLeft="1" topLeftCell="A46" workbookViewId="0">
      <selection activeCell="Q51" sqref="Q51:Q69"/>
    </sheetView>
  </sheetViews>
  <sheetFormatPr defaultRowHeight="21.75" x14ac:dyDescent="0.5"/>
  <cols>
    <col min="1" max="1" width="29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2.5" x14ac:dyDescent="0.5">
      <c r="A3" s="12" t="s">
        <v>145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2.5" x14ac:dyDescent="0.5">
      <c r="A6" s="9" t="s">
        <v>3</v>
      </c>
      <c r="C6" s="10" t="s">
        <v>147</v>
      </c>
      <c r="D6" s="10" t="s">
        <v>147</v>
      </c>
      <c r="E6" s="10" t="s">
        <v>147</v>
      </c>
      <c r="F6" s="10" t="s">
        <v>147</v>
      </c>
      <c r="G6" s="10" t="s">
        <v>147</v>
      </c>
      <c r="H6" s="10" t="s">
        <v>147</v>
      </c>
      <c r="I6" s="10" t="s">
        <v>147</v>
      </c>
      <c r="K6" s="10" t="s">
        <v>148</v>
      </c>
      <c r="L6" s="10" t="s">
        <v>148</v>
      </c>
      <c r="M6" s="10" t="s">
        <v>148</v>
      </c>
      <c r="N6" s="10" t="s">
        <v>148</v>
      </c>
      <c r="O6" s="10" t="s">
        <v>148</v>
      </c>
      <c r="P6" s="10" t="s">
        <v>148</v>
      </c>
      <c r="Q6" s="10" t="s">
        <v>148</v>
      </c>
    </row>
    <row r="7" spans="1:17" ht="22.5" x14ac:dyDescent="0.5">
      <c r="A7" s="10" t="s">
        <v>3</v>
      </c>
      <c r="C7" s="13" t="s">
        <v>7</v>
      </c>
      <c r="E7" s="13" t="s">
        <v>181</v>
      </c>
      <c r="G7" s="13" t="s">
        <v>182</v>
      </c>
      <c r="I7" s="13" t="s">
        <v>195</v>
      </c>
      <c r="K7" s="13" t="s">
        <v>7</v>
      </c>
      <c r="M7" s="13" t="s">
        <v>181</v>
      </c>
      <c r="O7" s="13" t="s">
        <v>182</v>
      </c>
      <c r="Q7" s="13" t="s">
        <v>195</v>
      </c>
    </row>
    <row r="8" spans="1:17" x14ac:dyDescent="0.5">
      <c r="A8" s="1" t="s">
        <v>28</v>
      </c>
      <c r="C8" s="2">
        <v>200000</v>
      </c>
      <c r="E8" s="2">
        <v>7583854726</v>
      </c>
      <c r="G8" s="2">
        <v>1398232996</v>
      </c>
      <c r="I8" s="2">
        <v>6185621730</v>
      </c>
      <c r="K8" s="2">
        <v>200000</v>
      </c>
      <c r="M8" s="2">
        <v>7583854726</v>
      </c>
      <c r="O8" s="2">
        <v>1398232996</v>
      </c>
      <c r="Q8" s="2">
        <v>6185621730</v>
      </c>
    </row>
    <row r="9" spans="1:17" x14ac:dyDescent="0.5">
      <c r="A9" s="1" t="s">
        <v>29</v>
      </c>
      <c r="C9" s="2">
        <v>381173</v>
      </c>
      <c r="E9" s="2">
        <v>67041520886</v>
      </c>
      <c r="G9" s="2">
        <v>59831311282</v>
      </c>
      <c r="I9" s="2">
        <v>7210209604</v>
      </c>
      <c r="K9" s="2">
        <v>541173</v>
      </c>
      <c r="M9" s="2">
        <v>81505984044</v>
      </c>
      <c r="O9" s="2">
        <v>71603878558</v>
      </c>
      <c r="Q9" s="2">
        <v>9902105486</v>
      </c>
    </row>
    <row r="10" spans="1:17" x14ac:dyDescent="0.5">
      <c r="A10" s="1" t="s">
        <v>18</v>
      </c>
      <c r="C10" s="2">
        <v>14300000</v>
      </c>
      <c r="E10" s="2">
        <v>24736653364</v>
      </c>
      <c r="G10" s="2">
        <v>17352095012</v>
      </c>
      <c r="I10" s="2">
        <v>7384558352</v>
      </c>
      <c r="K10" s="2">
        <v>14300000</v>
      </c>
      <c r="M10" s="2">
        <v>24736653364</v>
      </c>
      <c r="O10" s="2">
        <v>17352095012</v>
      </c>
      <c r="Q10" s="2">
        <v>7384558352</v>
      </c>
    </row>
    <row r="11" spans="1:17" x14ac:dyDescent="0.5">
      <c r="A11" s="1" t="s">
        <v>55</v>
      </c>
      <c r="C11" s="2">
        <v>10000</v>
      </c>
      <c r="E11" s="2">
        <v>837772452</v>
      </c>
      <c r="G11" s="2">
        <v>904867048</v>
      </c>
      <c r="I11" s="2">
        <v>-67094596</v>
      </c>
      <c r="K11" s="2">
        <v>10000</v>
      </c>
      <c r="M11" s="2">
        <v>837772452</v>
      </c>
      <c r="O11" s="2">
        <v>904867048</v>
      </c>
      <c r="Q11" s="2">
        <v>-67094596</v>
      </c>
    </row>
    <row r="12" spans="1:17" x14ac:dyDescent="0.5">
      <c r="A12" s="1" t="s">
        <v>48</v>
      </c>
      <c r="C12" s="2">
        <v>106530</v>
      </c>
      <c r="E12" s="2">
        <v>5304600569</v>
      </c>
      <c r="G12" s="2">
        <v>2514820684</v>
      </c>
      <c r="I12" s="2">
        <v>2789779885</v>
      </c>
      <c r="K12" s="2">
        <v>106530</v>
      </c>
      <c r="M12" s="2">
        <v>5304600569</v>
      </c>
      <c r="O12" s="2">
        <v>2514820684</v>
      </c>
      <c r="Q12" s="2">
        <v>2789779885</v>
      </c>
    </row>
    <row r="13" spans="1:17" x14ac:dyDescent="0.5">
      <c r="A13" s="1" t="s">
        <v>15</v>
      </c>
      <c r="C13" s="2">
        <v>2000000</v>
      </c>
      <c r="E13" s="2">
        <v>46122191383</v>
      </c>
      <c r="G13" s="2">
        <v>10964570685</v>
      </c>
      <c r="I13" s="2">
        <v>35157620698</v>
      </c>
      <c r="K13" s="2">
        <v>2000000</v>
      </c>
      <c r="M13" s="2">
        <v>46122191383</v>
      </c>
      <c r="O13" s="2">
        <v>10964570685</v>
      </c>
      <c r="Q13" s="2">
        <v>35157620698</v>
      </c>
    </row>
    <row r="14" spans="1:17" x14ac:dyDescent="0.5">
      <c r="A14" s="1" t="s">
        <v>62</v>
      </c>
      <c r="C14" s="2">
        <v>200000</v>
      </c>
      <c r="E14" s="2">
        <v>4469156576</v>
      </c>
      <c r="G14" s="2">
        <v>2736137030</v>
      </c>
      <c r="I14" s="2">
        <v>1733019546</v>
      </c>
      <c r="K14" s="2">
        <v>200000</v>
      </c>
      <c r="M14" s="2">
        <v>4469156576</v>
      </c>
      <c r="O14" s="2">
        <v>2736137030</v>
      </c>
      <c r="Q14" s="2">
        <v>1733019546</v>
      </c>
    </row>
    <row r="15" spans="1:17" x14ac:dyDescent="0.5">
      <c r="A15" s="1" t="s">
        <v>20</v>
      </c>
      <c r="C15" s="2">
        <v>3815000</v>
      </c>
      <c r="E15" s="2">
        <v>40479228509</v>
      </c>
      <c r="G15" s="2">
        <v>21846122161</v>
      </c>
      <c r="I15" s="2">
        <v>18633106348</v>
      </c>
      <c r="K15" s="2">
        <v>3815000</v>
      </c>
      <c r="M15" s="2">
        <v>40479228509</v>
      </c>
      <c r="O15" s="2">
        <v>21846122161</v>
      </c>
      <c r="Q15" s="2">
        <v>18633106348</v>
      </c>
    </row>
    <row r="16" spans="1:17" x14ac:dyDescent="0.5">
      <c r="A16" s="1" t="s">
        <v>68</v>
      </c>
      <c r="C16" s="2">
        <v>354727</v>
      </c>
      <c r="E16" s="2">
        <v>19878900384</v>
      </c>
      <c r="G16" s="2">
        <v>16156945036</v>
      </c>
      <c r="I16" s="2">
        <v>3721955348</v>
      </c>
      <c r="K16" s="2">
        <v>354727</v>
      </c>
      <c r="M16" s="2">
        <v>19878900384</v>
      </c>
      <c r="O16" s="2">
        <v>16156945036</v>
      </c>
      <c r="Q16" s="2">
        <v>3721955348</v>
      </c>
    </row>
    <row r="17" spans="1:17" x14ac:dyDescent="0.5">
      <c r="A17" s="1" t="s">
        <v>69</v>
      </c>
      <c r="C17" s="2">
        <v>813052</v>
      </c>
      <c r="E17" s="2">
        <v>13178417285</v>
      </c>
      <c r="G17" s="2">
        <v>4949579296</v>
      </c>
      <c r="I17" s="2">
        <v>8228837989</v>
      </c>
      <c r="K17" s="2">
        <v>1503311</v>
      </c>
      <c r="M17" s="2">
        <v>23064722674</v>
      </c>
      <c r="O17" s="2">
        <v>9151637287</v>
      </c>
      <c r="Q17" s="2">
        <v>13913085387</v>
      </c>
    </row>
    <row r="18" spans="1:17" x14ac:dyDescent="0.5">
      <c r="A18" s="1" t="s">
        <v>54</v>
      </c>
      <c r="C18" s="2">
        <v>1000000</v>
      </c>
      <c r="E18" s="2">
        <v>29072370349</v>
      </c>
      <c r="G18" s="2">
        <v>14326639341</v>
      </c>
      <c r="I18" s="2">
        <v>14745731008</v>
      </c>
      <c r="K18" s="2">
        <v>1000000</v>
      </c>
      <c r="M18" s="2">
        <v>29072370349</v>
      </c>
      <c r="O18" s="2">
        <v>14326639341</v>
      </c>
      <c r="Q18" s="2">
        <v>14745731008</v>
      </c>
    </row>
    <row r="19" spans="1:17" x14ac:dyDescent="0.5">
      <c r="A19" s="1" t="s">
        <v>57</v>
      </c>
      <c r="C19" s="2">
        <v>388312</v>
      </c>
      <c r="E19" s="2">
        <v>10433782996</v>
      </c>
      <c r="G19" s="2">
        <v>9785919451</v>
      </c>
      <c r="I19" s="2">
        <v>647863545</v>
      </c>
      <c r="K19" s="2">
        <v>388312</v>
      </c>
      <c r="M19" s="2">
        <v>10433782996</v>
      </c>
      <c r="O19" s="2">
        <v>9785919451</v>
      </c>
      <c r="Q19" s="2">
        <v>647863545</v>
      </c>
    </row>
    <row r="20" spans="1:17" x14ac:dyDescent="0.5">
      <c r="A20" s="1" t="s">
        <v>196</v>
      </c>
      <c r="C20" s="2">
        <v>0</v>
      </c>
      <c r="E20" s="2">
        <v>0</v>
      </c>
      <c r="G20" s="2">
        <v>0</v>
      </c>
      <c r="I20" s="2">
        <v>0</v>
      </c>
      <c r="K20" s="2">
        <v>200000</v>
      </c>
      <c r="M20" s="2">
        <v>10379826777</v>
      </c>
      <c r="O20" s="2">
        <v>8970229632</v>
      </c>
      <c r="Q20" s="2">
        <v>1409597145</v>
      </c>
    </row>
    <row r="21" spans="1:17" x14ac:dyDescent="0.5">
      <c r="A21" s="1" t="s">
        <v>197</v>
      </c>
      <c r="C21" s="2">
        <v>0</v>
      </c>
      <c r="E21" s="2">
        <v>0</v>
      </c>
      <c r="G21" s="2">
        <v>0</v>
      </c>
      <c r="I21" s="2">
        <v>0</v>
      </c>
      <c r="K21" s="2">
        <v>1900000</v>
      </c>
      <c r="M21" s="2">
        <v>37611243483</v>
      </c>
      <c r="O21" s="2">
        <v>13847656000</v>
      </c>
      <c r="Q21" s="2">
        <v>23763587483</v>
      </c>
    </row>
    <row r="22" spans="1:17" x14ac:dyDescent="0.5">
      <c r="A22" s="1" t="s">
        <v>184</v>
      </c>
      <c r="C22" s="2">
        <v>0</v>
      </c>
      <c r="E22" s="2">
        <v>0</v>
      </c>
      <c r="G22" s="2">
        <v>0</v>
      </c>
      <c r="I22" s="2">
        <v>0</v>
      </c>
      <c r="K22" s="2">
        <v>300000</v>
      </c>
      <c r="M22" s="2">
        <v>2988377068</v>
      </c>
      <c r="O22" s="2">
        <v>1738429019</v>
      </c>
      <c r="Q22" s="2">
        <v>1249948049</v>
      </c>
    </row>
    <row r="23" spans="1:17" x14ac:dyDescent="0.5">
      <c r="A23" s="1" t="s">
        <v>198</v>
      </c>
      <c r="C23" s="2">
        <v>0</v>
      </c>
      <c r="E23" s="2">
        <v>0</v>
      </c>
      <c r="G23" s="2">
        <v>0</v>
      </c>
      <c r="I23" s="2">
        <v>0</v>
      </c>
      <c r="K23" s="2">
        <v>2342596</v>
      </c>
      <c r="M23" s="2">
        <v>38712085740</v>
      </c>
      <c r="O23" s="2">
        <v>13700152098</v>
      </c>
      <c r="Q23" s="2">
        <v>25011933642</v>
      </c>
    </row>
    <row r="24" spans="1:17" x14ac:dyDescent="0.5">
      <c r="A24" s="1" t="s">
        <v>191</v>
      </c>
      <c r="C24" s="2">
        <v>0</v>
      </c>
      <c r="E24" s="2">
        <v>0</v>
      </c>
      <c r="G24" s="2">
        <v>0</v>
      </c>
      <c r="I24" s="2">
        <v>0</v>
      </c>
      <c r="K24" s="2">
        <v>1469925</v>
      </c>
      <c r="M24" s="2">
        <v>14203678911</v>
      </c>
      <c r="O24" s="2">
        <v>13109574338</v>
      </c>
      <c r="Q24" s="2">
        <v>1094104573</v>
      </c>
    </row>
    <row r="25" spans="1:17" x14ac:dyDescent="0.5">
      <c r="A25" s="1" t="s">
        <v>199</v>
      </c>
      <c r="C25" s="2">
        <v>0</v>
      </c>
      <c r="E25" s="2">
        <v>0</v>
      </c>
      <c r="G25" s="2">
        <v>0</v>
      </c>
      <c r="I25" s="2">
        <v>0</v>
      </c>
      <c r="K25" s="2">
        <v>2000000</v>
      </c>
      <c r="M25" s="2">
        <v>25262956286</v>
      </c>
      <c r="O25" s="2">
        <v>8712709302</v>
      </c>
      <c r="Q25" s="2">
        <v>16550246984</v>
      </c>
    </row>
    <row r="26" spans="1:17" x14ac:dyDescent="0.5">
      <c r="A26" s="1" t="s">
        <v>70</v>
      </c>
      <c r="C26" s="2">
        <v>0</v>
      </c>
      <c r="E26" s="2">
        <v>0</v>
      </c>
      <c r="G26" s="2">
        <v>0</v>
      </c>
      <c r="I26" s="2">
        <v>0</v>
      </c>
      <c r="K26" s="2">
        <v>100000</v>
      </c>
      <c r="M26" s="2">
        <v>2448232115</v>
      </c>
      <c r="O26" s="2">
        <v>2495528998</v>
      </c>
      <c r="Q26" s="2">
        <v>-47296883</v>
      </c>
    </row>
    <row r="27" spans="1:17" x14ac:dyDescent="0.5">
      <c r="A27" s="1" t="s">
        <v>171</v>
      </c>
      <c r="C27" s="2">
        <v>0</v>
      </c>
      <c r="E27" s="2">
        <v>0</v>
      </c>
      <c r="G27" s="2">
        <v>0</v>
      </c>
      <c r="I27" s="2">
        <v>0</v>
      </c>
      <c r="K27" s="2">
        <v>4400000</v>
      </c>
      <c r="M27" s="2">
        <v>34716345006</v>
      </c>
      <c r="O27" s="2">
        <v>14536870000</v>
      </c>
      <c r="Q27" s="2">
        <v>20179475006</v>
      </c>
    </row>
    <row r="28" spans="1:17" x14ac:dyDescent="0.5">
      <c r="A28" s="1" t="s">
        <v>189</v>
      </c>
      <c r="C28" s="2">
        <v>0</v>
      </c>
      <c r="E28" s="2">
        <v>0</v>
      </c>
      <c r="G28" s="2">
        <v>0</v>
      </c>
      <c r="I28" s="2">
        <v>0</v>
      </c>
      <c r="K28" s="2">
        <v>125000</v>
      </c>
      <c r="M28" s="2">
        <v>5442962709</v>
      </c>
      <c r="O28" s="2">
        <v>5161678095</v>
      </c>
      <c r="Q28" s="2">
        <v>281284614</v>
      </c>
    </row>
    <row r="29" spans="1:17" x14ac:dyDescent="0.5">
      <c r="A29" s="1" t="s">
        <v>200</v>
      </c>
      <c r="C29" s="2">
        <v>0</v>
      </c>
      <c r="E29" s="2">
        <v>0</v>
      </c>
      <c r="G29" s="2">
        <v>0</v>
      </c>
      <c r="I29" s="2">
        <v>0</v>
      </c>
      <c r="K29" s="2">
        <v>700000</v>
      </c>
      <c r="M29" s="2">
        <v>470400000</v>
      </c>
      <c r="O29" s="2">
        <v>470400000</v>
      </c>
      <c r="Q29" s="2">
        <v>0</v>
      </c>
    </row>
    <row r="30" spans="1:17" x14ac:dyDescent="0.5">
      <c r="A30" s="1" t="s">
        <v>67</v>
      </c>
      <c r="C30" s="2">
        <v>0</v>
      </c>
      <c r="E30" s="2">
        <v>0</v>
      </c>
      <c r="G30" s="2">
        <v>0</v>
      </c>
      <c r="I30" s="2">
        <v>0</v>
      </c>
      <c r="K30" s="2">
        <v>836209</v>
      </c>
      <c r="M30" s="2">
        <v>5612563343</v>
      </c>
      <c r="O30" s="2">
        <v>4463221636</v>
      </c>
      <c r="Q30" s="2">
        <v>1149341707</v>
      </c>
    </row>
    <row r="31" spans="1:17" x14ac:dyDescent="0.5">
      <c r="A31" s="1" t="s">
        <v>46</v>
      </c>
      <c r="C31" s="2">
        <v>0</v>
      </c>
      <c r="E31" s="2">
        <v>0</v>
      </c>
      <c r="G31" s="2">
        <v>0</v>
      </c>
      <c r="I31" s="2">
        <v>0</v>
      </c>
      <c r="K31" s="2">
        <v>87100</v>
      </c>
      <c r="M31" s="2">
        <v>349315641</v>
      </c>
      <c r="O31" s="2">
        <v>340259305</v>
      </c>
      <c r="Q31" s="2">
        <v>9056336</v>
      </c>
    </row>
    <row r="32" spans="1:17" x14ac:dyDescent="0.5">
      <c r="A32" s="1" t="s">
        <v>190</v>
      </c>
      <c r="C32" s="2">
        <v>0</v>
      </c>
      <c r="E32" s="2">
        <v>0</v>
      </c>
      <c r="G32" s="2">
        <v>0</v>
      </c>
      <c r="I32" s="2">
        <v>0</v>
      </c>
      <c r="K32" s="2">
        <v>1100000</v>
      </c>
      <c r="M32" s="2">
        <v>17750560683</v>
      </c>
      <c r="O32" s="2">
        <v>14596284968</v>
      </c>
      <c r="Q32" s="2">
        <v>3154275715</v>
      </c>
    </row>
    <row r="33" spans="1:17" x14ac:dyDescent="0.5">
      <c r="A33" s="1" t="s">
        <v>201</v>
      </c>
      <c r="C33" s="2">
        <v>0</v>
      </c>
      <c r="E33" s="2">
        <v>0</v>
      </c>
      <c r="G33" s="2">
        <v>0</v>
      </c>
      <c r="I33" s="2">
        <v>0</v>
      </c>
      <c r="K33" s="2">
        <v>4093552</v>
      </c>
      <c r="M33" s="2">
        <v>125297625583</v>
      </c>
      <c r="O33" s="2">
        <v>53956604584</v>
      </c>
      <c r="Q33" s="2">
        <v>71341020999</v>
      </c>
    </row>
    <row r="34" spans="1:17" x14ac:dyDescent="0.5">
      <c r="A34" s="1" t="s">
        <v>202</v>
      </c>
      <c r="C34" s="2">
        <v>0</v>
      </c>
      <c r="E34" s="2">
        <v>0</v>
      </c>
      <c r="G34" s="2">
        <v>0</v>
      </c>
      <c r="I34" s="2">
        <v>0</v>
      </c>
      <c r="K34" s="2">
        <v>2000000</v>
      </c>
      <c r="M34" s="2">
        <v>11383315871</v>
      </c>
      <c r="O34" s="2">
        <v>11383315871</v>
      </c>
      <c r="Q34" s="2">
        <v>0</v>
      </c>
    </row>
    <row r="35" spans="1:17" x14ac:dyDescent="0.5">
      <c r="A35" s="1" t="s">
        <v>203</v>
      </c>
      <c r="C35" s="2">
        <v>0</v>
      </c>
      <c r="E35" s="2">
        <v>0</v>
      </c>
      <c r="G35" s="2">
        <v>0</v>
      </c>
      <c r="I35" s="2">
        <v>0</v>
      </c>
      <c r="K35" s="2">
        <v>152811</v>
      </c>
      <c r="M35" s="2">
        <v>12970657617</v>
      </c>
      <c r="O35" s="2">
        <v>12256619271</v>
      </c>
      <c r="Q35" s="2">
        <v>714038346</v>
      </c>
    </row>
    <row r="36" spans="1:17" x14ac:dyDescent="0.5">
      <c r="A36" s="1" t="s">
        <v>59</v>
      </c>
      <c r="C36" s="2">
        <v>0</v>
      </c>
      <c r="E36" s="2">
        <v>0</v>
      </c>
      <c r="G36" s="2">
        <v>0</v>
      </c>
      <c r="I36" s="2">
        <v>0</v>
      </c>
      <c r="K36" s="2">
        <v>154347</v>
      </c>
      <c r="M36" s="2">
        <v>5313403400</v>
      </c>
      <c r="O36" s="2">
        <v>2286818851</v>
      </c>
      <c r="Q36" s="2">
        <v>3026584549</v>
      </c>
    </row>
    <row r="37" spans="1:17" x14ac:dyDescent="0.5">
      <c r="A37" s="1" t="s">
        <v>204</v>
      </c>
      <c r="C37" s="2">
        <v>0</v>
      </c>
      <c r="E37" s="2">
        <v>0</v>
      </c>
      <c r="G37" s="2">
        <v>0</v>
      </c>
      <c r="I37" s="2">
        <v>0</v>
      </c>
      <c r="K37" s="2">
        <v>1200000</v>
      </c>
      <c r="M37" s="2">
        <v>2254800000</v>
      </c>
      <c r="O37" s="2">
        <v>2319561600</v>
      </c>
      <c r="Q37" s="2">
        <v>-64761600</v>
      </c>
    </row>
    <row r="38" spans="1:17" x14ac:dyDescent="0.5">
      <c r="A38" s="1" t="s">
        <v>162</v>
      </c>
      <c r="C38" s="2">
        <v>0</v>
      </c>
      <c r="E38" s="2">
        <v>0</v>
      </c>
      <c r="G38" s="2">
        <v>0</v>
      </c>
      <c r="I38" s="2">
        <v>0</v>
      </c>
      <c r="K38" s="2">
        <v>900000</v>
      </c>
      <c r="M38" s="2">
        <v>45025312332</v>
      </c>
      <c r="O38" s="2">
        <v>17444230647</v>
      </c>
      <c r="Q38" s="2">
        <v>27581081685</v>
      </c>
    </row>
    <row r="39" spans="1:17" x14ac:dyDescent="0.5">
      <c r="A39" s="1" t="s">
        <v>186</v>
      </c>
      <c r="C39" s="2">
        <v>0</v>
      </c>
      <c r="E39" s="2">
        <v>0</v>
      </c>
      <c r="G39" s="2">
        <v>0</v>
      </c>
      <c r="I39" s="2">
        <v>0</v>
      </c>
      <c r="K39" s="2">
        <v>2675111</v>
      </c>
      <c r="M39" s="2">
        <v>43724889744</v>
      </c>
      <c r="O39" s="2">
        <v>24788883236</v>
      </c>
      <c r="Q39" s="2">
        <v>18936006508</v>
      </c>
    </row>
    <row r="40" spans="1:17" x14ac:dyDescent="0.5">
      <c r="A40" s="1" t="s">
        <v>205</v>
      </c>
      <c r="C40" s="2">
        <v>0</v>
      </c>
      <c r="E40" s="2">
        <v>0</v>
      </c>
      <c r="G40" s="2">
        <v>0</v>
      </c>
      <c r="I40" s="2">
        <v>0</v>
      </c>
      <c r="K40" s="2">
        <v>3700000</v>
      </c>
      <c r="M40" s="2">
        <v>57194297013</v>
      </c>
      <c r="O40" s="2">
        <v>21907790532</v>
      </c>
      <c r="Q40" s="2">
        <v>35286506481</v>
      </c>
    </row>
    <row r="41" spans="1:17" x14ac:dyDescent="0.5">
      <c r="A41" s="1" t="s">
        <v>206</v>
      </c>
      <c r="C41" s="2">
        <v>0</v>
      </c>
      <c r="E41" s="2">
        <v>0</v>
      </c>
      <c r="G41" s="2">
        <v>0</v>
      </c>
      <c r="I41" s="2">
        <v>0</v>
      </c>
      <c r="K41" s="2">
        <v>3000000</v>
      </c>
      <c r="M41" s="2">
        <v>28092996859</v>
      </c>
      <c r="O41" s="2">
        <v>19403616807</v>
      </c>
      <c r="Q41" s="2">
        <v>8689380052</v>
      </c>
    </row>
    <row r="42" spans="1:17" x14ac:dyDescent="0.5">
      <c r="A42" s="1" t="s">
        <v>168</v>
      </c>
      <c r="C42" s="2">
        <v>0</v>
      </c>
      <c r="E42" s="2">
        <v>0</v>
      </c>
      <c r="G42" s="2">
        <v>0</v>
      </c>
      <c r="I42" s="2">
        <v>0</v>
      </c>
      <c r="K42" s="2">
        <v>5400000</v>
      </c>
      <c r="M42" s="2">
        <v>37756127169</v>
      </c>
      <c r="O42" s="2">
        <v>8996916375</v>
      </c>
      <c r="Q42" s="2">
        <v>28759210794</v>
      </c>
    </row>
    <row r="43" spans="1:17" x14ac:dyDescent="0.5">
      <c r="A43" s="1" t="s">
        <v>187</v>
      </c>
      <c r="C43" s="2">
        <v>0</v>
      </c>
      <c r="E43" s="2">
        <v>0</v>
      </c>
      <c r="G43" s="2">
        <v>0</v>
      </c>
      <c r="I43" s="2">
        <v>0</v>
      </c>
      <c r="K43" s="2">
        <v>2000000</v>
      </c>
      <c r="M43" s="2">
        <v>28911030561</v>
      </c>
      <c r="O43" s="2">
        <v>11615632437</v>
      </c>
      <c r="Q43" s="2">
        <v>17295398124</v>
      </c>
    </row>
    <row r="44" spans="1:17" x14ac:dyDescent="0.5">
      <c r="A44" s="1" t="s">
        <v>23</v>
      </c>
      <c r="C44" s="2">
        <v>0</v>
      </c>
      <c r="E44" s="2">
        <v>0</v>
      </c>
      <c r="G44" s="2">
        <v>0</v>
      </c>
      <c r="I44" s="2">
        <v>0</v>
      </c>
      <c r="K44" s="2">
        <v>800000</v>
      </c>
      <c r="M44" s="2">
        <v>8779339610</v>
      </c>
      <c r="O44" s="2">
        <v>3519908170</v>
      </c>
      <c r="Q44" s="2">
        <v>5259431440</v>
      </c>
    </row>
    <row r="45" spans="1:17" x14ac:dyDescent="0.5">
      <c r="A45" s="1" t="s">
        <v>43</v>
      </c>
      <c r="C45" s="2">
        <v>0</v>
      </c>
      <c r="E45" s="2">
        <v>0</v>
      </c>
      <c r="G45" s="2">
        <v>0</v>
      </c>
      <c r="I45" s="2">
        <v>0</v>
      </c>
      <c r="K45" s="2">
        <v>3650000</v>
      </c>
      <c r="M45" s="2">
        <v>91934988808</v>
      </c>
      <c r="O45" s="2">
        <v>43935199889</v>
      </c>
      <c r="Q45" s="2">
        <v>47999788919</v>
      </c>
    </row>
    <row r="46" spans="1:17" x14ac:dyDescent="0.5">
      <c r="A46" s="1" t="s">
        <v>185</v>
      </c>
      <c r="C46" s="2">
        <v>0</v>
      </c>
      <c r="E46" s="2">
        <v>0</v>
      </c>
      <c r="G46" s="2">
        <v>0</v>
      </c>
      <c r="I46" s="2">
        <v>0</v>
      </c>
      <c r="K46" s="2">
        <v>96385</v>
      </c>
      <c r="M46" s="2">
        <v>665253372</v>
      </c>
      <c r="O46" s="2">
        <v>615621836</v>
      </c>
      <c r="Q46" s="2">
        <v>49631536</v>
      </c>
    </row>
    <row r="47" spans="1:17" x14ac:dyDescent="0.5">
      <c r="A47" s="1" t="s">
        <v>188</v>
      </c>
      <c r="C47" s="2">
        <v>0</v>
      </c>
      <c r="E47" s="2">
        <v>0</v>
      </c>
      <c r="G47" s="2">
        <v>0</v>
      </c>
      <c r="I47" s="2">
        <v>0</v>
      </c>
      <c r="K47" s="2">
        <v>341000</v>
      </c>
      <c r="M47" s="2">
        <v>6098278749</v>
      </c>
      <c r="O47" s="2">
        <v>4144963684</v>
      </c>
      <c r="Q47" s="2">
        <v>1953315065</v>
      </c>
    </row>
    <row r="48" spans="1:17" x14ac:dyDescent="0.5">
      <c r="A48" s="1" t="s">
        <v>207</v>
      </c>
      <c r="C48" s="2">
        <v>0</v>
      </c>
      <c r="E48" s="2">
        <v>0</v>
      </c>
      <c r="G48" s="2">
        <v>0</v>
      </c>
      <c r="I48" s="2">
        <v>0</v>
      </c>
      <c r="K48" s="2">
        <v>1450000</v>
      </c>
      <c r="M48" s="2">
        <v>9717245821</v>
      </c>
      <c r="O48" s="2">
        <v>8581182430</v>
      </c>
      <c r="Q48" s="2">
        <v>1136063391</v>
      </c>
    </row>
    <row r="49" spans="1:17" x14ac:dyDescent="0.5">
      <c r="A49" s="1" t="s">
        <v>192</v>
      </c>
      <c r="C49" s="2">
        <v>0</v>
      </c>
      <c r="E49" s="2">
        <v>0</v>
      </c>
      <c r="G49" s="2">
        <v>0</v>
      </c>
      <c r="I49" s="2">
        <v>0</v>
      </c>
      <c r="K49" s="2">
        <v>50000</v>
      </c>
      <c r="M49" s="2">
        <v>239640505</v>
      </c>
      <c r="O49" s="2">
        <v>175442905</v>
      </c>
      <c r="Q49" s="2">
        <v>64197600</v>
      </c>
    </row>
    <row r="50" spans="1:17" x14ac:dyDescent="0.5">
      <c r="A50" s="1" t="s">
        <v>41</v>
      </c>
      <c r="C50" s="2">
        <v>0</v>
      </c>
      <c r="E50" s="2">
        <v>0</v>
      </c>
      <c r="G50" s="2">
        <v>0</v>
      </c>
      <c r="I50" s="2">
        <v>0</v>
      </c>
      <c r="K50" s="2">
        <v>200000</v>
      </c>
      <c r="M50" s="2">
        <v>1702611545</v>
      </c>
      <c r="O50" s="2">
        <v>1130438838</v>
      </c>
      <c r="Q50" s="2">
        <v>572172707</v>
      </c>
    </row>
    <row r="51" spans="1:17" x14ac:dyDescent="0.5">
      <c r="A51" s="1" t="s">
        <v>194</v>
      </c>
      <c r="C51" s="2">
        <v>34000</v>
      </c>
      <c r="E51" s="2">
        <v>33993871496</v>
      </c>
      <c r="G51" s="2">
        <v>32956089500</v>
      </c>
      <c r="I51" s="2">
        <v>1037781996</v>
      </c>
      <c r="K51" s="2">
        <v>50000</v>
      </c>
      <c r="M51" s="2">
        <v>49518623886</v>
      </c>
      <c r="O51" s="2">
        <v>48464837500</v>
      </c>
      <c r="Q51" s="2">
        <v>1053786386</v>
      </c>
    </row>
    <row r="52" spans="1:17" x14ac:dyDescent="0.5">
      <c r="A52" s="1" t="s">
        <v>118</v>
      </c>
      <c r="C52" s="2">
        <v>16461</v>
      </c>
      <c r="E52" s="2">
        <v>14191632375</v>
      </c>
      <c r="G52" s="2">
        <v>12825839009</v>
      </c>
      <c r="I52" s="2">
        <v>1365793366</v>
      </c>
      <c r="K52" s="2">
        <v>16461</v>
      </c>
      <c r="M52" s="2">
        <v>14191632375</v>
      </c>
      <c r="O52" s="2">
        <v>12825839009</v>
      </c>
      <c r="Q52" s="2">
        <v>1365793366</v>
      </c>
    </row>
    <row r="53" spans="1:17" x14ac:dyDescent="0.5">
      <c r="A53" s="1" t="s">
        <v>115</v>
      </c>
      <c r="C53" s="2">
        <v>7035</v>
      </c>
      <c r="E53" s="2">
        <v>6071898197</v>
      </c>
      <c r="G53" s="2">
        <v>5468080497</v>
      </c>
      <c r="I53" s="2">
        <v>603817700</v>
      </c>
      <c r="K53" s="2">
        <v>7035</v>
      </c>
      <c r="M53" s="2">
        <v>6071898197</v>
      </c>
      <c r="O53" s="2">
        <v>5468080497</v>
      </c>
      <c r="Q53" s="2">
        <v>603817700</v>
      </c>
    </row>
    <row r="54" spans="1:17" x14ac:dyDescent="0.5">
      <c r="A54" s="1" t="s">
        <v>109</v>
      </c>
      <c r="C54" s="2">
        <v>3434</v>
      </c>
      <c r="E54" s="2">
        <v>3365510014</v>
      </c>
      <c r="G54" s="2">
        <v>3173964842</v>
      </c>
      <c r="I54" s="2">
        <v>191545172</v>
      </c>
      <c r="K54" s="2">
        <v>3434</v>
      </c>
      <c r="M54" s="2">
        <v>3365510014</v>
      </c>
      <c r="O54" s="2">
        <v>3173964842</v>
      </c>
      <c r="Q54" s="2">
        <v>191545172</v>
      </c>
    </row>
    <row r="55" spans="1:17" x14ac:dyDescent="0.5">
      <c r="A55" s="1" t="s">
        <v>88</v>
      </c>
      <c r="C55" s="2">
        <v>25666</v>
      </c>
      <c r="E55" s="2">
        <v>22288035534</v>
      </c>
      <c r="G55" s="2">
        <v>20128033481</v>
      </c>
      <c r="I55" s="2">
        <v>2160002053</v>
      </c>
      <c r="K55" s="2">
        <v>25666</v>
      </c>
      <c r="M55" s="2">
        <v>22288035534</v>
      </c>
      <c r="O55" s="2">
        <v>20128033481</v>
      </c>
      <c r="Q55" s="2">
        <v>2160002053</v>
      </c>
    </row>
    <row r="56" spans="1:17" x14ac:dyDescent="0.5">
      <c r="A56" s="1" t="s">
        <v>112</v>
      </c>
      <c r="C56" s="2">
        <v>67743</v>
      </c>
      <c r="E56" s="2">
        <v>62373542020</v>
      </c>
      <c r="G56" s="2">
        <v>57826899407</v>
      </c>
      <c r="I56" s="2">
        <v>4546642613</v>
      </c>
      <c r="K56" s="2">
        <v>82451</v>
      </c>
      <c r="M56" s="2">
        <v>74537087269</v>
      </c>
      <c r="O56" s="2">
        <v>69669535895</v>
      </c>
      <c r="Q56" s="2">
        <v>4867551374</v>
      </c>
    </row>
    <row r="57" spans="1:17" x14ac:dyDescent="0.5">
      <c r="A57" s="1" t="s">
        <v>123</v>
      </c>
      <c r="C57" s="2">
        <v>9999</v>
      </c>
      <c r="E57" s="2">
        <v>9822646783</v>
      </c>
      <c r="G57" s="2">
        <v>9160721208</v>
      </c>
      <c r="I57" s="2">
        <v>661925575</v>
      </c>
      <c r="K57" s="2">
        <v>9999</v>
      </c>
      <c r="M57" s="2">
        <v>9822646783</v>
      </c>
      <c r="O57" s="2">
        <v>9160721208</v>
      </c>
      <c r="Q57" s="2">
        <v>661925575</v>
      </c>
    </row>
    <row r="58" spans="1:17" x14ac:dyDescent="0.5">
      <c r="A58" s="1" t="s">
        <v>97</v>
      </c>
      <c r="C58" s="2">
        <v>7339</v>
      </c>
      <c r="E58" s="2">
        <v>6291318094</v>
      </c>
      <c r="G58" s="2">
        <v>5693072322</v>
      </c>
      <c r="I58" s="2">
        <v>598245772</v>
      </c>
      <c r="K58" s="2">
        <v>7339</v>
      </c>
      <c r="M58" s="2">
        <v>6291318094</v>
      </c>
      <c r="O58" s="2">
        <v>5693072322</v>
      </c>
      <c r="Q58" s="2">
        <v>598245772</v>
      </c>
    </row>
    <row r="59" spans="1:17" x14ac:dyDescent="0.5">
      <c r="A59" s="1" t="s">
        <v>94</v>
      </c>
      <c r="C59" s="2">
        <v>2211</v>
      </c>
      <c r="E59" s="2">
        <v>1932063751</v>
      </c>
      <c r="G59" s="2">
        <v>1747111897</v>
      </c>
      <c r="I59" s="2">
        <v>184951854</v>
      </c>
      <c r="K59" s="2">
        <v>2211</v>
      </c>
      <c r="M59" s="2">
        <v>1932063751</v>
      </c>
      <c r="O59" s="2">
        <v>1747111897</v>
      </c>
      <c r="Q59" s="2">
        <v>184951854</v>
      </c>
    </row>
    <row r="60" spans="1:17" x14ac:dyDescent="0.5">
      <c r="A60" s="1" t="s">
        <v>103</v>
      </c>
      <c r="C60" s="2">
        <v>30224</v>
      </c>
      <c r="E60" s="2">
        <v>29830727612</v>
      </c>
      <c r="G60" s="2">
        <v>27996158629</v>
      </c>
      <c r="I60" s="2">
        <v>1834568983</v>
      </c>
      <c r="K60" s="2">
        <v>40224</v>
      </c>
      <c r="M60" s="2">
        <v>38744270605</v>
      </c>
      <c r="O60" s="2">
        <v>36699843879</v>
      </c>
      <c r="Q60" s="2">
        <v>2044426726</v>
      </c>
    </row>
    <row r="61" spans="1:17" x14ac:dyDescent="0.5">
      <c r="A61" s="1" t="s">
        <v>121</v>
      </c>
      <c r="C61" s="2">
        <v>76441</v>
      </c>
      <c r="E61" s="2">
        <v>75571916557</v>
      </c>
      <c r="G61" s="2">
        <v>71128887754</v>
      </c>
      <c r="I61" s="2">
        <v>4443028803</v>
      </c>
      <c r="K61" s="2">
        <v>86441</v>
      </c>
      <c r="M61" s="2">
        <v>84547414600</v>
      </c>
      <c r="O61" s="2">
        <v>79872544004</v>
      </c>
      <c r="Q61" s="2">
        <v>4674870596</v>
      </c>
    </row>
    <row r="62" spans="1:17" x14ac:dyDescent="0.5">
      <c r="A62" s="1" t="s">
        <v>91</v>
      </c>
      <c r="C62" s="2">
        <v>20981</v>
      </c>
      <c r="E62" s="2">
        <v>20749049198</v>
      </c>
      <c r="G62" s="2">
        <v>19557069254</v>
      </c>
      <c r="I62" s="2">
        <v>1191979944</v>
      </c>
      <c r="K62" s="2">
        <v>20981</v>
      </c>
      <c r="M62" s="2">
        <v>20749049198</v>
      </c>
      <c r="O62" s="2">
        <v>19557069254</v>
      </c>
      <c r="Q62" s="2">
        <v>1191979944</v>
      </c>
    </row>
    <row r="63" spans="1:17" x14ac:dyDescent="0.5">
      <c r="A63" s="1" t="s">
        <v>106</v>
      </c>
      <c r="C63" s="2">
        <v>147820</v>
      </c>
      <c r="E63" s="2">
        <v>141384870236</v>
      </c>
      <c r="G63" s="2">
        <v>132708090827</v>
      </c>
      <c r="I63" s="2">
        <v>8676779409</v>
      </c>
      <c r="K63" s="2">
        <v>184791</v>
      </c>
      <c r="M63" s="2">
        <v>172988967542</v>
      </c>
      <c r="O63" s="2">
        <v>163941266963</v>
      </c>
      <c r="Q63" s="2">
        <v>9047700579</v>
      </c>
    </row>
    <row r="64" spans="1:17" x14ac:dyDescent="0.5">
      <c r="A64" s="1" t="s">
        <v>193</v>
      </c>
      <c r="C64" s="2">
        <v>6250</v>
      </c>
      <c r="E64" s="2">
        <v>6323667336</v>
      </c>
      <c r="G64" s="2">
        <v>6254531250</v>
      </c>
      <c r="I64" s="2">
        <v>69136086</v>
      </c>
      <c r="K64" s="2">
        <v>6250</v>
      </c>
      <c r="M64" s="2">
        <v>6323667336</v>
      </c>
      <c r="O64" s="2">
        <v>6254531250</v>
      </c>
      <c r="Q64" s="2">
        <v>69136086</v>
      </c>
    </row>
    <row r="65" spans="1:17" x14ac:dyDescent="0.5">
      <c r="A65" s="1" t="s">
        <v>100</v>
      </c>
      <c r="C65" s="2">
        <v>1418</v>
      </c>
      <c r="E65" s="2">
        <v>1373644094</v>
      </c>
      <c r="G65" s="2">
        <v>1274287187</v>
      </c>
      <c r="I65" s="2">
        <v>99356907</v>
      </c>
      <c r="K65" s="2">
        <v>1418</v>
      </c>
      <c r="M65" s="2">
        <v>1373644094</v>
      </c>
      <c r="O65" s="2">
        <v>1274287187</v>
      </c>
      <c r="Q65" s="2">
        <v>99356907</v>
      </c>
    </row>
    <row r="66" spans="1:17" x14ac:dyDescent="0.5">
      <c r="A66" s="1" t="s">
        <v>208</v>
      </c>
      <c r="C66" s="2">
        <v>0</v>
      </c>
      <c r="E66" s="2">
        <v>0</v>
      </c>
      <c r="G66" s="2">
        <v>0</v>
      </c>
      <c r="I66" s="2">
        <v>0</v>
      </c>
      <c r="K66" s="2">
        <v>100</v>
      </c>
      <c r="M66" s="2">
        <v>100000000</v>
      </c>
      <c r="O66" s="2">
        <v>99171847</v>
      </c>
      <c r="Q66" s="2">
        <v>828153</v>
      </c>
    </row>
    <row r="67" spans="1:17" x14ac:dyDescent="0.5">
      <c r="A67" s="1" t="s">
        <v>209</v>
      </c>
      <c r="C67" s="2">
        <v>0</v>
      </c>
      <c r="E67" s="2">
        <v>0</v>
      </c>
      <c r="G67" s="2">
        <v>0</v>
      </c>
      <c r="I67" s="2">
        <v>0</v>
      </c>
      <c r="K67" s="2">
        <v>3098</v>
      </c>
      <c r="M67" s="2">
        <v>2865436050</v>
      </c>
      <c r="O67" s="2">
        <v>2816155268</v>
      </c>
      <c r="Q67" s="2">
        <v>49280782</v>
      </c>
    </row>
    <row r="68" spans="1:17" x14ac:dyDescent="0.5">
      <c r="A68" s="1" t="s">
        <v>210</v>
      </c>
      <c r="C68" s="2">
        <v>0</v>
      </c>
      <c r="E68" s="2">
        <v>0</v>
      </c>
      <c r="G68" s="2">
        <v>0</v>
      </c>
      <c r="I68" s="2">
        <v>0</v>
      </c>
      <c r="K68" s="2">
        <v>19954</v>
      </c>
      <c r="M68" s="2">
        <v>19954000000</v>
      </c>
      <c r="O68" s="2">
        <v>19857253588</v>
      </c>
      <c r="Q68" s="2">
        <v>96746412</v>
      </c>
    </row>
    <row r="69" spans="1:17" x14ac:dyDescent="0.5">
      <c r="A69" s="1" t="s">
        <v>211</v>
      </c>
      <c r="C69" s="2">
        <v>0</v>
      </c>
      <c r="E69" s="2">
        <v>0</v>
      </c>
      <c r="G69" s="2">
        <v>0</v>
      </c>
      <c r="I69" s="2">
        <v>0</v>
      </c>
      <c r="K69" s="2">
        <v>25000</v>
      </c>
      <c r="M69" s="2">
        <v>24812253325</v>
      </c>
      <c r="O69" s="2">
        <v>24295101187</v>
      </c>
      <c r="Q69" s="2">
        <v>517152138</v>
      </c>
    </row>
    <row r="70" spans="1:17" ht="22.5" thickBot="1" x14ac:dyDescent="0.55000000000000004">
      <c r="E70" s="4">
        <f>SUM(E8:E69)</f>
        <v>704702842776</v>
      </c>
      <c r="G70" s="4">
        <f>SUM(G8:G69)</f>
        <v>570666077086</v>
      </c>
      <c r="I70" s="4">
        <f>SUM(I8:I69)</f>
        <v>134036765690</v>
      </c>
      <c r="M70" s="4">
        <f>SUM(M8:M69)</f>
        <v>1566977099000</v>
      </c>
      <c r="O70" s="4">
        <f>SUM(O8:O69)</f>
        <v>1060346027721</v>
      </c>
      <c r="Q70" s="4">
        <f>SUM(Q8:Q69)</f>
        <v>506631071279</v>
      </c>
    </row>
    <row r="71" spans="1:17" ht="22.5" thickTop="1" x14ac:dyDescent="0.5"/>
    <row r="74" spans="1:17" x14ac:dyDescent="0.5">
      <c r="I74" s="2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92"/>
  <sheetViews>
    <sheetView rightToLeft="1" topLeftCell="A70" workbookViewId="0">
      <selection activeCell="S94" sqref="S94"/>
    </sheetView>
  </sheetViews>
  <sheetFormatPr defaultRowHeight="21.75" x14ac:dyDescent="0.5"/>
  <cols>
    <col min="1" max="1" width="28.710937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18.710937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2.5" x14ac:dyDescent="0.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2.5" x14ac:dyDescent="0.5">
      <c r="A3" s="12" t="s">
        <v>145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2.5" x14ac:dyDescent="0.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2.5" x14ac:dyDescent="0.5">
      <c r="A6" s="9" t="s">
        <v>3</v>
      </c>
      <c r="C6" s="10" t="s">
        <v>147</v>
      </c>
      <c r="D6" s="10" t="s">
        <v>147</v>
      </c>
      <c r="E6" s="10" t="s">
        <v>147</v>
      </c>
      <c r="F6" s="10" t="s">
        <v>147</v>
      </c>
      <c r="G6" s="10" t="s">
        <v>147</v>
      </c>
      <c r="H6" s="10" t="s">
        <v>147</v>
      </c>
      <c r="I6" s="10" t="s">
        <v>147</v>
      </c>
      <c r="J6" s="10" t="s">
        <v>147</v>
      </c>
      <c r="K6" s="10" t="s">
        <v>147</v>
      </c>
      <c r="M6" s="10" t="s">
        <v>148</v>
      </c>
      <c r="N6" s="10" t="s">
        <v>148</v>
      </c>
      <c r="O6" s="10" t="s">
        <v>148</v>
      </c>
      <c r="P6" s="10" t="s">
        <v>148</v>
      </c>
      <c r="Q6" s="10" t="s">
        <v>148</v>
      </c>
      <c r="R6" s="10" t="s">
        <v>148</v>
      </c>
      <c r="S6" s="10" t="s">
        <v>148</v>
      </c>
      <c r="T6" s="10" t="s">
        <v>148</v>
      </c>
      <c r="U6" s="10" t="s">
        <v>148</v>
      </c>
    </row>
    <row r="7" spans="1:21" ht="22.5" x14ac:dyDescent="0.5">
      <c r="A7" s="10" t="s">
        <v>3</v>
      </c>
      <c r="C7" s="13" t="s">
        <v>212</v>
      </c>
      <c r="E7" s="13" t="s">
        <v>213</v>
      </c>
      <c r="G7" s="13" t="s">
        <v>214</v>
      </c>
      <c r="I7" s="13" t="s">
        <v>135</v>
      </c>
      <c r="K7" s="13" t="s">
        <v>215</v>
      </c>
      <c r="M7" s="13" t="s">
        <v>212</v>
      </c>
      <c r="O7" s="13" t="s">
        <v>213</v>
      </c>
      <c r="Q7" s="13" t="s">
        <v>214</v>
      </c>
      <c r="S7" s="13" t="s">
        <v>135</v>
      </c>
      <c r="U7" s="13" t="s">
        <v>215</v>
      </c>
    </row>
    <row r="8" spans="1:21" x14ac:dyDescent="0.5">
      <c r="A8" s="1" t="s">
        <v>28</v>
      </c>
      <c r="C8" s="2">
        <v>1240952994</v>
      </c>
      <c r="E8" s="2">
        <v>4779411259</v>
      </c>
      <c r="G8" s="2">
        <v>6185621730</v>
      </c>
      <c r="I8" s="2">
        <v>12205985983</v>
      </c>
      <c r="K8" s="5">
        <f>I8/$I$91</f>
        <v>9.3601439933452529E-3</v>
      </c>
      <c r="M8" s="2">
        <v>1240952994</v>
      </c>
      <c r="O8" s="2">
        <f>VLOOKUP(A8,'درآمد ناشی از تغییر قیمت اوراق '!A:Q,17,0)</f>
        <v>32755571146</v>
      </c>
      <c r="Q8" s="2">
        <v>6185621730</v>
      </c>
      <c r="S8" s="2">
        <v>40182145870</v>
      </c>
      <c r="U8" s="5">
        <f>S8/$S$91</f>
        <v>1.1483219968360613E-2</v>
      </c>
    </row>
    <row r="9" spans="1:21" x14ac:dyDescent="0.5">
      <c r="A9" s="1" t="s">
        <v>29</v>
      </c>
      <c r="C9" s="2">
        <v>0</v>
      </c>
      <c r="E9" s="2">
        <v>-9570728149</v>
      </c>
      <c r="G9" s="2">
        <v>7210209604</v>
      </c>
      <c r="I9" s="2">
        <v>-2360518545</v>
      </c>
      <c r="K9" s="5">
        <f t="shared" ref="K9:K72" si="0">I9/$I$91</f>
        <v>-1.810160482810201E-3</v>
      </c>
      <c r="M9" s="2">
        <v>0</v>
      </c>
      <c r="O9" s="2">
        <f>VLOOKUP(A9,'درآمد ناشی از تغییر قیمت اوراق '!A:Q,17,0)</f>
        <v>0</v>
      </c>
      <c r="Q9" s="2">
        <v>9902105486</v>
      </c>
      <c r="S9" s="2">
        <v>9902105486</v>
      </c>
      <c r="U9" s="5">
        <f t="shared" ref="U9:U72" si="1">S9/$S$91</f>
        <v>2.829815406412698E-3</v>
      </c>
    </row>
    <row r="10" spans="1:21" x14ac:dyDescent="0.5">
      <c r="A10" s="1" t="s">
        <v>18</v>
      </c>
      <c r="C10" s="2">
        <v>0</v>
      </c>
      <c r="E10" s="2">
        <v>62680450991</v>
      </c>
      <c r="G10" s="2">
        <v>7384558352</v>
      </c>
      <c r="I10" s="2">
        <v>70065009343</v>
      </c>
      <c r="K10" s="5">
        <f t="shared" si="0"/>
        <v>5.3729258517825423E-2</v>
      </c>
      <c r="M10" s="2">
        <v>0</v>
      </c>
      <c r="O10" s="2">
        <f>VLOOKUP(A10,'درآمد ناشی از تغییر قیمت اوراق '!A:Q,17,0)</f>
        <v>150961318028</v>
      </c>
      <c r="Q10" s="2">
        <v>7384558352</v>
      </c>
      <c r="S10" s="2">
        <v>158345876380</v>
      </c>
      <c r="U10" s="5">
        <f t="shared" si="1"/>
        <v>4.5251951835452761E-2</v>
      </c>
    </row>
    <row r="11" spans="1:21" x14ac:dyDescent="0.5">
      <c r="A11" s="1" t="s">
        <v>55</v>
      </c>
      <c r="C11" s="2">
        <v>0</v>
      </c>
      <c r="E11" s="2">
        <v>3188179137</v>
      </c>
      <c r="G11" s="2">
        <v>-67094596</v>
      </c>
      <c r="I11" s="2">
        <v>3121084541</v>
      </c>
      <c r="K11" s="5">
        <f t="shared" si="0"/>
        <v>2.3933994975786198E-3</v>
      </c>
      <c r="M11" s="2">
        <v>0</v>
      </c>
      <c r="O11" s="2">
        <f>VLOOKUP(A11,'درآمد ناشی از تغییر قیمت اوراق '!A:Q,17,0)</f>
        <v>2382291776</v>
      </c>
      <c r="Q11" s="2">
        <v>-67094596</v>
      </c>
      <c r="S11" s="2">
        <v>2315197180</v>
      </c>
      <c r="U11" s="5">
        <f t="shared" si="1"/>
        <v>6.6163510963502907E-4</v>
      </c>
    </row>
    <row r="12" spans="1:21" x14ac:dyDescent="0.5">
      <c r="A12" s="1" t="s">
        <v>48</v>
      </c>
      <c r="C12" s="2">
        <v>0</v>
      </c>
      <c r="E12" s="2">
        <v>-2671252870</v>
      </c>
      <c r="G12" s="2">
        <v>2789779885</v>
      </c>
      <c r="I12" s="2">
        <v>118527015</v>
      </c>
      <c r="K12" s="5">
        <f t="shared" si="0"/>
        <v>9.0892282610070284E-5</v>
      </c>
      <c r="M12" s="2">
        <v>215109886</v>
      </c>
      <c r="O12" s="2">
        <f>VLOOKUP(A12,'درآمد ناشی از تغییر قیمت اوراق '!A:Q,17,0)</f>
        <v>0</v>
      </c>
      <c r="Q12" s="2">
        <v>2789779885</v>
      </c>
      <c r="S12" s="2">
        <v>3004889771</v>
      </c>
      <c r="U12" s="5">
        <f t="shared" si="1"/>
        <v>8.5873488023027159E-4</v>
      </c>
    </row>
    <row r="13" spans="1:21" x14ac:dyDescent="0.5">
      <c r="A13" s="1" t="s">
        <v>15</v>
      </c>
      <c r="C13" s="2">
        <v>0</v>
      </c>
      <c r="E13" s="2">
        <v>-26384383440</v>
      </c>
      <c r="G13" s="2">
        <v>35157620698</v>
      </c>
      <c r="I13" s="2">
        <v>8773237258</v>
      </c>
      <c r="K13" s="5">
        <f t="shared" si="0"/>
        <v>6.727745233939572E-3</v>
      </c>
      <c r="M13" s="2">
        <v>0</v>
      </c>
      <c r="O13" s="2">
        <f>VLOOKUP(A13,'درآمد ناشی از تغییر قیمت اوراق '!A:Q,17,0)</f>
        <v>0</v>
      </c>
      <c r="Q13" s="2">
        <v>35157620698</v>
      </c>
      <c r="S13" s="2">
        <v>35157620698</v>
      </c>
      <c r="U13" s="5">
        <f t="shared" si="1"/>
        <v>1.0047315375975016E-2</v>
      </c>
    </row>
    <row r="14" spans="1:21" x14ac:dyDescent="0.5">
      <c r="A14" s="1" t="s">
        <v>62</v>
      </c>
      <c r="C14" s="2">
        <v>0</v>
      </c>
      <c r="E14" s="2">
        <v>-1402751060</v>
      </c>
      <c r="G14" s="2">
        <v>1733019546</v>
      </c>
      <c r="I14" s="2">
        <v>330268486</v>
      </c>
      <c r="K14" s="5">
        <f t="shared" si="0"/>
        <v>2.5326594588340933E-4</v>
      </c>
      <c r="M14" s="2">
        <v>92229943</v>
      </c>
      <c r="O14" s="2">
        <f>VLOOKUP(A14,'درآمد ناشی از تغییر قیمت اوراق '!A:Q,17,0)</f>
        <v>0</v>
      </c>
      <c r="Q14" s="2">
        <v>1733019546</v>
      </c>
      <c r="S14" s="2">
        <v>1825249489</v>
      </c>
      <c r="U14" s="5">
        <f t="shared" si="1"/>
        <v>5.2161826914707795E-4</v>
      </c>
    </row>
    <row r="15" spans="1:21" x14ac:dyDescent="0.5">
      <c r="A15" s="1" t="s">
        <v>20</v>
      </c>
      <c r="C15" s="2">
        <v>0</v>
      </c>
      <c r="E15" s="2">
        <v>-22639612002</v>
      </c>
      <c r="G15" s="2">
        <v>18633106348</v>
      </c>
      <c r="I15" s="2">
        <v>-4006505654</v>
      </c>
      <c r="K15" s="5">
        <f t="shared" si="0"/>
        <v>-3.0723834914952721E-3</v>
      </c>
      <c r="M15" s="2">
        <v>0</v>
      </c>
      <c r="O15" s="2">
        <f>VLOOKUP(A15,'درآمد ناشی از تغییر قیمت اوراق '!A:Q,17,0)</f>
        <v>0</v>
      </c>
      <c r="Q15" s="2">
        <v>18633106348</v>
      </c>
      <c r="S15" s="2">
        <v>18633106348</v>
      </c>
      <c r="U15" s="5">
        <f t="shared" si="1"/>
        <v>5.3249535149313444E-3</v>
      </c>
    </row>
    <row r="16" spans="1:21" x14ac:dyDescent="0.5">
      <c r="A16" s="1" t="s">
        <v>68</v>
      </c>
      <c r="C16" s="2">
        <v>0</v>
      </c>
      <c r="E16" s="2">
        <v>-4379746344</v>
      </c>
      <c r="G16" s="2">
        <v>3721955348</v>
      </c>
      <c r="I16" s="2">
        <v>-657790996</v>
      </c>
      <c r="K16" s="5">
        <f t="shared" si="0"/>
        <v>-5.044261437512083E-4</v>
      </c>
      <c r="M16" s="2">
        <v>0</v>
      </c>
      <c r="O16" s="2">
        <f>VLOOKUP(A16,'درآمد ناشی از تغییر قیمت اوراق '!A:Q,17,0)</f>
        <v>0</v>
      </c>
      <c r="Q16" s="2">
        <v>3721955348</v>
      </c>
      <c r="S16" s="2">
        <v>3721955348</v>
      </c>
      <c r="U16" s="5">
        <f t="shared" si="1"/>
        <v>1.0636572798221285E-3</v>
      </c>
    </row>
    <row r="17" spans="1:21" x14ac:dyDescent="0.5">
      <c r="A17" s="1" t="s">
        <v>69</v>
      </c>
      <c r="C17" s="2">
        <v>0</v>
      </c>
      <c r="E17" s="2">
        <v>18269100278</v>
      </c>
      <c r="G17" s="2">
        <v>8228837989</v>
      </c>
      <c r="I17" s="2">
        <v>26497938267</v>
      </c>
      <c r="K17" s="5">
        <f t="shared" si="0"/>
        <v>2.0319908449127486E-2</v>
      </c>
      <c r="M17" s="2">
        <v>2015526509</v>
      </c>
      <c r="O17" s="2">
        <f>VLOOKUP(A17,'درآمد ناشی از تغییر قیمت اوراق '!A:Q,17,0)</f>
        <v>86974720982</v>
      </c>
      <c r="Q17" s="2">
        <v>13913085387</v>
      </c>
      <c r="S17" s="2">
        <v>102903332878</v>
      </c>
      <c r="U17" s="5">
        <f t="shared" si="1"/>
        <v>2.9407628222208451E-2</v>
      </c>
    </row>
    <row r="18" spans="1:21" x14ac:dyDescent="0.5">
      <c r="A18" s="1" t="s">
        <v>54</v>
      </c>
      <c r="C18" s="2">
        <v>0</v>
      </c>
      <c r="E18" s="2">
        <v>-15454158796</v>
      </c>
      <c r="G18" s="2">
        <v>14745731008</v>
      </c>
      <c r="I18" s="2">
        <v>-708427788</v>
      </c>
      <c r="K18" s="5">
        <f t="shared" si="0"/>
        <v>-5.4325689983606654E-4</v>
      </c>
      <c r="M18" s="2">
        <v>587525151</v>
      </c>
      <c r="O18" s="2">
        <f>VLOOKUP(A18,'درآمد ناشی از تغییر قیمت اوراق '!A:Q,17,0)</f>
        <v>0</v>
      </c>
      <c r="Q18" s="2">
        <v>14745731008</v>
      </c>
      <c r="S18" s="2">
        <v>15333256159</v>
      </c>
      <c r="U18" s="5">
        <f t="shared" si="1"/>
        <v>4.381925093663923E-3</v>
      </c>
    </row>
    <row r="19" spans="1:21" x14ac:dyDescent="0.5">
      <c r="A19" s="1" t="s">
        <v>57</v>
      </c>
      <c r="C19" s="2">
        <v>0</v>
      </c>
      <c r="E19" s="2">
        <v>93746306921</v>
      </c>
      <c r="G19" s="2">
        <v>647863545</v>
      </c>
      <c r="I19" s="2">
        <v>94394170466</v>
      </c>
      <c r="K19" s="5">
        <f t="shared" si="0"/>
        <v>7.2386043120539423E-2</v>
      </c>
      <c r="M19" s="2">
        <v>0</v>
      </c>
      <c r="O19" s="2">
        <f>VLOOKUP(A19,'درآمد ناشی از تغییر قیمت اوراق '!A:Q,17,0)</f>
        <v>96274484821</v>
      </c>
      <c r="Q19" s="2">
        <v>647863545</v>
      </c>
      <c r="S19" s="2">
        <v>96922348366</v>
      </c>
      <c r="U19" s="5">
        <f t="shared" si="1"/>
        <v>2.7698387481286967E-2</v>
      </c>
    </row>
    <row r="20" spans="1:21" x14ac:dyDescent="0.5">
      <c r="A20" s="1" t="s">
        <v>196</v>
      </c>
      <c r="C20" s="2">
        <v>0</v>
      </c>
      <c r="E20" s="2">
        <v>0</v>
      </c>
      <c r="G20" s="2">
        <v>0</v>
      </c>
      <c r="I20" s="2">
        <v>0</v>
      </c>
      <c r="K20" s="5">
        <f t="shared" si="0"/>
        <v>0</v>
      </c>
      <c r="M20" s="2">
        <v>0</v>
      </c>
      <c r="O20" s="2">
        <v>0</v>
      </c>
      <c r="Q20" s="2">
        <v>1409597145</v>
      </c>
      <c r="S20" s="2">
        <v>1409597145</v>
      </c>
      <c r="U20" s="5">
        <f t="shared" si="1"/>
        <v>4.0283349065469185E-4</v>
      </c>
    </row>
    <row r="21" spans="1:21" x14ac:dyDescent="0.5">
      <c r="A21" s="1" t="s">
        <v>197</v>
      </c>
      <c r="C21" s="2">
        <v>0</v>
      </c>
      <c r="E21" s="2">
        <v>0</v>
      </c>
      <c r="G21" s="2">
        <v>0</v>
      </c>
      <c r="I21" s="2">
        <v>0</v>
      </c>
      <c r="K21" s="5">
        <f t="shared" si="0"/>
        <v>0</v>
      </c>
      <c r="M21" s="2">
        <v>0</v>
      </c>
      <c r="O21" s="2">
        <v>0</v>
      </c>
      <c r="Q21" s="2">
        <v>23763587483</v>
      </c>
      <c r="S21" s="2">
        <v>23763587483</v>
      </c>
      <c r="U21" s="5">
        <f t="shared" si="1"/>
        <v>6.7911381136168758E-3</v>
      </c>
    </row>
    <row r="22" spans="1:21" x14ac:dyDescent="0.5">
      <c r="A22" s="1" t="s">
        <v>184</v>
      </c>
      <c r="C22" s="2">
        <v>0</v>
      </c>
      <c r="E22" s="2">
        <v>0</v>
      </c>
      <c r="G22" s="2">
        <v>0</v>
      </c>
      <c r="I22" s="2">
        <v>0</v>
      </c>
      <c r="K22" s="5">
        <f t="shared" si="0"/>
        <v>0</v>
      </c>
      <c r="M22" s="2">
        <v>0</v>
      </c>
      <c r="O22" s="2">
        <v>0</v>
      </c>
      <c r="Q22" s="2">
        <v>1249948049</v>
      </c>
      <c r="S22" s="2">
        <v>1249948042</v>
      </c>
      <c r="U22" s="5">
        <f t="shared" si="1"/>
        <v>3.5720910380806527E-4</v>
      </c>
    </row>
    <row r="23" spans="1:21" x14ac:dyDescent="0.5">
      <c r="A23" s="1" t="s">
        <v>198</v>
      </c>
      <c r="C23" s="2">
        <v>0</v>
      </c>
      <c r="E23" s="2">
        <v>0</v>
      </c>
      <c r="G23" s="2">
        <v>0</v>
      </c>
      <c r="I23" s="2">
        <v>0</v>
      </c>
      <c r="K23" s="5">
        <f t="shared" si="0"/>
        <v>0</v>
      </c>
      <c r="M23" s="2">
        <v>0</v>
      </c>
      <c r="O23" s="2">
        <v>0</v>
      </c>
      <c r="Q23" s="2">
        <v>25011933642</v>
      </c>
      <c r="S23" s="2">
        <v>25011933642</v>
      </c>
      <c r="U23" s="5">
        <f t="shared" si="1"/>
        <v>7.1478894326438072E-3</v>
      </c>
    </row>
    <row r="24" spans="1:21" x14ac:dyDescent="0.5">
      <c r="A24" s="1" t="s">
        <v>191</v>
      </c>
      <c r="C24" s="2">
        <v>0</v>
      </c>
      <c r="E24" s="2">
        <v>0</v>
      </c>
      <c r="G24" s="2">
        <v>0</v>
      </c>
      <c r="I24" s="2">
        <v>0</v>
      </c>
      <c r="K24" s="5">
        <f t="shared" si="0"/>
        <v>0</v>
      </c>
      <c r="M24" s="2">
        <v>0</v>
      </c>
      <c r="O24" s="2">
        <v>0</v>
      </c>
      <c r="Q24" s="2">
        <v>1094104573</v>
      </c>
      <c r="S24" s="2">
        <v>1094104537</v>
      </c>
      <c r="U24" s="5">
        <f t="shared" si="1"/>
        <v>3.1267227756824487E-4</v>
      </c>
    </row>
    <row r="25" spans="1:21" x14ac:dyDescent="0.5">
      <c r="A25" s="1" t="s">
        <v>199</v>
      </c>
      <c r="C25" s="2">
        <v>0</v>
      </c>
      <c r="E25" s="2">
        <v>0</v>
      </c>
      <c r="G25" s="2">
        <v>0</v>
      </c>
      <c r="I25" s="2">
        <v>0</v>
      </c>
      <c r="K25" s="5">
        <f t="shared" si="0"/>
        <v>0</v>
      </c>
      <c r="M25" s="2">
        <v>0</v>
      </c>
      <c r="O25" s="2">
        <v>0</v>
      </c>
      <c r="Q25" s="2">
        <v>16550246984</v>
      </c>
      <c r="S25" s="2">
        <v>16550246984</v>
      </c>
      <c r="U25" s="5">
        <f t="shared" si="1"/>
        <v>4.7297157116205756E-3</v>
      </c>
    </row>
    <row r="26" spans="1:21" x14ac:dyDescent="0.5">
      <c r="A26" s="1" t="s">
        <v>70</v>
      </c>
      <c r="C26" s="2">
        <v>0</v>
      </c>
      <c r="E26" s="2">
        <v>2827835108</v>
      </c>
      <c r="G26" s="2">
        <v>0</v>
      </c>
      <c r="I26" s="2">
        <v>2827835108</v>
      </c>
      <c r="K26" s="5">
        <f t="shared" si="0"/>
        <v>2.1685215628775823E-3</v>
      </c>
      <c r="M26" s="2">
        <v>1417138753</v>
      </c>
      <c r="O26" s="2">
        <f>VLOOKUP(A26,'درآمد ناشی از تغییر قیمت اوراق '!A:Q,17,0)</f>
        <v>27389132114</v>
      </c>
      <c r="Q26" s="2">
        <v>-47296883</v>
      </c>
      <c r="S26" s="2">
        <v>28758973984</v>
      </c>
      <c r="U26" s="5">
        <f t="shared" si="1"/>
        <v>8.2187154810264527E-3</v>
      </c>
    </row>
    <row r="27" spans="1:21" x14ac:dyDescent="0.5">
      <c r="A27" s="1" t="s">
        <v>171</v>
      </c>
      <c r="C27" s="2">
        <v>0</v>
      </c>
      <c r="E27" s="2">
        <v>0</v>
      </c>
      <c r="G27" s="2">
        <v>0</v>
      </c>
      <c r="I27" s="2">
        <v>0</v>
      </c>
      <c r="K27" s="5">
        <f t="shared" si="0"/>
        <v>0</v>
      </c>
      <c r="M27" s="2">
        <v>180000000</v>
      </c>
      <c r="O27" s="2">
        <v>0</v>
      </c>
      <c r="Q27" s="2">
        <v>20179475006</v>
      </c>
      <c r="S27" s="2">
        <v>20359475006</v>
      </c>
      <c r="U27" s="5">
        <f t="shared" si="1"/>
        <v>5.8183137030714781E-3</v>
      </c>
    </row>
    <row r="28" spans="1:21" x14ac:dyDescent="0.5">
      <c r="A28" s="1" t="s">
        <v>189</v>
      </c>
      <c r="C28" s="2">
        <v>0</v>
      </c>
      <c r="E28" s="2">
        <v>0</v>
      </c>
      <c r="G28" s="2">
        <v>0</v>
      </c>
      <c r="I28" s="2">
        <v>0</v>
      </c>
      <c r="K28" s="5">
        <f t="shared" si="0"/>
        <v>0</v>
      </c>
      <c r="M28" s="2">
        <v>0</v>
      </c>
      <c r="O28" s="2">
        <v>0</v>
      </c>
      <c r="Q28" s="2">
        <v>281284614</v>
      </c>
      <c r="S28" s="2">
        <v>281284584</v>
      </c>
      <c r="U28" s="5">
        <f t="shared" si="1"/>
        <v>8.0385272658929015E-5</v>
      </c>
    </row>
    <row r="29" spans="1:21" x14ac:dyDescent="0.5">
      <c r="A29" s="1" t="s">
        <v>200</v>
      </c>
      <c r="C29" s="2">
        <v>0</v>
      </c>
      <c r="E29" s="2">
        <v>0</v>
      </c>
      <c r="G29" s="2">
        <v>0</v>
      </c>
      <c r="I29" s="2">
        <v>0</v>
      </c>
      <c r="K29" s="5">
        <f t="shared" si="0"/>
        <v>0</v>
      </c>
      <c r="M29" s="2">
        <v>0</v>
      </c>
      <c r="O29" s="2">
        <v>0</v>
      </c>
      <c r="Q29" s="2">
        <v>0</v>
      </c>
      <c r="S29" s="2">
        <v>0</v>
      </c>
      <c r="U29" s="5">
        <f t="shared" si="1"/>
        <v>0</v>
      </c>
    </row>
    <row r="30" spans="1:21" x14ac:dyDescent="0.5">
      <c r="A30" s="1" t="s">
        <v>67</v>
      </c>
      <c r="C30" s="2">
        <v>0</v>
      </c>
      <c r="E30" s="2">
        <v>73529674632</v>
      </c>
      <c r="G30" s="2">
        <v>0</v>
      </c>
      <c r="I30" s="2">
        <v>73529674632</v>
      </c>
      <c r="K30" s="5">
        <f t="shared" si="0"/>
        <v>5.638613245156187E-2</v>
      </c>
      <c r="M30" s="2">
        <v>0</v>
      </c>
      <c r="O30" s="2">
        <f>VLOOKUP(A30,'درآمد ناشی از تغییر قیمت اوراق '!A:Q,17,0)</f>
        <v>159894096584</v>
      </c>
      <c r="Q30" s="2">
        <v>1149341707</v>
      </c>
      <c r="S30" s="2">
        <v>161043438291</v>
      </c>
      <c r="U30" s="5">
        <f t="shared" si="1"/>
        <v>4.6022858817436806E-2</v>
      </c>
    </row>
    <row r="31" spans="1:21" x14ac:dyDescent="0.5">
      <c r="A31" s="1" t="s">
        <v>46</v>
      </c>
      <c r="C31" s="2">
        <v>0</v>
      </c>
      <c r="E31" s="2">
        <v>30657837824</v>
      </c>
      <c r="G31" s="2">
        <v>0</v>
      </c>
      <c r="I31" s="2">
        <v>30657837824</v>
      </c>
      <c r="K31" s="5">
        <f t="shared" si="0"/>
        <v>2.3509921849569151E-2</v>
      </c>
      <c r="M31" s="2">
        <v>0</v>
      </c>
      <c r="O31" s="2">
        <f>VLOOKUP(A31,'درآمد ناشی از تغییر قیمت اوراق '!A:Q,17,0)</f>
        <v>101747277603</v>
      </c>
      <c r="Q31" s="2">
        <v>9056336</v>
      </c>
      <c r="S31" s="2">
        <v>101756333939</v>
      </c>
      <c r="U31" s="5">
        <f t="shared" si="1"/>
        <v>2.9079839826769698E-2</v>
      </c>
    </row>
    <row r="32" spans="1:21" x14ac:dyDescent="0.5">
      <c r="A32" s="1" t="s">
        <v>190</v>
      </c>
      <c r="C32" s="2">
        <v>0</v>
      </c>
      <c r="E32" s="2">
        <v>0</v>
      </c>
      <c r="G32" s="2">
        <v>0</v>
      </c>
      <c r="I32" s="2">
        <v>0</v>
      </c>
      <c r="K32" s="5">
        <f t="shared" si="0"/>
        <v>0</v>
      </c>
      <c r="M32" s="2">
        <v>0</v>
      </c>
      <c r="O32" s="2">
        <v>0</v>
      </c>
      <c r="Q32" s="2">
        <v>3154275715</v>
      </c>
      <c r="S32" s="2">
        <v>3154275683</v>
      </c>
      <c r="U32" s="5">
        <f t="shared" si="1"/>
        <v>9.0142626095493571E-4</v>
      </c>
    </row>
    <row r="33" spans="1:21" x14ac:dyDescent="0.5">
      <c r="A33" s="1" t="s">
        <v>201</v>
      </c>
      <c r="C33" s="2">
        <v>0</v>
      </c>
      <c r="E33" s="2">
        <v>0</v>
      </c>
      <c r="G33" s="2">
        <v>0</v>
      </c>
      <c r="I33" s="2">
        <v>0</v>
      </c>
      <c r="K33" s="5">
        <f t="shared" si="0"/>
        <v>0</v>
      </c>
      <c r="M33" s="2">
        <v>0</v>
      </c>
      <c r="O33" s="2">
        <v>0</v>
      </c>
      <c r="Q33" s="2">
        <v>71341020999</v>
      </c>
      <c r="S33" s="2">
        <v>71341020999</v>
      </c>
      <c r="U33" s="5">
        <f t="shared" si="1"/>
        <v>2.0387777187145795E-2</v>
      </c>
    </row>
    <row r="34" spans="1:21" x14ac:dyDescent="0.5">
      <c r="A34" s="1" t="s">
        <v>202</v>
      </c>
      <c r="C34" s="2">
        <v>0</v>
      </c>
      <c r="E34" s="2">
        <v>0</v>
      </c>
      <c r="G34" s="2">
        <v>0</v>
      </c>
      <c r="I34" s="2">
        <v>0</v>
      </c>
      <c r="K34" s="5">
        <f t="shared" si="0"/>
        <v>0</v>
      </c>
      <c r="M34" s="2">
        <v>0</v>
      </c>
      <c r="O34" s="2">
        <v>0</v>
      </c>
      <c r="Q34" s="2">
        <v>0</v>
      </c>
      <c r="S34" s="2">
        <v>0</v>
      </c>
      <c r="U34" s="5">
        <f t="shared" si="1"/>
        <v>0</v>
      </c>
    </row>
    <row r="35" spans="1:21" x14ac:dyDescent="0.5">
      <c r="A35" s="1" t="s">
        <v>203</v>
      </c>
      <c r="C35" s="2">
        <v>0</v>
      </c>
      <c r="E35" s="2">
        <v>0</v>
      </c>
      <c r="G35" s="2">
        <v>0</v>
      </c>
      <c r="I35" s="2">
        <v>0</v>
      </c>
      <c r="K35" s="5">
        <f t="shared" si="0"/>
        <v>0</v>
      </c>
      <c r="M35" s="2">
        <v>0</v>
      </c>
      <c r="O35" s="2">
        <v>0</v>
      </c>
      <c r="Q35" s="2">
        <v>714038346</v>
      </c>
      <c r="S35" s="2">
        <v>714038346</v>
      </c>
      <c r="U35" s="5">
        <f t="shared" si="1"/>
        <v>2.0405728005392821E-4</v>
      </c>
    </row>
    <row r="36" spans="1:21" x14ac:dyDescent="0.5">
      <c r="A36" s="1" t="s">
        <v>59</v>
      </c>
      <c r="C36" s="2">
        <v>7615668973</v>
      </c>
      <c r="E36" s="2">
        <v>25487127630</v>
      </c>
      <c r="G36" s="2">
        <v>0</v>
      </c>
      <c r="I36" s="2">
        <v>33102796603</v>
      </c>
      <c r="K36" s="5">
        <f t="shared" si="0"/>
        <v>2.5384835212660599E-2</v>
      </c>
      <c r="M36" s="2">
        <v>7615668973</v>
      </c>
      <c r="O36" s="2">
        <f>VLOOKUP(A36,'درآمد ناشی از تغییر قیمت اوراق '!A:Q,17,0)</f>
        <v>73176894661</v>
      </c>
      <c r="Q36" s="2">
        <v>3026584549</v>
      </c>
      <c r="S36" s="2">
        <v>83819148183</v>
      </c>
      <c r="U36" s="5">
        <f t="shared" si="1"/>
        <v>2.3953765915339424E-2</v>
      </c>
    </row>
    <row r="37" spans="1:21" x14ac:dyDescent="0.5">
      <c r="A37" s="1" t="s">
        <v>204</v>
      </c>
      <c r="C37" s="2">
        <v>0</v>
      </c>
      <c r="E37" s="2">
        <v>0</v>
      </c>
      <c r="G37" s="2">
        <v>0</v>
      </c>
      <c r="I37" s="2">
        <v>0</v>
      </c>
      <c r="K37" s="5">
        <f t="shared" si="0"/>
        <v>0</v>
      </c>
      <c r="M37" s="2">
        <v>0</v>
      </c>
      <c r="O37" s="2">
        <v>0</v>
      </c>
      <c r="Q37" s="2">
        <v>-64761600</v>
      </c>
      <c r="S37" s="2">
        <v>-64761600</v>
      </c>
      <c r="U37" s="5">
        <f t="shared" si="1"/>
        <v>-1.850751576854456E-5</v>
      </c>
    </row>
    <row r="38" spans="1:21" x14ac:dyDescent="0.5">
      <c r="A38" s="1" t="s">
        <v>162</v>
      </c>
      <c r="C38" s="2">
        <v>0</v>
      </c>
      <c r="E38" s="2">
        <v>0</v>
      </c>
      <c r="G38" s="2">
        <v>0</v>
      </c>
      <c r="I38" s="2">
        <v>0</v>
      </c>
      <c r="K38" s="5">
        <f t="shared" si="0"/>
        <v>0</v>
      </c>
      <c r="M38" s="2">
        <v>1733509235</v>
      </c>
      <c r="O38" s="2">
        <v>0</v>
      </c>
      <c r="Q38" s="2">
        <v>27581081685</v>
      </c>
      <c r="S38" s="2">
        <v>29314590920</v>
      </c>
      <c r="U38" s="5">
        <f t="shared" si="1"/>
        <v>8.377499223310313E-3</v>
      </c>
    </row>
    <row r="39" spans="1:21" x14ac:dyDescent="0.5">
      <c r="A39" s="1" t="s">
        <v>186</v>
      </c>
      <c r="C39" s="2">
        <v>0</v>
      </c>
      <c r="E39" s="2">
        <v>0</v>
      </c>
      <c r="G39" s="2">
        <v>0</v>
      </c>
      <c r="I39" s="2">
        <v>0</v>
      </c>
      <c r="K39" s="5">
        <f t="shared" si="0"/>
        <v>0</v>
      </c>
      <c r="M39" s="2">
        <v>0</v>
      </c>
      <c r="O39" s="2">
        <v>0</v>
      </c>
      <c r="Q39" s="2">
        <v>18936006508</v>
      </c>
      <c r="S39" s="2">
        <v>18936006342</v>
      </c>
      <c r="U39" s="5">
        <f t="shared" si="1"/>
        <v>5.4115160213432777E-3</v>
      </c>
    </row>
    <row r="40" spans="1:21" x14ac:dyDescent="0.5">
      <c r="A40" s="1" t="s">
        <v>205</v>
      </c>
      <c r="C40" s="2">
        <v>0</v>
      </c>
      <c r="E40" s="2">
        <v>0</v>
      </c>
      <c r="G40" s="2">
        <v>0</v>
      </c>
      <c r="I40" s="2">
        <v>0</v>
      </c>
      <c r="K40" s="5">
        <f t="shared" si="0"/>
        <v>0</v>
      </c>
      <c r="M40" s="2">
        <v>0</v>
      </c>
      <c r="O40" s="2">
        <v>0</v>
      </c>
      <c r="Q40" s="2">
        <v>35286506481</v>
      </c>
      <c r="S40" s="2">
        <v>35286506481</v>
      </c>
      <c r="U40" s="5">
        <f t="shared" si="1"/>
        <v>1.0084148247016091E-2</v>
      </c>
    </row>
    <row r="41" spans="1:21" x14ac:dyDescent="0.5">
      <c r="A41" s="1" t="s">
        <v>206</v>
      </c>
      <c r="C41" s="2">
        <v>0</v>
      </c>
      <c r="E41" s="2">
        <v>0</v>
      </c>
      <c r="G41" s="2">
        <v>0</v>
      </c>
      <c r="I41" s="2">
        <v>0</v>
      </c>
      <c r="K41" s="5">
        <f t="shared" si="0"/>
        <v>0</v>
      </c>
      <c r="M41" s="2">
        <v>0</v>
      </c>
      <c r="O41" s="2">
        <v>0</v>
      </c>
      <c r="Q41" s="2">
        <v>8689380052</v>
      </c>
      <c r="S41" s="2">
        <v>8689380052</v>
      </c>
      <c r="U41" s="5">
        <f t="shared" si="1"/>
        <v>2.4832437483210197E-3</v>
      </c>
    </row>
    <row r="42" spans="1:21" x14ac:dyDescent="0.5">
      <c r="A42" s="1" t="s">
        <v>168</v>
      </c>
      <c r="C42" s="2">
        <v>0</v>
      </c>
      <c r="E42" s="2">
        <v>0</v>
      </c>
      <c r="G42" s="2">
        <v>0</v>
      </c>
      <c r="I42" s="2">
        <v>0</v>
      </c>
      <c r="K42" s="5">
        <f t="shared" si="0"/>
        <v>0</v>
      </c>
      <c r="M42" s="2">
        <v>1350000000</v>
      </c>
      <c r="O42" s="2">
        <v>0</v>
      </c>
      <c r="Q42" s="2">
        <v>28759210794</v>
      </c>
      <c r="S42" s="2">
        <v>30109210794</v>
      </c>
      <c r="U42" s="5">
        <f t="shared" si="1"/>
        <v>8.6045850248972714E-3</v>
      </c>
    </row>
    <row r="43" spans="1:21" x14ac:dyDescent="0.5">
      <c r="A43" s="1" t="s">
        <v>187</v>
      </c>
      <c r="C43" s="2">
        <v>0</v>
      </c>
      <c r="E43" s="2">
        <v>0</v>
      </c>
      <c r="G43" s="2">
        <v>0</v>
      </c>
      <c r="I43" s="2">
        <v>0</v>
      </c>
      <c r="K43" s="5">
        <f t="shared" si="0"/>
        <v>0</v>
      </c>
      <c r="M43" s="2">
        <v>0</v>
      </c>
      <c r="O43" s="2">
        <v>0</v>
      </c>
      <c r="Q43" s="2">
        <v>17295398124</v>
      </c>
      <c r="S43" s="2">
        <v>17295398061</v>
      </c>
      <c r="U43" s="5">
        <f t="shared" si="1"/>
        <v>4.9426643618627787E-3</v>
      </c>
    </row>
    <row r="44" spans="1:21" x14ac:dyDescent="0.5">
      <c r="A44" s="1" t="s">
        <v>23</v>
      </c>
      <c r="C44" s="2">
        <v>825926413</v>
      </c>
      <c r="E44" s="2">
        <v>2530965439</v>
      </c>
      <c r="G44" s="2">
        <v>0</v>
      </c>
      <c r="I44" s="2">
        <v>3356891852</v>
      </c>
      <c r="K44" s="5">
        <f t="shared" si="0"/>
        <v>2.5742280180043871E-3</v>
      </c>
      <c r="M44" s="2">
        <v>825926413</v>
      </c>
      <c r="O44" s="2">
        <f>VLOOKUP(A44,'درآمد ناشی از تغییر قیمت اوراق '!A:Q,17,0)</f>
        <v>16645778792</v>
      </c>
      <c r="Q44" s="2">
        <v>5259431440</v>
      </c>
      <c r="S44" s="2">
        <v>22731136645</v>
      </c>
      <c r="U44" s="5">
        <f t="shared" si="1"/>
        <v>6.4960851784742592E-3</v>
      </c>
    </row>
    <row r="45" spans="1:21" x14ac:dyDescent="0.5">
      <c r="A45" s="1" t="s">
        <v>43</v>
      </c>
      <c r="C45" s="2">
        <v>0</v>
      </c>
      <c r="E45" s="2">
        <v>31248796842</v>
      </c>
      <c r="G45" s="2">
        <v>0</v>
      </c>
      <c r="I45" s="2">
        <v>31248796842</v>
      </c>
      <c r="K45" s="5">
        <f t="shared" si="0"/>
        <v>2.3963097980555202E-2</v>
      </c>
      <c r="M45" s="2">
        <v>0</v>
      </c>
      <c r="O45" s="2">
        <f>VLOOKUP(A45,'درآمد ناشی از تغییر قیمت اوراق '!A:Q,17,0)</f>
        <v>93393428893</v>
      </c>
      <c r="Q45" s="2">
        <v>47999788919</v>
      </c>
      <c r="S45" s="2">
        <v>141393217812</v>
      </c>
      <c r="U45" s="5">
        <f t="shared" si="1"/>
        <v>4.0407235278634955E-2</v>
      </c>
    </row>
    <row r="46" spans="1:21" x14ac:dyDescent="0.5">
      <c r="A46" s="1" t="s">
        <v>185</v>
      </c>
      <c r="C46" s="2">
        <v>0</v>
      </c>
      <c r="E46" s="2">
        <v>0</v>
      </c>
      <c r="G46" s="2">
        <v>0</v>
      </c>
      <c r="I46" s="2">
        <v>0</v>
      </c>
      <c r="K46" s="5">
        <f t="shared" si="0"/>
        <v>0</v>
      </c>
      <c r="M46" s="2">
        <v>0</v>
      </c>
      <c r="O46" s="2">
        <v>0</v>
      </c>
      <c r="Q46" s="2">
        <v>49631536</v>
      </c>
      <c r="S46" s="2">
        <v>49631534</v>
      </c>
      <c r="U46" s="5">
        <f t="shared" si="1"/>
        <v>1.4183658188217331E-5</v>
      </c>
    </row>
    <row r="47" spans="1:21" x14ac:dyDescent="0.5">
      <c r="A47" s="1" t="s">
        <v>188</v>
      </c>
      <c r="C47" s="2">
        <v>0</v>
      </c>
      <c r="E47" s="2">
        <v>0</v>
      </c>
      <c r="G47" s="2">
        <v>0</v>
      </c>
      <c r="I47" s="2">
        <v>0</v>
      </c>
      <c r="K47" s="5">
        <f t="shared" si="0"/>
        <v>0</v>
      </c>
      <c r="M47" s="2">
        <v>0</v>
      </c>
      <c r="O47" s="2">
        <v>0</v>
      </c>
      <c r="Q47" s="2">
        <v>1953315065</v>
      </c>
      <c r="S47" s="2">
        <v>1953315056</v>
      </c>
      <c r="U47" s="5">
        <f t="shared" si="1"/>
        <v>5.5821673954713138E-4</v>
      </c>
    </row>
    <row r="48" spans="1:21" x14ac:dyDescent="0.5">
      <c r="A48" s="1" t="s">
        <v>207</v>
      </c>
      <c r="C48" s="2">
        <v>0</v>
      </c>
      <c r="E48" s="2">
        <v>0</v>
      </c>
      <c r="G48" s="2">
        <v>0</v>
      </c>
      <c r="I48" s="2">
        <v>0</v>
      </c>
      <c r="K48" s="5">
        <f t="shared" si="0"/>
        <v>0</v>
      </c>
      <c r="M48" s="2">
        <v>0</v>
      </c>
      <c r="O48" s="2">
        <v>0</v>
      </c>
      <c r="Q48" s="2">
        <v>1136063391</v>
      </c>
      <c r="S48" s="2">
        <v>1136063391</v>
      </c>
      <c r="U48" s="5">
        <f t="shared" si="1"/>
        <v>3.2466324369686211E-4</v>
      </c>
    </row>
    <row r="49" spans="1:21" x14ac:dyDescent="0.5">
      <c r="A49" s="1" t="s">
        <v>192</v>
      </c>
      <c r="C49" s="2">
        <v>0</v>
      </c>
      <c r="E49" s="2">
        <v>0</v>
      </c>
      <c r="G49" s="2">
        <v>0</v>
      </c>
      <c r="I49" s="2">
        <v>0</v>
      </c>
      <c r="K49" s="5">
        <f t="shared" si="0"/>
        <v>0</v>
      </c>
      <c r="M49" s="2">
        <v>0</v>
      </c>
      <c r="O49" s="2">
        <v>0</v>
      </c>
      <c r="Q49" s="2">
        <v>64197600</v>
      </c>
      <c r="S49" s="2">
        <v>64197599</v>
      </c>
      <c r="U49" s="5">
        <f t="shared" si="1"/>
        <v>1.8346336035477822E-5</v>
      </c>
    </row>
    <row r="50" spans="1:21" x14ac:dyDescent="0.5">
      <c r="A50" s="1" t="s">
        <v>41</v>
      </c>
      <c r="C50" s="2">
        <v>0</v>
      </c>
      <c r="E50" s="2">
        <v>-425696802</v>
      </c>
      <c r="G50" s="2">
        <v>0</v>
      </c>
      <c r="I50" s="2">
        <v>-425696802</v>
      </c>
      <c r="K50" s="5">
        <f t="shared" si="0"/>
        <v>-3.2644502212079784E-4</v>
      </c>
      <c r="M50" s="2">
        <v>0</v>
      </c>
      <c r="O50" s="2">
        <f>VLOOKUP(A50,'درآمد ناشی از تغییر قیمت اوراق '!A:Q,17,0)</f>
        <v>16473295199</v>
      </c>
      <c r="Q50" s="2">
        <v>572172707</v>
      </c>
      <c r="S50" s="2">
        <v>17045467906</v>
      </c>
      <c r="U50" s="5">
        <f t="shared" si="1"/>
        <v>4.8712395316439869E-3</v>
      </c>
    </row>
    <row r="51" spans="1:21" x14ac:dyDescent="0.5">
      <c r="A51" s="1" t="s">
        <v>45</v>
      </c>
      <c r="C51" s="2">
        <v>0</v>
      </c>
      <c r="E51" s="2">
        <v>20110211000</v>
      </c>
      <c r="G51" s="2">
        <v>0</v>
      </c>
      <c r="I51" s="2">
        <v>20110211000</v>
      </c>
      <c r="K51" s="5">
        <f t="shared" si="0"/>
        <v>1.5421488354871202E-2</v>
      </c>
      <c r="M51" s="2">
        <v>2420424403</v>
      </c>
      <c r="O51" s="2">
        <f>VLOOKUP(A51,'درآمد ناشی از تغییر قیمت اوراق '!A:Q,17,0)</f>
        <v>53395477866</v>
      </c>
      <c r="Q51" s="2">
        <v>0</v>
      </c>
      <c r="S51" s="2">
        <v>55815902269</v>
      </c>
      <c r="U51" s="5">
        <f t="shared" si="1"/>
        <v>1.5951021768749685E-2</v>
      </c>
    </row>
    <row r="52" spans="1:21" x14ac:dyDescent="0.5">
      <c r="A52" s="1" t="s">
        <v>47</v>
      </c>
      <c r="C52" s="2">
        <v>0</v>
      </c>
      <c r="E52" s="2">
        <v>17228807250</v>
      </c>
      <c r="G52" s="2">
        <v>0</v>
      </c>
      <c r="I52" s="2">
        <v>17228807250</v>
      </c>
      <c r="K52" s="5">
        <f t="shared" si="0"/>
        <v>1.3211887750665348E-2</v>
      </c>
      <c r="M52" s="2">
        <v>2499000000</v>
      </c>
      <c r="O52" s="2">
        <f>VLOOKUP(A52,'درآمد ناشی از تغییر قیمت اوراق '!A:Q,17,0)</f>
        <v>45861857256</v>
      </c>
      <c r="Q52" s="2">
        <v>0</v>
      </c>
      <c r="S52" s="2">
        <v>48360857256</v>
      </c>
      <c r="U52" s="5">
        <f t="shared" si="1"/>
        <v>1.3820525253325314E-2</v>
      </c>
    </row>
    <row r="53" spans="1:21" x14ac:dyDescent="0.5">
      <c r="A53" s="1" t="s">
        <v>25</v>
      </c>
      <c r="C53" s="2">
        <v>0</v>
      </c>
      <c r="E53" s="2">
        <v>33175886625</v>
      </c>
      <c r="G53" s="2">
        <v>0</v>
      </c>
      <c r="I53" s="2">
        <v>33175886625</v>
      </c>
      <c r="K53" s="5">
        <f t="shared" si="0"/>
        <v>2.5440884198080504E-2</v>
      </c>
      <c r="M53" s="2">
        <v>624000000</v>
      </c>
      <c r="O53" s="2">
        <f>VLOOKUP(A53,'درآمد ناشی از تغییر قیمت اوراق '!A:Q,17,0)</f>
        <v>101271267718</v>
      </c>
      <c r="Q53" s="2">
        <v>0</v>
      </c>
      <c r="S53" s="2">
        <v>101895267718</v>
      </c>
      <c r="U53" s="5">
        <f t="shared" si="1"/>
        <v>2.9119544205686E-2</v>
      </c>
    </row>
    <row r="54" spans="1:21" x14ac:dyDescent="0.5">
      <c r="A54" s="1" t="s">
        <v>27</v>
      </c>
      <c r="C54" s="2">
        <v>4682860516</v>
      </c>
      <c r="E54" s="2">
        <v>17349532920</v>
      </c>
      <c r="G54" s="2">
        <v>0</v>
      </c>
      <c r="I54" s="2">
        <v>22032393436</v>
      </c>
      <c r="K54" s="5">
        <f t="shared" si="0"/>
        <v>1.6895511379926082E-2</v>
      </c>
      <c r="M54" s="2">
        <v>4682860516</v>
      </c>
      <c r="O54" s="2">
        <f>VLOOKUP(A54,'درآمد ناشی از تغییر قیمت اوراق '!A:Q,17,0)</f>
        <v>40228634470</v>
      </c>
      <c r="Q54" s="2">
        <v>0</v>
      </c>
      <c r="S54" s="2">
        <v>44911494986</v>
      </c>
      <c r="U54" s="5">
        <f t="shared" si="1"/>
        <v>1.2834769394862156E-2</v>
      </c>
    </row>
    <row r="55" spans="1:21" x14ac:dyDescent="0.5">
      <c r="A55" s="1" t="s">
        <v>52</v>
      </c>
      <c r="C55" s="2">
        <v>3253330036</v>
      </c>
      <c r="E55" s="2">
        <v>16196391901</v>
      </c>
      <c r="G55" s="2">
        <v>0</v>
      </c>
      <c r="I55" s="2">
        <v>19449721937</v>
      </c>
      <c r="K55" s="5">
        <f t="shared" si="0"/>
        <v>1.4914993202056829E-2</v>
      </c>
      <c r="M55" s="2">
        <v>3253330036</v>
      </c>
      <c r="O55" s="2">
        <f>VLOOKUP(A55,'درآمد ناشی از تغییر قیمت اوراق '!A:Q,17,0)</f>
        <v>48142851829</v>
      </c>
      <c r="Q55" s="2">
        <v>0</v>
      </c>
      <c r="S55" s="2">
        <v>51396181865</v>
      </c>
      <c r="U55" s="5">
        <f t="shared" si="1"/>
        <v>1.4687957776050491E-2</v>
      </c>
    </row>
    <row r="56" spans="1:21" x14ac:dyDescent="0.5">
      <c r="A56" s="1" t="s">
        <v>39</v>
      </c>
      <c r="C56" s="2">
        <v>608623580</v>
      </c>
      <c r="E56" s="2">
        <v>307152708</v>
      </c>
      <c r="G56" s="2">
        <v>0</v>
      </c>
      <c r="I56" s="2">
        <v>915776288</v>
      </c>
      <c r="K56" s="5">
        <f t="shared" si="0"/>
        <v>7.0226181918524755E-4</v>
      </c>
      <c r="M56" s="2">
        <v>608623580</v>
      </c>
      <c r="O56" s="2">
        <f>VLOOKUP(A56,'درآمد ناشی از تغییر قیمت اوراق '!A:Q,17,0)</f>
        <v>751349033</v>
      </c>
      <c r="Q56" s="2">
        <v>0</v>
      </c>
      <c r="S56" s="2">
        <v>1359972613</v>
      </c>
      <c r="U56" s="5">
        <f t="shared" si="1"/>
        <v>3.8865183349216586E-4</v>
      </c>
    </row>
    <row r="57" spans="1:21" x14ac:dyDescent="0.5">
      <c r="A57" s="1" t="s">
        <v>37</v>
      </c>
      <c r="C57" s="2">
        <v>0</v>
      </c>
      <c r="E57" s="2">
        <v>10475889806</v>
      </c>
      <c r="G57" s="2">
        <v>0</v>
      </c>
      <c r="I57" s="2">
        <v>10475889806</v>
      </c>
      <c r="K57" s="5">
        <f t="shared" si="0"/>
        <v>8.033422058582226E-3</v>
      </c>
      <c r="M57" s="2">
        <v>271543707</v>
      </c>
      <c r="O57" s="2">
        <f>VLOOKUP(A57,'درآمد ناشی از تغییر قیمت اوراق '!A:Q,17,0)</f>
        <v>20435949618</v>
      </c>
      <c r="Q57" s="2">
        <v>0</v>
      </c>
      <c r="S57" s="2">
        <v>20707493325</v>
      </c>
      <c r="U57" s="5">
        <f t="shared" si="1"/>
        <v>5.9177700865863216E-3</v>
      </c>
    </row>
    <row r="58" spans="1:21" x14ac:dyDescent="0.5">
      <c r="A58" s="1" t="s">
        <v>19</v>
      </c>
      <c r="C58" s="2">
        <v>0</v>
      </c>
      <c r="E58" s="2">
        <v>17876195464</v>
      </c>
      <c r="G58" s="2">
        <v>0</v>
      </c>
      <c r="I58" s="2">
        <v>17876195464</v>
      </c>
      <c r="K58" s="5">
        <f t="shared" si="0"/>
        <v>1.370833653498103E-2</v>
      </c>
      <c r="M58" s="2">
        <v>3698082608</v>
      </c>
      <c r="O58" s="2">
        <f>VLOOKUP(A58,'درآمد ناشی از تغییر قیمت اوراق '!A:Q,17,0)</f>
        <v>22821925794</v>
      </c>
      <c r="Q58" s="2">
        <v>0</v>
      </c>
      <c r="S58" s="2">
        <v>26520008402</v>
      </c>
      <c r="U58" s="5">
        <f t="shared" si="1"/>
        <v>7.5788657735749148E-3</v>
      </c>
    </row>
    <row r="59" spans="1:21" x14ac:dyDescent="0.5">
      <c r="A59" s="1" t="s">
        <v>65</v>
      </c>
      <c r="C59" s="2">
        <v>0</v>
      </c>
      <c r="E59" s="2">
        <v>4349779461</v>
      </c>
      <c r="G59" s="2">
        <v>0</v>
      </c>
      <c r="I59" s="2">
        <v>4349779461</v>
      </c>
      <c r="K59" s="5">
        <f t="shared" si="0"/>
        <v>3.3356225503585932E-3</v>
      </c>
      <c r="M59" s="2">
        <v>701175670</v>
      </c>
      <c r="O59" s="2">
        <f>VLOOKUP(A59,'درآمد ناشی از تغییر قیمت اوراق '!A:Q,17,0)</f>
        <v>18984852913</v>
      </c>
      <c r="Q59" s="2">
        <v>0</v>
      </c>
      <c r="S59" s="2">
        <v>19686028583</v>
      </c>
      <c r="U59" s="5">
        <f t="shared" si="1"/>
        <v>5.6258567487506702E-3</v>
      </c>
    </row>
    <row r="60" spans="1:21" x14ac:dyDescent="0.5">
      <c r="A60" s="1" t="s">
        <v>34</v>
      </c>
      <c r="C60" s="2">
        <v>0</v>
      </c>
      <c r="E60" s="2">
        <v>45619973910</v>
      </c>
      <c r="G60" s="2">
        <v>0</v>
      </c>
      <c r="I60" s="2">
        <v>45619973910</v>
      </c>
      <c r="K60" s="5">
        <f t="shared" si="0"/>
        <v>3.4983615855775606E-2</v>
      </c>
      <c r="M60" s="2">
        <v>4156530612</v>
      </c>
      <c r="O60" s="2">
        <f>VLOOKUP(A60,'درآمد ناشی از تغییر قیمت اوراق '!A:Q,17,0)</f>
        <v>121594327800</v>
      </c>
      <c r="Q60" s="2">
        <v>0</v>
      </c>
      <c r="S60" s="2">
        <v>125750858412</v>
      </c>
      <c r="U60" s="5">
        <f t="shared" si="1"/>
        <v>3.5936974919830646E-2</v>
      </c>
    </row>
    <row r="61" spans="1:21" x14ac:dyDescent="0.5">
      <c r="A61" s="1" t="s">
        <v>26</v>
      </c>
      <c r="C61" s="2">
        <v>1817427386</v>
      </c>
      <c r="E61" s="2">
        <v>5707663394</v>
      </c>
      <c r="G61" s="2">
        <v>0</v>
      </c>
      <c r="I61" s="2">
        <v>7525090780</v>
      </c>
      <c r="K61" s="5">
        <f t="shared" si="0"/>
        <v>5.7706057799750904E-3</v>
      </c>
      <c r="M61" s="2">
        <v>1817427386</v>
      </c>
      <c r="O61" s="2">
        <f>VLOOKUP(A61,'درآمد ناشی از تغییر قیمت اوراق '!A:Q,17,0)</f>
        <v>24569017062</v>
      </c>
      <c r="Q61" s="2">
        <v>0</v>
      </c>
      <c r="S61" s="2">
        <v>26386444448</v>
      </c>
      <c r="U61" s="5">
        <f t="shared" si="1"/>
        <v>7.5406959787464338E-3</v>
      </c>
    </row>
    <row r="62" spans="1:21" x14ac:dyDescent="0.5">
      <c r="A62" s="1" t="s">
        <v>35</v>
      </c>
      <c r="C62" s="2">
        <v>0</v>
      </c>
      <c r="E62" s="2">
        <v>52198447792</v>
      </c>
      <c r="G62" s="2">
        <v>0</v>
      </c>
      <c r="I62" s="2">
        <v>52198447792</v>
      </c>
      <c r="K62" s="5">
        <f t="shared" si="0"/>
        <v>4.0028309736117658E-2</v>
      </c>
      <c r="M62" s="2">
        <v>10368815250</v>
      </c>
      <c r="O62" s="2">
        <f>VLOOKUP(A62,'درآمد ناشی از تغییر قیمت اوراق '!A:Q,17,0)</f>
        <v>118115304482</v>
      </c>
      <c r="Q62" s="2">
        <v>0</v>
      </c>
      <c r="S62" s="2">
        <v>128484119732</v>
      </c>
      <c r="U62" s="5">
        <f t="shared" si="1"/>
        <v>3.6718084048997512E-2</v>
      </c>
    </row>
    <row r="63" spans="1:21" x14ac:dyDescent="0.5">
      <c r="A63" s="1" t="s">
        <v>32</v>
      </c>
      <c r="C63" s="2">
        <v>0</v>
      </c>
      <c r="E63" s="2">
        <v>11720014716</v>
      </c>
      <c r="G63" s="2">
        <v>0</v>
      </c>
      <c r="I63" s="2">
        <v>11720014716</v>
      </c>
      <c r="K63" s="5">
        <f t="shared" si="0"/>
        <v>8.9874775785153682E-3</v>
      </c>
      <c r="M63" s="2">
        <v>2516219621</v>
      </c>
      <c r="O63" s="2">
        <f>VLOOKUP(A63,'درآمد ناشی از تغییر قیمت اوراق '!A:Q,17,0)</f>
        <v>42031862436</v>
      </c>
      <c r="Q63" s="2">
        <v>0</v>
      </c>
      <c r="S63" s="2">
        <v>44548082057</v>
      </c>
      <c r="U63" s="5">
        <f t="shared" si="1"/>
        <v>1.2730913552604391E-2</v>
      </c>
    </row>
    <row r="64" spans="1:21" x14ac:dyDescent="0.5">
      <c r="A64" s="1" t="s">
        <v>53</v>
      </c>
      <c r="C64" s="2">
        <v>0</v>
      </c>
      <c r="E64" s="2">
        <v>94311325</v>
      </c>
      <c r="G64" s="2">
        <v>0</v>
      </c>
      <c r="I64" s="2">
        <v>94311325</v>
      </c>
      <c r="K64" s="5">
        <f t="shared" si="0"/>
        <v>7.232251318596176E-5</v>
      </c>
      <c r="M64" s="2">
        <v>36777334</v>
      </c>
      <c r="O64" s="2">
        <f>VLOOKUP(A64,'درآمد ناشی از تغییر قیمت اوراق '!A:Q,17,0)</f>
        <v>179454545</v>
      </c>
      <c r="Q64" s="2">
        <v>0</v>
      </c>
      <c r="S64" s="2">
        <v>216231879</v>
      </c>
      <c r="U64" s="5">
        <f t="shared" si="1"/>
        <v>6.179456514747195E-5</v>
      </c>
    </row>
    <row r="65" spans="1:21" x14ac:dyDescent="0.5">
      <c r="A65" s="1" t="s">
        <v>33</v>
      </c>
      <c r="C65" s="2">
        <v>0</v>
      </c>
      <c r="E65" s="2">
        <v>5623705250</v>
      </c>
      <c r="G65" s="2">
        <v>0</v>
      </c>
      <c r="I65" s="2">
        <v>5623705250</v>
      </c>
      <c r="K65" s="5">
        <f t="shared" si="0"/>
        <v>4.3125308344155637E-3</v>
      </c>
      <c r="M65" s="2">
        <v>383705650</v>
      </c>
      <c r="O65" s="2">
        <f>VLOOKUP(A65,'درآمد ناشی از تغییر قیمت اوراق '!A:Q,17,0)</f>
        <v>10969452336</v>
      </c>
      <c r="Q65" s="2">
        <v>0</v>
      </c>
      <c r="S65" s="2">
        <v>11353157986</v>
      </c>
      <c r="U65" s="5">
        <f t="shared" si="1"/>
        <v>3.2444959736737914E-3</v>
      </c>
    </row>
    <row r="66" spans="1:21" x14ac:dyDescent="0.5">
      <c r="A66" s="1" t="s">
        <v>44</v>
      </c>
      <c r="C66" s="2">
        <v>0</v>
      </c>
      <c r="E66" s="2">
        <v>56209196694</v>
      </c>
      <c r="G66" s="2">
        <v>0</v>
      </c>
      <c r="I66" s="2">
        <v>56209196694</v>
      </c>
      <c r="K66" s="5">
        <f t="shared" si="0"/>
        <v>4.3103947156655185E-2</v>
      </c>
      <c r="M66" s="2">
        <v>0</v>
      </c>
      <c r="O66" s="2">
        <f>VLOOKUP(A66,'درآمد ناشی از تغییر قیمت اوراق '!A:Q,17,0)</f>
        <v>138398842388</v>
      </c>
      <c r="Q66" s="2">
        <v>0</v>
      </c>
      <c r="S66" s="2">
        <v>138398842388</v>
      </c>
      <c r="U66" s="5">
        <f t="shared" si="1"/>
        <v>3.9551505179677822E-2</v>
      </c>
    </row>
    <row r="67" spans="1:21" x14ac:dyDescent="0.5">
      <c r="A67" s="1" t="s">
        <v>36</v>
      </c>
      <c r="C67" s="2">
        <v>0</v>
      </c>
      <c r="E67" s="2">
        <v>25736917391</v>
      </c>
      <c r="G67" s="2">
        <v>0</v>
      </c>
      <c r="I67" s="2">
        <v>25736917391</v>
      </c>
      <c r="K67" s="5">
        <f t="shared" si="0"/>
        <v>1.9736320610240669E-2</v>
      </c>
      <c r="M67" s="2">
        <v>0</v>
      </c>
      <c r="O67" s="2">
        <f>VLOOKUP(A67,'درآمد ناشی از تغییر قیمت اوراق '!A:Q,17,0)</f>
        <v>85509234264</v>
      </c>
      <c r="Q67" s="2">
        <v>0</v>
      </c>
      <c r="S67" s="2">
        <v>85509234264</v>
      </c>
      <c r="U67" s="5">
        <f t="shared" si="1"/>
        <v>2.4436757299034471E-2</v>
      </c>
    </row>
    <row r="68" spans="1:21" x14ac:dyDescent="0.5">
      <c r="A68" s="1" t="s">
        <v>31</v>
      </c>
      <c r="C68" s="2">
        <v>0</v>
      </c>
      <c r="E68" s="2">
        <v>17049961500</v>
      </c>
      <c r="G68" s="2">
        <v>0</v>
      </c>
      <c r="I68" s="2">
        <v>17049961500</v>
      </c>
      <c r="K68" s="5">
        <f t="shared" si="0"/>
        <v>1.3074740126956018E-2</v>
      </c>
      <c r="M68" s="2">
        <v>0</v>
      </c>
      <c r="O68" s="2">
        <f>VLOOKUP(A68,'درآمد ناشی از تغییر قیمت اوراق '!A:Q,17,0)</f>
        <v>42000839003</v>
      </c>
      <c r="Q68" s="2">
        <v>0</v>
      </c>
      <c r="S68" s="2">
        <v>42000839003</v>
      </c>
      <c r="U68" s="5">
        <f t="shared" si="1"/>
        <v>1.2002964567585173E-2</v>
      </c>
    </row>
    <row r="69" spans="1:21" x14ac:dyDescent="0.5">
      <c r="A69" s="1" t="s">
        <v>21</v>
      </c>
      <c r="C69" s="2">
        <v>0</v>
      </c>
      <c r="E69" s="2">
        <v>4374169610</v>
      </c>
      <c r="G69" s="2">
        <v>0</v>
      </c>
      <c r="I69" s="2">
        <v>4374169610</v>
      </c>
      <c r="K69" s="5">
        <f t="shared" si="0"/>
        <v>3.3543261034330524E-3</v>
      </c>
      <c r="M69" s="2">
        <v>0</v>
      </c>
      <c r="O69" s="2">
        <f>VLOOKUP(A69,'درآمد ناشی از تغییر قیمت اوراق '!A:Q,17,0)</f>
        <v>7504010753</v>
      </c>
      <c r="Q69" s="2">
        <v>0</v>
      </c>
      <c r="S69" s="2">
        <v>7504010753</v>
      </c>
      <c r="U69" s="5">
        <f t="shared" si="1"/>
        <v>2.1444899035612994E-3</v>
      </c>
    </row>
    <row r="70" spans="1:21" x14ac:dyDescent="0.5">
      <c r="A70" s="1" t="s">
        <v>66</v>
      </c>
      <c r="C70" s="2">
        <v>0</v>
      </c>
      <c r="E70" s="2">
        <v>2400507400</v>
      </c>
      <c r="G70" s="2">
        <v>0</v>
      </c>
      <c r="I70" s="2">
        <v>2400507400</v>
      </c>
      <c r="K70" s="5">
        <f t="shared" si="0"/>
        <v>1.8408258826763252E-3</v>
      </c>
      <c r="M70" s="2">
        <v>0</v>
      </c>
      <c r="O70" s="2">
        <f>VLOOKUP(A70,'درآمد ناشی از تغییر قیمت اوراق '!A:Q,17,0)</f>
        <v>19524302131</v>
      </c>
      <c r="Q70" s="2">
        <v>0</v>
      </c>
      <c r="S70" s="2">
        <v>19524302131</v>
      </c>
      <c r="U70" s="5">
        <f t="shared" si="1"/>
        <v>5.5796386988479383E-3</v>
      </c>
    </row>
    <row r="71" spans="1:21" x14ac:dyDescent="0.5">
      <c r="A71" s="1" t="s">
        <v>60</v>
      </c>
      <c r="C71" s="2">
        <v>0</v>
      </c>
      <c r="E71" s="2">
        <v>44061291543</v>
      </c>
      <c r="G71" s="2">
        <v>0</v>
      </c>
      <c r="I71" s="2">
        <v>44061291543</v>
      </c>
      <c r="K71" s="5">
        <f t="shared" si="0"/>
        <v>3.3788342371492745E-2</v>
      </c>
      <c r="M71" s="2">
        <v>0</v>
      </c>
      <c r="O71" s="2">
        <f>VLOOKUP(A71,'درآمد ناشی از تغییر قیمت اوراق '!A:Q,17,0)</f>
        <v>134274207482</v>
      </c>
      <c r="Q71" s="2">
        <v>0</v>
      </c>
      <c r="S71" s="2">
        <v>134274207482</v>
      </c>
      <c r="U71" s="5">
        <f t="shared" si="1"/>
        <v>3.8372770473273345E-2</v>
      </c>
    </row>
    <row r="72" spans="1:21" x14ac:dyDescent="0.5">
      <c r="A72" s="1" t="s">
        <v>58</v>
      </c>
      <c r="C72" s="2">
        <v>0</v>
      </c>
      <c r="E72" s="2">
        <v>99821100101</v>
      </c>
      <c r="G72" s="2">
        <v>0</v>
      </c>
      <c r="I72" s="2">
        <v>99821100101</v>
      </c>
      <c r="K72" s="5">
        <f t="shared" si="0"/>
        <v>7.6547676838298911E-2</v>
      </c>
      <c r="M72" s="2">
        <v>0</v>
      </c>
      <c r="O72" s="2">
        <f>VLOOKUP(A72,'درآمد ناشی از تغییر قیمت اوراق '!A:Q,17,0)</f>
        <v>138340107495</v>
      </c>
      <c r="Q72" s="2">
        <v>0</v>
      </c>
      <c r="S72" s="2">
        <v>138340107495</v>
      </c>
      <c r="U72" s="5">
        <f t="shared" si="1"/>
        <v>3.9534719971184497E-2</v>
      </c>
    </row>
    <row r="73" spans="1:21" x14ac:dyDescent="0.5">
      <c r="A73" s="1" t="s">
        <v>38</v>
      </c>
      <c r="C73" s="2">
        <v>0</v>
      </c>
      <c r="E73" s="2">
        <v>2648755237</v>
      </c>
      <c r="G73" s="2">
        <v>0</v>
      </c>
      <c r="I73" s="2">
        <v>2648755237</v>
      </c>
      <c r="K73" s="5">
        <f t="shared" ref="K73:K90" si="2">I73/$I$91</f>
        <v>2.0311944037931583E-3</v>
      </c>
      <c r="M73" s="2">
        <v>0</v>
      </c>
      <c r="O73" s="2">
        <f>VLOOKUP(A73,'درآمد ناشی از تغییر قیمت اوراق '!A:Q,17,0)</f>
        <v>16293376818</v>
      </c>
      <c r="Q73" s="2">
        <v>0</v>
      </c>
      <c r="S73" s="2">
        <v>16293376818</v>
      </c>
      <c r="U73" s="5">
        <f t="shared" ref="U73:U90" si="3">S73/$S$91</f>
        <v>4.656307570874923E-3</v>
      </c>
    </row>
    <row r="74" spans="1:21" x14ac:dyDescent="0.5">
      <c r="A74" s="1" t="s">
        <v>17</v>
      </c>
      <c r="C74" s="2">
        <v>0</v>
      </c>
      <c r="E74" s="2">
        <v>97953022405</v>
      </c>
      <c r="G74" s="2">
        <v>0</v>
      </c>
      <c r="I74" s="2">
        <v>97953022405</v>
      </c>
      <c r="K74" s="5">
        <f t="shared" si="2"/>
        <v>7.511514396060516E-2</v>
      </c>
      <c r="M74" s="2">
        <v>0</v>
      </c>
      <c r="O74" s="2">
        <f>VLOOKUP(A74,'درآمد ناشی از تغییر قیمت اوراق '!A:Q,17,0)</f>
        <v>237725097996</v>
      </c>
      <c r="Q74" s="2">
        <v>0</v>
      </c>
      <c r="S74" s="2">
        <v>237725097996</v>
      </c>
      <c r="U74" s="5">
        <f t="shared" si="3"/>
        <v>6.7936879257766494E-2</v>
      </c>
    </row>
    <row r="75" spans="1:21" x14ac:dyDescent="0.5">
      <c r="A75" s="1" t="s">
        <v>22</v>
      </c>
      <c r="C75" s="2">
        <v>0</v>
      </c>
      <c r="E75" s="2">
        <v>29939460576</v>
      </c>
      <c r="G75" s="2">
        <v>0</v>
      </c>
      <c r="I75" s="2">
        <v>29939460576</v>
      </c>
      <c r="K75" s="5">
        <f t="shared" si="2"/>
        <v>2.2959035219665743E-2</v>
      </c>
      <c r="M75" s="2">
        <v>0</v>
      </c>
      <c r="O75" s="2">
        <f>VLOOKUP(A75,'درآمد ناشی از تغییر قیمت اوراق '!A:Q,17,0)</f>
        <v>46373273769</v>
      </c>
      <c r="Q75" s="2">
        <v>0</v>
      </c>
      <c r="S75" s="2">
        <v>46373273769</v>
      </c>
      <c r="U75" s="5">
        <f t="shared" si="3"/>
        <v>1.3252515310288834E-2</v>
      </c>
    </row>
    <row r="76" spans="1:21" x14ac:dyDescent="0.5">
      <c r="A76" s="1" t="s">
        <v>63</v>
      </c>
      <c r="C76" s="2">
        <v>0</v>
      </c>
      <c r="E76" s="2">
        <v>11762483419</v>
      </c>
      <c r="G76" s="2">
        <v>0</v>
      </c>
      <c r="I76" s="2">
        <v>11762483419</v>
      </c>
      <c r="K76" s="5">
        <f t="shared" si="2"/>
        <v>9.0200446464969511E-3</v>
      </c>
      <c r="M76" s="2">
        <v>0</v>
      </c>
      <c r="O76" s="2">
        <f>VLOOKUP(A76,'درآمد ناشی از تغییر قیمت اوراق '!A:Q,17,0)</f>
        <v>26424046954</v>
      </c>
      <c r="Q76" s="2">
        <v>0</v>
      </c>
      <c r="S76" s="2">
        <v>26424046954</v>
      </c>
      <c r="U76" s="5">
        <f t="shared" si="3"/>
        <v>7.5514419913948524E-3</v>
      </c>
    </row>
    <row r="77" spans="1:21" x14ac:dyDescent="0.5">
      <c r="A77" s="1" t="s">
        <v>40</v>
      </c>
      <c r="C77" s="2">
        <v>0</v>
      </c>
      <c r="E77" s="2">
        <v>15876733380</v>
      </c>
      <c r="G77" s="2">
        <v>0</v>
      </c>
      <c r="I77" s="2">
        <v>15876733380</v>
      </c>
      <c r="K77" s="5">
        <f t="shared" si="2"/>
        <v>1.2175051715422821E-2</v>
      </c>
      <c r="M77" s="2">
        <v>0</v>
      </c>
      <c r="O77" s="2">
        <f>VLOOKUP(A77,'درآمد ناشی از تغییر قیمت اوراق '!A:Q,17,0)</f>
        <v>41706865497</v>
      </c>
      <c r="Q77" s="2">
        <v>0</v>
      </c>
      <c r="S77" s="2">
        <v>41706865497</v>
      </c>
      <c r="U77" s="5">
        <f t="shared" si="3"/>
        <v>1.1918953065432209E-2</v>
      </c>
    </row>
    <row r="78" spans="1:21" x14ac:dyDescent="0.5">
      <c r="A78" s="1" t="s">
        <v>64</v>
      </c>
      <c r="C78" s="2">
        <v>0</v>
      </c>
      <c r="E78" s="2">
        <v>72090272920</v>
      </c>
      <c r="G78" s="2">
        <v>0</v>
      </c>
      <c r="I78" s="2">
        <v>72090272920</v>
      </c>
      <c r="K78" s="5">
        <f t="shared" si="2"/>
        <v>5.5282329177713092E-2</v>
      </c>
      <c r="M78" s="2">
        <v>0</v>
      </c>
      <c r="O78" s="2">
        <f>VLOOKUP(A78,'درآمد ناشی از تغییر قیمت اوراق '!A:Q,17,0)</f>
        <v>109349024309</v>
      </c>
      <c r="Q78" s="2">
        <v>0</v>
      </c>
      <c r="S78" s="2">
        <v>109349024309</v>
      </c>
      <c r="U78" s="5">
        <f t="shared" si="3"/>
        <v>3.1249672516951092E-2</v>
      </c>
    </row>
    <row r="79" spans="1:21" x14ac:dyDescent="0.5">
      <c r="A79" s="1" t="s">
        <v>61</v>
      </c>
      <c r="C79" s="2">
        <v>0</v>
      </c>
      <c r="E79" s="2">
        <v>-14991285788</v>
      </c>
      <c r="G79" s="2">
        <v>0</v>
      </c>
      <c r="I79" s="2">
        <v>-14991285788</v>
      </c>
      <c r="K79" s="5">
        <f t="shared" si="2"/>
        <v>-1.1496047416120505E-2</v>
      </c>
      <c r="M79" s="2">
        <v>0</v>
      </c>
      <c r="O79" s="2">
        <f>VLOOKUP(A79,'درآمد ناشی از تغییر قیمت اوراق '!A:Q,17,0)</f>
        <v>44072558163</v>
      </c>
      <c r="Q79" s="2">
        <v>0</v>
      </c>
      <c r="S79" s="2">
        <v>44072558163</v>
      </c>
      <c r="U79" s="5">
        <f t="shared" si="3"/>
        <v>1.2595018732733901E-2</v>
      </c>
    </row>
    <row r="80" spans="1:21" x14ac:dyDescent="0.5">
      <c r="A80" s="1" t="s">
        <v>72</v>
      </c>
      <c r="C80" s="2">
        <v>0</v>
      </c>
      <c r="E80" s="2">
        <v>407743830</v>
      </c>
      <c r="G80" s="2">
        <v>0</v>
      </c>
      <c r="I80" s="2">
        <v>407743830</v>
      </c>
      <c r="K80" s="5">
        <f t="shared" si="2"/>
        <v>3.1267780960207643E-4</v>
      </c>
      <c r="M80" s="2">
        <v>0</v>
      </c>
      <c r="O80" s="2">
        <f>VLOOKUP(A80,'درآمد ناشی از تغییر قیمت اوراق '!A:Q,17,0)</f>
        <v>407743830</v>
      </c>
      <c r="Q80" s="2">
        <v>0</v>
      </c>
      <c r="S80" s="2">
        <v>407743830</v>
      </c>
      <c r="U80" s="5">
        <f t="shared" si="3"/>
        <v>1.1652468998992849E-4</v>
      </c>
    </row>
    <row r="81" spans="1:21" x14ac:dyDescent="0.5">
      <c r="A81" s="1" t="s">
        <v>24</v>
      </c>
      <c r="C81" s="2">
        <v>0</v>
      </c>
      <c r="E81" s="2">
        <v>31088521243</v>
      </c>
      <c r="G81" s="2">
        <v>0</v>
      </c>
      <c r="I81" s="2">
        <v>31088521243</v>
      </c>
      <c r="K81" s="5">
        <f t="shared" si="2"/>
        <v>2.3840190852253636E-2</v>
      </c>
      <c r="M81" s="2">
        <v>0</v>
      </c>
      <c r="O81" s="2">
        <f>VLOOKUP(A81,'درآمد ناشی از تغییر قیمت اوراق '!A:Q,17,0)</f>
        <v>67382096972</v>
      </c>
      <c r="Q81" s="2">
        <v>0</v>
      </c>
      <c r="S81" s="2">
        <v>67382096972</v>
      </c>
      <c r="U81" s="5">
        <f t="shared" si="3"/>
        <v>1.925639919685259E-2</v>
      </c>
    </row>
    <row r="82" spans="1:21" x14ac:dyDescent="0.5">
      <c r="A82" s="1" t="s">
        <v>50</v>
      </c>
      <c r="C82" s="2">
        <v>0</v>
      </c>
      <c r="E82" s="2">
        <v>426532666</v>
      </c>
      <c r="G82" s="2">
        <v>0</v>
      </c>
      <c r="I82" s="2">
        <v>426532666</v>
      </c>
      <c r="K82" s="5">
        <f t="shared" si="2"/>
        <v>3.2708600330902382E-4</v>
      </c>
      <c r="M82" s="2">
        <v>0</v>
      </c>
      <c r="O82" s="2">
        <f>VLOOKUP(A82,'درآمد ناشی از تغییر قیمت اوراق '!A:Q,17,0)</f>
        <v>4891176393</v>
      </c>
      <c r="Q82" s="2">
        <v>0</v>
      </c>
      <c r="S82" s="2">
        <v>4891176393</v>
      </c>
      <c r="U82" s="5">
        <f t="shared" si="3"/>
        <v>1.3977962900882685E-3</v>
      </c>
    </row>
    <row r="83" spans="1:21" x14ac:dyDescent="0.5">
      <c r="A83" s="1" t="s">
        <v>51</v>
      </c>
      <c r="C83" s="2">
        <v>0</v>
      </c>
      <c r="E83" s="2">
        <v>169165619</v>
      </c>
      <c r="G83" s="2">
        <v>0</v>
      </c>
      <c r="I83" s="2">
        <v>169165619</v>
      </c>
      <c r="K83" s="5">
        <f t="shared" si="2"/>
        <v>1.2972442822470031E-4</v>
      </c>
      <c r="M83" s="2">
        <v>0</v>
      </c>
      <c r="O83" s="2">
        <f>VLOOKUP(A83,'درآمد ناشی از تغییر قیمت اوراق '!A:Q,17,0)</f>
        <v>1439790477</v>
      </c>
      <c r="Q83" s="2">
        <v>0</v>
      </c>
      <c r="S83" s="2">
        <v>1439790477</v>
      </c>
      <c r="U83" s="5">
        <f t="shared" si="3"/>
        <v>4.1146211576733428E-4</v>
      </c>
    </row>
    <row r="84" spans="1:21" x14ac:dyDescent="0.5">
      <c r="A84" s="1" t="s">
        <v>30</v>
      </c>
      <c r="C84" s="2">
        <v>0</v>
      </c>
      <c r="E84" s="2">
        <v>68577409250</v>
      </c>
      <c r="G84" s="2">
        <v>0</v>
      </c>
      <c r="I84" s="2">
        <v>68577409250</v>
      </c>
      <c r="K84" s="5">
        <f t="shared" si="2"/>
        <v>5.2588494380099327E-2</v>
      </c>
      <c r="M84" s="2">
        <v>0</v>
      </c>
      <c r="O84" s="2">
        <f>VLOOKUP(A84,'درآمد ناشی از تغییر قیمت اوراق '!A:Q,17,0)</f>
        <v>135550661013</v>
      </c>
      <c r="Q84" s="2">
        <v>0</v>
      </c>
      <c r="S84" s="2">
        <v>135550661013</v>
      </c>
      <c r="U84" s="5">
        <f t="shared" si="3"/>
        <v>3.8737554293512451E-2</v>
      </c>
    </row>
    <row r="85" spans="1:21" x14ac:dyDescent="0.5">
      <c r="A85" s="1" t="s">
        <v>56</v>
      </c>
      <c r="C85" s="2">
        <v>0</v>
      </c>
      <c r="E85" s="2">
        <v>339807284</v>
      </c>
      <c r="G85" s="2">
        <v>0</v>
      </c>
      <c r="I85" s="2">
        <v>339807284</v>
      </c>
      <c r="K85" s="5">
        <f t="shared" si="2"/>
        <v>2.6058076034639376E-4</v>
      </c>
      <c r="M85" s="2">
        <v>0</v>
      </c>
      <c r="O85" s="2">
        <f>VLOOKUP(A85,'درآمد ناشی از تغییر قیمت اوراق '!A:Q,17,0)</f>
        <v>1762956036</v>
      </c>
      <c r="Q85" s="2">
        <v>0</v>
      </c>
      <c r="S85" s="2">
        <v>1762956036</v>
      </c>
      <c r="U85" s="5">
        <f t="shared" si="3"/>
        <v>5.038160983595342E-4</v>
      </c>
    </row>
    <row r="86" spans="1:21" x14ac:dyDescent="0.5">
      <c r="A86" s="1" t="s">
        <v>74</v>
      </c>
      <c r="C86" s="2">
        <v>0</v>
      </c>
      <c r="E86" s="2">
        <v>1165406231</v>
      </c>
      <c r="G86" s="2">
        <v>0</v>
      </c>
      <c r="I86" s="2">
        <v>1165406231</v>
      </c>
      <c r="K86" s="5">
        <f t="shared" si="2"/>
        <v>8.9369020643596613E-4</v>
      </c>
      <c r="M86" s="2">
        <v>0</v>
      </c>
      <c r="O86" s="2">
        <f>VLOOKUP(A86,'درآمد ناشی از تغییر قیمت اوراق '!A:Q,17,0)</f>
        <v>1165406231</v>
      </c>
      <c r="Q86" s="2">
        <v>0</v>
      </c>
      <c r="S86" s="2">
        <v>1165406231</v>
      </c>
      <c r="U86" s="5">
        <f t="shared" si="3"/>
        <v>3.3304881591857805E-4</v>
      </c>
    </row>
    <row r="87" spans="1:21" x14ac:dyDescent="0.5">
      <c r="A87" s="1" t="s">
        <v>73</v>
      </c>
      <c r="C87" s="2">
        <v>0</v>
      </c>
      <c r="E87" s="2">
        <v>44075167347</v>
      </c>
      <c r="G87" s="2">
        <v>0</v>
      </c>
      <c r="I87" s="2">
        <v>44075167347</v>
      </c>
      <c r="K87" s="5">
        <f t="shared" si="2"/>
        <v>3.3798983013194638E-2</v>
      </c>
      <c r="M87" s="2">
        <v>0</v>
      </c>
      <c r="O87" s="2">
        <f>VLOOKUP(A87,'درآمد ناشی از تغییر قیمت اوراق '!A:Q,17,0)</f>
        <v>44075167347</v>
      </c>
      <c r="Q87" s="2">
        <v>0</v>
      </c>
      <c r="S87" s="2">
        <v>44075167347</v>
      </c>
      <c r="U87" s="5">
        <f t="shared" si="3"/>
        <v>1.2595764383150552E-2</v>
      </c>
    </row>
    <row r="88" spans="1:21" x14ac:dyDescent="0.5">
      <c r="A88" s="1" t="s">
        <v>42</v>
      </c>
      <c r="C88" s="2">
        <v>0</v>
      </c>
      <c r="E88" s="2">
        <v>35201481697</v>
      </c>
      <c r="G88" s="2">
        <v>0</v>
      </c>
      <c r="I88" s="2">
        <v>35201481697</v>
      </c>
      <c r="K88" s="5">
        <f t="shared" si="2"/>
        <v>2.6994209064464678E-2</v>
      </c>
      <c r="M88" s="2">
        <v>0</v>
      </c>
      <c r="O88" s="2">
        <f>VLOOKUP(A88,'درآمد ناشی از تغییر قیمت اوراق '!A:Q,17,0)</f>
        <v>87655094488</v>
      </c>
      <c r="Q88" s="2">
        <v>0</v>
      </c>
      <c r="S88" s="2">
        <v>87655094488</v>
      </c>
      <c r="U88" s="5">
        <f t="shared" si="3"/>
        <v>2.5049999435312335E-2</v>
      </c>
    </row>
    <row r="89" spans="1:21" x14ac:dyDescent="0.5">
      <c r="A89" s="1" t="s">
        <v>71</v>
      </c>
      <c r="C89" s="2">
        <v>0</v>
      </c>
      <c r="E89" s="2">
        <v>7187129287</v>
      </c>
      <c r="G89" s="2">
        <v>0</v>
      </c>
      <c r="I89" s="2">
        <v>7187129287</v>
      </c>
      <c r="K89" s="5">
        <f t="shared" si="2"/>
        <v>5.5114404619834301E-3</v>
      </c>
      <c r="M89" s="2">
        <v>0</v>
      </c>
      <c r="O89" s="2">
        <f>VLOOKUP(A89,'درآمد ناشی از تغییر قیمت اوراق '!A:Q,17,0)</f>
        <v>7187128941</v>
      </c>
      <c r="Q89" s="2">
        <v>0</v>
      </c>
      <c r="S89" s="2">
        <v>7187129287</v>
      </c>
      <c r="U89" s="5">
        <f t="shared" si="3"/>
        <v>2.0539317837996733E-3</v>
      </c>
    </row>
    <row r="90" spans="1:21" x14ac:dyDescent="0.5">
      <c r="A90" s="1" t="s">
        <v>49</v>
      </c>
      <c r="C90" s="2">
        <v>0</v>
      </c>
      <c r="E90" s="2">
        <v>0</v>
      </c>
      <c r="G90" s="2">
        <v>0</v>
      </c>
      <c r="I90" s="2">
        <v>0</v>
      </c>
      <c r="K90" s="5">
        <f t="shared" si="2"/>
        <v>0</v>
      </c>
      <c r="M90" s="2">
        <v>0</v>
      </c>
      <c r="O90" s="2">
        <f>VLOOKUP(A90,'درآمد ناشی از تغییر قیمت اوراق '!A:Q,17,0)</f>
        <v>306485222</v>
      </c>
      <c r="Q90" s="2">
        <v>0</v>
      </c>
      <c r="S90" s="2">
        <v>306485222</v>
      </c>
      <c r="U90" s="5">
        <f t="shared" si="3"/>
        <v>8.7587089864840897E-5</v>
      </c>
    </row>
    <row r="91" spans="1:21" ht="22.5" thickBot="1" x14ac:dyDescent="0.55000000000000004">
      <c r="C91" s="4">
        <f>SUM(C8:C90)</f>
        <v>20044789898</v>
      </c>
      <c r="E91" s="4">
        <f>SUM(E8:E90)</f>
        <v>1177622270962</v>
      </c>
      <c r="G91" s="4">
        <f>SUM(G8:G90)</f>
        <v>106371209457</v>
      </c>
      <c r="I91" s="4">
        <f>SUM(I8:I90)</f>
        <v>1304038270317</v>
      </c>
      <c r="K91" s="6">
        <f>SUM(K8:K90)</f>
        <v>0.99999999999999956</v>
      </c>
      <c r="M91" s="4">
        <f>SUM(M8:M90)</f>
        <v>55312104230</v>
      </c>
      <c r="O91" s="4">
        <f>SUM(O8:O90)</f>
        <v>2966741369729</v>
      </c>
      <c r="Q91" s="4">
        <f>SUM(Q8:Q90)</f>
        <v>477151973704</v>
      </c>
      <c r="S91" s="4">
        <f>SUM(S8:S90)</f>
        <v>3499205447663</v>
      </c>
      <c r="U91" s="7">
        <f>SUM(U8:U90)</f>
        <v>1.0000000000000004</v>
      </c>
    </row>
    <row r="92" spans="1:21" ht="22.5" thickTop="1" x14ac:dyDescent="0.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Akrami</dc:creator>
  <cp:lastModifiedBy>Yasin Gadari</cp:lastModifiedBy>
  <dcterms:created xsi:type="dcterms:W3CDTF">2020-06-21T06:32:53Z</dcterms:created>
  <dcterms:modified xsi:type="dcterms:W3CDTF">2020-06-30T13:20:53Z</dcterms:modified>
</cp:coreProperties>
</file>