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اردیبهشت99\تارنما\"/>
    </mc:Choice>
  </mc:AlternateContent>
  <xr:revisionPtr revIDLastSave="0" documentId="13_ncr:1_{CA2A04BC-2745-4E8A-AAB2-13231CC4BA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9" i="15"/>
  <c r="C11" i="15"/>
  <c r="E10" i="15" s="1"/>
  <c r="Q27" i="12"/>
  <c r="O27" i="12"/>
  <c r="M27" i="12"/>
  <c r="K27" i="12"/>
  <c r="I27" i="12"/>
  <c r="G27" i="12"/>
  <c r="E27" i="12"/>
  <c r="C27" i="12"/>
  <c r="S12" i="11"/>
  <c r="S13" i="11"/>
  <c r="S17" i="11"/>
  <c r="S21" i="11"/>
  <c r="S22" i="11"/>
  <c r="S24" i="11"/>
  <c r="S25" i="11"/>
  <c r="S27" i="11"/>
  <c r="S28" i="11"/>
  <c r="S30" i="11"/>
  <c r="S31" i="11"/>
  <c r="S32" i="11"/>
  <c r="S33" i="11"/>
  <c r="S34" i="11"/>
  <c r="S35" i="11"/>
  <c r="S36" i="11"/>
  <c r="S37" i="11"/>
  <c r="S38" i="11"/>
  <c r="S40" i="11"/>
  <c r="S41" i="11"/>
  <c r="S45" i="11"/>
  <c r="S49" i="11"/>
  <c r="S53" i="11"/>
  <c r="S57" i="11"/>
  <c r="S61" i="11"/>
  <c r="S65" i="11"/>
  <c r="S69" i="11"/>
  <c r="S73" i="11"/>
  <c r="S77" i="11"/>
  <c r="S81" i="11"/>
  <c r="S85" i="11"/>
  <c r="O9" i="11"/>
  <c r="S9" i="11" s="1"/>
  <c r="O10" i="11"/>
  <c r="S10" i="11" s="1"/>
  <c r="O11" i="11"/>
  <c r="S11" i="11" s="1"/>
  <c r="O13" i="11"/>
  <c r="O14" i="11"/>
  <c r="S14" i="11" s="1"/>
  <c r="O15" i="11"/>
  <c r="S15" i="11" s="1"/>
  <c r="O16" i="11"/>
  <c r="S16" i="11" s="1"/>
  <c r="O17" i="11"/>
  <c r="O18" i="11"/>
  <c r="S18" i="11" s="1"/>
  <c r="O19" i="11"/>
  <c r="S19" i="11" s="1"/>
  <c r="O20" i="11"/>
  <c r="S20" i="11" s="1"/>
  <c r="O21" i="11"/>
  <c r="O23" i="11"/>
  <c r="S23" i="11" s="1"/>
  <c r="O26" i="11"/>
  <c r="S26" i="11" s="1"/>
  <c r="O29" i="11"/>
  <c r="S29" i="11" s="1"/>
  <c r="O37" i="11"/>
  <c r="O39" i="11"/>
  <c r="S39" i="11" s="1"/>
  <c r="O41" i="11"/>
  <c r="O42" i="11"/>
  <c r="S42" i="11" s="1"/>
  <c r="O43" i="11"/>
  <c r="S43" i="11" s="1"/>
  <c r="O44" i="11"/>
  <c r="S44" i="11" s="1"/>
  <c r="O45" i="11"/>
  <c r="O46" i="11"/>
  <c r="S46" i="11" s="1"/>
  <c r="O47" i="11"/>
  <c r="S47" i="11" s="1"/>
  <c r="O48" i="11"/>
  <c r="S48" i="11" s="1"/>
  <c r="O49" i="11"/>
  <c r="O50" i="11"/>
  <c r="S50" i="11" s="1"/>
  <c r="O51" i="11"/>
  <c r="S51" i="11" s="1"/>
  <c r="O52" i="11"/>
  <c r="S52" i="11" s="1"/>
  <c r="O53" i="11"/>
  <c r="O54" i="11"/>
  <c r="S54" i="11" s="1"/>
  <c r="O55" i="11"/>
  <c r="S55" i="11" s="1"/>
  <c r="O56" i="11"/>
  <c r="S56" i="11" s="1"/>
  <c r="O57" i="11"/>
  <c r="O58" i="11"/>
  <c r="S58" i="11" s="1"/>
  <c r="O59" i="11"/>
  <c r="S59" i="11" s="1"/>
  <c r="O60" i="11"/>
  <c r="S60" i="11" s="1"/>
  <c r="O61" i="11"/>
  <c r="O62" i="11"/>
  <c r="S62" i="11" s="1"/>
  <c r="O63" i="11"/>
  <c r="S63" i="11" s="1"/>
  <c r="O64" i="11"/>
  <c r="S64" i="11" s="1"/>
  <c r="O65" i="11"/>
  <c r="O66" i="11"/>
  <c r="S66" i="11" s="1"/>
  <c r="O67" i="11"/>
  <c r="S67" i="11" s="1"/>
  <c r="O68" i="11"/>
  <c r="S68" i="11" s="1"/>
  <c r="O69" i="11"/>
  <c r="O70" i="11"/>
  <c r="S70" i="11" s="1"/>
  <c r="O71" i="11"/>
  <c r="S71" i="11" s="1"/>
  <c r="O72" i="11"/>
  <c r="S72" i="11" s="1"/>
  <c r="O73" i="11"/>
  <c r="O74" i="11"/>
  <c r="S74" i="11" s="1"/>
  <c r="O75" i="11"/>
  <c r="S75" i="11" s="1"/>
  <c r="O76" i="11"/>
  <c r="S76" i="11" s="1"/>
  <c r="O77" i="11"/>
  <c r="O78" i="11"/>
  <c r="S78" i="11" s="1"/>
  <c r="O79" i="11"/>
  <c r="S79" i="11" s="1"/>
  <c r="O80" i="11"/>
  <c r="S80" i="11" s="1"/>
  <c r="O81" i="11"/>
  <c r="O82" i="11"/>
  <c r="S82" i="11" s="1"/>
  <c r="O83" i="11"/>
  <c r="S83" i="11" s="1"/>
  <c r="O84" i="11"/>
  <c r="S84" i="11" s="1"/>
  <c r="O85" i="11"/>
  <c r="O86" i="11"/>
  <c r="S86" i="11" s="1"/>
  <c r="O8" i="11"/>
  <c r="S8" i="11" s="1"/>
  <c r="K9" i="11"/>
  <c r="K11" i="11"/>
  <c r="K12" i="11"/>
  <c r="K13" i="11"/>
  <c r="K15" i="11"/>
  <c r="K16" i="11"/>
  <c r="K17" i="11"/>
  <c r="K19" i="11"/>
  <c r="K20" i="11"/>
  <c r="K21" i="11"/>
  <c r="K23" i="11"/>
  <c r="K24" i="11"/>
  <c r="K25" i="11"/>
  <c r="K27" i="11"/>
  <c r="K28" i="11"/>
  <c r="K29" i="11"/>
  <c r="K31" i="11"/>
  <c r="K32" i="11"/>
  <c r="K33" i="11"/>
  <c r="K35" i="11"/>
  <c r="K36" i="11"/>
  <c r="K37" i="11"/>
  <c r="K39" i="11"/>
  <c r="K40" i="11"/>
  <c r="K41" i="11"/>
  <c r="K43" i="11"/>
  <c r="K44" i="11"/>
  <c r="K45" i="11"/>
  <c r="K47" i="11"/>
  <c r="K48" i="11"/>
  <c r="K49" i="11"/>
  <c r="K51" i="11"/>
  <c r="K52" i="11"/>
  <c r="K53" i="11"/>
  <c r="K55" i="11"/>
  <c r="K56" i="11"/>
  <c r="K57" i="11"/>
  <c r="K59" i="11"/>
  <c r="K60" i="11"/>
  <c r="K61" i="11"/>
  <c r="K63" i="11"/>
  <c r="K64" i="11"/>
  <c r="K65" i="11"/>
  <c r="K67" i="11"/>
  <c r="K68" i="11"/>
  <c r="K69" i="11"/>
  <c r="K71" i="11"/>
  <c r="K72" i="11"/>
  <c r="K73" i="11"/>
  <c r="K75" i="11"/>
  <c r="K76" i="11"/>
  <c r="K77" i="11"/>
  <c r="K79" i="11"/>
  <c r="K80" i="11"/>
  <c r="K81" i="11"/>
  <c r="K83" i="11"/>
  <c r="K84" i="11"/>
  <c r="K85" i="11"/>
  <c r="K8" i="11"/>
  <c r="Q87" i="11"/>
  <c r="M87" i="11"/>
  <c r="I87" i="11"/>
  <c r="K10" i="11" s="1"/>
  <c r="G87" i="11"/>
  <c r="E87" i="11"/>
  <c r="C87" i="11"/>
  <c r="Q50" i="10"/>
  <c r="O50" i="10"/>
  <c r="M50" i="10"/>
  <c r="I50" i="10"/>
  <c r="G50" i="10"/>
  <c r="E50" i="10"/>
  <c r="Q62" i="9"/>
  <c r="Q87" i="9" s="1"/>
  <c r="O87" i="9"/>
  <c r="M87" i="9"/>
  <c r="I87" i="9"/>
  <c r="G87" i="9"/>
  <c r="E87" i="9"/>
  <c r="S27" i="8"/>
  <c r="Q27" i="8"/>
  <c r="O27" i="8"/>
  <c r="M27" i="8"/>
  <c r="K27" i="8"/>
  <c r="I27" i="8"/>
  <c r="S11" i="7"/>
  <c r="Q11" i="7"/>
  <c r="O11" i="7"/>
  <c r="M11" i="7"/>
  <c r="K11" i="7"/>
  <c r="I11" i="7"/>
  <c r="S10" i="6"/>
  <c r="Q10" i="6"/>
  <c r="O10" i="6"/>
  <c r="M10" i="6"/>
  <c r="K10" i="6"/>
  <c r="AK24" i="3"/>
  <c r="AI24" i="3"/>
  <c r="AG24" i="3"/>
  <c r="AA24" i="3"/>
  <c r="W24" i="3"/>
  <c r="S24" i="3"/>
  <c r="Q24" i="3"/>
  <c r="Y74" i="1"/>
  <c r="W74" i="1"/>
  <c r="U74" i="1"/>
  <c r="O74" i="1"/>
  <c r="K74" i="1"/>
  <c r="G74" i="1"/>
  <c r="E74" i="1"/>
  <c r="U33" i="11" l="1"/>
  <c r="U39" i="11"/>
  <c r="U36" i="11"/>
  <c r="U15" i="11"/>
  <c r="U72" i="11"/>
  <c r="U18" i="11"/>
  <c r="S87" i="11"/>
  <c r="U19" i="11" s="1"/>
  <c r="U83" i="11"/>
  <c r="U67" i="11"/>
  <c r="U51" i="11"/>
  <c r="U69" i="11"/>
  <c r="U35" i="11"/>
  <c r="U31" i="11"/>
  <c r="U26" i="11"/>
  <c r="U28" i="11"/>
  <c r="U84" i="11"/>
  <c r="U48" i="11"/>
  <c r="U23" i="11"/>
  <c r="U82" i="11"/>
  <c r="U78" i="11"/>
  <c r="U66" i="11"/>
  <c r="U62" i="11"/>
  <c r="U50" i="11"/>
  <c r="U46" i="11"/>
  <c r="U20" i="11"/>
  <c r="U16" i="11"/>
  <c r="U65" i="11"/>
  <c r="U49" i="11"/>
  <c r="U30" i="11"/>
  <c r="U24" i="11"/>
  <c r="O87" i="11"/>
  <c r="E8" i="15"/>
  <c r="E7" i="15"/>
  <c r="E11" i="15" s="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87" i="11" s="1"/>
  <c r="U85" i="11" l="1"/>
  <c r="U55" i="11"/>
  <c r="U71" i="11"/>
  <c r="U44" i="11"/>
  <c r="U37" i="11"/>
  <c r="U34" i="11"/>
  <c r="U29" i="11"/>
  <c r="U54" i="11"/>
  <c r="U70" i="11"/>
  <c r="U86" i="11"/>
  <c r="U64" i="11"/>
  <c r="U61" i="11"/>
  <c r="U17" i="11"/>
  <c r="U40" i="11"/>
  <c r="U43" i="11"/>
  <c r="U59" i="11"/>
  <c r="U75" i="11"/>
  <c r="U8" i="11"/>
  <c r="U52" i="11"/>
  <c r="U22" i="11"/>
  <c r="U27" i="11"/>
  <c r="U9" i="11"/>
  <c r="U68" i="11"/>
  <c r="U77" i="11"/>
  <c r="U80" i="11"/>
  <c r="U21" i="11"/>
  <c r="U41" i="11"/>
  <c r="U56" i="11"/>
  <c r="U81" i="11"/>
  <c r="U13" i="11"/>
  <c r="U38" i="11"/>
  <c r="U11" i="11"/>
  <c r="U42" i="11"/>
  <c r="U58" i="11"/>
  <c r="U74" i="11"/>
  <c r="U73" i="11"/>
  <c r="U76" i="11"/>
  <c r="U10" i="11"/>
  <c r="U25" i="11"/>
  <c r="U53" i="11"/>
  <c r="U47" i="11"/>
  <c r="U63" i="11"/>
  <c r="U79" i="11"/>
  <c r="U57" i="11"/>
  <c r="U60" i="11"/>
  <c r="U45" i="11"/>
  <c r="U32" i="11"/>
  <c r="U14" i="11"/>
  <c r="U12" i="11"/>
  <c r="U87" i="11" l="1"/>
</calcChain>
</file>

<file path=xl/sharedStrings.xml><?xml version="1.0" encoding="utf-8"?>
<sst xmlns="http://schemas.openxmlformats.org/spreadsheetml/2006/main" count="791" uniqueCount="222">
  <si>
    <t>صندوق سرمایه‌گذاری توسعه اندوخته آینده</t>
  </si>
  <si>
    <t>صورت وضعیت پورتفوی</t>
  </si>
  <si>
    <t>برای ماه منتهی به 1399/02/31</t>
  </si>
  <si>
    <t>نام شرکت</t>
  </si>
  <si>
    <t>1399/01/31</t>
  </si>
  <si>
    <t>تغییرات طی دوره</t>
  </si>
  <si>
    <t>1399/02/31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</si>
  <si>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</si>
  <si>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</si>
  <si>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</si>
  <si>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</si>
  <si>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</si>
  <si>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</si>
  <si>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</si>
  <si>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</si>
  <si>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</si>
  <si>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</si>
  <si>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بانک صادرات ایران</t>
  </si>
  <si>
    <t>به پرداخت ملت</t>
  </si>
  <si>
    <t>پالایش نفت اصفهان</t>
  </si>
  <si>
    <t>پالایش نفت شیراز</t>
  </si>
  <si>
    <t>پتروشيمي تندگويان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</si>
  <si>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</si>
  <si>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</si>
  <si>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</si>
  <si>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</si>
  <si>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</si>
  <si>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</si>
  <si>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</si>
  <si>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</si>
  <si>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</si>
  <si>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</si>
  <si>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</si>
  <si>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</si>
  <si>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</si>
  <si>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توسعه‌ معادن‌ روی‌ ایران‌</t>
  </si>
  <si>
    <t>تولیدی و خدمات صنایع نسوز توکا</t>
  </si>
  <si>
    <t>ح . معدنی‌وصنعتی‌چادرملو</t>
  </si>
  <si>
    <t>س. نفت و گاز و پتروشیمی تأمین</t>
  </si>
  <si>
    <t>س.ص.بازنشستگی کارکنان بانکها</t>
  </si>
  <si>
    <t>سخت آژند</t>
  </si>
  <si>
    <t>سرمايه گذاري تامين اجتماعي</t>
  </si>
  <si>
    <t>سرمايه گذاري صبا تامين</t>
  </si>
  <si>
    <t>سرمايه گذاري كشاورزي كوثر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</si>
  <si>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</si>
  <si>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</si>
  <si>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</si>
  <si>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</si>
  <si>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</si>
  <si>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</si>
  <si>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سامان</t>
  </si>
  <si>
    <t>سکه تمام بهارتحویل1روزه صادرات</t>
  </si>
  <si>
    <t>سکه تمام بهارتحویلی 1روزه رفاه</t>
  </si>
  <si>
    <t>شرکت آهن و فولاد ارفع</t>
  </si>
  <si>
    <t>شرکت بیمه اتکایی امین</t>
  </si>
  <si>
    <t>صنایع پتروشیمی کرمانشاه</t>
  </si>
  <si>
    <t>صنایع‌جوشکاب‌یزد</t>
  </si>
  <si>
    <t>صنعتی دوده فام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</si>
  <si>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</si>
  <si>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</si>
  <si>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</si>
  <si>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</si>
  <si>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</si>
  <si>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</si>
  <si>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</si>
  <si>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</si>
  <si>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</si>
  <si>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</si>
  <si>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</si>
  <si>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</si>
  <si>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واسپاری ملت</t>
  </si>
  <si>
    <t>کارخانجات‌داروپخش‌</t>
  </si>
  <si>
    <t>فجر انرژی خلیج فارس</t>
  </si>
  <si>
    <t>داروسازی کاسپین تامین</t>
  </si>
  <si>
    <t>پالایش نفت تبریز</t>
  </si>
  <si>
    <t>شيرپاستوريزه پگاه گيلان</t>
  </si>
  <si>
    <t>ح . معدنی و صنعتی گل گهر</t>
  </si>
  <si>
    <t>س. توسعه و عمران استان کرمان</t>
  </si>
  <si>
    <t>معدنی‌وصنعتی‌چادرملو</t>
  </si>
  <si>
    <t>نفت‌ بهران‌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</si>
  <si>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</si>
  <si>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</si>
  <si>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</si>
  <si>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</si>
  <si>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</si>
  <si>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</si>
  <si>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</si>
  <si>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</si>
  <si>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</si>
  <si>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</si>
  <si>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</si>
  <si>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</si>
  <si>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</si>
  <si>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اسنادخزانه-م16بودجه97-000407</t>
  </si>
  <si>
    <t>1397/12/25</t>
  </si>
  <si>
    <t>1400/04/07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</si>
  <si>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</si>
  <si>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</si>
  <si>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</si>
  <si>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</si>
  <si>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</si>
  <si>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</si>
  <si>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اسنادخزانه-م22بودجه97-000428</t>
  </si>
  <si>
    <t>1398/03/26</t>
  </si>
  <si>
    <t>1400/04/28</t>
  </si>
  <si>
    <t>اسنادخزانه-م24بودجه96-990625</t>
  </si>
  <si>
    <t>1397/04/11</t>
  </si>
  <si>
    <t>1399/06/25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</si>
  <si>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</si>
  <si>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</si>
  <si>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</si>
  <si>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</si>
  <si>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</si>
  <si>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</si>
  <si>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</si>
  <si>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</si>
  <si>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</si>
  <si>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</si>
  <si>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</si>
  <si>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</si>
  <si>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</si>
  <si>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</si>
  <si>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</si>
  <si>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اسنادخزانه-م5بودجه98-000422</t>
  </si>
  <si>
    <t>1398/07/22</t>
  </si>
  <si>
    <t>1400/04/22</t>
  </si>
  <si>
    <t>اسنادخزانه-م6بودجه97-990423</t>
  </si>
  <si>
    <t>1397/07/10</t>
  </si>
  <si>
    <t>اسنادخزانه-م9بودجه97-990513</t>
  </si>
  <si>
    <t>1397/07/24</t>
  </si>
  <si>
    <t>1399/05/13</t>
  </si>
  <si>
    <t>مرابحه پديده شيمي قرن990701</t>
  </si>
  <si>
    <t>1397/07/01</t>
  </si>
  <si>
    <t>1399/07/01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</si>
  <si>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</si>
  <si>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</si>
  <si>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</si>
  <si>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</si>
  <si>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</si>
  <si>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</si>
  <si>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</si>
  <si>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</si>
  <si>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</si>
  <si>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</si>
  <si>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</si>
  <si>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</si>
  <si>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</si>
  <si>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</si>
  <si>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</si>
  <si>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</si>
  <si>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</si>
  <si>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</si>
  <si>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</si>
  <si>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</si>
  <si>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</si>
  <si>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</si>
  <si>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</si>
  <si>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</si>
  <si>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</si>
  <si>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</si>
  <si>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</si>
  <si>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</si>
  <si>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</si>
  <si>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</si>
  <si>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</si>
  <si>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</si>
  <si>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</si>
  <si>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</si>
  <si>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1399/02/07</t>
  </si>
  <si>
    <t>1399/02/24</t>
  </si>
  <si>
    <t>1398/09/28</t>
  </si>
  <si>
    <t>1398/12/10</t>
  </si>
  <si>
    <t>1399/02/20</t>
  </si>
  <si>
    <t>1398/11/13</t>
  </si>
  <si>
    <t>1399/02/30</t>
  </si>
  <si>
    <t>1399/02/22</t>
  </si>
  <si>
    <t>1399/01/30</t>
  </si>
  <si>
    <t>1399/02/03</t>
  </si>
  <si>
    <t>1399/02/16</t>
  </si>
  <si>
    <t>1399/02/28</t>
  </si>
  <si>
    <t>بهای فروش</t>
  </si>
  <si>
    <t>ارزش دفتری</t>
  </si>
  <si>
    <t>سود و زیان ناشی از تغییر قیمت</t>
  </si>
  <si>
    <t>سیمان‌ خزر</t>
  </si>
  <si>
    <t>سرمایه‌گذاری صنایع پتروشیمی‌</t>
  </si>
  <si>
    <t>ایران‌ ترانسفو</t>
  </si>
  <si>
    <t>کشتیرانی جمهوری اسلامی ایران</t>
  </si>
  <si>
    <t>کیمیدارو</t>
  </si>
  <si>
    <t>گلوکوزان‌</t>
  </si>
  <si>
    <t>کالسیمین‌</t>
  </si>
  <si>
    <t>پتروشیمی شازند</t>
  </si>
  <si>
    <t>فولاد کاویان</t>
  </si>
  <si>
    <t>اجاره ت.اجتماعی-کاردان991226</t>
  </si>
  <si>
    <t>مرابحه پدیده شیمی قرن990701</t>
  </si>
  <si>
    <t>سود و زیان ناشی از فروش</t>
  </si>
  <si>
    <t>پديده شيمي قرن</t>
  </si>
  <si>
    <t>ح . تامین سرمایه لوتوس پارسیان</t>
  </si>
  <si>
    <t>ح . تراکتورسازی‌ایران‌</t>
  </si>
  <si>
    <t>پتروشیمی ممسنی</t>
  </si>
  <si>
    <t>حفاری شمال</t>
  </si>
  <si>
    <t>اسنادخزانه-م15بودجه97-990224</t>
  </si>
  <si>
    <t>اسنادخزانه-م4بودجه96-980820</t>
  </si>
  <si>
    <t>اسنادخزانه-م13بودجه96-981016</t>
  </si>
  <si>
    <t>اسنادخزانه-م19بودجه97-980827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</si>
  <si>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</si>
  <si>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</si>
  <si>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</si>
  <si>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</si>
  <si>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</si>
  <si>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</si>
  <si>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</si>
  <si>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</si>
  <si>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</si>
  <si>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</si>
  <si>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</si>
  <si>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</si>
  <si>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</si>
  <si>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</si>
  <si>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</si>
  <si>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1399/02/01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</si>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</sst>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492124</xdr:colOff>
      <xdr:row>41</xdr:row>
      <xdr:rowOff>10616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2103DF-06EA-4C03-BCD2-C48391DA3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23376" y="0"/>
          <a:ext cx="6524624" cy="7821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D85A-6733-482F-9160-26C2764ED6B7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88"/>
  <sheetViews>
    <sheetView rightToLeft="1" topLeftCell="A67" zoomScaleNormal="100" workbookViewId="0">
      <selection activeCell="O94" sqref="O94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5" ht="22.5" x14ac:dyDescent="0.5">
      <c r="A6" s="17" t="s">
        <v>3</v>
      </c>
      <c r="C6" s="15" t="s">
        <v>152</v>
      </c>
      <c r="D6" s="15" t="s">
        <v>152</v>
      </c>
      <c r="E6" s="15" t="s">
        <v>152</v>
      </c>
      <c r="F6" s="15" t="s">
        <v>152</v>
      </c>
      <c r="G6" s="15" t="s">
        <v>152</v>
      </c>
      <c r="H6" s="15" t="s">
        <v>152</v>
      </c>
      <c r="I6" s="15" t="s">
        <v>152</v>
      </c>
      <c r="J6" s="15" t="s">
        <v>152</v>
      </c>
      <c r="K6" s="15" t="s">
        <v>152</v>
      </c>
      <c r="M6" s="15" t="s">
        <v>153</v>
      </c>
      <c r="N6" s="15" t="s">
        <v>153</v>
      </c>
      <c r="O6" s="15" t="s">
        <v>153</v>
      </c>
      <c r="P6" s="15" t="s">
        <v>153</v>
      </c>
      <c r="Q6" s="15" t="s">
        <v>153</v>
      </c>
      <c r="R6" s="15" t="s">
        <v>153</v>
      </c>
      <c r="S6" s="15" t="s">
        <v>153</v>
      </c>
      <c r="T6" s="15" t="s">
        <v>153</v>
      </c>
      <c r="U6" s="15" t="s">
        <v>153</v>
      </c>
    </row>
    <row r="7" spans="1:25" ht="22.5" x14ac:dyDescent="0.5">
      <c r="A7" s="15" t="s">
        <v>3</v>
      </c>
      <c r="C7" s="16" t="s">
        <v>204</v>
      </c>
      <c r="E7" s="16" t="s">
        <v>205</v>
      </c>
      <c r="G7" s="16" t="s">
        <v>206</v>
      </c>
      <c r="I7" s="16" t="s">
        <v>140</v>
      </c>
      <c r="K7" s="16" t="s">
        <v>207</v>
      </c>
      <c r="M7" s="16" t="s">
        <v>204</v>
      </c>
      <c r="O7" s="16" t="s">
        <v>205</v>
      </c>
      <c r="Q7" s="16" t="s">
        <v>206</v>
      </c>
      <c r="S7" s="16" t="s">
        <v>140</v>
      </c>
      <c r="U7" s="16" t="s">
        <v>207</v>
      </c>
    </row>
    <row r="8" spans="1:25" x14ac:dyDescent="0.5">
      <c r="A8" s="1" t="s">
        <v>35</v>
      </c>
      <c r="C8" s="3">
        <v>0</v>
      </c>
      <c r="E8" s="3">
        <v>-11280135800</v>
      </c>
      <c r="G8" s="3">
        <v>13426060788</v>
      </c>
      <c r="I8" s="3">
        <v>2145924988</v>
      </c>
      <c r="K8" s="7">
        <f>I8/$I$87</f>
        <v>1.7803847127390517E-3</v>
      </c>
      <c r="M8" s="3">
        <v>0</v>
      </c>
      <c r="O8" s="3">
        <f>VLOOKUP(A8,'درآمد ناشی از تغییر قیمت اوراق '!A:Q,17,0)</f>
        <v>0</v>
      </c>
      <c r="Q8" s="3">
        <v>23763587483</v>
      </c>
      <c r="S8" s="3">
        <f>M8+O8+Q8</f>
        <v>23763587483</v>
      </c>
      <c r="U8" s="7">
        <f>S8/$S$87</f>
        <v>1.0828676815472876E-2</v>
      </c>
    </row>
    <row r="9" spans="1:25" x14ac:dyDescent="0.5">
      <c r="A9" s="1" t="s">
        <v>69</v>
      </c>
      <c r="C9" s="3">
        <v>0</v>
      </c>
      <c r="E9" s="3">
        <v>-22565533278</v>
      </c>
      <c r="G9" s="3">
        <v>27581081685</v>
      </c>
      <c r="I9" s="3">
        <v>5015548407</v>
      </c>
      <c r="K9" s="7">
        <f t="shared" ref="K9:K72" si="0">I9/$I$87</f>
        <v>4.1611919147965595E-3</v>
      </c>
      <c r="M9" s="3">
        <v>1698771816</v>
      </c>
      <c r="O9" s="3">
        <f>VLOOKUP(A9,'درآمد ناشی از تغییر قیمت اوراق '!A:Q,17,0)</f>
        <v>0</v>
      </c>
      <c r="Q9" s="3">
        <v>27581081685</v>
      </c>
      <c r="S9" s="3">
        <f t="shared" ref="S9:S72" si="1">M9+O9+Q9</f>
        <v>29279853501</v>
      </c>
      <c r="U9" s="7">
        <f t="shared" ref="U9:U72" si="2">S9/$S$87</f>
        <v>1.3342348708651038E-2</v>
      </c>
    </row>
    <row r="10" spans="1:25" x14ac:dyDescent="0.5">
      <c r="A10" s="1" t="s">
        <v>70</v>
      </c>
      <c r="C10" s="3">
        <v>1978859067</v>
      </c>
      <c r="E10" s="3">
        <v>51008239102</v>
      </c>
      <c r="G10" s="3">
        <v>5684247398</v>
      </c>
      <c r="I10" s="3">
        <v>58671345567</v>
      </c>
      <c r="K10" s="7">
        <f t="shared" si="0"/>
        <v>4.8677175254234435E-2</v>
      </c>
      <c r="M10" s="3">
        <v>1978859067</v>
      </c>
      <c r="O10" s="3">
        <f>VLOOKUP(A10,'درآمد ناشی از تغییر قیمت اوراق '!A:Q,17,0)</f>
        <v>68705620704</v>
      </c>
      <c r="Q10" s="3">
        <v>5684247398</v>
      </c>
      <c r="S10" s="3">
        <f t="shared" si="1"/>
        <v>76368727169</v>
      </c>
      <c r="U10" s="7">
        <f t="shared" si="2"/>
        <v>3.4799975631361356E-2</v>
      </c>
    </row>
    <row r="11" spans="1:25" x14ac:dyDescent="0.5">
      <c r="A11" s="1" t="s">
        <v>37</v>
      </c>
      <c r="C11" s="3">
        <v>0</v>
      </c>
      <c r="E11" s="3">
        <v>-3375370129</v>
      </c>
      <c r="G11" s="3">
        <v>0</v>
      </c>
      <c r="I11" s="3">
        <v>-3375370129</v>
      </c>
      <c r="K11" s="7">
        <f t="shared" si="0"/>
        <v>-2.8004042131539973E-3</v>
      </c>
      <c r="M11" s="3">
        <v>0</v>
      </c>
      <c r="O11" s="3">
        <f>VLOOKUP(A11,'درآمد ناشی از تغییر قیمت اوراق '!A:Q,17,0)</f>
        <v>0</v>
      </c>
      <c r="Q11" s="3">
        <v>0</v>
      </c>
      <c r="S11" s="3">
        <f t="shared" si="1"/>
        <v>0</v>
      </c>
      <c r="U11" s="7">
        <f t="shared" si="2"/>
        <v>0</v>
      </c>
    </row>
    <row r="12" spans="1:25" x14ac:dyDescent="0.5">
      <c r="A12" s="1" t="s">
        <v>77</v>
      </c>
      <c r="C12" s="3">
        <v>0</v>
      </c>
      <c r="E12" s="3">
        <v>0</v>
      </c>
      <c r="G12" s="3">
        <v>714038346</v>
      </c>
      <c r="I12" s="3">
        <v>714038346</v>
      </c>
      <c r="K12" s="7">
        <f t="shared" si="0"/>
        <v>5.9240791856042161E-4</v>
      </c>
      <c r="M12" s="3">
        <v>0</v>
      </c>
      <c r="O12" s="3">
        <v>0</v>
      </c>
      <c r="Q12" s="3">
        <v>714038346</v>
      </c>
      <c r="S12" s="3">
        <f t="shared" si="1"/>
        <v>714038346</v>
      </c>
      <c r="U12" s="7">
        <f t="shared" si="2"/>
        <v>3.2537555569924718E-4</v>
      </c>
    </row>
    <row r="13" spans="1:25" x14ac:dyDescent="0.5">
      <c r="A13" s="1" t="s">
        <v>65</v>
      </c>
      <c r="C13" s="3">
        <v>0</v>
      </c>
      <c r="E13" s="3">
        <v>-8244736719</v>
      </c>
      <c r="G13" s="3">
        <v>25011933642</v>
      </c>
      <c r="I13" s="3">
        <v>16767196923</v>
      </c>
      <c r="K13" s="7">
        <f t="shared" si="0"/>
        <v>1.3911045933164961E-2</v>
      </c>
      <c r="M13" s="3">
        <v>0</v>
      </c>
      <c r="O13" s="3">
        <f>VLOOKUP(A13,'درآمد ناشی از تغییر قیمت اوراق '!A:Q,17,0)</f>
        <v>0</v>
      </c>
      <c r="Q13" s="3">
        <v>25011933642</v>
      </c>
      <c r="S13" s="3">
        <f t="shared" si="1"/>
        <v>25011933642</v>
      </c>
      <c r="U13" s="7">
        <f t="shared" si="2"/>
        <v>1.1397527672664299E-2</v>
      </c>
    </row>
    <row r="14" spans="1:25" x14ac:dyDescent="0.5">
      <c r="A14" s="1" t="s">
        <v>21</v>
      </c>
      <c r="C14" s="3">
        <v>0</v>
      </c>
      <c r="E14" s="3">
        <v>1830166708</v>
      </c>
      <c r="G14" s="3">
        <v>5259431440</v>
      </c>
      <c r="I14" s="3">
        <v>7089598148</v>
      </c>
      <c r="K14" s="7">
        <f t="shared" si="0"/>
        <v>5.8819447244175026E-3</v>
      </c>
      <c r="M14" s="3">
        <v>0</v>
      </c>
      <c r="O14" s="3">
        <f>VLOOKUP(A14,'درآمد ناشی از تغییر قیمت اوراق '!A:Q,17,0)</f>
        <v>14114813353</v>
      </c>
      <c r="Q14" s="3">
        <v>5259431440</v>
      </c>
      <c r="S14" s="3">
        <f t="shared" si="1"/>
        <v>19374244793</v>
      </c>
      <c r="U14" s="7">
        <f t="shared" si="2"/>
        <v>8.8285253881527827E-3</v>
      </c>
    </row>
    <row r="15" spans="1:25" x14ac:dyDescent="0.5">
      <c r="A15" s="1" t="s">
        <v>42</v>
      </c>
      <c r="C15" s="3">
        <v>0</v>
      </c>
      <c r="E15" s="3">
        <v>21346468627</v>
      </c>
      <c r="G15" s="3">
        <v>47999788919</v>
      </c>
      <c r="I15" s="3">
        <v>69346257546</v>
      </c>
      <c r="K15" s="7">
        <f t="shared" si="0"/>
        <v>5.753370574972004E-2</v>
      </c>
      <c r="M15" s="3">
        <v>0</v>
      </c>
      <c r="O15" s="3">
        <f>VLOOKUP(A15,'درآمد ناشی از تغییر قیمت اوراق '!A:Q,17,0)</f>
        <v>62144632051</v>
      </c>
      <c r="Q15" s="3">
        <v>47999788919</v>
      </c>
      <c r="S15" s="3">
        <f t="shared" si="1"/>
        <v>110144420970</v>
      </c>
      <c r="U15" s="7">
        <f t="shared" si="2"/>
        <v>5.0191004980404179E-2</v>
      </c>
    </row>
    <row r="16" spans="1:25" x14ac:dyDescent="0.5">
      <c r="A16" s="1" t="s">
        <v>40</v>
      </c>
      <c r="C16" s="3">
        <v>0</v>
      </c>
      <c r="E16" s="3">
        <v>6584295608</v>
      </c>
      <c r="G16" s="3">
        <v>572172707</v>
      </c>
      <c r="I16" s="3">
        <v>7156468315</v>
      </c>
      <c r="K16" s="7">
        <f t="shared" si="0"/>
        <v>5.9374241208227175E-3</v>
      </c>
      <c r="M16" s="3">
        <v>0</v>
      </c>
      <c r="O16" s="3">
        <f>VLOOKUP(A16,'درآمد ناشی از تغییر قیمت اوراق '!A:Q,17,0)</f>
        <v>16898992002</v>
      </c>
      <c r="Q16" s="3">
        <v>572172707</v>
      </c>
      <c r="S16" s="3">
        <f t="shared" si="1"/>
        <v>17471164709</v>
      </c>
      <c r="U16" s="7">
        <f t="shared" si="2"/>
        <v>7.9613230266262908E-3</v>
      </c>
    </row>
    <row r="17" spans="1:21" x14ac:dyDescent="0.5">
      <c r="A17" s="1" t="s">
        <v>67</v>
      </c>
      <c r="C17" s="3">
        <v>0</v>
      </c>
      <c r="E17" s="3">
        <v>-19668073468</v>
      </c>
      <c r="G17" s="3">
        <v>35286506481</v>
      </c>
      <c r="I17" s="3">
        <v>15618433013</v>
      </c>
      <c r="K17" s="7">
        <f t="shared" si="0"/>
        <v>1.295796429454883E-2</v>
      </c>
      <c r="M17" s="3">
        <v>0</v>
      </c>
      <c r="O17" s="3">
        <f>VLOOKUP(A17,'درآمد ناشی از تغییر قیمت اوراق '!A:Q,17,0)</f>
        <v>0</v>
      </c>
      <c r="Q17" s="3">
        <v>35286506481</v>
      </c>
      <c r="S17" s="3">
        <f t="shared" si="1"/>
        <v>35286506481</v>
      </c>
      <c r="U17" s="7">
        <f t="shared" si="2"/>
        <v>1.6079481892335878E-2</v>
      </c>
    </row>
    <row r="18" spans="1:21" x14ac:dyDescent="0.5">
      <c r="A18" s="1" t="s">
        <v>39</v>
      </c>
      <c r="C18" s="3">
        <v>0</v>
      </c>
      <c r="E18" s="3">
        <v>-11178635175</v>
      </c>
      <c r="G18" s="3">
        <v>28759210794</v>
      </c>
      <c r="I18" s="3">
        <v>17580575619</v>
      </c>
      <c r="K18" s="7">
        <f t="shared" si="0"/>
        <v>1.4585872408518918E-2</v>
      </c>
      <c r="M18" s="3">
        <v>1350000000</v>
      </c>
      <c r="O18" s="3">
        <f>VLOOKUP(A18,'درآمد ناشی از تغییر قیمت اوراق '!A:Q,17,0)</f>
        <v>0</v>
      </c>
      <c r="Q18" s="3">
        <v>28759210794</v>
      </c>
      <c r="S18" s="3">
        <f t="shared" si="1"/>
        <v>30109210794</v>
      </c>
      <c r="U18" s="7">
        <f t="shared" si="2"/>
        <v>1.3720273215919863E-2</v>
      </c>
    </row>
    <row r="19" spans="1:21" x14ac:dyDescent="0.5">
      <c r="A19" s="1" t="s">
        <v>43</v>
      </c>
      <c r="C19" s="3">
        <v>0</v>
      </c>
      <c r="E19" s="3">
        <v>-34964953829</v>
      </c>
      <c r="G19" s="3">
        <v>58812132204</v>
      </c>
      <c r="I19" s="3">
        <v>23847178375</v>
      </c>
      <c r="K19" s="7">
        <f t="shared" si="0"/>
        <v>1.9785012084873165E-2</v>
      </c>
      <c r="M19" s="3">
        <v>0</v>
      </c>
      <c r="O19" s="3">
        <f>VLOOKUP(A19,'درآمد ناشی از تغییر قیمت اوراق '!A:Q,17,0)</f>
        <v>0</v>
      </c>
      <c r="Q19" s="3">
        <v>71341020999</v>
      </c>
      <c r="S19" s="3">
        <f t="shared" si="1"/>
        <v>71341020999</v>
      </c>
      <c r="U19" s="7">
        <f t="shared" si="2"/>
        <v>3.25089324428261E-2</v>
      </c>
    </row>
    <row r="20" spans="1:21" x14ac:dyDescent="0.5">
      <c r="A20" s="1" t="s">
        <v>54</v>
      </c>
      <c r="C20" s="3">
        <v>0</v>
      </c>
      <c r="E20" s="3">
        <v>-14956339900</v>
      </c>
      <c r="G20" s="3">
        <v>20179475006</v>
      </c>
      <c r="I20" s="3">
        <v>5223135106</v>
      </c>
      <c r="K20" s="7">
        <f t="shared" si="0"/>
        <v>4.3334179653501783E-3</v>
      </c>
      <c r="M20" s="3">
        <v>180000000</v>
      </c>
      <c r="O20" s="3">
        <f>VLOOKUP(A20,'درآمد ناشی از تغییر قیمت اوراق '!A:Q,17,0)</f>
        <v>0</v>
      </c>
      <c r="Q20" s="3">
        <v>20179475006</v>
      </c>
      <c r="S20" s="3">
        <f t="shared" si="1"/>
        <v>20359475006</v>
      </c>
      <c r="U20" s="7">
        <f t="shared" si="2"/>
        <v>9.2774786269282285E-3</v>
      </c>
    </row>
    <row r="21" spans="1:21" x14ac:dyDescent="0.5">
      <c r="A21" s="1" t="s">
        <v>44</v>
      </c>
      <c r="C21" s="3">
        <v>0</v>
      </c>
      <c r="E21" s="3">
        <v>-7329340698</v>
      </c>
      <c r="G21" s="3">
        <v>16550246984</v>
      </c>
      <c r="I21" s="3">
        <v>9220906286</v>
      </c>
      <c r="K21" s="7">
        <f t="shared" si="0"/>
        <v>7.6502024446316883E-3</v>
      </c>
      <c r="M21" s="3">
        <v>0</v>
      </c>
      <c r="O21" s="3">
        <f>VLOOKUP(A21,'درآمد ناشی از تغییر قیمت اوراق '!A:Q,17,0)</f>
        <v>0</v>
      </c>
      <c r="Q21" s="3">
        <v>16550246984</v>
      </c>
      <c r="S21" s="3">
        <f t="shared" si="1"/>
        <v>16550246984</v>
      </c>
      <c r="U21" s="7">
        <f t="shared" si="2"/>
        <v>7.5416759331561013E-3</v>
      </c>
    </row>
    <row r="22" spans="1:21" x14ac:dyDescent="0.5">
      <c r="A22" s="1" t="s">
        <v>195</v>
      </c>
      <c r="C22" s="3">
        <v>0</v>
      </c>
      <c r="E22" s="3">
        <v>0</v>
      </c>
      <c r="G22" s="3">
        <v>0</v>
      </c>
      <c r="I22" s="3">
        <v>0</v>
      </c>
      <c r="K22" s="7">
        <f t="shared" si="0"/>
        <v>0</v>
      </c>
      <c r="M22" s="3">
        <v>0</v>
      </c>
      <c r="O22" s="3">
        <v>0</v>
      </c>
      <c r="Q22" s="3">
        <v>1409597145</v>
      </c>
      <c r="S22" s="3">
        <f t="shared" si="1"/>
        <v>1409597145</v>
      </c>
      <c r="U22" s="7">
        <f t="shared" si="2"/>
        <v>6.4233028511111255E-4</v>
      </c>
    </row>
    <row r="23" spans="1:21" x14ac:dyDescent="0.5">
      <c r="A23" s="1" t="s">
        <v>68</v>
      </c>
      <c r="C23" s="3">
        <v>0</v>
      </c>
      <c r="E23" s="3">
        <v>43550879663</v>
      </c>
      <c r="G23" s="3">
        <v>0</v>
      </c>
      <c r="I23" s="3">
        <v>43550879663</v>
      </c>
      <c r="K23" s="7">
        <f t="shared" si="0"/>
        <v>3.6132353559388847E-2</v>
      </c>
      <c r="M23" s="3">
        <v>0</v>
      </c>
      <c r="O23" s="3">
        <f>VLOOKUP(A23,'درآمد ناشی از تغییر قیمت اوراق '!A:Q,17,0)</f>
        <v>86364421952</v>
      </c>
      <c r="Q23" s="3">
        <v>1149341707</v>
      </c>
      <c r="S23" s="3">
        <f t="shared" si="1"/>
        <v>87513763659</v>
      </c>
      <c r="U23" s="7">
        <f t="shared" si="2"/>
        <v>3.9878585851017737E-2</v>
      </c>
    </row>
    <row r="24" spans="1:21" x14ac:dyDescent="0.5">
      <c r="A24" s="1" t="s">
        <v>183</v>
      </c>
      <c r="C24" s="3">
        <v>0</v>
      </c>
      <c r="E24" s="3">
        <v>0</v>
      </c>
      <c r="G24" s="3">
        <v>0</v>
      </c>
      <c r="I24" s="3">
        <v>0</v>
      </c>
      <c r="K24" s="7">
        <f t="shared" si="0"/>
        <v>0</v>
      </c>
      <c r="M24" s="3">
        <v>0</v>
      </c>
      <c r="O24" s="3">
        <v>0</v>
      </c>
      <c r="Q24" s="3">
        <v>1249948049</v>
      </c>
      <c r="S24" s="3">
        <f t="shared" si="1"/>
        <v>1249948049</v>
      </c>
      <c r="U24" s="7">
        <f t="shared" si="2"/>
        <v>5.6958081217470746E-4</v>
      </c>
    </row>
    <row r="25" spans="1:21" x14ac:dyDescent="0.5">
      <c r="A25" s="1" t="s">
        <v>186</v>
      </c>
      <c r="C25" s="3">
        <v>0</v>
      </c>
      <c r="E25" s="3">
        <v>0</v>
      </c>
      <c r="G25" s="3">
        <v>0</v>
      </c>
      <c r="I25" s="3">
        <v>0</v>
      </c>
      <c r="K25" s="7">
        <f t="shared" si="0"/>
        <v>0</v>
      </c>
      <c r="M25" s="3">
        <v>0</v>
      </c>
      <c r="O25" s="3">
        <v>0</v>
      </c>
      <c r="Q25" s="3">
        <v>17295398124</v>
      </c>
      <c r="S25" s="3">
        <f t="shared" si="1"/>
        <v>17295398124</v>
      </c>
      <c r="U25" s="7">
        <f t="shared" si="2"/>
        <v>7.8812290784677497E-3</v>
      </c>
    </row>
    <row r="26" spans="1:21" x14ac:dyDescent="0.5">
      <c r="A26" s="1" t="s">
        <v>59</v>
      </c>
      <c r="C26" s="3">
        <v>0</v>
      </c>
      <c r="E26" s="3">
        <v>21411575932</v>
      </c>
      <c r="G26" s="3">
        <v>0</v>
      </c>
      <c r="I26" s="3">
        <v>21411575932</v>
      </c>
      <c r="K26" s="7">
        <f t="shared" si="0"/>
        <v>1.776429403551184E-2</v>
      </c>
      <c r="M26" s="3">
        <v>0</v>
      </c>
      <c r="O26" s="3">
        <f>VLOOKUP(A26,'درآمد ناشی از تغییر قیمت اوراق '!A:Q,17,0)</f>
        <v>47689767031</v>
      </c>
      <c r="Q26" s="3">
        <v>3026584549</v>
      </c>
      <c r="S26" s="3">
        <f t="shared" si="1"/>
        <v>50716351580</v>
      </c>
      <c r="U26" s="7">
        <f t="shared" si="2"/>
        <v>2.3110609074181138E-2</v>
      </c>
    </row>
    <row r="27" spans="1:21" x14ac:dyDescent="0.5">
      <c r="A27" s="1" t="s">
        <v>196</v>
      </c>
      <c r="C27" s="3">
        <v>0</v>
      </c>
      <c r="E27" s="3">
        <v>0</v>
      </c>
      <c r="G27" s="3">
        <v>0</v>
      </c>
      <c r="I27" s="3">
        <v>0</v>
      </c>
      <c r="K27" s="7">
        <f t="shared" si="0"/>
        <v>0</v>
      </c>
      <c r="M27" s="3">
        <v>0</v>
      </c>
      <c r="O27" s="3">
        <v>0</v>
      </c>
      <c r="Q27" s="3">
        <v>-64761600</v>
      </c>
      <c r="S27" s="3">
        <f t="shared" si="1"/>
        <v>-64761600</v>
      </c>
      <c r="U27" s="7">
        <f t="shared" si="2"/>
        <v>-2.9510798272971692E-5</v>
      </c>
    </row>
    <row r="28" spans="1:21" x14ac:dyDescent="0.5">
      <c r="A28" s="1" t="s">
        <v>188</v>
      </c>
      <c r="C28" s="3">
        <v>0</v>
      </c>
      <c r="E28" s="3">
        <v>0</v>
      </c>
      <c r="G28" s="3">
        <v>0</v>
      </c>
      <c r="I28" s="3">
        <v>0</v>
      </c>
      <c r="K28" s="7">
        <f t="shared" si="0"/>
        <v>0</v>
      </c>
      <c r="M28" s="3">
        <v>0</v>
      </c>
      <c r="O28" s="3">
        <v>0</v>
      </c>
      <c r="Q28" s="3">
        <v>281284614</v>
      </c>
      <c r="S28" s="3">
        <f t="shared" si="1"/>
        <v>281284614</v>
      </c>
      <c r="U28" s="7">
        <f t="shared" si="2"/>
        <v>1.2817678224510682E-4</v>
      </c>
    </row>
    <row r="29" spans="1:21" x14ac:dyDescent="0.5">
      <c r="A29" s="1" t="s">
        <v>27</v>
      </c>
      <c r="C29" s="3">
        <v>0</v>
      </c>
      <c r="E29" s="3">
        <v>9737369420</v>
      </c>
      <c r="G29" s="3">
        <v>0</v>
      </c>
      <c r="I29" s="3">
        <v>9737369420</v>
      </c>
      <c r="K29" s="7">
        <f t="shared" si="0"/>
        <v>8.0786904270209875E-3</v>
      </c>
      <c r="M29" s="3">
        <v>0</v>
      </c>
      <c r="O29" s="3">
        <f>VLOOKUP(A29,'درآمد ناشی از تغییر قیمت اوراق '!A:Q,17,0)</f>
        <v>9570728149</v>
      </c>
      <c r="Q29" s="3">
        <v>2691895882</v>
      </c>
      <c r="S29" s="3">
        <f t="shared" si="1"/>
        <v>12262624031</v>
      </c>
      <c r="U29" s="7">
        <f t="shared" si="2"/>
        <v>5.5878765205945495E-3</v>
      </c>
    </row>
    <row r="30" spans="1:21" x14ac:dyDescent="0.5">
      <c r="A30" s="1" t="s">
        <v>197</v>
      </c>
      <c r="C30" s="3">
        <v>0</v>
      </c>
      <c r="E30" s="3">
        <v>0</v>
      </c>
      <c r="G30" s="3">
        <v>0</v>
      </c>
      <c r="I30" s="3">
        <v>0</v>
      </c>
      <c r="K30" s="7">
        <f t="shared" si="0"/>
        <v>0</v>
      </c>
      <c r="M30" s="3">
        <v>0</v>
      </c>
      <c r="O30" s="3">
        <v>0</v>
      </c>
      <c r="Q30" s="3">
        <v>0</v>
      </c>
      <c r="S30" s="3">
        <f t="shared" si="1"/>
        <v>0</v>
      </c>
      <c r="U30" s="7">
        <f t="shared" si="2"/>
        <v>0</v>
      </c>
    </row>
    <row r="31" spans="1:21" x14ac:dyDescent="0.5">
      <c r="A31" s="1" t="s">
        <v>184</v>
      </c>
      <c r="C31" s="3">
        <v>0</v>
      </c>
      <c r="E31" s="3">
        <v>0</v>
      </c>
      <c r="G31" s="3">
        <v>0</v>
      </c>
      <c r="I31" s="3">
        <v>0</v>
      </c>
      <c r="K31" s="7">
        <f t="shared" si="0"/>
        <v>0</v>
      </c>
      <c r="M31" s="3">
        <v>0</v>
      </c>
      <c r="O31" s="3">
        <v>0</v>
      </c>
      <c r="Q31" s="3">
        <v>49631536</v>
      </c>
      <c r="S31" s="3">
        <f t="shared" si="1"/>
        <v>49631536</v>
      </c>
      <c r="U31" s="7">
        <f t="shared" si="2"/>
        <v>2.2616276418027541E-5</v>
      </c>
    </row>
    <row r="32" spans="1:21" x14ac:dyDescent="0.5">
      <c r="A32" s="1" t="s">
        <v>187</v>
      </c>
      <c r="C32" s="3">
        <v>0</v>
      </c>
      <c r="E32" s="3">
        <v>0</v>
      </c>
      <c r="G32" s="3">
        <v>0</v>
      </c>
      <c r="I32" s="3">
        <v>0</v>
      </c>
      <c r="K32" s="7">
        <f t="shared" si="0"/>
        <v>0</v>
      </c>
      <c r="M32" s="3">
        <v>0</v>
      </c>
      <c r="O32" s="3">
        <v>0</v>
      </c>
      <c r="Q32" s="3">
        <v>1953315065</v>
      </c>
      <c r="S32" s="3">
        <f t="shared" si="1"/>
        <v>1953315065</v>
      </c>
      <c r="U32" s="7">
        <f t="shared" si="2"/>
        <v>8.9009361792746918E-4</v>
      </c>
    </row>
    <row r="33" spans="1:21" x14ac:dyDescent="0.5">
      <c r="A33" s="1" t="s">
        <v>198</v>
      </c>
      <c r="C33" s="3">
        <v>0</v>
      </c>
      <c r="E33" s="3">
        <v>0</v>
      </c>
      <c r="G33" s="3">
        <v>0</v>
      </c>
      <c r="I33" s="3">
        <v>0</v>
      </c>
      <c r="K33" s="7">
        <f t="shared" si="0"/>
        <v>0</v>
      </c>
      <c r="M33" s="3">
        <v>0</v>
      </c>
      <c r="O33" s="3">
        <v>0</v>
      </c>
      <c r="Q33" s="3">
        <v>1136063391</v>
      </c>
      <c r="S33" s="3">
        <f t="shared" si="1"/>
        <v>1136063391</v>
      </c>
      <c r="U33" s="7">
        <f t="shared" si="2"/>
        <v>5.1768544256332717E-4</v>
      </c>
    </row>
    <row r="34" spans="1:21" x14ac:dyDescent="0.5">
      <c r="A34" s="1" t="s">
        <v>191</v>
      </c>
      <c r="C34" s="3">
        <v>0</v>
      </c>
      <c r="E34" s="3">
        <v>0</v>
      </c>
      <c r="G34" s="3">
        <v>0</v>
      </c>
      <c r="I34" s="3">
        <v>0</v>
      </c>
      <c r="K34" s="7">
        <f t="shared" si="0"/>
        <v>0</v>
      </c>
      <c r="M34" s="3">
        <v>0</v>
      </c>
      <c r="O34" s="3">
        <v>0</v>
      </c>
      <c r="Q34" s="3">
        <v>64197600</v>
      </c>
      <c r="S34" s="3">
        <f t="shared" si="1"/>
        <v>64197600</v>
      </c>
      <c r="U34" s="7">
        <f t="shared" si="2"/>
        <v>2.925379272916246E-5</v>
      </c>
    </row>
    <row r="35" spans="1:21" x14ac:dyDescent="0.5">
      <c r="A35" s="1" t="s">
        <v>185</v>
      </c>
      <c r="C35" s="3">
        <v>0</v>
      </c>
      <c r="E35" s="3">
        <v>0</v>
      </c>
      <c r="G35" s="3">
        <v>0</v>
      </c>
      <c r="I35" s="3">
        <v>0</v>
      </c>
      <c r="K35" s="7">
        <f t="shared" si="0"/>
        <v>0</v>
      </c>
      <c r="M35" s="3">
        <v>0</v>
      </c>
      <c r="O35" s="3">
        <v>0</v>
      </c>
      <c r="Q35" s="3">
        <v>18936006508</v>
      </c>
      <c r="S35" s="3">
        <f t="shared" si="1"/>
        <v>18936006508</v>
      </c>
      <c r="U35" s="7">
        <f t="shared" si="2"/>
        <v>8.628827393907303E-3</v>
      </c>
    </row>
    <row r="36" spans="1:21" x14ac:dyDescent="0.5">
      <c r="A36" s="1" t="s">
        <v>199</v>
      </c>
      <c r="C36" s="3">
        <v>0</v>
      </c>
      <c r="E36" s="3">
        <v>0</v>
      </c>
      <c r="G36" s="3">
        <v>0</v>
      </c>
      <c r="I36" s="3">
        <v>0</v>
      </c>
      <c r="K36" s="7">
        <f t="shared" si="0"/>
        <v>0</v>
      </c>
      <c r="M36" s="3">
        <v>0</v>
      </c>
      <c r="O36" s="3">
        <v>0</v>
      </c>
      <c r="Q36" s="3">
        <v>8689380052</v>
      </c>
      <c r="S36" s="3">
        <f t="shared" si="1"/>
        <v>8689380052</v>
      </c>
      <c r="U36" s="7">
        <f t="shared" si="2"/>
        <v>3.9596078823215652E-3</v>
      </c>
    </row>
    <row r="37" spans="1:21" x14ac:dyDescent="0.5">
      <c r="A37" s="1" t="s">
        <v>47</v>
      </c>
      <c r="C37" s="3">
        <v>0</v>
      </c>
      <c r="E37" s="3">
        <v>38727047876</v>
      </c>
      <c r="G37" s="3">
        <v>0</v>
      </c>
      <c r="I37" s="3">
        <v>38727047876</v>
      </c>
      <c r="K37" s="7">
        <f t="shared" si="0"/>
        <v>3.213022095064199E-2</v>
      </c>
      <c r="M37" s="3">
        <v>0</v>
      </c>
      <c r="O37" s="3">
        <f>VLOOKUP(A37,'درآمد ناشی از تغییر قیمت اوراق '!A:Q,17,0)</f>
        <v>71089439779</v>
      </c>
      <c r="Q37" s="3">
        <v>9056336</v>
      </c>
      <c r="S37" s="3">
        <f t="shared" si="1"/>
        <v>71098496115</v>
      </c>
      <c r="U37" s="7">
        <f t="shared" si="2"/>
        <v>3.2398417833429484E-2</v>
      </c>
    </row>
    <row r="38" spans="1:21" x14ac:dyDescent="0.5">
      <c r="A38" s="1" t="s">
        <v>189</v>
      </c>
      <c r="C38" s="3">
        <v>0</v>
      </c>
      <c r="E38" s="3">
        <v>0</v>
      </c>
      <c r="G38" s="3">
        <v>0</v>
      </c>
      <c r="I38" s="3">
        <v>0</v>
      </c>
      <c r="K38" s="7">
        <f t="shared" si="0"/>
        <v>0</v>
      </c>
      <c r="M38" s="3">
        <v>0</v>
      </c>
      <c r="O38" s="3">
        <v>0</v>
      </c>
      <c r="Q38" s="3">
        <v>3154275715</v>
      </c>
      <c r="S38" s="3">
        <f t="shared" si="1"/>
        <v>3154275715</v>
      </c>
      <c r="U38" s="7">
        <f t="shared" si="2"/>
        <v>1.4373516763436752E-3</v>
      </c>
    </row>
    <row r="39" spans="1:21" x14ac:dyDescent="0.5">
      <c r="A39" s="1" t="s">
        <v>71</v>
      </c>
      <c r="C39" s="3">
        <v>1391266373</v>
      </c>
      <c r="E39" s="3">
        <v>14054237971</v>
      </c>
      <c r="G39" s="3">
        <v>0</v>
      </c>
      <c r="I39" s="3">
        <v>15445504344</v>
      </c>
      <c r="K39" s="7">
        <f t="shared" si="0"/>
        <v>1.2814492570046077E-2</v>
      </c>
      <c r="M39" s="3">
        <v>1391266373</v>
      </c>
      <c r="O39" s="3">
        <f>VLOOKUP(A39,'درآمد ناشی از تغییر قیمت اوراق '!A:Q,17,0)</f>
        <v>24561297006</v>
      </c>
      <c r="Q39" s="3">
        <v>-47296883</v>
      </c>
      <c r="S39" s="3">
        <f t="shared" si="1"/>
        <v>25905266496</v>
      </c>
      <c r="U39" s="7">
        <f t="shared" si="2"/>
        <v>1.1804604793134022E-2</v>
      </c>
    </row>
    <row r="40" spans="1:21" x14ac:dyDescent="0.5">
      <c r="A40" s="1" t="s">
        <v>190</v>
      </c>
      <c r="C40" s="3">
        <v>0</v>
      </c>
      <c r="E40" s="3">
        <v>0</v>
      </c>
      <c r="G40" s="3">
        <v>0</v>
      </c>
      <c r="I40" s="3">
        <v>0</v>
      </c>
      <c r="K40" s="7">
        <f t="shared" si="0"/>
        <v>0</v>
      </c>
      <c r="M40" s="3">
        <v>0</v>
      </c>
      <c r="O40" s="3">
        <v>0</v>
      </c>
      <c r="Q40" s="3">
        <v>1094104573</v>
      </c>
      <c r="S40" s="3">
        <f t="shared" si="1"/>
        <v>1094104573</v>
      </c>
      <c r="U40" s="7">
        <f t="shared" si="2"/>
        <v>4.985654978156629E-4</v>
      </c>
    </row>
    <row r="41" spans="1:21" x14ac:dyDescent="0.5">
      <c r="A41" s="1" t="s">
        <v>46</v>
      </c>
      <c r="C41" s="3">
        <v>0</v>
      </c>
      <c r="E41" s="3">
        <v>15080517125</v>
      </c>
      <c r="G41" s="3">
        <v>0</v>
      </c>
      <c r="I41" s="3">
        <v>15080517125</v>
      </c>
      <c r="K41" s="7">
        <f t="shared" si="0"/>
        <v>1.251167785439361E-2</v>
      </c>
      <c r="M41" s="3">
        <v>2371669916</v>
      </c>
      <c r="O41" s="3">
        <f>VLOOKUP(A41,'درآمد ناشی از تغییر قیمت اوراق '!A:Q,17,0)</f>
        <v>33285266866</v>
      </c>
      <c r="Q41" s="3">
        <v>0</v>
      </c>
      <c r="S41" s="3">
        <f t="shared" si="1"/>
        <v>35656936782</v>
      </c>
      <c r="U41" s="7">
        <f t="shared" si="2"/>
        <v>1.6248280901115884E-2</v>
      </c>
    </row>
    <row r="42" spans="1:21" x14ac:dyDescent="0.5">
      <c r="A42" s="1" t="s">
        <v>48</v>
      </c>
      <c r="C42" s="3">
        <v>2447042254</v>
      </c>
      <c r="E42" s="3">
        <v>10253741250</v>
      </c>
      <c r="G42" s="3">
        <v>0</v>
      </c>
      <c r="I42" s="3">
        <v>12700783504</v>
      </c>
      <c r="K42" s="7">
        <f t="shared" si="0"/>
        <v>1.0537311843040959E-2</v>
      </c>
      <c r="M42" s="3">
        <v>2447042254</v>
      </c>
      <c r="O42" s="3">
        <f>VLOOKUP(A42,'درآمد ناشی از تغییر قیمت اوراق '!A:Q,17,0)</f>
        <v>28633050006</v>
      </c>
      <c r="Q42" s="3">
        <v>0</v>
      </c>
      <c r="S42" s="3">
        <f t="shared" si="1"/>
        <v>31080092260</v>
      </c>
      <c r="U42" s="7">
        <f t="shared" si="2"/>
        <v>1.4162687966174536E-2</v>
      </c>
    </row>
    <row r="43" spans="1:21" x14ac:dyDescent="0.5">
      <c r="A43" s="1" t="s">
        <v>62</v>
      </c>
      <c r="C43" s="3">
        <v>90458488</v>
      </c>
      <c r="E43" s="3">
        <v>1392726790</v>
      </c>
      <c r="G43" s="3">
        <v>0</v>
      </c>
      <c r="I43" s="3">
        <v>1483185278</v>
      </c>
      <c r="K43" s="7">
        <f t="shared" si="0"/>
        <v>1.2305371389388102E-3</v>
      </c>
      <c r="M43" s="3">
        <v>90458488</v>
      </c>
      <c r="O43" s="3">
        <f>VLOOKUP(A43,'درآمد ناشی از تغییر قیمت اوراق '!A:Q,17,0)</f>
        <v>1402751060</v>
      </c>
      <c r="Q43" s="3">
        <v>0</v>
      </c>
      <c r="S43" s="3">
        <f t="shared" si="1"/>
        <v>1493209548</v>
      </c>
      <c r="U43" s="7">
        <f t="shared" si="2"/>
        <v>6.8043108493772916E-4</v>
      </c>
    </row>
    <row r="44" spans="1:21" x14ac:dyDescent="0.5">
      <c r="A44" s="1" t="s">
        <v>23</v>
      </c>
      <c r="C44" s="3">
        <v>0</v>
      </c>
      <c r="E44" s="3">
        <v>31878529650</v>
      </c>
      <c r="G44" s="3">
        <v>0</v>
      </c>
      <c r="I44" s="3">
        <v>31878529650</v>
      </c>
      <c r="K44" s="7">
        <f t="shared" si="0"/>
        <v>2.6448290210905823E-2</v>
      </c>
      <c r="M44" s="3">
        <v>624000000</v>
      </c>
      <c r="O44" s="3">
        <f>VLOOKUP(A44,'درآمد ناشی از تغییر قیمت اوراق '!A:Q,17,0)</f>
        <v>68095381093</v>
      </c>
      <c r="Q44" s="3">
        <v>0</v>
      </c>
      <c r="S44" s="3">
        <f t="shared" si="1"/>
        <v>68719381093</v>
      </c>
      <c r="U44" s="7">
        <f t="shared" si="2"/>
        <v>3.1314294163192202E-2</v>
      </c>
    </row>
    <row r="45" spans="1:21" x14ac:dyDescent="0.5">
      <c r="A45" s="1" t="s">
        <v>55</v>
      </c>
      <c r="C45" s="3">
        <v>575558476</v>
      </c>
      <c r="E45" s="3">
        <v>11581983637</v>
      </c>
      <c r="G45" s="3">
        <v>0</v>
      </c>
      <c r="I45" s="3">
        <v>12157542113</v>
      </c>
      <c r="K45" s="7">
        <f t="shared" si="0"/>
        <v>1.0086607054536255E-2</v>
      </c>
      <c r="M45" s="3">
        <v>575558476</v>
      </c>
      <c r="O45" s="3">
        <f>VLOOKUP(A45,'درآمد ناشی از تغییر قیمت اوراق '!A:Q,17,0)</f>
        <v>15454158796</v>
      </c>
      <c r="Q45" s="3">
        <v>0</v>
      </c>
      <c r="S45" s="3">
        <f t="shared" si="1"/>
        <v>16029717272</v>
      </c>
      <c r="U45" s="7">
        <f t="shared" si="2"/>
        <v>7.3044790861677622E-3</v>
      </c>
    </row>
    <row r="46" spans="1:21" x14ac:dyDescent="0.5">
      <c r="A46" s="1" t="s">
        <v>36</v>
      </c>
      <c r="C46" s="3">
        <v>266423358</v>
      </c>
      <c r="E46" s="3">
        <v>2596342139</v>
      </c>
      <c r="G46" s="3">
        <v>0</v>
      </c>
      <c r="I46" s="3">
        <v>2862765497</v>
      </c>
      <c r="K46" s="7">
        <f t="shared" si="0"/>
        <v>2.3751174693975902E-3</v>
      </c>
      <c r="M46" s="3">
        <v>266423358</v>
      </c>
      <c r="O46" s="3">
        <f>VLOOKUP(A46,'درآمد ناشی از تغییر قیمت اوراق '!A:Q,17,0)</f>
        <v>9960059812</v>
      </c>
      <c r="Q46" s="3">
        <v>0</v>
      </c>
      <c r="S46" s="3">
        <f t="shared" si="1"/>
        <v>10226483170</v>
      </c>
      <c r="U46" s="7">
        <f t="shared" si="2"/>
        <v>4.6600405467408165E-3</v>
      </c>
    </row>
    <row r="47" spans="1:21" x14ac:dyDescent="0.5">
      <c r="A47" s="1" t="s">
        <v>18</v>
      </c>
      <c r="C47" s="3">
        <v>3621194237</v>
      </c>
      <c r="E47" s="3">
        <v>-5793685625</v>
      </c>
      <c r="G47" s="3">
        <v>0</v>
      </c>
      <c r="I47" s="3">
        <v>-2172491388</v>
      </c>
      <c r="K47" s="7">
        <f t="shared" si="0"/>
        <v>-1.8024257499127663E-3</v>
      </c>
      <c r="M47" s="3">
        <v>3621194237</v>
      </c>
      <c r="O47" s="3">
        <f>VLOOKUP(A47,'درآمد ناشی از تغییر قیمت اوراق '!A:Q,17,0)</f>
        <v>4945730330</v>
      </c>
      <c r="Q47" s="3">
        <v>0</v>
      </c>
      <c r="S47" s="3">
        <f t="shared" si="1"/>
        <v>8566924567</v>
      </c>
      <c r="U47" s="7">
        <f t="shared" si="2"/>
        <v>3.9038069275080041E-3</v>
      </c>
    </row>
    <row r="48" spans="1:21" x14ac:dyDescent="0.5">
      <c r="A48" s="1" t="s">
        <v>66</v>
      </c>
      <c r="C48" s="3">
        <v>0</v>
      </c>
      <c r="E48" s="3">
        <v>4646652495</v>
      </c>
      <c r="G48" s="3">
        <v>0</v>
      </c>
      <c r="I48" s="3">
        <v>4646652495</v>
      </c>
      <c r="K48" s="7">
        <f t="shared" si="0"/>
        <v>3.8551343191259644E-3</v>
      </c>
      <c r="M48" s="3">
        <v>687453167</v>
      </c>
      <c r="O48" s="3">
        <f>VLOOKUP(A48,'درآمد ناشی از تغییر قیمت اوراق '!A:Q,17,0)</f>
        <v>14635073452</v>
      </c>
      <c r="Q48" s="3">
        <v>0</v>
      </c>
      <c r="S48" s="3">
        <f t="shared" si="1"/>
        <v>15322526619</v>
      </c>
      <c r="U48" s="7">
        <f t="shared" si="2"/>
        <v>6.9822239117864286E-3</v>
      </c>
    </row>
    <row r="49" spans="1:21" x14ac:dyDescent="0.5">
      <c r="A49" s="1" t="s">
        <v>32</v>
      </c>
      <c r="C49" s="3">
        <v>4075947467</v>
      </c>
      <c r="E49" s="3">
        <v>33073570890</v>
      </c>
      <c r="G49" s="3">
        <v>0</v>
      </c>
      <c r="I49" s="3">
        <v>37149518357</v>
      </c>
      <c r="K49" s="7">
        <f t="shared" si="0"/>
        <v>3.0821410318756945E-2</v>
      </c>
      <c r="M49" s="3">
        <v>4075947467</v>
      </c>
      <c r="O49" s="3">
        <f>VLOOKUP(A49,'درآمد ناشی از تغییر قیمت اوراق '!A:Q,17,0)</f>
        <v>75974353890</v>
      </c>
      <c r="Q49" s="3">
        <v>0</v>
      </c>
      <c r="S49" s="3">
        <f t="shared" si="1"/>
        <v>80050301357</v>
      </c>
      <c r="U49" s="7">
        <f t="shared" si="2"/>
        <v>3.6477608567994292E-2</v>
      </c>
    </row>
    <row r="50" spans="1:21" x14ac:dyDescent="0.5">
      <c r="A50" s="1" t="s">
        <v>33</v>
      </c>
      <c r="C50" s="3">
        <v>10153232907</v>
      </c>
      <c r="E50" s="3">
        <v>37457885574</v>
      </c>
      <c r="G50" s="3">
        <v>0</v>
      </c>
      <c r="I50" s="3">
        <v>47611118481</v>
      </c>
      <c r="K50" s="7">
        <f t="shared" si="0"/>
        <v>3.9500964839867057E-2</v>
      </c>
      <c r="M50" s="3">
        <v>10153232907</v>
      </c>
      <c r="O50" s="3">
        <f>VLOOKUP(A50,'درآمد ناشی از تغییر قیمت اوراق '!A:Q,17,0)</f>
        <v>65916856690</v>
      </c>
      <c r="Q50" s="3">
        <v>0</v>
      </c>
      <c r="S50" s="3">
        <f t="shared" si="1"/>
        <v>76070089597</v>
      </c>
      <c r="U50" s="7">
        <f t="shared" si="2"/>
        <v>3.4663891390946944E-2</v>
      </c>
    </row>
    <row r="51" spans="1:21" x14ac:dyDescent="0.5">
      <c r="A51" s="1" t="s">
        <v>30</v>
      </c>
      <c r="C51" s="3">
        <v>2470173099</v>
      </c>
      <c r="E51" s="3">
        <v>17494186399</v>
      </c>
      <c r="G51" s="3">
        <v>0</v>
      </c>
      <c r="I51" s="3">
        <v>19964359498</v>
      </c>
      <c r="K51" s="7">
        <f t="shared" si="0"/>
        <v>1.656359875048246E-2</v>
      </c>
      <c r="M51" s="3">
        <v>2470173099</v>
      </c>
      <c r="O51" s="3">
        <f>VLOOKUP(A51,'درآمد ناشی از تغییر قیمت اوراق '!A:Q,17,0)</f>
        <v>30311847720</v>
      </c>
      <c r="Q51" s="3">
        <v>0</v>
      </c>
      <c r="S51" s="3">
        <f t="shared" si="1"/>
        <v>32782020819</v>
      </c>
      <c r="U51" s="7">
        <f t="shared" si="2"/>
        <v>1.4938228878994146E-2</v>
      </c>
    </row>
    <row r="52" spans="1:21" x14ac:dyDescent="0.5">
      <c r="A52" s="1" t="s">
        <v>49</v>
      </c>
      <c r="C52" s="3">
        <v>211173400</v>
      </c>
      <c r="E52" s="3">
        <v>1443663043</v>
      </c>
      <c r="G52" s="3">
        <v>0</v>
      </c>
      <c r="I52" s="3">
        <v>1654836443</v>
      </c>
      <c r="K52" s="7">
        <f t="shared" si="0"/>
        <v>1.3729489715046223E-3</v>
      </c>
      <c r="M52" s="3">
        <v>211173400</v>
      </c>
      <c r="O52" s="3">
        <f>VLOOKUP(A52,'درآمد ناشی از تغییر قیمت اوراق '!A:Q,17,0)</f>
        <v>2671252870</v>
      </c>
      <c r="Q52" s="3">
        <v>0</v>
      </c>
      <c r="S52" s="3">
        <f t="shared" si="1"/>
        <v>2882426270</v>
      </c>
      <c r="U52" s="7">
        <f t="shared" si="2"/>
        <v>1.3134743457648397E-3</v>
      </c>
    </row>
    <row r="53" spans="1:21" x14ac:dyDescent="0.5">
      <c r="A53" s="1" t="s">
        <v>75</v>
      </c>
      <c r="C53" s="3">
        <v>36057576</v>
      </c>
      <c r="E53" s="3">
        <v>85143220</v>
      </c>
      <c r="G53" s="3">
        <v>0</v>
      </c>
      <c r="I53" s="3">
        <v>121200796</v>
      </c>
      <c r="K53" s="7">
        <f t="shared" si="0"/>
        <v>1.0055525965579762E-4</v>
      </c>
      <c r="M53" s="3">
        <v>36057576</v>
      </c>
      <c r="O53" s="3">
        <f>VLOOKUP(A53,'درآمد ناشی از تغییر قیمت اوراق '!A:Q,17,0)</f>
        <v>85143220</v>
      </c>
      <c r="Q53" s="3">
        <v>0</v>
      </c>
      <c r="S53" s="3">
        <f t="shared" si="1"/>
        <v>121200796</v>
      </c>
      <c r="U53" s="7">
        <f t="shared" si="2"/>
        <v>5.5229213627822574E-5</v>
      </c>
    </row>
    <row r="54" spans="1:21" x14ac:dyDescent="0.5">
      <c r="A54" s="1" t="s">
        <v>31</v>
      </c>
      <c r="C54" s="3">
        <v>376046362</v>
      </c>
      <c r="E54" s="3">
        <v>2582920050</v>
      </c>
      <c r="G54" s="3">
        <v>0</v>
      </c>
      <c r="I54" s="3">
        <v>2958966412</v>
      </c>
      <c r="K54" s="7">
        <f t="shared" si="0"/>
        <v>2.4549313675418754E-3</v>
      </c>
      <c r="M54" s="3">
        <v>376046362</v>
      </c>
      <c r="O54" s="3">
        <f>VLOOKUP(A54,'درآمد ناشی از تغییر قیمت اوراق '!A:Q,17,0)</f>
        <v>5345747086</v>
      </c>
      <c r="Q54" s="3">
        <v>0</v>
      </c>
      <c r="S54" s="3">
        <f t="shared" si="1"/>
        <v>5721793448</v>
      </c>
      <c r="U54" s="7">
        <f t="shared" si="2"/>
        <v>2.6073273699775664E-3</v>
      </c>
    </row>
    <row r="55" spans="1:21" x14ac:dyDescent="0.5">
      <c r="A55" s="1" t="s">
        <v>79</v>
      </c>
      <c r="C55" s="3">
        <v>0</v>
      </c>
      <c r="E55" s="3">
        <v>4379746344</v>
      </c>
      <c r="G55" s="3">
        <v>0</v>
      </c>
      <c r="I55" s="3">
        <v>4379746344</v>
      </c>
      <c r="K55" s="7">
        <f t="shared" si="0"/>
        <v>3.6336933863656338E-3</v>
      </c>
      <c r="M55" s="3">
        <v>0</v>
      </c>
      <c r="O55" s="3">
        <f>VLOOKUP(A55,'درآمد ناشی از تغییر قیمت اوراق '!A:Q,17,0)</f>
        <v>4379746344</v>
      </c>
      <c r="Q55" s="3">
        <v>0</v>
      </c>
      <c r="S55" s="3">
        <f t="shared" si="1"/>
        <v>4379746344</v>
      </c>
      <c r="U55" s="7">
        <f t="shared" si="2"/>
        <v>1.995778529940108E-3</v>
      </c>
    </row>
    <row r="56" spans="1:21" x14ac:dyDescent="0.5">
      <c r="A56" s="1" t="s">
        <v>15</v>
      </c>
      <c r="C56" s="3">
        <v>0</v>
      </c>
      <c r="E56" s="3">
        <v>10729053625</v>
      </c>
      <c r="G56" s="3">
        <v>0</v>
      </c>
      <c r="I56" s="3">
        <v>10729053625</v>
      </c>
      <c r="K56" s="7">
        <f t="shared" si="0"/>
        <v>8.9014495674009583E-3</v>
      </c>
      <c r="M56" s="3">
        <v>0</v>
      </c>
      <c r="O56" s="3">
        <f>VLOOKUP(A56,'درآمد ناشی از تغییر قیمت اوراق '!A:Q,17,0)</f>
        <v>26384383440</v>
      </c>
      <c r="Q56" s="3">
        <v>0</v>
      </c>
      <c r="S56" s="3">
        <f t="shared" si="1"/>
        <v>26384383440</v>
      </c>
      <c r="U56" s="7">
        <f t="shared" si="2"/>
        <v>1.2022930521398096E-2</v>
      </c>
    </row>
    <row r="57" spans="1:21" x14ac:dyDescent="0.5">
      <c r="A57" s="1" t="s">
        <v>45</v>
      </c>
      <c r="C57" s="3">
        <v>0</v>
      </c>
      <c r="E57" s="3">
        <v>34251987572</v>
      </c>
      <c r="G57" s="3">
        <v>0</v>
      </c>
      <c r="I57" s="3">
        <v>34251987572</v>
      </c>
      <c r="K57" s="7">
        <f t="shared" si="0"/>
        <v>2.8417449535806789E-2</v>
      </c>
      <c r="M57" s="3">
        <v>0</v>
      </c>
      <c r="O57" s="3">
        <f>VLOOKUP(A57,'درآمد ناشی از تغییر قیمت اوراق '!A:Q,17,0)</f>
        <v>82189645694</v>
      </c>
      <c r="Q57" s="3">
        <v>0</v>
      </c>
      <c r="S57" s="3">
        <f t="shared" si="1"/>
        <v>82189645694</v>
      </c>
      <c r="U57" s="7">
        <f t="shared" si="2"/>
        <v>3.7452472672118209E-2</v>
      </c>
    </row>
    <row r="58" spans="1:21" x14ac:dyDescent="0.5">
      <c r="A58" s="1" t="s">
        <v>56</v>
      </c>
      <c r="C58" s="3">
        <v>0</v>
      </c>
      <c r="E58" s="3">
        <v>-444542186</v>
      </c>
      <c r="G58" s="3">
        <v>0</v>
      </c>
      <c r="I58" s="3">
        <v>-444542186</v>
      </c>
      <c r="K58" s="7">
        <f t="shared" si="0"/>
        <v>-3.6881816305221201E-4</v>
      </c>
      <c r="M58" s="3">
        <v>0</v>
      </c>
      <c r="O58" s="3">
        <f>VLOOKUP(A58,'درآمد ناشی از تغییر قیمت اوراق '!A:Q,17,0)</f>
        <v>-805887360</v>
      </c>
      <c r="Q58" s="3">
        <v>0</v>
      </c>
      <c r="S58" s="3">
        <f t="shared" si="1"/>
        <v>-805887360</v>
      </c>
      <c r="U58" s="7">
        <f t="shared" si="2"/>
        <v>-3.6722964398189234E-4</v>
      </c>
    </row>
    <row r="59" spans="1:21" x14ac:dyDescent="0.5">
      <c r="A59" s="1" t="s">
        <v>34</v>
      </c>
      <c r="C59" s="3">
        <v>0</v>
      </c>
      <c r="E59" s="3">
        <v>31659013388</v>
      </c>
      <c r="G59" s="3">
        <v>0</v>
      </c>
      <c r="I59" s="3">
        <v>31659013388</v>
      </c>
      <c r="K59" s="7">
        <f t="shared" si="0"/>
        <v>2.6266166698085989E-2</v>
      </c>
      <c r="M59" s="3">
        <v>0</v>
      </c>
      <c r="O59" s="3">
        <f>VLOOKUP(A59,'درآمد ناشی از تغییر قیمت اوراق '!A:Q,17,0)</f>
        <v>59772316873</v>
      </c>
      <c r="Q59" s="3">
        <v>0</v>
      </c>
      <c r="S59" s="3">
        <f t="shared" si="1"/>
        <v>59772316873</v>
      </c>
      <c r="U59" s="7">
        <f t="shared" si="2"/>
        <v>2.7237263834544626E-2</v>
      </c>
    </row>
    <row r="60" spans="1:21" x14ac:dyDescent="0.5">
      <c r="A60" s="1" t="s">
        <v>29</v>
      </c>
      <c r="C60" s="3">
        <v>0</v>
      </c>
      <c r="E60" s="3">
        <v>4841472412</v>
      </c>
      <c r="G60" s="3">
        <v>0</v>
      </c>
      <c r="I60" s="3">
        <v>4841472412</v>
      </c>
      <c r="K60" s="7">
        <f t="shared" si="0"/>
        <v>4.0167683016293131E-3</v>
      </c>
      <c r="M60" s="3">
        <v>0</v>
      </c>
      <c r="O60" s="3">
        <f>VLOOKUP(A60,'درآمد ناشی از تغییر قیمت اوراق '!A:Q,17,0)</f>
        <v>24950877503</v>
      </c>
      <c r="Q60" s="3">
        <v>0</v>
      </c>
      <c r="S60" s="3">
        <f t="shared" si="1"/>
        <v>24950877503</v>
      </c>
      <c r="U60" s="7">
        <f t="shared" si="2"/>
        <v>1.1369705392156164E-2</v>
      </c>
    </row>
    <row r="61" spans="1:21" x14ac:dyDescent="0.5">
      <c r="A61" s="1" t="s">
        <v>74</v>
      </c>
      <c r="C61" s="3">
        <v>0</v>
      </c>
      <c r="E61" s="3">
        <v>3129841143</v>
      </c>
      <c r="G61" s="3">
        <v>0</v>
      </c>
      <c r="I61" s="3">
        <v>3129841143</v>
      </c>
      <c r="K61" s="7">
        <f t="shared" si="0"/>
        <v>2.5966990251100617E-3</v>
      </c>
      <c r="M61" s="3">
        <v>0</v>
      </c>
      <c r="O61" s="3">
        <f>VLOOKUP(A61,'درآمد ناشی از تغییر قیمت اوراق '!A:Q,17,0)</f>
        <v>3129841143</v>
      </c>
      <c r="Q61" s="3">
        <v>0</v>
      </c>
      <c r="S61" s="3">
        <f t="shared" si="1"/>
        <v>3129841143</v>
      </c>
      <c r="U61" s="7">
        <f t="shared" si="2"/>
        <v>1.4262172428957925E-3</v>
      </c>
    </row>
    <row r="62" spans="1:21" x14ac:dyDescent="0.5">
      <c r="A62" s="1" t="s">
        <v>19</v>
      </c>
      <c r="C62" s="3">
        <v>0</v>
      </c>
      <c r="E62" s="3">
        <v>20689348342</v>
      </c>
      <c r="G62" s="3">
        <v>0</v>
      </c>
      <c r="I62" s="3">
        <v>20689348342</v>
      </c>
      <c r="K62" s="7">
        <f t="shared" si="0"/>
        <v>1.7165091841798267E-2</v>
      </c>
      <c r="M62" s="3">
        <v>0</v>
      </c>
      <c r="O62" s="3">
        <f>VLOOKUP(A62,'درآمد ناشی از تغییر قیمت اوراق '!A:Q,17,0)</f>
        <v>22639612002</v>
      </c>
      <c r="Q62" s="3">
        <v>0</v>
      </c>
      <c r="S62" s="3">
        <f t="shared" si="1"/>
        <v>22639612002</v>
      </c>
      <c r="U62" s="7">
        <f t="shared" si="2"/>
        <v>1.0316499635113567E-2</v>
      </c>
    </row>
    <row r="63" spans="1:21" x14ac:dyDescent="0.5">
      <c r="A63" s="1" t="s">
        <v>78</v>
      </c>
      <c r="C63" s="3">
        <v>0</v>
      </c>
      <c r="E63" s="3">
        <v>17123794731</v>
      </c>
      <c r="G63" s="3">
        <v>0</v>
      </c>
      <c r="I63" s="3">
        <v>17123794731</v>
      </c>
      <c r="K63" s="7">
        <f t="shared" si="0"/>
        <v>1.4206900303429396E-2</v>
      </c>
      <c r="M63" s="3">
        <v>0</v>
      </c>
      <c r="O63" s="3">
        <f>VLOOKUP(A63,'درآمد ناشی از تغییر قیمت اوراق '!A:Q,17,0)</f>
        <v>17123794731</v>
      </c>
      <c r="Q63" s="3">
        <v>0</v>
      </c>
      <c r="S63" s="3">
        <f t="shared" si="1"/>
        <v>17123794731</v>
      </c>
      <c r="U63" s="7">
        <f t="shared" si="2"/>
        <v>7.8030322285786114E-3</v>
      </c>
    </row>
    <row r="64" spans="1:21" x14ac:dyDescent="0.5">
      <c r="A64" s="1" t="s">
        <v>60</v>
      </c>
      <c r="C64" s="3">
        <v>0</v>
      </c>
      <c r="E64" s="3">
        <v>47295817977</v>
      </c>
      <c r="G64" s="3">
        <v>0</v>
      </c>
      <c r="I64" s="3">
        <v>47295817977</v>
      </c>
      <c r="K64" s="7">
        <f t="shared" si="0"/>
        <v>3.9239373125161459E-2</v>
      </c>
      <c r="M64" s="3">
        <v>0</v>
      </c>
      <c r="O64" s="3">
        <f>VLOOKUP(A64,'درآمد ناشی از تغییر قیمت اوراق '!A:Q,17,0)</f>
        <v>90212915939</v>
      </c>
      <c r="Q64" s="3">
        <v>0</v>
      </c>
      <c r="S64" s="3">
        <f t="shared" si="1"/>
        <v>90212915939</v>
      </c>
      <c r="U64" s="7">
        <f t="shared" si="2"/>
        <v>4.1108545247374707E-2</v>
      </c>
    </row>
    <row r="65" spans="1:21" x14ac:dyDescent="0.5">
      <c r="A65" s="1" t="s">
        <v>58</v>
      </c>
      <c r="C65" s="3">
        <v>0</v>
      </c>
      <c r="E65" s="3">
        <v>26315111017</v>
      </c>
      <c r="G65" s="3">
        <v>0</v>
      </c>
      <c r="I65" s="3">
        <v>26315111017</v>
      </c>
      <c r="K65" s="7">
        <f t="shared" si="0"/>
        <v>2.183255315572E-2</v>
      </c>
      <c r="M65" s="3">
        <v>0</v>
      </c>
      <c r="O65" s="3">
        <f>VLOOKUP(A65,'درآمد ناشی از تغییر قیمت اوراق '!A:Q,17,0)</f>
        <v>38519007394</v>
      </c>
      <c r="Q65" s="3">
        <v>0</v>
      </c>
      <c r="S65" s="3">
        <f t="shared" si="1"/>
        <v>38519007394</v>
      </c>
      <c r="U65" s="7">
        <f t="shared" si="2"/>
        <v>1.7552479507600787E-2</v>
      </c>
    </row>
    <row r="66" spans="1:21" x14ac:dyDescent="0.5">
      <c r="A66" s="1" t="s">
        <v>76</v>
      </c>
      <c r="C66" s="3">
        <v>0</v>
      </c>
      <c r="E66" s="3">
        <v>13644621581</v>
      </c>
      <c r="G66" s="3">
        <v>0</v>
      </c>
      <c r="I66" s="3">
        <v>13644621581</v>
      </c>
      <c r="K66" s="7">
        <f t="shared" si="0"/>
        <v>1.132037504095728E-2</v>
      </c>
      <c r="M66" s="3">
        <v>0</v>
      </c>
      <c r="O66" s="3">
        <f>VLOOKUP(A66,'درآمد ناشی از تغییر قیمت اوراق '!A:Q,17,0)</f>
        <v>13644621581</v>
      </c>
      <c r="Q66" s="3">
        <v>0</v>
      </c>
      <c r="S66" s="3">
        <f t="shared" si="1"/>
        <v>13644621581</v>
      </c>
      <c r="U66" s="7">
        <f t="shared" si="2"/>
        <v>6.2176301232200427E-3</v>
      </c>
    </row>
    <row r="67" spans="1:21" x14ac:dyDescent="0.5">
      <c r="A67" s="1" t="s">
        <v>16</v>
      </c>
      <c r="C67" s="3">
        <v>0</v>
      </c>
      <c r="E67" s="3">
        <v>100718511105</v>
      </c>
      <c r="G67" s="3">
        <v>0</v>
      </c>
      <c r="I67" s="3">
        <v>100718511105</v>
      </c>
      <c r="K67" s="7">
        <f t="shared" si="0"/>
        <v>8.3561959744130818E-2</v>
      </c>
      <c r="M67" s="3">
        <v>0</v>
      </c>
      <c r="O67" s="3">
        <f>VLOOKUP(A67,'درآمد ناشی از تغییر قیمت اوراق '!A:Q,17,0)</f>
        <v>139772075591</v>
      </c>
      <c r="Q67" s="3">
        <v>0</v>
      </c>
      <c r="S67" s="3">
        <f t="shared" si="1"/>
        <v>139772075591</v>
      </c>
      <c r="U67" s="7">
        <f t="shared" si="2"/>
        <v>6.3691840951436526E-2</v>
      </c>
    </row>
    <row r="68" spans="1:21" x14ac:dyDescent="0.5">
      <c r="A68" s="1" t="s">
        <v>17</v>
      </c>
      <c r="C68" s="3">
        <v>0</v>
      </c>
      <c r="E68" s="3">
        <v>88082170225</v>
      </c>
      <c r="G68" s="3">
        <v>0</v>
      </c>
      <c r="I68" s="3">
        <v>88082170225</v>
      </c>
      <c r="K68" s="7">
        <f t="shared" si="0"/>
        <v>7.3078113266030378E-2</v>
      </c>
      <c r="M68" s="3">
        <v>0</v>
      </c>
      <c r="O68" s="3">
        <f>VLOOKUP(A68,'درآمد ناشی از تغییر قیمت اوراق '!A:Q,17,0)</f>
        <v>88280867037</v>
      </c>
      <c r="Q68" s="3">
        <v>0</v>
      </c>
      <c r="S68" s="3">
        <f t="shared" si="1"/>
        <v>88280867037</v>
      </c>
      <c r="U68" s="7">
        <f t="shared" si="2"/>
        <v>4.0228142270912752E-2</v>
      </c>
    </row>
    <row r="69" spans="1:21" x14ac:dyDescent="0.5">
      <c r="A69" s="1" t="s">
        <v>20</v>
      </c>
      <c r="C69" s="3">
        <v>0</v>
      </c>
      <c r="E69" s="3">
        <v>15071290432</v>
      </c>
      <c r="G69" s="3">
        <v>0</v>
      </c>
      <c r="I69" s="3">
        <v>15071290432</v>
      </c>
      <c r="K69" s="7">
        <f t="shared" si="0"/>
        <v>1.2504022850953046E-2</v>
      </c>
      <c r="M69" s="3">
        <v>0</v>
      </c>
      <c r="O69" s="3">
        <f>VLOOKUP(A69,'درآمد ناشی از تغییر قیمت اوراق '!A:Q,17,0)</f>
        <v>16433813193</v>
      </c>
      <c r="Q69" s="3">
        <v>0</v>
      </c>
      <c r="S69" s="3">
        <f t="shared" si="1"/>
        <v>16433813193</v>
      </c>
      <c r="U69" s="7">
        <f t="shared" si="2"/>
        <v>7.4886189654721907E-3</v>
      </c>
    </row>
    <row r="70" spans="1:21" x14ac:dyDescent="0.5">
      <c r="A70" s="1" t="s">
        <v>63</v>
      </c>
      <c r="C70" s="3">
        <v>0</v>
      </c>
      <c r="E70" s="3">
        <v>12383837970</v>
      </c>
      <c r="G70" s="3">
        <v>0</v>
      </c>
      <c r="I70" s="3">
        <v>12383837970</v>
      </c>
      <c r="K70" s="7">
        <f t="shared" si="0"/>
        <v>1.0274355315361756E-2</v>
      </c>
      <c r="M70" s="3">
        <v>0</v>
      </c>
      <c r="O70" s="3">
        <f>VLOOKUP(A70,'درآمد ناشی از تغییر قیمت اوراق '!A:Q,17,0)</f>
        <v>14661563535</v>
      </c>
      <c r="Q70" s="3">
        <v>0</v>
      </c>
      <c r="S70" s="3">
        <f t="shared" si="1"/>
        <v>14661563535</v>
      </c>
      <c r="U70" s="7">
        <f t="shared" si="2"/>
        <v>6.6810338819260602E-3</v>
      </c>
    </row>
    <row r="71" spans="1:21" x14ac:dyDescent="0.5">
      <c r="A71" s="1" t="s">
        <v>25</v>
      </c>
      <c r="C71" s="3">
        <v>0</v>
      </c>
      <c r="E71" s="3">
        <v>14965951957</v>
      </c>
      <c r="G71" s="3">
        <v>0</v>
      </c>
      <c r="I71" s="3">
        <v>14965951957</v>
      </c>
      <c r="K71" s="7">
        <f t="shared" si="0"/>
        <v>1.2416627899311221E-2</v>
      </c>
      <c r="M71" s="3">
        <v>0</v>
      </c>
      <c r="O71" s="3">
        <f>VLOOKUP(A71,'درآمد ناشی از تغییر قیمت اوراق '!A:Q,17,0)</f>
        <v>22879101550</v>
      </c>
      <c r="Q71" s="3">
        <v>0</v>
      </c>
      <c r="S71" s="3">
        <f t="shared" si="1"/>
        <v>22879101550</v>
      </c>
      <c r="U71" s="7">
        <f t="shared" si="2"/>
        <v>1.0425631091709964E-2</v>
      </c>
    </row>
    <row r="72" spans="1:21" x14ac:dyDescent="0.5">
      <c r="A72" s="1" t="s">
        <v>38</v>
      </c>
      <c r="C72" s="3">
        <v>0</v>
      </c>
      <c r="E72" s="3">
        <v>7938430020</v>
      </c>
      <c r="G72" s="3">
        <v>0</v>
      </c>
      <c r="I72" s="3">
        <v>7938430020</v>
      </c>
      <c r="K72" s="7">
        <f t="shared" si="0"/>
        <v>6.5861852253881132E-3</v>
      </c>
      <c r="M72" s="3">
        <v>0</v>
      </c>
      <c r="O72" s="3">
        <f>VLOOKUP(A72,'درآمد ناشی از تغییر قیمت اوراق '!A:Q,17,0)</f>
        <v>25830132117</v>
      </c>
      <c r="Q72" s="3">
        <v>0</v>
      </c>
      <c r="S72" s="3">
        <f t="shared" si="1"/>
        <v>25830132117</v>
      </c>
      <c r="U72" s="7">
        <f t="shared" si="2"/>
        <v>1.1770367289705539E-2</v>
      </c>
    </row>
    <row r="73" spans="1:21" x14ac:dyDescent="0.5">
      <c r="A73" s="1" t="s">
        <v>26</v>
      </c>
      <c r="C73" s="3">
        <v>0</v>
      </c>
      <c r="E73" s="3">
        <v>-5536870862</v>
      </c>
      <c r="G73" s="3">
        <v>0</v>
      </c>
      <c r="I73" s="3">
        <v>-5536870862</v>
      </c>
      <c r="K73" s="7">
        <f t="shared" ref="K73:K86" si="3">I73/$I$87</f>
        <v>-4.5937114737186219E-3</v>
      </c>
      <c r="M73" s="3">
        <v>0</v>
      </c>
      <c r="O73" s="3">
        <f>VLOOKUP(A73,'درآمد ناشی از تغییر قیمت اوراق '!A:Q,17,0)</f>
        <v>27976159887</v>
      </c>
      <c r="Q73" s="3">
        <v>0</v>
      </c>
      <c r="S73" s="3">
        <f t="shared" ref="S73:S86" si="4">M73+O73+Q73</f>
        <v>27976159887</v>
      </c>
      <c r="U73" s="7">
        <f t="shared" ref="U73:U86" si="5">S73/$S$87</f>
        <v>1.2748276924561153E-2</v>
      </c>
    </row>
    <row r="74" spans="1:21" x14ac:dyDescent="0.5">
      <c r="A74" s="1" t="s">
        <v>53</v>
      </c>
      <c r="C74" s="3">
        <v>0</v>
      </c>
      <c r="E74" s="3">
        <v>15746423226</v>
      </c>
      <c r="G74" s="3">
        <v>0</v>
      </c>
      <c r="I74" s="3">
        <v>15746423226</v>
      </c>
      <c r="K74" s="7">
        <f t="shared" si="3"/>
        <v>1.3064152451115193E-2</v>
      </c>
      <c r="M74" s="3">
        <v>0</v>
      </c>
      <c r="O74" s="3">
        <f>VLOOKUP(A74,'درآمد ناشی از تغییر قیمت اوراق '!A:Q,17,0)</f>
        <v>31946459928</v>
      </c>
      <c r="Q74" s="3">
        <v>0</v>
      </c>
      <c r="S74" s="3">
        <f t="shared" si="4"/>
        <v>31946459928</v>
      </c>
      <c r="U74" s="7">
        <f t="shared" si="5"/>
        <v>1.455747749392822E-2</v>
      </c>
    </row>
    <row r="75" spans="1:21" x14ac:dyDescent="0.5">
      <c r="A75" s="1" t="s">
        <v>73</v>
      </c>
      <c r="C75" s="3">
        <v>0</v>
      </c>
      <c r="E75" s="3">
        <v>444196325</v>
      </c>
      <c r="G75" s="3">
        <v>0</v>
      </c>
      <c r="I75" s="3">
        <v>444196325</v>
      </c>
      <c r="K75" s="7">
        <f t="shared" si="3"/>
        <v>3.6853121656499739E-4</v>
      </c>
      <c r="M75" s="3">
        <v>0</v>
      </c>
      <c r="O75" s="3">
        <f>VLOOKUP(A75,'درآمد ناشی از تغییر قیمت اوراق '!A:Q,17,0)</f>
        <v>444196325</v>
      </c>
      <c r="Q75" s="3">
        <v>0</v>
      </c>
      <c r="S75" s="3">
        <f t="shared" si="4"/>
        <v>444196325</v>
      </c>
      <c r="U75" s="7">
        <f t="shared" si="5"/>
        <v>2.0241297529199979E-4</v>
      </c>
    </row>
    <row r="76" spans="1:21" x14ac:dyDescent="0.5">
      <c r="A76" s="1" t="s">
        <v>64</v>
      </c>
      <c r="C76" s="3">
        <v>0</v>
      </c>
      <c r="E76" s="3">
        <v>15379359964</v>
      </c>
      <c r="G76" s="3">
        <v>0</v>
      </c>
      <c r="I76" s="3">
        <v>15379359964</v>
      </c>
      <c r="K76" s="7">
        <f t="shared" si="3"/>
        <v>1.2759615328929016E-2</v>
      </c>
      <c r="M76" s="3">
        <v>0</v>
      </c>
      <c r="O76" s="3">
        <f>VLOOKUP(A76,'درآمد ناشی از تغییر قیمت اوراق '!A:Q,17,0)</f>
        <v>37258751389</v>
      </c>
      <c r="Q76" s="3">
        <v>0</v>
      </c>
      <c r="S76" s="3">
        <f t="shared" si="4"/>
        <v>37258751389</v>
      </c>
      <c r="U76" s="7">
        <f t="shared" si="5"/>
        <v>1.6978201529047814E-2</v>
      </c>
    </row>
    <row r="77" spans="1:21" x14ac:dyDescent="0.5">
      <c r="A77" s="1" t="s">
        <v>72</v>
      </c>
      <c r="C77" s="3">
        <v>0</v>
      </c>
      <c r="E77" s="3">
        <v>2528177900</v>
      </c>
      <c r="G77" s="3">
        <v>0</v>
      </c>
      <c r="I77" s="3">
        <v>2528177900</v>
      </c>
      <c r="K77" s="7">
        <f t="shared" si="3"/>
        <v>2.0975240557871352E-3</v>
      </c>
      <c r="M77" s="3">
        <v>0</v>
      </c>
      <c r="O77" s="3">
        <f>VLOOKUP(A77,'درآمد ناشی از تغییر قیمت اوراق '!A:Q,17,0)</f>
        <v>2528177900</v>
      </c>
      <c r="Q77" s="3">
        <v>0</v>
      </c>
      <c r="S77" s="3">
        <f t="shared" si="4"/>
        <v>2528177900</v>
      </c>
      <c r="U77" s="7">
        <f t="shared" si="5"/>
        <v>1.1520491773687679E-3</v>
      </c>
    </row>
    <row r="78" spans="1:21" x14ac:dyDescent="0.5">
      <c r="A78" s="1" t="s">
        <v>61</v>
      </c>
      <c r="C78" s="3">
        <v>0</v>
      </c>
      <c r="E78" s="3">
        <v>28197671201</v>
      </c>
      <c r="G78" s="3">
        <v>0</v>
      </c>
      <c r="I78" s="3">
        <v>28197671201</v>
      </c>
      <c r="K78" s="7">
        <f t="shared" si="3"/>
        <v>2.3394435044018703E-2</v>
      </c>
      <c r="M78" s="3">
        <v>0</v>
      </c>
      <c r="O78" s="3">
        <f>VLOOKUP(A78,'درآمد ناشی از تغییر قیمت اوراق '!A:Q,17,0)</f>
        <v>59063843952</v>
      </c>
      <c r="Q78" s="3">
        <v>0</v>
      </c>
      <c r="S78" s="3">
        <f t="shared" si="4"/>
        <v>59063843952</v>
      </c>
      <c r="U78" s="7">
        <f t="shared" si="5"/>
        <v>2.6914424351679872E-2</v>
      </c>
    </row>
    <row r="79" spans="1:21" x14ac:dyDescent="0.5">
      <c r="A79" s="1" t="s">
        <v>50</v>
      </c>
      <c r="C79" s="3">
        <v>0</v>
      </c>
      <c r="E79" s="3">
        <v>945090</v>
      </c>
      <c r="G79" s="3">
        <v>0</v>
      </c>
      <c r="I79" s="3">
        <v>945090</v>
      </c>
      <c r="K79" s="7">
        <f t="shared" si="3"/>
        <v>7.8410186636148648E-7</v>
      </c>
      <c r="M79" s="3">
        <v>0</v>
      </c>
      <c r="O79" s="3">
        <f>VLOOKUP(A79,'درآمد ناشی از تغییر قیمت اوراق '!A:Q,17,0)</f>
        <v>306485222</v>
      </c>
      <c r="Q79" s="3">
        <v>0</v>
      </c>
      <c r="S79" s="3">
        <f t="shared" si="4"/>
        <v>306485222</v>
      </c>
      <c r="U79" s="7">
        <f t="shared" si="5"/>
        <v>1.3966028572624743E-4</v>
      </c>
    </row>
    <row r="80" spans="1:21" x14ac:dyDescent="0.5">
      <c r="A80" s="1" t="s">
        <v>22</v>
      </c>
      <c r="C80" s="3">
        <v>0</v>
      </c>
      <c r="E80" s="3">
        <v>29828997542</v>
      </c>
      <c r="G80" s="3">
        <v>0</v>
      </c>
      <c r="I80" s="3">
        <v>29828997542</v>
      </c>
      <c r="K80" s="7">
        <f t="shared" si="3"/>
        <v>2.474787866168766E-2</v>
      </c>
      <c r="M80" s="3">
        <v>0</v>
      </c>
      <c r="O80" s="3">
        <f>VLOOKUP(A80,'درآمد ناشی از تغییر قیمت اوراق '!A:Q,17,0)</f>
        <v>36293575729</v>
      </c>
      <c r="Q80" s="3">
        <v>0</v>
      </c>
      <c r="S80" s="3">
        <f t="shared" si="4"/>
        <v>36293575729</v>
      </c>
      <c r="U80" s="7">
        <f t="shared" si="5"/>
        <v>1.6538386820945446E-2</v>
      </c>
    </row>
    <row r="81" spans="1:21" x14ac:dyDescent="0.5">
      <c r="A81" s="1" t="s">
        <v>51</v>
      </c>
      <c r="C81" s="3">
        <v>0</v>
      </c>
      <c r="E81" s="3">
        <v>1974103611</v>
      </c>
      <c r="G81" s="3">
        <v>0</v>
      </c>
      <c r="I81" s="3">
        <v>1974103611</v>
      </c>
      <c r="K81" s="7">
        <f t="shared" si="3"/>
        <v>1.6378316623560187E-3</v>
      </c>
      <c r="M81" s="3">
        <v>0</v>
      </c>
      <c r="O81" s="3">
        <f>VLOOKUP(A81,'درآمد ناشی از تغییر قیمت اوراق '!A:Q,17,0)</f>
        <v>4464643727</v>
      </c>
      <c r="Q81" s="3">
        <v>0</v>
      </c>
      <c r="S81" s="3">
        <f t="shared" si="4"/>
        <v>4464643727</v>
      </c>
      <c r="U81" s="7">
        <f t="shared" si="5"/>
        <v>2.0344648740640366E-3</v>
      </c>
    </row>
    <row r="82" spans="1:21" x14ac:dyDescent="0.5">
      <c r="A82" s="1" t="s">
        <v>24</v>
      </c>
      <c r="C82" s="3">
        <v>0</v>
      </c>
      <c r="E82" s="3">
        <v>6237646668</v>
      </c>
      <c r="G82" s="3">
        <v>0</v>
      </c>
      <c r="I82" s="3">
        <v>6237646668</v>
      </c>
      <c r="K82" s="7">
        <f t="shared" si="3"/>
        <v>5.1751160144349294E-3</v>
      </c>
      <c r="M82" s="3">
        <v>0</v>
      </c>
      <c r="O82" s="3">
        <f>VLOOKUP(A82,'درآمد ناشی از تغییر قیمت اوراق '!A:Q,17,0)</f>
        <v>18861353668</v>
      </c>
      <c r="Q82" s="3">
        <v>0</v>
      </c>
      <c r="S82" s="3">
        <f t="shared" si="4"/>
        <v>18861353668</v>
      </c>
      <c r="U82" s="7">
        <f t="shared" si="5"/>
        <v>8.5948093198982538E-3</v>
      </c>
    </row>
    <row r="83" spans="1:21" x14ac:dyDescent="0.5">
      <c r="A83" s="1" t="s">
        <v>52</v>
      </c>
      <c r="C83" s="3">
        <v>0</v>
      </c>
      <c r="E83" s="3">
        <v>663028287</v>
      </c>
      <c r="G83" s="3">
        <v>0</v>
      </c>
      <c r="I83" s="3">
        <v>663028287</v>
      </c>
      <c r="K83" s="7">
        <f t="shared" si="3"/>
        <v>5.500869941351186E-4</v>
      </c>
      <c r="M83" s="3">
        <v>0</v>
      </c>
      <c r="O83" s="3">
        <f>VLOOKUP(A83,'درآمد ناشی از تغییر قیمت اوراق '!A:Q,17,0)</f>
        <v>1270624858</v>
      </c>
      <c r="Q83" s="3">
        <v>0</v>
      </c>
      <c r="S83" s="3">
        <f t="shared" si="4"/>
        <v>1270624858</v>
      </c>
      <c r="U83" s="7">
        <f t="shared" si="5"/>
        <v>5.7900289469471579E-4</v>
      </c>
    </row>
    <row r="84" spans="1:21" x14ac:dyDescent="0.5">
      <c r="A84" s="1" t="s">
        <v>28</v>
      </c>
      <c r="C84" s="3">
        <v>0</v>
      </c>
      <c r="E84" s="3">
        <v>56964200863</v>
      </c>
      <c r="G84" s="3">
        <v>0</v>
      </c>
      <c r="I84" s="3">
        <v>56964200863</v>
      </c>
      <c r="K84" s="7">
        <f t="shared" si="3"/>
        <v>4.7260828294097806E-2</v>
      </c>
      <c r="M84" s="3">
        <v>0</v>
      </c>
      <c r="O84" s="3">
        <f>VLOOKUP(A84,'درآمد ناشی از تغییر قیمت اوراق '!A:Q,17,0)</f>
        <v>66973251763</v>
      </c>
      <c r="Q84" s="3">
        <v>0</v>
      </c>
      <c r="S84" s="3">
        <f t="shared" si="4"/>
        <v>66973251763</v>
      </c>
      <c r="U84" s="7">
        <f t="shared" si="5"/>
        <v>3.0518611684437057E-2</v>
      </c>
    </row>
    <row r="85" spans="1:21" x14ac:dyDescent="0.5">
      <c r="A85" s="1" t="s">
        <v>57</v>
      </c>
      <c r="C85" s="3">
        <v>0</v>
      </c>
      <c r="E85" s="3">
        <v>660749964</v>
      </c>
      <c r="G85" s="3">
        <v>0</v>
      </c>
      <c r="I85" s="3">
        <v>660749964</v>
      </c>
      <c r="K85" s="7">
        <f t="shared" si="3"/>
        <v>5.4819676429830491E-4</v>
      </c>
      <c r="M85" s="3">
        <v>0</v>
      </c>
      <c r="O85" s="3">
        <f>VLOOKUP(A85,'درآمد ناشی از تغییر قیمت اوراق '!A:Q,17,0)</f>
        <v>1423148752</v>
      </c>
      <c r="Q85" s="3">
        <v>0</v>
      </c>
      <c r="S85" s="3">
        <f t="shared" si="4"/>
        <v>1423148752</v>
      </c>
      <c r="U85" s="7">
        <f t="shared" si="5"/>
        <v>6.4850553001629698E-4</v>
      </c>
    </row>
    <row r="86" spans="1:21" x14ac:dyDescent="0.5">
      <c r="A86" s="1" t="s">
        <v>41</v>
      </c>
      <c r="C86" s="3">
        <v>0</v>
      </c>
      <c r="E86" s="3">
        <v>47460144806</v>
      </c>
      <c r="G86" s="3">
        <v>0</v>
      </c>
      <c r="I86" s="3">
        <v>47460144806</v>
      </c>
      <c r="K86" s="7">
        <f t="shared" si="3"/>
        <v>3.937570826076988E-2</v>
      </c>
      <c r="M86" s="3">
        <v>0</v>
      </c>
      <c r="O86" s="3">
        <f>VLOOKUP(A86,'درآمد ناشی از تغییر قیمت اوراق '!A:Q,17,0)</f>
        <v>52453612445</v>
      </c>
      <c r="Q86" s="3">
        <v>0</v>
      </c>
      <c r="S86" s="3">
        <f t="shared" si="4"/>
        <v>52453612445</v>
      </c>
      <c r="U86" s="7">
        <f t="shared" si="5"/>
        <v>2.3902250338982245E-2</v>
      </c>
    </row>
    <row r="87" spans="1:21" ht="22.5" thickBot="1" x14ac:dyDescent="0.55000000000000004">
      <c r="C87" s="6">
        <f>SUM(C8:C86)</f>
        <v>27693433064</v>
      </c>
      <c r="E87" s="6">
        <f>SUM(E8:E86)</f>
        <v>891785570788</v>
      </c>
      <c r="G87" s="6">
        <f>SUM(G8:G86)</f>
        <v>285836326394</v>
      </c>
      <c r="I87" s="6">
        <f>SUM(I8:I86)</f>
        <v>1205315330246</v>
      </c>
      <c r="K87" s="8">
        <f>SUM(K8:K86)</f>
        <v>1</v>
      </c>
      <c r="M87" s="6">
        <f>SUM(M8:M86)</f>
        <v>34605327963</v>
      </c>
      <c r="O87" s="6">
        <f>SUM(O8:O86)</f>
        <v>1789119098770</v>
      </c>
      <c r="Q87" s="6">
        <f>SUM(Q8:Q86)</f>
        <v>370780764247</v>
      </c>
      <c r="S87" s="6">
        <f>SUM(S8:S86)</f>
        <v>2194505190980</v>
      </c>
      <c r="U87" s="11">
        <f>SUM(U8:U86)</f>
        <v>1</v>
      </c>
    </row>
    <row r="88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28"/>
  <sheetViews>
    <sheetView rightToLeft="1" topLeftCell="A7" workbookViewId="0">
      <selection activeCell="W9" sqref="W9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5"/>
      <c r="S2" s="5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5" ht="22.5" x14ac:dyDescent="0.5">
      <c r="A6" s="17" t="s">
        <v>154</v>
      </c>
      <c r="C6" s="15" t="s">
        <v>152</v>
      </c>
      <c r="D6" s="15" t="s">
        <v>152</v>
      </c>
      <c r="E6" s="15" t="s">
        <v>152</v>
      </c>
      <c r="F6" s="15" t="s">
        <v>152</v>
      </c>
      <c r="G6" s="15" t="s">
        <v>152</v>
      </c>
      <c r="H6" s="15" t="s">
        <v>152</v>
      </c>
      <c r="I6" s="15" t="s">
        <v>152</v>
      </c>
      <c r="K6" s="15" t="s">
        <v>153</v>
      </c>
      <c r="L6" s="15" t="s">
        <v>153</v>
      </c>
      <c r="M6" s="15" t="s">
        <v>153</v>
      </c>
      <c r="N6" s="15" t="s">
        <v>153</v>
      </c>
      <c r="O6" s="15" t="s">
        <v>153</v>
      </c>
      <c r="P6" s="15" t="s">
        <v>153</v>
      </c>
      <c r="Q6" s="15" t="s">
        <v>153</v>
      </c>
    </row>
    <row r="7" spans="1:25" ht="22.5" x14ac:dyDescent="0.5">
      <c r="A7" s="15" t="s">
        <v>154</v>
      </c>
      <c r="C7" s="16" t="s">
        <v>208</v>
      </c>
      <c r="E7" s="16" t="s">
        <v>205</v>
      </c>
      <c r="G7" s="16" t="s">
        <v>206</v>
      </c>
      <c r="I7" s="16" t="s">
        <v>209</v>
      </c>
      <c r="K7" s="16" t="s">
        <v>208</v>
      </c>
      <c r="M7" s="16" t="s">
        <v>205</v>
      </c>
      <c r="O7" s="16" t="s">
        <v>206</v>
      </c>
      <c r="Q7" s="16" t="s">
        <v>209</v>
      </c>
    </row>
    <row r="8" spans="1:25" x14ac:dyDescent="0.5">
      <c r="A8" s="1" t="s">
        <v>108</v>
      </c>
      <c r="C8" s="3">
        <v>0</v>
      </c>
      <c r="E8" s="3">
        <v>623484001</v>
      </c>
      <c r="G8" s="3">
        <v>0</v>
      </c>
      <c r="I8" s="3">
        <v>623484001</v>
      </c>
      <c r="K8" s="3">
        <v>0</v>
      </c>
      <c r="M8" s="3">
        <v>1533411190</v>
      </c>
      <c r="O8" s="3">
        <v>209857743</v>
      </c>
      <c r="Q8" s="3">
        <v>1743268933</v>
      </c>
    </row>
    <row r="9" spans="1:25" x14ac:dyDescent="0.5">
      <c r="A9" s="1" t="s">
        <v>200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49280782</v>
      </c>
      <c r="Q9" s="3">
        <v>49280782</v>
      </c>
    </row>
    <row r="10" spans="1:25" x14ac:dyDescent="0.5">
      <c r="A10" s="1" t="s">
        <v>193</v>
      </c>
      <c r="C10" s="3">
        <v>461625634</v>
      </c>
      <c r="E10" s="3">
        <v>17969850</v>
      </c>
      <c r="G10" s="3">
        <v>0</v>
      </c>
      <c r="I10" s="3">
        <v>479595484</v>
      </c>
      <c r="K10" s="3">
        <v>3631423309</v>
      </c>
      <c r="M10" s="3">
        <v>85920550</v>
      </c>
      <c r="O10" s="3">
        <v>16004390</v>
      </c>
      <c r="Q10" s="3">
        <v>3733348249</v>
      </c>
    </row>
    <row r="11" spans="1:25" x14ac:dyDescent="0.5">
      <c r="A11" s="1" t="s">
        <v>126</v>
      </c>
      <c r="C11" s="3">
        <v>0</v>
      </c>
      <c r="E11" s="3">
        <v>1553626550</v>
      </c>
      <c r="G11" s="3">
        <v>0</v>
      </c>
      <c r="I11" s="3">
        <v>1553626550</v>
      </c>
      <c r="K11" s="3">
        <v>0</v>
      </c>
      <c r="M11" s="3">
        <v>3770172976</v>
      </c>
      <c r="O11" s="3">
        <v>231841793</v>
      </c>
      <c r="Q11" s="3">
        <v>4002014769</v>
      </c>
    </row>
    <row r="12" spans="1:25" x14ac:dyDescent="0.5">
      <c r="A12" s="1" t="s">
        <v>201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96746412</v>
      </c>
      <c r="Q12" s="3">
        <v>96746412</v>
      </c>
    </row>
    <row r="13" spans="1:25" x14ac:dyDescent="0.5">
      <c r="A13" s="1" t="s">
        <v>117</v>
      </c>
      <c r="C13" s="3">
        <v>0</v>
      </c>
      <c r="E13" s="3">
        <v>1990075357</v>
      </c>
      <c r="G13" s="3">
        <v>0</v>
      </c>
      <c r="I13" s="3">
        <v>1990075357</v>
      </c>
      <c r="K13" s="3">
        <v>0</v>
      </c>
      <c r="M13" s="3">
        <v>4054935712</v>
      </c>
      <c r="O13" s="3">
        <v>320908761</v>
      </c>
      <c r="Q13" s="3">
        <v>4375844473</v>
      </c>
    </row>
    <row r="14" spans="1:25" x14ac:dyDescent="0.5">
      <c r="A14" s="1" t="s">
        <v>202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517152138</v>
      </c>
      <c r="Q14" s="3">
        <v>517152138</v>
      </c>
    </row>
    <row r="15" spans="1:25" x14ac:dyDescent="0.5">
      <c r="A15" s="1" t="s">
        <v>111</v>
      </c>
      <c r="C15" s="3">
        <v>0</v>
      </c>
      <c r="E15" s="3">
        <v>3695828488</v>
      </c>
      <c r="G15" s="3">
        <v>0</v>
      </c>
      <c r="I15" s="3">
        <v>3695828488</v>
      </c>
      <c r="K15" s="3">
        <v>0</v>
      </c>
      <c r="M15" s="3">
        <v>7267595080</v>
      </c>
      <c r="O15" s="3">
        <v>370921170</v>
      </c>
      <c r="Q15" s="3">
        <v>7638516250</v>
      </c>
    </row>
    <row r="16" spans="1:25" x14ac:dyDescent="0.5">
      <c r="A16" s="1" t="s">
        <v>203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828153</v>
      </c>
      <c r="Q16" s="3">
        <v>828153</v>
      </c>
    </row>
    <row r="17" spans="1:17" x14ac:dyDescent="0.5">
      <c r="A17" s="1" t="s">
        <v>89</v>
      </c>
      <c r="C17" s="3">
        <v>101233252</v>
      </c>
      <c r="E17" s="3">
        <v>189606357</v>
      </c>
      <c r="G17" s="3">
        <v>0</v>
      </c>
      <c r="I17" s="3">
        <v>290839609</v>
      </c>
      <c r="K17" s="3">
        <v>424097799</v>
      </c>
      <c r="M17" s="3">
        <v>119313281</v>
      </c>
      <c r="O17" s="3">
        <v>0</v>
      </c>
      <c r="Q17" s="3">
        <v>543411080</v>
      </c>
    </row>
    <row r="18" spans="1:17" x14ac:dyDescent="0.5">
      <c r="A18" s="1" t="s">
        <v>105</v>
      </c>
      <c r="C18" s="3">
        <v>0</v>
      </c>
      <c r="E18" s="3">
        <v>34597531</v>
      </c>
      <c r="G18" s="3">
        <v>0</v>
      </c>
      <c r="I18" s="3">
        <v>34597531</v>
      </c>
      <c r="K18" s="3">
        <v>0</v>
      </c>
      <c r="M18" s="3">
        <v>81915830</v>
      </c>
      <c r="O18" s="3">
        <v>0</v>
      </c>
      <c r="Q18" s="3">
        <v>81915830</v>
      </c>
    </row>
    <row r="19" spans="1:17" x14ac:dyDescent="0.5">
      <c r="A19" s="1" t="s">
        <v>128</v>
      </c>
      <c r="C19" s="3">
        <v>0</v>
      </c>
      <c r="E19" s="3">
        <v>231442357</v>
      </c>
      <c r="G19" s="3">
        <v>0</v>
      </c>
      <c r="I19" s="3">
        <v>231442357</v>
      </c>
      <c r="K19" s="3">
        <v>0</v>
      </c>
      <c r="M19" s="3">
        <v>564542968</v>
      </c>
      <c r="O19" s="3">
        <v>0</v>
      </c>
      <c r="Q19" s="3">
        <v>564542968</v>
      </c>
    </row>
    <row r="20" spans="1:17" x14ac:dyDescent="0.5">
      <c r="A20" s="1" t="s">
        <v>93</v>
      </c>
      <c r="C20" s="3">
        <v>0</v>
      </c>
      <c r="E20" s="3">
        <v>692518962</v>
      </c>
      <c r="G20" s="3">
        <v>0</v>
      </c>
      <c r="I20" s="3">
        <v>692518962</v>
      </c>
      <c r="K20" s="3">
        <v>0</v>
      </c>
      <c r="M20" s="3">
        <v>1826173573</v>
      </c>
      <c r="O20" s="3">
        <v>0</v>
      </c>
      <c r="Q20" s="3">
        <v>1826173573</v>
      </c>
    </row>
    <row r="21" spans="1:17" x14ac:dyDescent="0.5">
      <c r="A21" s="1" t="s">
        <v>99</v>
      </c>
      <c r="C21" s="3">
        <v>0</v>
      </c>
      <c r="E21" s="3">
        <v>70367803</v>
      </c>
      <c r="G21" s="3">
        <v>0</v>
      </c>
      <c r="I21" s="3">
        <v>70367803</v>
      </c>
      <c r="K21" s="3">
        <v>0</v>
      </c>
      <c r="M21" s="3">
        <v>159529961</v>
      </c>
      <c r="O21" s="3">
        <v>0</v>
      </c>
      <c r="Q21" s="3">
        <v>159529961</v>
      </c>
    </row>
    <row r="22" spans="1:17" x14ac:dyDescent="0.5">
      <c r="A22" s="1" t="s">
        <v>102</v>
      </c>
      <c r="C22" s="3">
        <v>0</v>
      </c>
      <c r="E22" s="3">
        <v>315753345</v>
      </c>
      <c r="G22" s="3">
        <v>0</v>
      </c>
      <c r="I22" s="3">
        <v>315753345</v>
      </c>
      <c r="K22" s="3">
        <v>0</v>
      </c>
      <c r="M22" s="3">
        <v>580635362</v>
      </c>
      <c r="O22" s="3">
        <v>0</v>
      </c>
      <c r="Q22" s="3">
        <v>580635362</v>
      </c>
    </row>
    <row r="23" spans="1:17" x14ac:dyDescent="0.5">
      <c r="A23" s="1" t="s">
        <v>114</v>
      </c>
      <c r="C23" s="3">
        <v>0</v>
      </c>
      <c r="E23" s="3">
        <v>74904331</v>
      </c>
      <c r="G23" s="3">
        <v>0</v>
      </c>
      <c r="I23" s="3">
        <v>74904331</v>
      </c>
      <c r="K23" s="3">
        <v>0</v>
      </c>
      <c r="M23" s="3">
        <v>153668149</v>
      </c>
      <c r="O23" s="3">
        <v>0</v>
      </c>
      <c r="Q23" s="3">
        <v>153668149</v>
      </c>
    </row>
    <row r="24" spans="1:17" x14ac:dyDescent="0.5">
      <c r="A24" s="1" t="s">
        <v>123</v>
      </c>
      <c r="C24" s="3">
        <v>0</v>
      </c>
      <c r="E24" s="3">
        <v>643446926</v>
      </c>
      <c r="G24" s="3">
        <v>0</v>
      </c>
      <c r="I24" s="3">
        <v>643446926</v>
      </c>
      <c r="K24" s="3">
        <v>0</v>
      </c>
      <c r="M24" s="3">
        <v>1224369629</v>
      </c>
      <c r="O24" s="3">
        <v>0</v>
      </c>
      <c r="Q24" s="3">
        <v>1224369629</v>
      </c>
    </row>
    <row r="25" spans="1:17" x14ac:dyDescent="0.5">
      <c r="A25" s="1" t="s">
        <v>120</v>
      </c>
      <c r="C25" s="3">
        <v>0</v>
      </c>
      <c r="E25" s="3">
        <v>298863215</v>
      </c>
      <c r="G25" s="3">
        <v>0</v>
      </c>
      <c r="I25" s="3">
        <v>298863215</v>
      </c>
      <c r="K25" s="3">
        <v>0</v>
      </c>
      <c r="M25" s="3">
        <v>531686848</v>
      </c>
      <c r="O25" s="3">
        <v>0</v>
      </c>
      <c r="Q25" s="3">
        <v>531686848</v>
      </c>
    </row>
    <row r="26" spans="1:17" x14ac:dyDescent="0.5">
      <c r="A26" s="1" t="s">
        <v>96</v>
      </c>
      <c r="C26" s="3">
        <v>0</v>
      </c>
      <c r="E26" s="3">
        <v>426806116</v>
      </c>
      <c r="G26" s="3">
        <v>0</v>
      </c>
      <c r="I26" s="3">
        <v>426806116</v>
      </c>
      <c r="K26" s="3">
        <v>0</v>
      </c>
      <c r="M26" s="3">
        <v>1000709859</v>
      </c>
      <c r="O26" s="3">
        <v>0</v>
      </c>
      <c r="Q26" s="3">
        <v>1000709859</v>
      </c>
    </row>
    <row r="27" spans="1:17" ht="22.5" thickBot="1" x14ac:dyDescent="0.55000000000000004">
      <c r="C27" s="6">
        <f>SUM(C8:C26)</f>
        <v>562858886</v>
      </c>
      <c r="E27" s="6">
        <f>SUM(E8:E26)</f>
        <v>10859291189</v>
      </c>
      <c r="G27" s="6">
        <f>SUM(G8:G26)</f>
        <v>0</v>
      </c>
      <c r="I27" s="6">
        <f>SUM(I8:I26)</f>
        <v>11422150075</v>
      </c>
      <c r="K27" s="6">
        <f>SUM(K8:K26)</f>
        <v>4055521108</v>
      </c>
      <c r="M27" s="6">
        <f>SUM(M8:M26)</f>
        <v>22954580968</v>
      </c>
      <c r="O27" s="6">
        <f>SUM(O8:O26)</f>
        <v>1813541342</v>
      </c>
      <c r="Q27" s="6">
        <f>SUM(Q8:Q26)</f>
        <v>28823643418</v>
      </c>
    </row>
    <row r="28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3"/>
  <sheetViews>
    <sheetView rightToLeft="1" workbookViewId="0">
      <selection activeCell="I12" sqref="I12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25" ht="22.5" x14ac:dyDescent="0.5">
      <c r="A6" s="15" t="s">
        <v>210</v>
      </c>
      <c r="B6" s="15" t="s">
        <v>210</v>
      </c>
      <c r="C6" s="15" t="s">
        <v>210</v>
      </c>
      <c r="E6" s="15" t="s">
        <v>152</v>
      </c>
      <c r="F6" s="15" t="s">
        <v>152</v>
      </c>
      <c r="G6" s="15" t="s">
        <v>152</v>
      </c>
      <c r="I6" s="15" t="s">
        <v>153</v>
      </c>
      <c r="J6" s="15" t="s">
        <v>153</v>
      </c>
      <c r="K6" s="15" t="s">
        <v>153</v>
      </c>
    </row>
    <row r="7" spans="1:25" ht="22.5" x14ac:dyDescent="0.5">
      <c r="A7" s="16" t="s">
        <v>211</v>
      </c>
      <c r="C7" s="16" t="s">
        <v>137</v>
      </c>
      <c r="E7" s="16" t="s">
        <v>212</v>
      </c>
      <c r="G7" s="16" t="s">
        <v>213</v>
      </c>
      <c r="I7" s="16" t="s">
        <v>212</v>
      </c>
      <c r="K7" s="16" t="s">
        <v>213</v>
      </c>
    </row>
    <row r="8" spans="1:25" x14ac:dyDescent="0.5">
      <c r="A8" s="1" t="s">
        <v>143</v>
      </c>
      <c r="C8" s="1" t="s">
        <v>144</v>
      </c>
      <c r="E8" s="3">
        <v>1143896948</v>
      </c>
      <c r="G8" s="1">
        <v>100</v>
      </c>
      <c r="I8" s="3">
        <v>1723949251</v>
      </c>
      <c r="K8" s="1">
        <v>100</v>
      </c>
    </row>
    <row r="13" spans="1:25" x14ac:dyDescent="0.5">
      <c r="O13" s="1">
        <v>0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11"/>
  <sheetViews>
    <sheetView rightToLeft="1" workbookViewId="0">
      <selection activeCell="O11" sqref="O11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8" style="1" customWidth="1"/>
    <col min="4" max="4" width="1" style="1" customWidth="1"/>
    <col min="5" max="5" width="23.28515625" style="1" customWidth="1"/>
    <col min="6" max="6" width="1" style="1" customWidth="1"/>
    <col min="7" max="7" width="9.140625" style="1" customWidth="1"/>
    <col min="8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</row>
    <row r="4" spans="1:25" ht="22.5" x14ac:dyDescent="0.5">
      <c r="A4" s="13" t="s">
        <v>2</v>
      </c>
      <c r="B4" s="13"/>
      <c r="C4" s="13"/>
      <c r="D4" s="13"/>
      <c r="E4" s="13"/>
    </row>
    <row r="5" spans="1:25" ht="22.5" x14ac:dyDescent="0.5">
      <c r="E5" s="4" t="s">
        <v>220</v>
      </c>
    </row>
    <row r="6" spans="1:25" ht="22.5" x14ac:dyDescent="0.5">
      <c r="A6" s="17" t="s">
        <v>214</v>
      </c>
      <c r="C6" s="15" t="s">
        <v>152</v>
      </c>
      <c r="E6" s="15" t="s">
        <v>221</v>
      </c>
    </row>
    <row r="7" spans="1:25" ht="22.5" x14ac:dyDescent="0.5">
      <c r="A7" s="15" t="s">
        <v>214</v>
      </c>
      <c r="C7" s="16" t="s">
        <v>140</v>
      </c>
      <c r="E7" s="16" t="s">
        <v>140</v>
      </c>
    </row>
    <row r="8" spans="1:25" x14ac:dyDescent="0.5">
      <c r="A8" s="1" t="s">
        <v>215</v>
      </c>
      <c r="C8" s="3">
        <v>0</v>
      </c>
      <c r="E8" s="3">
        <v>413012486</v>
      </c>
    </row>
    <row r="9" spans="1:25" ht="23.25" thickBot="1" x14ac:dyDescent="0.6">
      <c r="A9" s="2" t="s">
        <v>159</v>
      </c>
      <c r="C9" s="6">
        <v>0</v>
      </c>
      <c r="E9" s="6">
        <v>413012486</v>
      </c>
    </row>
    <row r="10" spans="1:25" ht="22.5" thickTop="1" x14ac:dyDescent="0.5"/>
    <row r="11" spans="1:25" x14ac:dyDescent="0.5">
      <c r="O11" s="1">
        <v>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5"/>
  <sheetViews>
    <sheetView rightToLeft="1" workbookViewId="0">
      <selection activeCell="AA61" sqref="AA61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8.7109375" style="1" customWidth="1"/>
    <col min="26" max="26" width="1" style="1" customWidth="1"/>
    <col min="27" max="27" width="18.28515625" style="1" customWidth="1"/>
    <col min="28" max="16384" width="9.140625" style="1"/>
  </cols>
  <sheetData>
    <row r="2" spans="1:2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7" ht="22.5" x14ac:dyDescent="0.5">
      <c r="A6" s="17" t="s">
        <v>3</v>
      </c>
      <c r="C6" s="15" t="s">
        <v>219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7" ht="22.5" x14ac:dyDescent="0.5">
      <c r="A7" s="17" t="s">
        <v>3</v>
      </c>
      <c r="C7" s="14" t="s">
        <v>7</v>
      </c>
      <c r="E7" s="14" t="s">
        <v>8</v>
      </c>
      <c r="G7" s="14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7" ht="22.5" x14ac:dyDescent="0.5">
      <c r="A8" s="15" t="s">
        <v>3</v>
      </c>
      <c r="C8" s="15" t="s">
        <v>7</v>
      </c>
      <c r="E8" s="15" t="s">
        <v>8</v>
      </c>
      <c r="G8" s="15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7" x14ac:dyDescent="0.5">
      <c r="A9" s="1" t="s">
        <v>15</v>
      </c>
      <c r="C9" s="3">
        <v>2000000</v>
      </c>
      <c r="E9" s="3">
        <v>11028937649</v>
      </c>
      <c r="G9" s="3">
        <v>26619900500</v>
      </c>
      <c r="I9" s="3">
        <v>0</v>
      </c>
      <c r="K9" s="3">
        <v>0</v>
      </c>
      <c r="M9" s="3">
        <v>0</v>
      </c>
      <c r="O9" s="3">
        <v>0</v>
      </c>
      <c r="Q9" s="3">
        <v>2000000</v>
      </c>
      <c r="S9" s="3">
        <v>18795</v>
      </c>
      <c r="U9" s="3">
        <v>11028937649</v>
      </c>
      <c r="W9" s="3">
        <v>37348954125</v>
      </c>
      <c r="Y9" s="7">
        <v>6.8187737433471601E-3</v>
      </c>
      <c r="AA9" s="3"/>
    </row>
    <row r="10" spans="1:27" x14ac:dyDescent="0.5">
      <c r="A10" s="1" t="s">
        <v>16</v>
      </c>
      <c r="C10" s="3">
        <v>90000000</v>
      </c>
      <c r="E10" s="3">
        <v>53099100514</v>
      </c>
      <c r="G10" s="3">
        <v>92152665000</v>
      </c>
      <c r="I10" s="3">
        <v>89900000</v>
      </c>
      <c r="K10" s="3">
        <v>150679387877</v>
      </c>
      <c r="M10" s="3">
        <v>0</v>
      </c>
      <c r="O10" s="3">
        <v>0</v>
      </c>
      <c r="Q10" s="3">
        <v>179900000</v>
      </c>
      <c r="S10" s="3">
        <v>1922</v>
      </c>
      <c r="U10" s="3">
        <v>203778488391</v>
      </c>
      <c r="W10" s="3">
        <v>343550563982.5</v>
      </c>
      <c r="Y10" s="7">
        <v>6.2721798242482377E-2</v>
      </c>
      <c r="AA10" s="3"/>
    </row>
    <row r="11" spans="1:27" x14ac:dyDescent="0.5">
      <c r="A11" s="1" t="s">
        <v>17</v>
      </c>
      <c r="C11" s="3">
        <v>60000000</v>
      </c>
      <c r="E11" s="3">
        <v>58028003188</v>
      </c>
      <c r="G11" s="3">
        <v>58226700000</v>
      </c>
      <c r="I11" s="3">
        <v>84300000</v>
      </c>
      <c r="K11" s="3">
        <v>117070410046</v>
      </c>
      <c r="M11" s="3">
        <v>0</v>
      </c>
      <c r="O11" s="3">
        <v>0</v>
      </c>
      <c r="Q11" s="3">
        <v>144300000</v>
      </c>
      <c r="S11" s="3">
        <v>1837</v>
      </c>
      <c r="U11" s="3">
        <v>175098413234</v>
      </c>
      <c r="W11" s="3">
        <v>263379280271.25</v>
      </c>
      <c r="Y11" s="7">
        <v>4.8084980233841348E-2</v>
      </c>
      <c r="AA11" s="3"/>
    </row>
    <row r="12" spans="1:27" x14ac:dyDescent="0.5">
      <c r="A12" s="1" t="s">
        <v>18</v>
      </c>
      <c r="C12" s="3">
        <v>1535287</v>
      </c>
      <c r="E12" s="3">
        <v>46999219215</v>
      </c>
      <c r="G12" s="3">
        <v>57738635171.561501</v>
      </c>
      <c r="I12" s="3">
        <v>1009849</v>
      </c>
      <c r="K12" s="3">
        <v>46251477967</v>
      </c>
      <c r="M12" s="3">
        <v>0</v>
      </c>
      <c r="O12" s="3">
        <v>0</v>
      </c>
      <c r="Q12" s="3">
        <v>2545136</v>
      </c>
      <c r="S12" s="3">
        <v>38831</v>
      </c>
      <c r="U12" s="3">
        <v>93250697182</v>
      </c>
      <c r="W12" s="3">
        <v>98196427512.297394</v>
      </c>
      <c r="Y12" s="7">
        <v>1.7927656538129264E-2</v>
      </c>
      <c r="AA12" s="3"/>
    </row>
    <row r="13" spans="1:27" x14ac:dyDescent="0.5">
      <c r="A13" s="1" t="s">
        <v>19</v>
      </c>
      <c r="C13" s="3">
        <v>3815000</v>
      </c>
      <c r="E13" s="3">
        <v>8961851792</v>
      </c>
      <c r="G13" s="3">
        <v>23796385821.25</v>
      </c>
      <c r="I13" s="3">
        <v>0</v>
      </c>
      <c r="K13" s="3">
        <v>0</v>
      </c>
      <c r="M13" s="3">
        <v>0</v>
      </c>
      <c r="O13" s="3">
        <v>0</v>
      </c>
      <c r="Q13" s="3">
        <v>3815000</v>
      </c>
      <c r="S13" s="3">
        <v>11736</v>
      </c>
      <c r="U13" s="3">
        <v>8961851792</v>
      </c>
      <c r="W13" s="3">
        <v>44485734163.5</v>
      </c>
      <c r="Y13" s="7">
        <v>8.1217309339474183E-3</v>
      </c>
      <c r="AA13" s="3"/>
    </row>
    <row r="14" spans="1:27" x14ac:dyDescent="0.5">
      <c r="A14" s="1" t="s">
        <v>20</v>
      </c>
      <c r="C14" s="3">
        <v>450708</v>
      </c>
      <c r="E14" s="3">
        <v>27201547447</v>
      </c>
      <c r="G14" s="3">
        <v>28564070208</v>
      </c>
      <c r="I14" s="3">
        <v>730225</v>
      </c>
      <c r="K14" s="3">
        <v>51627412728</v>
      </c>
      <c r="M14" s="3">
        <v>0</v>
      </c>
      <c r="O14" s="3">
        <v>0</v>
      </c>
      <c r="Q14" s="3">
        <v>1180933</v>
      </c>
      <c r="S14" s="3">
        <v>81188</v>
      </c>
      <c r="U14" s="3">
        <v>78828960175</v>
      </c>
      <c r="W14" s="3">
        <v>95262773368.359299</v>
      </c>
      <c r="Y14" s="7">
        <v>1.7392061249923943E-2</v>
      </c>
      <c r="AA14" s="3"/>
    </row>
    <row r="15" spans="1:27" x14ac:dyDescent="0.5">
      <c r="A15" s="1" t="s">
        <v>21</v>
      </c>
      <c r="C15" s="3">
        <v>2900000</v>
      </c>
      <c r="E15" s="3">
        <v>12759667080</v>
      </c>
      <c r="G15" s="3">
        <v>25044313725</v>
      </c>
      <c r="I15" s="3">
        <v>0</v>
      </c>
      <c r="K15" s="3">
        <v>0</v>
      </c>
      <c r="M15" s="3">
        <v>-800000</v>
      </c>
      <c r="O15" s="3">
        <v>8779339610</v>
      </c>
      <c r="Q15" s="3">
        <v>2100000</v>
      </c>
      <c r="S15" s="3">
        <v>11193</v>
      </c>
      <c r="U15" s="3">
        <v>9239758910</v>
      </c>
      <c r="W15" s="3">
        <v>23354572263.75</v>
      </c>
      <c r="Y15" s="7">
        <v>4.2638287435354623E-3</v>
      </c>
      <c r="AA15" s="3"/>
    </row>
    <row r="16" spans="1:27" x14ac:dyDescent="0.5">
      <c r="A16" s="1" t="s">
        <v>22</v>
      </c>
      <c r="C16" s="3">
        <v>327026</v>
      </c>
      <c r="E16" s="3">
        <v>15084206894</v>
      </c>
      <c r="G16" s="3">
        <v>26975663458.450001</v>
      </c>
      <c r="I16" s="3">
        <v>900000</v>
      </c>
      <c r="K16" s="3">
        <v>96199629819</v>
      </c>
      <c r="M16" s="3">
        <v>0</v>
      </c>
      <c r="O16" s="3">
        <v>0</v>
      </c>
      <c r="Q16" s="3">
        <v>1227026</v>
      </c>
      <c r="S16" s="3">
        <v>125500</v>
      </c>
      <c r="U16" s="3">
        <v>111283836713</v>
      </c>
      <c r="W16" s="3">
        <v>153004290819.76199</v>
      </c>
      <c r="Y16" s="7">
        <v>2.7933891732804875E-2</v>
      </c>
      <c r="AA16" s="3"/>
    </row>
    <row r="17" spans="1:27" x14ac:dyDescent="0.5">
      <c r="A17" s="1" t="s">
        <v>23</v>
      </c>
      <c r="C17" s="3">
        <v>1800000</v>
      </c>
      <c r="E17" s="3">
        <v>41202422314</v>
      </c>
      <c r="G17" s="3">
        <v>80973138600</v>
      </c>
      <c r="I17" s="3">
        <v>0</v>
      </c>
      <c r="K17" s="3">
        <v>0</v>
      </c>
      <c r="M17" s="3">
        <v>0</v>
      </c>
      <c r="O17" s="3">
        <v>0</v>
      </c>
      <c r="Q17" s="3">
        <v>1800000</v>
      </c>
      <c r="S17" s="3">
        <v>63100</v>
      </c>
      <c r="U17" s="3">
        <v>41202422314</v>
      </c>
      <c r="W17" s="3">
        <v>112851668250</v>
      </c>
      <c r="Y17" s="7">
        <v>2.0603254104000279E-2</v>
      </c>
      <c r="AA17" s="3"/>
    </row>
    <row r="18" spans="1:27" x14ac:dyDescent="0.5">
      <c r="A18" s="1" t="s">
        <v>24</v>
      </c>
      <c r="C18" s="3">
        <v>500000</v>
      </c>
      <c r="E18" s="3">
        <v>3877500000</v>
      </c>
      <c r="G18" s="3">
        <v>22229132000</v>
      </c>
      <c r="I18" s="3">
        <v>0</v>
      </c>
      <c r="K18" s="3">
        <v>0</v>
      </c>
      <c r="M18" s="3">
        <v>0</v>
      </c>
      <c r="O18" s="3">
        <v>0</v>
      </c>
      <c r="Q18" s="3">
        <v>500000</v>
      </c>
      <c r="S18" s="3">
        <v>57301</v>
      </c>
      <c r="U18" s="3">
        <v>3877500000</v>
      </c>
      <c r="W18" s="3">
        <v>28466778668.75</v>
      </c>
      <c r="Y18" s="7">
        <v>5.1971608708105297E-3</v>
      </c>
      <c r="AA18" s="3"/>
    </row>
    <row r="19" spans="1:27" x14ac:dyDescent="0.5">
      <c r="A19" s="1" t="s">
        <v>25</v>
      </c>
      <c r="C19" s="3">
        <v>497153</v>
      </c>
      <c r="E19" s="3">
        <v>31651436660</v>
      </c>
      <c r="G19" s="3">
        <v>43322906726</v>
      </c>
      <c r="I19" s="3">
        <v>0</v>
      </c>
      <c r="K19" s="3">
        <v>0</v>
      </c>
      <c r="M19" s="3">
        <v>0</v>
      </c>
      <c r="O19" s="3">
        <v>0</v>
      </c>
      <c r="Q19" s="3">
        <v>497153</v>
      </c>
      <c r="S19" s="3">
        <v>118002</v>
      </c>
      <c r="U19" s="3">
        <v>31651436660</v>
      </c>
      <c r="W19" s="3">
        <v>58288858683.737801</v>
      </c>
      <c r="Y19" s="7">
        <v>1.0641758208064532E-2</v>
      </c>
      <c r="AA19" s="3"/>
    </row>
    <row r="20" spans="1:27" x14ac:dyDescent="0.5">
      <c r="A20" s="1" t="s">
        <v>26</v>
      </c>
      <c r="C20" s="3">
        <v>1000000</v>
      </c>
      <c r="E20" s="3">
        <v>5292425482</v>
      </c>
      <c r="G20" s="3">
        <v>40504195750</v>
      </c>
      <c r="I20" s="3">
        <v>0</v>
      </c>
      <c r="K20" s="3">
        <v>0</v>
      </c>
      <c r="M20" s="3">
        <v>0</v>
      </c>
      <c r="O20" s="3">
        <v>0</v>
      </c>
      <c r="Q20" s="3">
        <v>1000000</v>
      </c>
      <c r="S20" s="3">
        <v>35193</v>
      </c>
      <c r="U20" s="3">
        <v>5292425482</v>
      </c>
      <c r="W20" s="3">
        <v>34967324887.5</v>
      </c>
      <c r="Y20" s="7">
        <v>6.3839612755950152E-3</v>
      </c>
      <c r="AA20" s="3"/>
    </row>
    <row r="21" spans="1:27" x14ac:dyDescent="0.5">
      <c r="A21" s="1" t="s">
        <v>27</v>
      </c>
      <c r="C21" s="3">
        <v>121173</v>
      </c>
      <c r="E21" s="3">
        <v>15338734459</v>
      </c>
      <c r="G21" s="3">
        <v>15172093232.019699</v>
      </c>
      <c r="I21" s="3">
        <v>260000</v>
      </c>
      <c r="K21" s="3">
        <v>44492576779</v>
      </c>
      <c r="M21" s="3">
        <v>0</v>
      </c>
      <c r="O21" s="3">
        <v>0</v>
      </c>
      <c r="Q21" s="3">
        <v>381173</v>
      </c>
      <c r="S21" s="3">
        <v>183250</v>
      </c>
      <c r="U21" s="3">
        <v>59831311238</v>
      </c>
      <c r="W21" s="3">
        <v>69402039431.196899</v>
      </c>
      <c r="Y21" s="7">
        <v>1.2670684234539853E-2</v>
      </c>
      <c r="AA21" s="3"/>
    </row>
    <row r="22" spans="1:27" x14ac:dyDescent="0.5">
      <c r="A22" s="1" t="s">
        <v>28</v>
      </c>
      <c r="C22" s="3">
        <v>300000</v>
      </c>
      <c r="E22" s="3">
        <v>10657220894</v>
      </c>
      <c r="G22" s="3">
        <v>20260515000</v>
      </c>
      <c r="I22" s="3">
        <v>1400000</v>
      </c>
      <c r="K22" s="3">
        <v>118372919387</v>
      </c>
      <c r="M22" s="3">
        <v>0</v>
      </c>
      <c r="O22" s="3">
        <v>0</v>
      </c>
      <c r="Q22" s="3">
        <v>1700000</v>
      </c>
      <c r="S22" s="3">
        <v>115800</v>
      </c>
      <c r="U22" s="3">
        <v>129030140281</v>
      </c>
      <c r="W22" s="3">
        <v>195597635250</v>
      </c>
      <c r="Y22" s="7">
        <v>3.5710130330282579E-2</v>
      </c>
      <c r="AA22" s="3"/>
    </row>
    <row r="23" spans="1:27" x14ac:dyDescent="0.5">
      <c r="A23" s="1" t="s">
        <v>29</v>
      </c>
      <c r="C23" s="3">
        <v>1100000</v>
      </c>
      <c r="E23" s="3">
        <v>6502383506</v>
      </c>
      <c r="G23" s="3">
        <v>31012748525</v>
      </c>
      <c r="I23" s="3">
        <v>400000</v>
      </c>
      <c r="K23" s="3">
        <v>11912498125</v>
      </c>
      <c r="M23" s="3">
        <v>0</v>
      </c>
      <c r="O23" s="3">
        <v>0</v>
      </c>
      <c r="Q23" s="3">
        <v>1500000</v>
      </c>
      <c r="S23" s="3">
        <v>32050</v>
      </c>
      <c r="U23" s="3">
        <v>18414881631</v>
      </c>
      <c r="W23" s="3">
        <v>47766719062.5</v>
      </c>
      <c r="Y23" s="7">
        <v>8.720738167369374E-3</v>
      </c>
      <c r="AA23" s="3"/>
    </row>
    <row r="24" spans="1:27" x14ac:dyDescent="0.5">
      <c r="A24" s="1" t="s">
        <v>30</v>
      </c>
      <c r="C24" s="3">
        <v>983217</v>
      </c>
      <c r="E24" s="3">
        <v>39540299666</v>
      </c>
      <c r="G24" s="3">
        <v>52357960987.428001</v>
      </c>
      <c r="I24" s="3">
        <v>0</v>
      </c>
      <c r="K24" s="3">
        <v>0</v>
      </c>
      <c r="M24" s="3">
        <v>0</v>
      </c>
      <c r="O24" s="3">
        <v>0</v>
      </c>
      <c r="Q24" s="3">
        <v>983217</v>
      </c>
      <c r="S24" s="3">
        <v>71503</v>
      </c>
      <c r="U24" s="3">
        <v>39540299666</v>
      </c>
      <c r="W24" s="3">
        <v>69852147386.969193</v>
      </c>
      <c r="Y24" s="7">
        <v>1.2752860145014342E-2</v>
      </c>
      <c r="AA24" s="3"/>
    </row>
    <row r="25" spans="1:27" x14ac:dyDescent="0.5">
      <c r="A25" s="1" t="s">
        <v>31</v>
      </c>
      <c r="C25" s="3">
        <v>800000</v>
      </c>
      <c r="E25" s="3">
        <v>3012310964</v>
      </c>
      <c r="G25" s="3">
        <v>5775138000</v>
      </c>
      <c r="I25" s="3">
        <v>0</v>
      </c>
      <c r="K25" s="3">
        <v>0</v>
      </c>
      <c r="M25" s="3">
        <v>0</v>
      </c>
      <c r="O25" s="3">
        <v>0</v>
      </c>
      <c r="Q25" s="3">
        <v>800000</v>
      </c>
      <c r="S25" s="3">
        <v>10515</v>
      </c>
      <c r="U25" s="3">
        <v>3012310964</v>
      </c>
      <c r="W25" s="3">
        <v>8358058050</v>
      </c>
      <c r="Y25" s="7">
        <v>1.5259251058535863E-3</v>
      </c>
      <c r="AA25" s="3"/>
    </row>
    <row r="26" spans="1:27" x14ac:dyDescent="0.5">
      <c r="A26" s="1" t="s">
        <v>32</v>
      </c>
      <c r="C26" s="3">
        <v>7200000</v>
      </c>
      <c r="E26" s="3">
        <v>20735999544</v>
      </c>
      <c r="G26" s="3">
        <v>64096902000</v>
      </c>
      <c r="I26" s="3">
        <v>0</v>
      </c>
      <c r="K26" s="3">
        <v>0</v>
      </c>
      <c r="M26" s="3">
        <v>0</v>
      </c>
      <c r="O26" s="3">
        <v>0</v>
      </c>
      <c r="Q26" s="3">
        <v>7200000</v>
      </c>
      <c r="S26" s="3">
        <v>13583</v>
      </c>
      <c r="U26" s="3">
        <v>20735999544</v>
      </c>
      <c r="W26" s="3">
        <v>97170472890</v>
      </c>
      <c r="Y26" s="7">
        <v>1.7740348684287529E-2</v>
      </c>
      <c r="AA26" s="3"/>
    </row>
    <row r="27" spans="1:27" x14ac:dyDescent="0.5">
      <c r="A27" s="1" t="s">
        <v>33</v>
      </c>
      <c r="C27" s="3">
        <v>10821109</v>
      </c>
      <c r="E27" s="3">
        <v>55422770633</v>
      </c>
      <c r="G27" s="3">
        <v>83881741749.792999</v>
      </c>
      <c r="I27" s="3">
        <v>3003978</v>
      </c>
      <c r="K27" s="3">
        <v>23579747469</v>
      </c>
      <c r="M27" s="3">
        <v>0</v>
      </c>
      <c r="O27" s="3">
        <v>0</v>
      </c>
      <c r="Q27" s="3">
        <v>13825087</v>
      </c>
      <c r="S27" s="3">
        <v>10550</v>
      </c>
      <c r="U27" s="3">
        <v>79002518102</v>
      </c>
      <c r="W27" s="3">
        <v>144919374792.41199</v>
      </c>
      <c r="Y27" s="7">
        <v>2.6457833984575737E-2</v>
      </c>
      <c r="AA27" s="3"/>
    </row>
    <row r="28" spans="1:27" x14ac:dyDescent="0.5">
      <c r="A28" s="1" t="s">
        <v>34</v>
      </c>
      <c r="C28" s="3">
        <v>4400785</v>
      </c>
      <c r="E28" s="3">
        <v>38787988633</v>
      </c>
      <c r="G28" s="3">
        <v>74436902951.296204</v>
      </c>
      <c r="I28" s="3">
        <v>0</v>
      </c>
      <c r="K28" s="3">
        <v>0</v>
      </c>
      <c r="M28" s="3">
        <v>0</v>
      </c>
      <c r="O28" s="3">
        <v>0</v>
      </c>
      <c r="Q28" s="3">
        <v>4400785</v>
      </c>
      <c r="S28" s="3">
        <v>24264</v>
      </c>
      <c r="U28" s="3">
        <v>38787988633</v>
      </c>
      <c r="W28" s="3">
        <v>106095916339.57401</v>
      </c>
      <c r="Y28" s="7">
        <v>1.9369860965621998E-2</v>
      </c>
      <c r="AA28" s="3"/>
    </row>
    <row r="29" spans="1:27" x14ac:dyDescent="0.5">
      <c r="A29" s="1" t="s">
        <v>35</v>
      </c>
      <c r="C29" s="3">
        <v>580000</v>
      </c>
      <c r="E29" s="3">
        <v>2353107767</v>
      </c>
      <c r="G29" s="3">
        <v>15507315000</v>
      </c>
      <c r="I29" s="3">
        <v>0</v>
      </c>
      <c r="K29" s="3">
        <v>0</v>
      </c>
      <c r="M29" s="3">
        <v>-580000</v>
      </c>
      <c r="O29" s="3">
        <v>17653239988</v>
      </c>
      <c r="Q29" s="3">
        <v>0</v>
      </c>
      <c r="S29" s="3">
        <v>0</v>
      </c>
      <c r="U29" s="3">
        <v>0</v>
      </c>
      <c r="W29" s="3">
        <v>0</v>
      </c>
      <c r="Y29" s="7">
        <v>0</v>
      </c>
      <c r="AA29" s="3"/>
    </row>
    <row r="30" spans="1:27" x14ac:dyDescent="0.5">
      <c r="A30" s="1" t="s">
        <v>36</v>
      </c>
      <c r="C30" s="3">
        <v>200000</v>
      </c>
      <c r="E30" s="3">
        <v>10173609827</v>
      </c>
      <c r="G30" s="3">
        <v>17537327500</v>
      </c>
      <c r="I30" s="3">
        <v>100000</v>
      </c>
      <c r="K30" s="3">
        <v>10092752492</v>
      </c>
      <c r="M30" s="3">
        <v>0</v>
      </c>
      <c r="O30" s="3">
        <v>0</v>
      </c>
      <c r="Q30" s="3">
        <v>300000</v>
      </c>
      <c r="S30" s="3">
        <v>101405</v>
      </c>
      <c r="U30" s="3">
        <v>20266362319</v>
      </c>
      <c r="W30" s="3">
        <v>30226422131.25</v>
      </c>
      <c r="Y30" s="7">
        <v>5.5184178088118025E-3</v>
      </c>
      <c r="AA30" s="3"/>
    </row>
    <row r="31" spans="1:27" x14ac:dyDescent="0.5">
      <c r="A31" s="1" t="s">
        <v>37</v>
      </c>
      <c r="C31" s="3">
        <v>2000000</v>
      </c>
      <c r="E31" s="3">
        <v>11383315871</v>
      </c>
      <c r="G31" s="3">
        <v>14758686000</v>
      </c>
      <c r="I31" s="3">
        <v>0</v>
      </c>
      <c r="K31" s="3">
        <v>0</v>
      </c>
      <c r="M31" s="3">
        <v>-2000000</v>
      </c>
      <c r="O31" s="3">
        <v>0</v>
      </c>
      <c r="Q31" s="3">
        <v>0</v>
      </c>
      <c r="S31" s="3">
        <v>0</v>
      </c>
      <c r="U31" s="3">
        <v>0</v>
      </c>
      <c r="W31" s="3">
        <v>0</v>
      </c>
      <c r="Y31" s="7">
        <v>0</v>
      </c>
      <c r="AA31" s="3"/>
    </row>
    <row r="32" spans="1:27" x14ac:dyDescent="0.5">
      <c r="A32" s="1" t="s">
        <v>38</v>
      </c>
      <c r="C32" s="3">
        <v>4800000</v>
      </c>
      <c r="E32" s="3">
        <v>10917517874</v>
      </c>
      <c r="G32" s="3">
        <v>33272400000</v>
      </c>
      <c r="I32" s="3">
        <v>0</v>
      </c>
      <c r="K32" s="3">
        <v>0</v>
      </c>
      <c r="M32" s="3">
        <v>0</v>
      </c>
      <c r="O32" s="3">
        <v>0</v>
      </c>
      <c r="Q32" s="3">
        <v>4800000</v>
      </c>
      <c r="S32" s="3">
        <v>8641</v>
      </c>
      <c r="U32" s="3">
        <v>10917517874</v>
      </c>
      <c r="W32" s="3">
        <v>41210830020</v>
      </c>
      <c r="Y32" s="7">
        <v>7.5238338600175977E-3</v>
      </c>
      <c r="AA32" s="3"/>
    </row>
    <row r="33" spans="1:27" x14ac:dyDescent="0.5">
      <c r="A33" s="1" t="s">
        <v>39</v>
      </c>
      <c r="C33" s="3">
        <v>5400000</v>
      </c>
      <c r="E33" s="3">
        <v>7339701017</v>
      </c>
      <c r="G33" s="3">
        <v>20175551550</v>
      </c>
      <c r="I33" s="3">
        <v>0</v>
      </c>
      <c r="K33" s="3">
        <v>0</v>
      </c>
      <c r="M33" s="3">
        <v>-5400000</v>
      </c>
      <c r="O33" s="3">
        <v>37756127169</v>
      </c>
      <c r="Q33" s="3">
        <v>0</v>
      </c>
      <c r="S33" s="3">
        <v>0</v>
      </c>
      <c r="U33" s="3">
        <v>0</v>
      </c>
      <c r="W33" s="3">
        <v>0</v>
      </c>
      <c r="Y33" s="7">
        <v>0</v>
      </c>
      <c r="AA33" s="3"/>
    </row>
    <row r="34" spans="1:27" x14ac:dyDescent="0.5">
      <c r="A34" s="1" t="s">
        <v>40</v>
      </c>
      <c r="C34" s="3">
        <v>4723827</v>
      </c>
      <c r="E34" s="3">
        <v>26017540762</v>
      </c>
      <c r="G34" s="3">
        <v>36332237156.987297</v>
      </c>
      <c r="I34" s="3">
        <v>1999591</v>
      </c>
      <c r="K34" s="3">
        <v>18453771767</v>
      </c>
      <c r="M34" s="3">
        <v>-200000</v>
      </c>
      <c r="O34" s="3">
        <v>1702611545</v>
      </c>
      <c r="Q34" s="3">
        <v>6523418</v>
      </c>
      <c r="S34" s="3">
        <v>9294</v>
      </c>
      <c r="U34" s="3">
        <v>43340873691</v>
      </c>
      <c r="W34" s="3">
        <v>60239865693.805</v>
      </c>
      <c r="Y34" s="7">
        <v>1.0997952261820583E-2</v>
      </c>
      <c r="AA34" s="3"/>
    </row>
    <row r="35" spans="1:27" x14ac:dyDescent="0.5">
      <c r="A35" s="1" t="s">
        <v>41</v>
      </c>
      <c r="C35" s="3">
        <v>8293430</v>
      </c>
      <c r="E35" s="3">
        <v>71654439028</v>
      </c>
      <c r="G35" s="3">
        <v>76647907013.647507</v>
      </c>
      <c r="I35" s="3">
        <v>100000</v>
      </c>
      <c r="K35" s="3">
        <v>977715525</v>
      </c>
      <c r="M35" s="3">
        <v>0</v>
      </c>
      <c r="O35" s="3">
        <v>0</v>
      </c>
      <c r="Q35" s="3">
        <v>8393430</v>
      </c>
      <c r="S35" s="3">
        <v>14999</v>
      </c>
      <c r="U35" s="3">
        <v>72632154553</v>
      </c>
      <c r="W35" s="3">
        <v>125085767344.745</v>
      </c>
      <c r="Y35" s="7">
        <v>2.2836825448503208E-2</v>
      </c>
      <c r="AA35" s="3"/>
    </row>
    <row r="36" spans="1:27" x14ac:dyDescent="0.5">
      <c r="A36" s="1" t="s">
        <v>42</v>
      </c>
      <c r="C36" s="3">
        <v>10653000</v>
      </c>
      <c r="E36" s="3">
        <v>128230598640</v>
      </c>
      <c r="G36" s="3">
        <v>169028762064.75</v>
      </c>
      <c r="I36" s="3">
        <v>0</v>
      </c>
      <c r="K36" s="3">
        <v>0</v>
      </c>
      <c r="M36" s="3">
        <v>-3650000</v>
      </c>
      <c r="O36" s="3">
        <v>91934988808</v>
      </c>
      <c r="Q36" s="3">
        <v>7003000</v>
      </c>
      <c r="S36" s="3">
        <v>21046</v>
      </c>
      <c r="U36" s="3">
        <v>84295398751</v>
      </c>
      <c r="W36" s="3">
        <v>146440030802.57501</v>
      </c>
      <c r="Y36" s="7">
        <v>2.6735459142165414E-2</v>
      </c>
      <c r="AA36" s="3"/>
    </row>
    <row r="37" spans="1:27" x14ac:dyDescent="0.5">
      <c r="A37" s="1" t="s">
        <v>43</v>
      </c>
      <c r="C37" s="3">
        <v>3013672</v>
      </c>
      <c r="E37" s="3">
        <v>39722839415</v>
      </c>
      <c r="G37" s="3">
        <v>74687793244.845993</v>
      </c>
      <c r="I37" s="3">
        <v>0</v>
      </c>
      <c r="K37" s="3">
        <v>0</v>
      </c>
      <c r="M37" s="3">
        <v>-3013672</v>
      </c>
      <c r="O37" s="3">
        <v>98534971619</v>
      </c>
      <c r="Q37" s="3">
        <v>0</v>
      </c>
      <c r="S37" s="3">
        <v>0</v>
      </c>
      <c r="U37" s="3">
        <v>0</v>
      </c>
      <c r="W37" s="3">
        <v>0</v>
      </c>
      <c r="Y37" s="7">
        <v>0</v>
      </c>
      <c r="AA37" s="3"/>
    </row>
    <row r="38" spans="1:27" x14ac:dyDescent="0.5">
      <c r="A38" s="1" t="s">
        <v>44</v>
      </c>
      <c r="C38" s="3">
        <v>2000000</v>
      </c>
      <c r="E38" s="3">
        <v>8712709302</v>
      </c>
      <c r="G38" s="3">
        <v>16042050000</v>
      </c>
      <c r="I38" s="3">
        <v>0</v>
      </c>
      <c r="K38" s="3">
        <v>0</v>
      </c>
      <c r="M38" s="3">
        <v>-2000000</v>
      </c>
      <c r="O38" s="3">
        <v>25262956286</v>
      </c>
      <c r="Q38" s="3">
        <v>0</v>
      </c>
      <c r="S38" s="3">
        <v>0</v>
      </c>
      <c r="U38" s="3">
        <v>0</v>
      </c>
      <c r="W38" s="3">
        <v>0</v>
      </c>
      <c r="Y38" s="7">
        <v>0</v>
      </c>
      <c r="AA38" s="3"/>
    </row>
    <row r="39" spans="1:27" x14ac:dyDescent="0.5">
      <c r="A39" s="1" t="s">
        <v>45</v>
      </c>
      <c r="C39" s="3">
        <v>5300000</v>
      </c>
      <c r="E39" s="3">
        <v>45662505680</v>
      </c>
      <c r="G39" s="3">
        <v>99718175000</v>
      </c>
      <c r="I39" s="3">
        <v>4533472</v>
      </c>
      <c r="K39" s="3">
        <v>108599927177</v>
      </c>
      <c r="M39" s="3">
        <v>0</v>
      </c>
      <c r="O39" s="3">
        <v>0</v>
      </c>
      <c r="Q39" s="3">
        <v>9833472</v>
      </c>
      <c r="S39" s="3">
        <v>24827</v>
      </c>
      <c r="U39" s="3">
        <v>154262432857</v>
      </c>
      <c r="W39" s="3">
        <v>242570089749.082</v>
      </c>
      <c r="Y39" s="7">
        <v>4.4285860143945983E-2</v>
      </c>
      <c r="AA39" s="3"/>
    </row>
    <row r="40" spans="1:27" x14ac:dyDescent="0.5">
      <c r="A40" s="1" t="s">
        <v>46</v>
      </c>
      <c r="C40" s="3">
        <v>5000000</v>
      </c>
      <c r="E40" s="3">
        <v>14555137807</v>
      </c>
      <c r="G40" s="3">
        <v>37688915000</v>
      </c>
      <c r="I40" s="3">
        <v>0</v>
      </c>
      <c r="K40" s="3">
        <v>0</v>
      </c>
      <c r="M40" s="3">
        <v>0</v>
      </c>
      <c r="O40" s="3">
        <v>0</v>
      </c>
      <c r="Q40" s="3">
        <v>5000000</v>
      </c>
      <c r="S40" s="3">
        <v>10622</v>
      </c>
      <c r="U40" s="3">
        <v>14555137807</v>
      </c>
      <c r="W40" s="3">
        <v>52769432125</v>
      </c>
      <c r="Y40" s="7">
        <v>9.6340801678416518E-3</v>
      </c>
      <c r="AA40" s="3"/>
    </row>
    <row r="41" spans="1:27" x14ac:dyDescent="0.5">
      <c r="A41" s="1" t="s">
        <v>47</v>
      </c>
      <c r="C41" s="3">
        <v>9700000</v>
      </c>
      <c r="E41" s="3">
        <v>38869563667</v>
      </c>
      <c r="G41" s="3">
        <v>80772018825</v>
      </c>
      <c r="I41" s="3">
        <v>0</v>
      </c>
      <c r="K41" s="3">
        <v>0</v>
      </c>
      <c r="M41" s="3">
        <v>0</v>
      </c>
      <c r="O41" s="3">
        <v>0</v>
      </c>
      <c r="Q41" s="3">
        <v>9700000</v>
      </c>
      <c r="S41" s="3">
        <v>12399</v>
      </c>
      <c r="U41" s="3">
        <v>38869563667</v>
      </c>
      <c r="W41" s="3">
        <v>119499066701.25</v>
      </c>
      <c r="Y41" s="7">
        <v>2.1816865223316998E-2</v>
      </c>
      <c r="AA41" s="3"/>
    </row>
    <row r="42" spans="1:27" x14ac:dyDescent="0.5">
      <c r="A42" s="1" t="s">
        <v>48</v>
      </c>
      <c r="C42" s="3">
        <v>5100000</v>
      </c>
      <c r="E42" s="3">
        <v>13202268520</v>
      </c>
      <c r="G42" s="3">
        <v>35351925000</v>
      </c>
      <c r="I42" s="3">
        <v>0</v>
      </c>
      <c r="K42" s="3">
        <v>0</v>
      </c>
      <c r="M42" s="3">
        <v>0</v>
      </c>
      <c r="O42" s="3">
        <v>0</v>
      </c>
      <c r="Q42" s="3">
        <v>5100000</v>
      </c>
      <c r="S42" s="3">
        <v>9000</v>
      </c>
      <c r="U42" s="3">
        <v>13202268520</v>
      </c>
      <c r="W42" s="3">
        <v>45605666250</v>
      </c>
      <c r="Y42" s="7">
        <v>8.3261961909985287E-3</v>
      </c>
      <c r="AA42" s="3"/>
    </row>
    <row r="43" spans="1:27" x14ac:dyDescent="0.5">
      <c r="A43" s="1" t="s">
        <v>49</v>
      </c>
      <c r="C43" s="3">
        <v>106530</v>
      </c>
      <c r="E43" s="3">
        <v>2514820684</v>
      </c>
      <c r="G43" s="3">
        <v>3742410511.77</v>
      </c>
      <c r="I43" s="3">
        <v>0</v>
      </c>
      <c r="K43" s="3">
        <v>0</v>
      </c>
      <c r="M43" s="3">
        <v>0</v>
      </c>
      <c r="O43" s="3">
        <v>0</v>
      </c>
      <c r="Q43" s="3">
        <v>106530</v>
      </c>
      <c r="S43" s="3">
        <v>48996</v>
      </c>
      <c r="U43" s="3">
        <v>2514820684</v>
      </c>
      <c r="W43" s="3">
        <v>5186073554.8695002</v>
      </c>
      <c r="Y43" s="7">
        <v>9.4681800375611498E-4</v>
      </c>
      <c r="AA43" s="3"/>
    </row>
    <row r="44" spans="1:27" x14ac:dyDescent="0.5">
      <c r="A44" s="1" t="s">
        <v>50</v>
      </c>
      <c r="C44" s="3">
        <v>160</v>
      </c>
      <c r="E44" s="3">
        <v>808909807</v>
      </c>
      <c r="G44" s="3">
        <v>1006835880</v>
      </c>
      <c r="I44" s="3">
        <v>0</v>
      </c>
      <c r="K44" s="3">
        <v>0</v>
      </c>
      <c r="M44" s="3">
        <v>0</v>
      </c>
      <c r="O44" s="3">
        <v>0</v>
      </c>
      <c r="Q44" s="3">
        <v>160</v>
      </c>
      <c r="S44" s="3">
        <v>6300600</v>
      </c>
      <c r="U44" s="3">
        <v>808909807</v>
      </c>
      <c r="W44" s="3">
        <v>1007780970</v>
      </c>
      <c r="Y44" s="7">
        <v>1.8398990221472319E-4</v>
      </c>
      <c r="AA44" s="3"/>
    </row>
    <row r="45" spans="1:27" x14ac:dyDescent="0.5">
      <c r="A45" s="1" t="s">
        <v>51</v>
      </c>
      <c r="C45" s="3">
        <v>1500</v>
      </c>
      <c r="E45" s="3">
        <v>7558255621</v>
      </c>
      <c r="G45" s="3">
        <v>9453168750</v>
      </c>
      <c r="I45" s="3">
        <v>0</v>
      </c>
      <c r="K45" s="3">
        <v>0</v>
      </c>
      <c r="M45" s="3">
        <v>0</v>
      </c>
      <c r="O45" s="3">
        <v>0</v>
      </c>
      <c r="Q45" s="3">
        <v>1500</v>
      </c>
      <c r="S45" s="3">
        <v>7620563</v>
      </c>
      <c r="U45" s="3">
        <v>7558255621</v>
      </c>
      <c r="W45" s="3">
        <v>11427272361.0938</v>
      </c>
      <c r="Y45" s="7">
        <v>2.0862695237226568E-3</v>
      </c>
      <c r="AA45" s="3"/>
    </row>
    <row r="46" spans="1:27" x14ac:dyDescent="0.5">
      <c r="A46" s="1" t="s">
        <v>52</v>
      </c>
      <c r="C46" s="3">
        <v>500</v>
      </c>
      <c r="E46" s="3">
        <v>2538465929</v>
      </c>
      <c r="G46" s="3">
        <v>3146062500</v>
      </c>
      <c r="I46" s="3">
        <v>0</v>
      </c>
      <c r="K46" s="3">
        <v>0</v>
      </c>
      <c r="M46" s="3">
        <v>0</v>
      </c>
      <c r="O46" s="3">
        <v>0</v>
      </c>
      <c r="Q46" s="3">
        <v>500</v>
      </c>
      <c r="S46" s="3">
        <v>7620563</v>
      </c>
      <c r="U46" s="3">
        <v>2538465929</v>
      </c>
      <c r="W46" s="3">
        <v>3809090787.03125</v>
      </c>
      <c r="Y46" s="7">
        <v>6.95423174574216E-4</v>
      </c>
      <c r="AA46" s="3"/>
    </row>
    <row r="47" spans="1:27" x14ac:dyDescent="0.5">
      <c r="A47" s="1" t="s">
        <v>53</v>
      </c>
      <c r="C47" s="3">
        <v>6460376</v>
      </c>
      <c r="E47" s="3">
        <v>49501131218</v>
      </c>
      <c r="G47" s="3">
        <v>65701167920.18</v>
      </c>
      <c r="I47" s="3">
        <v>1000000</v>
      </c>
      <c r="K47" s="3">
        <v>11876241360</v>
      </c>
      <c r="M47" s="3">
        <v>0</v>
      </c>
      <c r="O47" s="3">
        <v>0</v>
      </c>
      <c r="Q47" s="3">
        <v>7460376</v>
      </c>
      <c r="S47" s="3">
        <v>12590</v>
      </c>
      <c r="U47" s="3">
        <v>61377372578</v>
      </c>
      <c r="W47" s="3">
        <v>93323832506.751007</v>
      </c>
      <c r="Y47" s="7">
        <v>1.7038070104876384E-2</v>
      </c>
      <c r="AA47" s="3"/>
    </row>
    <row r="48" spans="1:27" x14ac:dyDescent="0.5">
      <c r="A48" s="1" t="s">
        <v>54</v>
      </c>
      <c r="C48" s="3">
        <v>4400000</v>
      </c>
      <c r="E48" s="3">
        <v>4906617840</v>
      </c>
      <c r="G48" s="3">
        <v>29493209900</v>
      </c>
      <c r="I48" s="3">
        <v>0</v>
      </c>
      <c r="K48" s="3">
        <v>0</v>
      </c>
      <c r="M48" s="3">
        <v>-4400000</v>
      </c>
      <c r="O48" s="3">
        <v>34716345006</v>
      </c>
      <c r="Q48" s="3">
        <v>0</v>
      </c>
      <c r="S48" s="3">
        <v>0</v>
      </c>
      <c r="U48" s="3">
        <v>0</v>
      </c>
      <c r="W48" s="3">
        <v>0</v>
      </c>
      <c r="Y48" s="7">
        <v>0</v>
      </c>
      <c r="AA48" s="3"/>
    </row>
    <row r="49" spans="1:27" x14ac:dyDescent="0.5">
      <c r="A49" s="1" t="s">
        <v>55</v>
      </c>
      <c r="C49" s="3">
        <v>1000000</v>
      </c>
      <c r="E49" s="3">
        <v>14326639341</v>
      </c>
      <c r="G49" s="3">
        <v>18198814500</v>
      </c>
      <c r="I49" s="3">
        <v>0</v>
      </c>
      <c r="K49" s="3">
        <v>0</v>
      </c>
      <c r="M49" s="3">
        <v>0</v>
      </c>
      <c r="O49" s="3">
        <v>0</v>
      </c>
      <c r="Q49" s="3">
        <v>1000000</v>
      </c>
      <c r="S49" s="3">
        <v>29973</v>
      </c>
      <c r="U49" s="3">
        <v>14326639341</v>
      </c>
      <c r="W49" s="3">
        <v>29780798137.5</v>
      </c>
      <c r="Y49" s="7">
        <v>5.4370605323049862E-3</v>
      </c>
      <c r="AA49" s="3"/>
    </row>
    <row r="50" spans="1:27" x14ac:dyDescent="0.5">
      <c r="A50" s="1" t="s">
        <v>56</v>
      </c>
      <c r="C50" s="3">
        <v>336091</v>
      </c>
      <c r="E50" s="3">
        <v>28516753484</v>
      </c>
      <c r="G50" s="3">
        <v>28155408310.4245</v>
      </c>
      <c r="I50" s="3">
        <v>180297</v>
      </c>
      <c r="K50" s="3">
        <v>18209495121</v>
      </c>
      <c r="M50" s="3">
        <v>0</v>
      </c>
      <c r="O50" s="3">
        <v>0</v>
      </c>
      <c r="Q50" s="3">
        <v>516388</v>
      </c>
      <c r="S50" s="3">
        <v>89500</v>
      </c>
      <c r="U50" s="3">
        <v>46726248605</v>
      </c>
      <c r="W50" s="3">
        <v>45920361244.525002</v>
      </c>
      <c r="Y50" s="7">
        <v>8.383649847094176E-3</v>
      </c>
      <c r="AA50" s="3"/>
    </row>
    <row r="51" spans="1:27" x14ac:dyDescent="0.5">
      <c r="A51" s="1" t="s">
        <v>57</v>
      </c>
      <c r="C51" s="3">
        <v>131387</v>
      </c>
      <c r="E51" s="3">
        <v>2626471588</v>
      </c>
      <c r="G51" s="3">
        <v>3388870376.4072499</v>
      </c>
      <c r="I51" s="3">
        <v>0</v>
      </c>
      <c r="K51" s="3">
        <v>0</v>
      </c>
      <c r="M51" s="3">
        <v>0</v>
      </c>
      <c r="O51" s="3">
        <v>0</v>
      </c>
      <c r="Q51" s="3">
        <v>131387</v>
      </c>
      <c r="S51" s="3">
        <v>31021</v>
      </c>
      <c r="U51" s="3">
        <v>2626471588</v>
      </c>
      <c r="W51" s="3">
        <v>4049620340.8356099</v>
      </c>
      <c r="Y51" s="7">
        <v>7.3933649542628089E-4</v>
      </c>
      <c r="AA51" s="3"/>
    </row>
    <row r="52" spans="1:27" x14ac:dyDescent="0.5">
      <c r="A52" s="1" t="s">
        <v>58</v>
      </c>
      <c r="C52" s="3">
        <v>3586539</v>
      </c>
      <c r="E52" s="3">
        <v>40391655627</v>
      </c>
      <c r="G52" s="3">
        <v>52989428051.669998</v>
      </c>
      <c r="I52" s="3">
        <v>8968489</v>
      </c>
      <c r="K52" s="3">
        <v>206461739502</v>
      </c>
      <c r="M52" s="3">
        <v>0</v>
      </c>
      <c r="O52" s="3">
        <v>0</v>
      </c>
      <c r="Q52" s="3">
        <v>12555028</v>
      </c>
      <c r="S52" s="3">
        <v>22908</v>
      </c>
      <c r="U52" s="3">
        <v>246853395129</v>
      </c>
      <c r="W52" s="3">
        <v>285766278570.61902</v>
      </c>
      <c r="Y52" s="7">
        <v>5.2172159641468069E-2</v>
      </c>
      <c r="AA52" s="3"/>
    </row>
    <row r="53" spans="1:27" x14ac:dyDescent="0.5">
      <c r="A53" s="1" t="s">
        <v>59</v>
      </c>
      <c r="C53" s="3">
        <v>2700000</v>
      </c>
      <c r="E53" s="3">
        <v>61446156097</v>
      </c>
      <c r="G53" s="3">
        <v>88231275000</v>
      </c>
      <c r="I53" s="3">
        <v>2796583</v>
      </c>
      <c r="K53" s="3">
        <v>108269923248</v>
      </c>
      <c r="M53" s="3">
        <v>0</v>
      </c>
      <c r="O53" s="3">
        <v>0</v>
      </c>
      <c r="Q53" s="3">
        <v>5496583</v>
      </c>
      <c r="S53" s="3">
        <v>39901</v>
      </c>
      <c r="U53" s="3">
        <v>169716079345</v>
      </c>
      <c r="W53" s="3">
        <v>217912774180.51001</v>
      </c>
      <c r="Y53" s="7">
        <v>3.9784190420673549E-2</v>
      </c>
      <c r="AA53" s="3"/>
    </row>
    <row r="54" spans="1:27" x14ac:dyDescent="0.5">
      <c r="A54" s="1" t="s">
        <v>60</v>
      </c>
      <c r="C54" s="3">
        <v>14772038</v>
      </c>
      <c r="E54" s="3">
        <v>26234800005</v>
      </c>
      <c r="G54" s="3">
        <v>88733512478.546997</v>
      </c>
      <c r="I54" s="3">
        <v>0</v>
      </c>
      <c r="K54" s="3">
        <v>0</v>
      </c>
      <c r="M54" s="3">
        <v>0</v>
      </c>
      <c r="O54" s="3">
        <v>0</v>
      </c>
      <c r="Q54" s="3">
        <v>14772038</v>
      </c>
      <c r="S54" s="3">
        <v>9268</v>
      </c>
      <c r="U54" s="3">
        <v>26234800005</v>
      </c>
      <c r="W54" s="3">
        <v>136029330455.02</v>
      </c>
      <c r="Y54" s="7">
        <v>2.4834784495636385E-2</v>
      </c>
      <c r="AA54" s="3"/>
    </row>
    <row r="55" spans="1:27" x14ac:dyDescent="0.5">
      <c r="A55" s="1" t="s">
        <v>61</v>
      </c>
      <c r="C55" s="3">
        <v>10954702</v>
      </c>
      <c r="E55" s="3">
        <v>32550613559</v>
      </c>
      <c r="G55" s="3">
        <v>63416786310.053001</v>
      </c>
      <c r="I55" s="3">
        <v>0</v>
      </c>
      <c r="K55" s="3">
        <v>0</v>
      </c>
      <c r="M55" s="3">
        <v>0</v>
      </c>
      <c r="O55" s="3">
        <v>0</v>
      </c>
      <c r="Q55" s="3">
        <v>10954702</v>
      </c>
      <c r="S55" s="3">
        <v>8417</v>
      </c>
      <c r="U55" s="3">
        <v>32550613559</v>
      </c>
      <c r="W55" s="3">
        <v>91614457511.318207</v>
      </c>
      <c r="Y55" s="7">
        <v>1.6725990647513764E-2</v>
      </c>
      <c r="AA55" s="3"/>
    </row>
    <row r="56" spans="1:27" x14ac:dyDescent="0.5">
      <c r="A56" s="1" t="s">
        <v>62</v>
      </c>
      <c r="C56" s="3">
        <v>200000</v>
      </c>
      <c r="E56" s="3">
        <v>2736137030</v>
      </c>
      <c r="G56" s="3">
        <v>2746161300</v>
      </c>
      <c r="I56" s="3">
        <v>0</v>
      </c>
      <c r="K56" s="3">
        <v>0</v>
      </c>
      <c r="M56" s="3">
        <v>0</v>
      </c>
      <c r="O56" s="3">
        <v>0</v>
      </c>
      <c r="Q56" s="3">
        <v>200000</v>
      </c>
      <c r="S56" s="3">
        <v>20828</v>
      </c>
      <c r="U56" s="3">
        <v>2736137030</v>
      </c>
      <c r="W56" s="3">
        <v>4138888090</v>
      </c>
      <c r="Y56" s="7">
        <v>7.5563404908983586E-4</v>
      </c>
      <c r="AA56" s="3"/>
    </row>
    <row r="57" spans="1:27" x14ac:dyDescent="0.5">
      <c r="A57" s="1" t="s">
        <v>63</v>
      </c>
      <c r="C57" s="3">
        <v>1856130</v>
      </c>
      <c r="E57" s="3">
        <v>15734995213</v>
      </c>
      <c r="G57" s="3">
        <v>18012720778.5</v>
      </c>
      <c r="I57" s="3">
        <v>0</v>
      </c>
      <c r="K57" s="3">
        <v>0</v>
      </c>
      <c r="M57" s="3">
        <v>0</v>
      </c>
      <c r="O57" s="3">
        <v>0</v>
      </c>
      <c r="Q57" s="3">
        <v>1856130</v>
      </c>
      <c r="S57" s="3">
        <v>16482</v>
      </c>
      <c r="U57" s="3">
        <v>15734995213</v>
      </c>
      <c r="W57" s="3">
        <v>30396558748.992699</v>
      </c>
      <c r="Y57" s="7">
        <v>5.549479538089765E-3</v>
      </c>
      <c r="AA57" s="3"/>
    </row>
    <row r="58" spans="1:27" x14ac:dyDescent="0.5">
      <c r="A58" s="1" t="s">
        <v>64</v>
      </c>
      <c r="C58" s="3">
        <v>3000000</v>
      </c>
      <c r="E58" s="3">
        <v>22043137734</v>
      </c>
      <c r="G58" s="3">
        <v>53532915000</v>
      </c>
      <c r="I58" s="3">
        <v>8913881</v>
      </c>
      <c r="K58" s="3">
        <v>213648449929</v>
      </c>
      <c r="M58" s="3">
        <v>0</v>
      </c>
      <c r="O58" s="3">
        <v>0</v>
      </c>
      <c r="Q58" s="3">
        <v>11913881</v>
      </c>
      <c r="S58" s="3">
        <v>23870</v>
      </c>
      <c r="U58" s="3">
        <v>235691587663</v>
      </c>
      <c r="W58" s="3">
        <v>282560724893.14899</v>
      </c>
      <c r="Y58" s="7">
        <v>5.1586923836051186E-2</v>
      </c>
      <c r="AA58" s="3"/>
    </row>
    <row r="59" spans="1:27" x14ac:dyDescent="0.5">
      <c r="A59" s="1" t="s">
        <v>65</v>
      </c>
      <c r="C59" s="3">
        <v>2342596</v>
      </c>
      <c r="E59" s="3">
        <v>13700152098</v>
      </c>
      <c r="G59" s="3">
        <v>21944888817.939999</v>
      </c>
      <c r="I59" s="3">
        <v>0</v>
      </c>
      <c r="K59" s="3">
        <v>0</v>
      </c>
      <c r="M59" s="3">
        <v>-2342596</v>
      </c>
      <c r="O59" s="3">
        <v>38712085740</v>
      </c>
      <c r="Q59" s="3">
        <v>0</v>
      </c>
      <c r="S59" s="3">
        <v>0</v>
      </c>
      <c r="U59" s="3">
        <v>0</v>
      </c>
      <c r="W59" s="3">
        <v>0</v>
      </c>
      <c r="Y59" s="7">
        <v>0</v>
      </c>
      <c r="AA59" s="3"/>
    </row>
    <row r="60" spans="1:27" x14ac:dyDescent="0.5">
      <c r="A60" s="1" t="s">
        <v>66</v>
      </c>
      <c r="C60" s="3">
        <v>452024</v>
      </c>
      <c r="E60" s="3">
        <v>7468632917</v>
      </c>
      <c r="G60" s="3">
        <v>17457053874</v>
      </c>
      <c r="I60" s="3">
        <v>0</v>
      </c>
      <c r="K60" s="3">
        <v>0</v>
      </c>
      <c r="M60" s="3">
        <v>0</v>
      </c>
      <c r="O60" s="3">
        <v>0</v>
      </c>
      <c r="Q60" s="3">
        <v>452024</v>
      </c>
      <c r="S60" s="3">
        <v>49215</v>
      </c>
      <c r="U60" s="3">
        <v>7468632917</v>
      </c>
      <c r="W60" s="3">
        <v>22103706369.061501</v>
      </c>
      <c r="Y60" s="7">
        <v>4.0354589881039125E-3</v>
      </c>
      <c r="AA60" s="3"/>
    </row>
    <row r="61" spans="1:27" x14ac:dyDescent="0.5">
      <c r="A61" s="1" t="s">
        <v>67</v>
      </c>
      <c r="C61" s="3">
        <v>3700000</v>
      </c>
      <c r="E61" s="3">
        <v>31919990532</v>
      </c>
      <c r="G61" s="3">
        <v>51588064000</v>
      </c>
      <c r="I61" s="3">
        <v>0</v>
      </c>
      <c r="K61" s="3">
        <v>0</v>
      </c>
      <c r="M61" s="3">
        <v>-3700000</v>
      </c>
      <c r="O61" s="3">
        <v>57194297013</v>
      </c>
      <c r="Q61" s="3">
        <v>0</v>
      </c>
      <c r="S61" s="3">
        <v>0</v>
      </c>
      <c r="U61" s="3">
        <v>0</v>
      </c>
      <c r="W61" s="3">
        <v>0</v>
      </c>
      <c r="Y61" s="7">
        <v>0</v>
      </c>
      <c r="AA61" s="3"/>
    </row>
    <row r="62" spans="1:27" x14ac:dyDescent="0.5">
      <c r="A62" s="1" t="s">
        <v>68</v>
      </c>
      <c r="C62" s="3">
        <v>9442928</v>
      </c>
      <c r="E62" s="3">
        <v>25960132850</v>
      </c>
      <c r="G62" s="3">
        <v>85672574299.223999</v>
      </c>
      <c r="I62" s="3">
        <v>0</v>
      </c>
      <c r="K62" s="3">
        <v>0</v>
      </c>
      <c r="M62" s="3">
        <v>0</v>
      </c>
      <c r="O62" s="3">
        <v>0</v>
      </c>
      <c r="Q62" s="3">
        <v>9442928</v>
      </c>
      <c r="S62" s="3">
        <v>13773</v>
      </c>
      <c r="U62" s="3">
        <v>25960132850</v>
      </c>
      <c r="W62" s="3">
        <v>129223453962.907</v>
      </c>
      <c r="Y62" s="7">
        <v>2.3592240145677727E-2</v>
      </c>
      <c r="AA62" s="3"/>
    </row>
    <row r="63" spans="1:27" x14ac:dyDescent="0.5">
      <c r="A63" s="1" t="s">
        <v>69</v>
      </c>
      <c r="C63" s="3">
        <v>900000</v>
      </c>
      <c r="E63" s="3">
        <v>17444230647</v>
      </c>
      <c r="G63" s="3">
        <v>40009763925</v>
      </c>
      <c r="I63" s="3">
        <v>0</v>
      </c>
      <c r="K63" s="3">
        <v>0</v>
      </c>
      <c r="M63" s="3">
        <v>-900000</v>
      </c>
      <c r="O63" s="3">
        <v>45025312332</v>
      </c>
      <c r="Q63" s="3">
        <v>0</v>
      </c>
      <c r="S63" s="3">
        <v>0</v>
      </c>
      <c r="U63" s="3">
        <v>0</v>
      </c>
      <c r="W63" s="3">
        <v>0</v>
      </c>
      <c r="Y63" s="7">
        <v>0</v>
      </c>
      <c r="AA63" s="3"/>
    </row>
    <row r="64" spans="1:27" x14ac:dyDescent="0.5">
      <c r="A64" s="1" t="s">
        <v>70</v>
      </c>
      <c r="C64" s="3">
        <v>8388834</v>
      </c>
      <c r="E64" s="3">
        <v>51068319263</v>
      </c>
      <c r="G64" s="3">
        <v>68765700865.442993</v>
      </c>
      <c r="I64" s="3">
        <v>0</v>
      </c>
      <c r="K64" s="3">
        <v>0</v>
      </c>
      <c r="M64" s="3">
        <v>-690259</v>
      </c>
      <c r="O64" s="3">
        <v>9886305389</v>
      </c>
      <c r="Q64" s="3">
        <v>7698575</v>
      </c>
      <c r="S64" s="3">
        <v>15109</v>
      </c>
      <c r="U64" s="3">
        <v>46866261272</v>
      </c>
      <c r="W64" s="3">
        <v>115571881976.959</v>
      </c>
      <c r="Y64" s="7">
        <v>2.1099881717068159E-2</v>
      </c>
      <c r="AA64" s="3"/>
    </row>
    <row r="65" spans="1:27" x14ac:dyDescent="0.5">
      <c r="A65" s="1" t="s">
        <v>71</v>
      </c>
      <c r="C65" s="3">
        <v>567741</v>
      </c>
      <c r="E65" s="3">
        <v>3166499606</v>
      </c>
      <c r="G65" s="3">
        <v>24675200503.2225</v>
      </c>
      <c r="I65" s="3">
        <v>0</v>
      </c>
      <c r="K65" s="3">
        <v>0</v>
      </c>
      <c r="M65" s="3">
        <v>0</v>
      </c>
      <c r="O65" s="3">
        <v>0</v>
      </c>
      <c r="Q65" s="3">
        <v>567741</v>
      </c>
      <c r="S65" s="3">
        <v>68657</v>
      </c>
      <c r="U65" s="3">
        <v>3166499606</v>
      </c>
      <c r="W65" s="3">
        <v>38729438474.020203</v>
      </c>
      <c r="Y65" s="7">
        <v>7.0708078538793163E-3</v>
      </c>
      <c r="AA65" s="3"/>
    </row>
    <row r="66" spans="1:27" x14ac:dyDescent="0.5">
      <c r="A66" s="1" t="s">
        <v>72</v>
      </c>
      <c r="C66" s="3">
        <v>0</v>
      </c>
      <c r="E66" s="3">
        <v>0</v>
      </c>
      <c r="G66" s="3">
        <v>0</v>
      </c>
      <c r="I66" s="3">
        <v>6188312</v>
      </c>
      <c r="K66" s="3">
        <v>155952746156</v>
      </c>
      <c r="M66" s="3">
        <v>0</v>
      </c>
      <c r="O66" s="3">
        <v>0</v>
      </c>
      <c r="Q66" s="3">
        <v>6188312</v>
      </c>
      <c r="S66" s="3">
        <v>25775</v>
      </c>
      <c r="U66" s="3">
        <v>155952746155</v>
      </c>
      <c r="W66" s="3">
        <v>158480924055.707</v>
      </c>
      <c r="Y66" s="7">
        <v>2.8933757024513476E-2</v>
      </c>
      <c r="AA66" s="3"/>
    </row>
    <row r="67" spans="1:27" x14ac:dyDescent="0.5">
      <c r="A67" s="1" t="s">
        <v>73</v>
      </c>
      <c r="C67" s="3">
        <v>0</v>
      </c>
      <c r="E67" s="3">
        <v>0</v>
      </c>
      <c r="G67" s="3">
        <v>0</v>
      </c>
      <c r="I67" s="3">
        <v>308518</v>
      </c>
      <c r="K67" s="3">
        <v>15728834465</v>
      </c>
      <c r="M67" s="3">
        <v>0</v>
      </c>
      <c r="O67" s="3">
        <v>0</v>
      </c>
      <c r="Q67" s="3">
        <v>308518</v>
      </c>
      <c r="S67" s="3">
        <v>52760</v>
      </c>
      <c r="U67" s="3">
        <v>15728834465</v>
      </c>
      <c r="W67" s="3">
        <v>16173030790.427</v>
      </c>
      <c r="Y67" s="7">
        <v>2.9526994875150015E-3</v>
      </c>
      <c r="AA67" s="3"/>
    </row>
    <row r="68" spans="1:27" x14ac:dyDescent="0.5">
      <c r="A68" s="1" t="s">
        <v>74</v>
      </c>
      <c r="C68" s="3">
        <v>0</v>
      </c>
      <c r="E68" s="3">
        <v>0</v>
      </c>
      <c r="G68" s="3">
        <v>0</v>
      </c>
      <c r="I68" s="3">
        <v>800000</v>
      </c>
      <c r="K68" s="3">
        <v>16850806047</v>
      </c>
      <c r="M68" s="3">
        <v>0</v>
      </c>
      <c r="O68" s="3">
        <v>0</v>
      </c>
      <c r="Q68" s="3">
        <v>800000</v>
      </c>
      <c r="S68" s="3">
        <v>25137</v>
      </c>
      <c r="U68" s="3">
        <v>16850806047</v>
      </c>
      <c r="W68" s="3">
        <v>19980647190</v>
      </c>
      <c r="Y68" s="7">
        <v>3.6478534841504137E-3</v>
      </c>
      <c r="AA68" s="3"/>
    </row>
    <row r="69" spans="1:27" x14ac:dyDescent="0.5">
      <c r="A69" s="1" t="s">
        <v>75</v>
      </c>
      <c r="C69" s="3">
        <v>0</v>
      </c>
      <c r="E69" s="3">
        <v>0</v>
      </c>
      <c r="G69" s="3">
        <v>0</v>
      </c>
      <c r="I69" s="3">
        <v>120000</v>
      </c>
      <c r="K69" s="3">
        <v>1502768579</v>
      </c>
      <c r="M69" s="3">
        <v>0</v>
      </c>
      <c r="O69" s="3">
        <v>0</v>
      </c>
      <c r="Q69" s="3">
        <v>120000</v>
      </c>
      <c r="S69" s="3">
        <v>13318</v>
      </c>
      <c r="U69" s="3">
        <v>1502768579</v>
      </c>
      <c r="W69" s="3">
        <v>1587911799</v>
      </c>
      <c r="Y69" s="7">
        <v>2.8990400227900235E-4</v>
      </c>
      <c r="AA69" s="3"/>
    </row>
    <row r="70" spans="1:27" x14ac:dyDescent="0.5">
      <c r="A70" s="1" t="s">
        <v>76</v>
      </c>
      <c r="C70" s="3">
        <v>0</v>
      </c>
      <c r="E70" s="3">
        <v>0</v>
      </c>
      <c r="G70" s="3">
        <v>0</v>
      </c>
      <c r="I70" s="3">
        <v>2035000</v>
      </c>
      <c r="K70" s="3">
        <v>0</v>
      </c>
      <c r="M70" s="3">
        <v>0</v>
      </c>
      <c r="O70" s="3">
        <v>0</v>
      </c>
      <c r="Q70" s="3">
        <v>2035000</v>
      </c>
      <c r="S70" s="3">
        <v>11700</v>
      </c>
      <c r="U70" s="3">
        <v>10012200000</v>
      </c>
      <c r="W70" s="3">
        <v>23656821581.25</v>
      </c>
      <c r="Y70" s="7">
        <v>4.3190102006444324E-3</v>
      </c>
      <c r="AA70" s="3"/>
    </row>
    <row r="71" spans="1:27" x14ac:dyDescent="0.5">
      <c r="A71" s="1" t="s">
        <v>77</v>
      </c>
      <c r="C71" s="3">
        <v>0</v>
      </c>
      <c r="E71" s="3">
        <v>0</v>
      </c>
      <c r="G71" s="3">
        <v>0</v>
      </c>
      <c r="I71" s="3">
        <v>152811</v>
      </c>
      <c r="K71" s="3">
        <v>12256619271</v>
      </c>
      <c r="M71" s="3">
        <v>-152811</v>
      </c>
      <c r="O71" s="3">
        <v>12970657617</v>
      </c>
      <c r="Q71" s="3">
        <v>0</v>
      </c>
      <c r="S71" s="3">
        <v>0</v>
      </c>
      <c r="U71" s="3">
        <v>0</v>
      </c>
      <c r="W71" s="3">
        <v>0</v>
      </c>
      <c r="Y71" s="7">
        <v>0</v>
      </c>
      <c r="AA71" s="3"/>
    </row>
    <row r="72" spans="1:27" x14ac:dyDescent="0.5">
      <c r="A72" s="1" t="s">
        <v>78</v>
      </c>
      <c r="C72" s="3">
        <v>0</v>
      </c>
      <c r="E72" s="3">
        <v>0</v>
      </c>
      <c r="G72" s="3">
        <v>0</v>
      </c>
      <c r="I72" s="3">
        <v>2000000</v>
      </c>
      <c r="K72" s="3">
        <v>0</v>
      </c>
      <c r="M72" s="3">
        <v>0</v>
      </c>
      <c r="O72" s="3">
        <v>0</v>
      </c>
      <c r="Q72" s="3">
        <v>2000000</v>
      </c>
      <c r="S72" s="3">
        <v>15352</v>
      </c>
      <c r="U72" s="3">
        <v>13383315869</v>
      </c>
      <c r="W72" s="3">
        <v>30507110600</v>
      </c>
      <c r="Y72" s="7">
        <v>5.569662916087556E-3</v>
      </c>
      <c r="AA72" s="3"/>
    </row>
    <row r="73" spans="1:27" x14ac:dyDescent="0.5">
      <c r="A73" s="1" t="s">
        <v>79</v>
      </c>
      <c r="C73" s="3">
        <v>0</v>
      </c>
      <c r="E73" s="3">
        <v>0</v>
      </c>
      <c r="G73" s="3">
        <v>0</v>
      </c>
      <c r="I73" s="3">
        <v>354727</v>
      </c>
      <c r="K73" s="3">
        <v>16156945032</v>
      </c>
      <c r="M73" s="3">
        <v>0</v>
      </c>
      <c r="O73" s="3">
        <v>0</v>
      </c>
      <c r="Q73" s="3">
        <v>354727</v>
      </c>
      <c r="S73" s="3">
        <v>58268</v>
      </c>
      <c r="U73" s="3">
        <v>16156945036</v>
      </c>
      <c r="W73" s="3">
        <v>20536691380.439098</v>
      </c>
      <c r="Y73" s="7">
        <v>3.7493701026136048E-3</v>
      </c>
      <c r="AA73" s="3"/>
    </row>
    <row r="74" spans="1:27" ht="22.5" thickBot="1" x14ac:dyDescent="0.55000000000000004">
      <c r="E74" s="6">
        <f>SUM(E9:E73)</f>
        <v>1399142400401</v>
      </c>
      <c r="G74" s="6">
        <f>SUM(G9:G73)</f>
        <v>2440724766613.4102</v>
      </c>
      <c r="K74" s="6">
        <f>SUM(K9:K73)</f>
        <v>1575224795868</v>
      </c>
      <c r="O74" s="6">
        <f>SUM(O9:O73)</f>
        <v>480129238122</v>
      </c>
      <c r="U74" s="6">
        <f>SUM(U9:U73)</f>
        <v>2795235823493</v>
      </c>
      <c r="W74" s="6">
        <f>SUM(W9:W73)</f>
        <v>4715442221548.7529</v>
      </c>
      <c r="Y74" s="9">
        <f>SUM(Y9:Y73)</f>
        <v>0.86089515387647342</v>
      </c>
    </row>
    <row r="75" spans="1:27" ht="22.5" thickTop="1" x14ac:dyDescent="0.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topLeftCell="F1" workbookViewId="0">
      <selection activeCell="AA27" sqref="AA27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1.71093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2.5" x14ac:dyDescent="0.5">
      <c r="A6" s="15" t="s">
        <v>81</v>
      </c>
      <c r="B6" s="15" t="s">
        <v>81</v>
      </c>
      <c r="C6" s="15" t="s">
        <v>81</v>
      </c>
      <c r="D6" s="15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5" t="s">
        <v>81</v>
      </c>
      <c r="L6" s="15" t="s">
        <v>81</v>
      </c>
      <c r="M6" s="15" t="s">
        <v>81</v>
      </c>
      <c r="O6" s="15" t="s">
        <v>219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2.5" x14ac:dyDescent="0.5">
      <c r="A7" s="14" t="s">
        <v>82</v>
      </c>
      <c r="C7" s="14" t="s">
        <v>83</v>
      </c>
      <c r="E7" s="14" t="s">
        <v>84</v>
      </c>
      <c r="G7" s="14" t="s">
        <v>85</v>
      </c>
      <c r="I7" s="14" t="s">
        <v>86</v>
      </c>
      <c r="K7" s="14" t="s">
        <v>87</v>
      </c>
      <c r="M7" s="14" t="s">
        <v>80</v>
      </c>
      <c r="O7" s="14" t="s">
        <v>7</v>
      </c>
      <c r="Q7" s="14" t="s">
        <v>8</v>
      </c>
      <c r="S7" s="14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4" t="s">
        <v>7</v>
      </c>
      <c r="AE7" s="14" t="s">
        <v>88</v>
      </c>
      <c r="AG7" s="14" t="s">
        <v>8</v>
      </c>
      <c r="AI7" s="14" t="s">
        <v>9</v>
      </c>
      <c r="AK7" s="14" t="s">
        <v>13</v>
      </c>
    </row>
    <row r="8" spans="1:37" ht="22.5" x14ac:dyDescent="0.5">
      <c r="A8" s="15" t="s">
        <v>82</v>
      </c>
      <c r="C8" s="15" t="s">
        <v>83</v>
      </c>
      <c r="E8" s="15" t="s">
        <v>84</v>
      </c>
      <c r="G8" s="15" t="s">
        <v>85</v>
      </c>
      <c r="I8" s="15" t="s">
        <v>86</v>
      </c>
      <c r="K8" s="15" t="s">
        <v>87</v>
      </c>
      <c r="M8" s="15" t="s">
        <v>80</v>
      </c>
      <c r="O8" s="15" t="s">
        <v>7</v>
      </c>
      <c r="Q8" s="15" t="s">
        <v>8</v>
      </c>
      <c r="S8" s="15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5" t="s">
        <v>7</v>
      </c>
      <c r="AE8" s="15" t="s">
        <v>88</v>
      </c>
      <c r="AG8" s="15" t="s">
        <v>8</v>
      </c>
      <c r="AI8" s="15" t="s">
        <v>9</v>
      </c>
      <c r="AK8" s="15" t="s">
        <v>13</v>
      </c>
    </row>
    <row r="9" spans="1:37" x14ac:dyDescent="0.5">
      <c r="A9" s="1" t="s">
        <v>89</v>
      </c>
      <c r="C9" s="1" t="s">
        <v>90</v>
      </c>
      <c r="E9" s="1" t="s">
        <v>90</v>
      </c>
      <c r="G9" s="1" t="s">
        <v>91</v>
      </c>
      <c r="I9" s="1" t="s">
        <v>92</v>
      </c>
      <c r="K9" s="3">
        <v>20</v>
      </c>
      <c r="M9" s="3">
        <v>20</v>
      </c>
      <c r="O9" s="3">
        <v>6250</v>
      </c>
      <c r="Q9" s="3">
        <v>6254531250</v>
      </c>
      <c r="S9" s="3">
        <v>6184238174</v>
      </c>
      <c r="U9" s="3">
        <v>0</v>
      </c>
      <c r="W9" s="3">
        <v>0</v>
      </c>
      <c r="Y9" s="3">
        <v>0</v>
      </c>
      <c r="AA9" s="3">
        <v>0</v>
      </c>
      <c r="AC9" s="3">
        <v>6250</v>
      </c>
      <c r="AE9" s="3">
        <v>1020000</v>
      </c>
      <c r="AG9" s="3">
        <v>6254531250</v>
      </c>
      <c r="AI9" s="3">
        <v>6373844531</v>
      </c>
      <c r="AK9" s="7">
        <v>1.1636685618210654E-3</v>
      </c>
    </row>
    <row r="10" spans="1:37" x14ac:dyDescent="0.5">
      <c r="A10" s="1" t="s">
        <v>93</v>
      </c>
      <c r="C10" s="1" t="s">
        <v>90</v>
      </c>
      <c r="E10" s="1" t="s">
        <v>90</v>
      </c>
      <c r="G10" s="1" t="s">
        <v>94</v>
      </c>
      <c r="I10" s="1" t="s">
        <v>95</v>
      </c>
      <c r="K10" s="3">
        <v>0</v>
      </c>
      <c r="M10" s="3">
        <v>0</v>
      </c>
      <c r="O10" s="3">
        <v>25666</v>
      </c>
      <c r="Q10" s="3">
        <v>20128033481</v>
      </c>
      <c r="S10" s="3">
        <v>21261688092</v>
      </c>
      <c r="U10" s="3">
        <v>0</v>
      </c>
      <c r="W10" s="3">
        <v>0</v>
      </c>
      <c r="Y10" s="3">
        <v>0</v>
      </c>
      <c r="AA10" s="3">
        <v>0</v>
      </c>
      <c r="AC10" s="3">
        <v>25666</v>
      </c>
      <c r="AE10" s="3">
        <v>855536</v>
      </c>
      <c r="AG10" s="3">
        <v>20128033481</v>
      </c>
      <c r="AI10" s="3">
        <v>21954207054</v>
      </c>
      <c r="AK10" s="7">
        <v>4.0081649974669058E-3</v>
      </c>
    </row>
    <row r="11" spans="1:37" x14ac:dyDescent="0.5">
      <c r="A11" s="1" t="s">
        <v>96</v>
      </c>
      <c r="C11" s="1" t="s">
        <v>90</v>
      </c>
      <c r="E11" s="1" t="s">
        <v>90</v>
      </c>
      <c r="G11" s="1" t="s">
        <v>97</v>
      </c>
      <c r="I11" s="1" t="s">
        <v>98</v>
      </c>
      <c r="K11" s="3">
        <v>0</v>
      </c>
      <c r="M11" s="3">
        <v>0</v>
      </c>
      <c r="O11" s="3">
        <v>20981</v>
      </c>
      <c r="Q11" s="3">
        <v>19557069254</v>
      </c>
      <c r="S11" s="3">
        <v>20130972997</v>
      </c>
      <c r="U11" s="3">
        <v>0</v>
      </c>
      <c r="W11" s="3">
        <v>0</v>
      </c>
      <c r="Y11" s="3">
        <v>0</v>
      </c>
      <c r="AA11" s="3">
        <v>0</v>
      </c>
      <c r="AC11" s="3">
        <v>20981</v>
      </c>
      <c r="AE11" s="3">
        <v>980006</v>
      </c>
      <c r="AG11" s="3">
        <v>19557069254</v>
      </c>
      <c r="AI11" s="3">
        <v>20557779113</v>
      </c>
      <c r="AK11" s="7">
        <v>3.7532200759384741E-3</v>
      </c>
    </row>
    <row r="12" spans="1:37" x14ac:dyDescent="0.5">
      <c r="A12" s="1" t="s">
        <v>99</v>
      </c>
      <c r="C12" s="1" t="s">
        <v>90</v>
      </c>
      <c r="E12" s="1" t="s">
        <v>90</v>
      </c>
      <c r="G12" s="1" t="s">
        <v>100</v>
      </c>
      <c r="I12" s="1" t="s">
        <v>101</v>
      </c>
      <c r="K12" s="3">
        <v>0</v>
      </c>
      <c r="M12" s="3">
        <v>0</v>
      </c>
      <c r="O12" s="3">
        <v>2211</v>
      </c>
      <c r="Q12" s="3">
        <v>1747111897</v>
      </c>
      <c r="S12" s="3">
        <v>1836274055</v>
      </c>
      <c r="U12" s="3">
        <v>0</v>
      </c>
      <c r="W12" s="3">
        <v>0</v>
      </c>
      <c r="Y12" s="3">
        <v>0</v>
      </c>
      <c r="AA12" s="3">
        <v>0</v>
      </c>
      <c r="AC12" s="3">
        <v>2211</v>
      </c>
      <c r="AE12" s="3">
        <v>862500</v>
      </c>
      <c r="AG12" s="3">
        <v>1747111897</v>
      </c>
      <c r="AI12" s="3">
        <v>1906641858</v>
      </c>
      <c r="AK12" s="7">
        <v>3.4809433741531966E-4</v>
      </c>
    </row>
    <row r="13" spans="1:37" x14ac:dyDescent="0.5">
      <c r="A13" s="1" t="s">
        <v>102</v>
      </c>
      <c r="C13" s="1" t="s">
        <v>90</v>
      </c>
      <c r="E13" s="1" t="s">
        <v>90</v>
      </c>
      <c r="G13" s="1" t="s">
        <v>103</v>
      </c>
      <c r="I13" s="1" t="s">
        <v>104</v>
      </c>
      <c r="K13" s="3">
        <v>0</v>
      </c>
      <c r="M13" s="3">
        <v>0</v>
      </c>
      <c r="O13" s="3">
        <v>7339</v>
      </c>
      <c r="Q13" s="3">
        <v>5693072322</v>
      </c>
      <c r="S13" s="3">
        <v>5957954339</v>
      </c>
      <c r="U13" s="3">
        <v>0</v>
      </c>
      <c r="W13" s="3">
        <v>0</v>
      </c>
      <c r="Y13" s="3">
        <v>0</v>
      </c>
      <c r="AA13" s="3">
        <v>0</v>
      </c>
      <c r="AC13" s="3">
        <v>7339</v>
      </c>
      <c r="AE13" s="3">
        <v>855000</v>
      </c>
      <c r="AG13" s="3">
        <v>5693072322</v>
      </c>
      <c r="AI13" s="3">
        <v>6273707684</v>
      </c>
      <c r="AK13" s="7">
        <v>1.1453866441861048E-3</v>
      </c>
    </row>
    <row r="14" spans="1:37" x14ac:dyDescent="0.5">
      <c r="A14" s="1" t="s">
        <v>105</v>
      </c>
      <c r="C14" s="1" t="s">
        <v>90</v>
      </c>
      <c r="E14" s="1" t="s">
        <v>90</v>
      </c>
      <c r="G14" s="1" t="s">
        <v>106</v>
      </c>
      <c r="I14" s="1" t="s">
        <v>107</v>
      </c>
      <c r="K14" s="3">
        <v>0</v>
      </c>
      <c r="M14" s="3">
        <v>0</v>
      </c>
      <c r="O14" s="3">
        <v>1418</v>
      </c>
      <c r="Q14" s="3">
        <v>1274287187</v>
      </c>
      <c r="S14" s="3">
        <v>1321605486</v>
      </c>
      <c r="U14" s="3">
        <v>0</v>
      </c>
      <c r="W14" s="3">
        <v>0</v>
      </c>
      <c r="Y14" s="3">
        <v>0</v>
      </c>
      <c r="AA14" s="3">
        <v>0</v>
      </c>
      <c r="AC14" s="3">
        <v>1418</v>
      </c>
      <c r="AE14" s="3">
        <v>956593</v>
      </c>
      <c r="AG14" s="3">
        <v>1274287187</v>
      </c>
      <c r="AI14" s="3">
        <v>1356203017</v>
      </c>
      <c r="AK14" s="7">
        <v>2.4760108387553951E-4</v>
      </c>
    </row>
    <row r="15" spans="1:37" x14ac:dyDescent="0.5">
      <c r="A15" s="1" t="s">
        <v>108</v>
      </c>
      <c r="C15" s="1" t="s">
        <v>90</v>
      </c>
      <c r="E15" s="1" t="s">
        <v>90</v>
      </c>
      <c r="G15" s="1" t="s">
        <v>109</v>
      </c>
      <c r="I15" s="1" t="s">
        <v>110</v>
      </c>
      <c r="K15" s="3">
        <v>0</v>
      </c>
      <c r="M15" s="3">
        <v>0</v>
      </c>
      <c r="O15" s="3">
        <v>30224</v>
      </c>
      <c r="Q15" s="3">
        <v>27996158629</v>
      </c>
      <c r="S15" s="3">
        <v>28906085818</v>
      </c>
      <c r="U15" s="3">
        <v>0</v>
      </c>
      <c r="W15" s="3">
        <v>0</v>
      </c>
      <c r="Y15" s="3">
        <v>0</v>
      </c>
      <c r="AA15" s="3">
        <v>0</v>
      </c>
      <c r="AC15" s="3">
        <v>30224</v>
      </c>
      <c r="AE15" s="3">
        <v>977201</v>
      </c>
      <c r="AG15" s="3">
        <v>27996158629</v>
      </c>
      <c r="AI15" s="3">
        <v>29529569819</v>
      </c>
      <c r="AK15" s="7">
        <v>5.3911939450897268E-3</v>
      </c>
    </row>
    <row r="16" spans="1:37" x14ac:dyDescent="0.5">
      <c r="A16" s="1" t="s">
        <v>111</v>
      </c>
      <c r="C16" s="1" t="s">
        <v>90</v>
      </c>
      <c r="E16" s="1" t="s">
        <v>90</v>
      </c>
      <c r="G16" s="1" t="s">
        <v>112</v>
      </c>
      <c r="I16" s="1" t="s">
        <v>113</v>
      </c>
      <c r="K16" s="3">
        <v>0</v>
      </c>
      <c r="M16" s="3">
        <v>0</v>
      </c>
      <c r="O16" s="3">
        <v>147820</v>
      </c>
      <c r="Q16" s="3">
        <v>132708090827</v>
      </c>
      <c r="S16" s="3">
        <v>136279857419</v>
      </c>
      <c r="U16" s="3">
        <v>0</v>
      </c>
      <c r="W16" s="3">
        <v>0</v>
      </c>
      <c r="Y16" s="3">
        <v>0</v>
      </c>
      <c r="AA16" s="3">
        <v>0</v>
      </c>
      <c r="AC16" s="3">
        <v>147820</v>
      </c>
      <c r="AE16" s="3">
        <v>947105</v>
      </c>
      <c r="AG16" s="3">
        <v>132708090827</v>
      </c>
      <c r="AI16" s="3">
        <v>139975685907</v>
      </c>
      <c r="AK16" s="7">
        <v>2.5555267988904114E-2</v>
      </c>
    </row>
    <row r="17" spans="1:37" x14ac:dyDescent="0.5">
      <c r="A17" s="1" t="s">
        <v>114</v>
      </c>
      <c r="C17" s="1" t="s">
        <v>90</v>
      </c>
      <c r="E17" s="1" t="s">
        <v>90</v>
      </c>
      <c r="G17" s="1" t="s">
        <v>115</v>
      </c>
      <c r="I17" s="1" t="s">
        <v>116</v>
      </c>
      <c r="K17" s="3">
        <v>0</v>
      </c>
      <c r="M17" s="3">
        <v>0</v>
      </c>
      <c r="O17" s="3">
        <v>3434</v>
      </c>
      <c r="Q17" s="3">
        <v>3173964842</v>
      </c>
      <c r="S17" s="3">
        <v>3252728660</v>
      </c>
      <c r="U17" s="3">
        <v>0</v>
      </c>
      <c r="W17" s="3">
        <v>0</v>
      </c>
      <c r="Y17" s="3">
        <v>0</v>
      </c>
      <c r="AA17" s="3">
        <v>0</v>
      </c>
      <c r="AC17" s="3">
        <v>3434</v>
      </c>
      <c r="AE17" s="3">
        <v>969201</v>
      </c>
      <c r="AG17" s="3">
        <v>3173964842</v>
      </c>
      <c r="AI17" s="3">
        <v>3327632991</v>
      </c>
      <c r="AK17" s="7">
        <v>6.0752374458963724E-4</v>
      </c>
    </row>
    <row r="18" spans="1:37" x14ac:dyDescent="0.5">
      <c r="A18" s="1" t="s">
        <v>117</v>
      </c>
      <c r="C18" s="1" t="s">
        <v>90</v>
      </c>
      <c r="E18" s="1" t="s">
        <v>90</v>
      </c>
      <c r="G18" s="1" t="s">
        <v>118</v>
      </c>
      <c r="I18" s="1" t="s">
        <v>119</v>
      </c>
      <c r="K18" s="3">
        <v>0</v>
      </c>
      <c r="M18" s="3">
        <v>0</v>
      </c>
      <c r="O18" s="3">
        <v>67743</v>
      </c>
      <c r="Q18" s="3">
        <v>57826899407</v>
      </c>
      <c r="S18" s="3">
        <v>59891759762</v>
      </c>
      <c r="U18" s="3">
        <v>0</v>
      </c>
      <c r="W18" s="3">
        <v>0</v>
      </c>
      <c r="Y18" s="3">
        <v>0</v>
      </c>
      <c r="AA18" s="3">
        <v>0</v>
      </c>
      <c r="AC18" s="3">
        <v>67743</v>
      </c>
      <c r="AE18" s="3">
        <v>913645</v>
      </c>
      <c r="AG18" s="3">
        <v>57826899407</v>
      </c>
      <c r="AI18" s="3">
        <v>61881835119</v>
      </c>
      <c r="AK18" s="7">
        <v>1.1297725529003027E-2</v>
      </c>
    </row>
    <row r="19" spans="1:37" x14ac:dyDescent="0.5">
      <c r="A19" s="1" t="s">
        <v>120</v>
      </c>
      <c r="C19" s="1" t="s">
        <v>90</v>
      </c>
      <c r="E19" s="1" t="s">
        <v>90</v>
      </c>
      <c r="G19" s="1" t="s">
        <v>121</v>
      </c>
      <c r="I19" s="1" t="s">
        <v>122</v>
      </c>
      <c r="K19" s="3">
        <v>0</v>
      </c>
      <c r="M19" s="3">
        <v>0</v>
      </c>
      <c r="O19" s="3">
        <v>7035</v>
      </c>
      <c r="Q19" s="3">
        <v>5468080497</v>
      </c>
      <c r="S19" s="3">
        <v>5700904130</v>
      </c>
      <c r="U19" s="3">
        <v>0</v>
      </c>
      <c r="W19" s="3">
        <v>0</v>
      </c>
      <c r="Y19" s="3">
        <v>0</v>
      </c>
      <c r="AA19" s="3">
        <v>0</v>
      </c>
      <c r="AC19" s="3">
        <v>7035</v>
      </c>
      <c r="AE19" s="3">
        <v>853000</v>
      </c>
      <c r="AG19" s="3">
        <v>5468080497</v>
      </c>
      <c r="AI19" s="3">
        <v>5999767345</v>
      </c>
      <c r="AK19" s="7">
        <v>1.0953735384759641E-3</v>
      </c>
    </row>
    <row r="20" spans="1:37" x14ac:dyDescent="0.5">
      <c r="A20" s="1" t="s">
        <v>123</v>
      </c>
      <c r="C20" s="1" t="s">
        <v>90</v>
      </c>
      <c r="E20" s="1" t="s">
        <v>90</v>
      </c>
      <c r="G20" s="1" t="s">
        <v>124</v>
      </c>
      <c r="I20" s="1" t="s">
        <v>125</v>
      </c>
      <c r="K20" s="3">
        <v>0</v>
      </c>
      <c r="M20" s="3">
        <v>0</v>
      </c>
      <c r="O20" s="3">
        <v>16461</v>
      </c>
      <c r="Q20" s="3">
        <v>12825839009</v>
      </c>
      <c r="S20" s="3">
        <v>13406761712</v>
      </c>
      <c r="U20" s="3">
        <v>0</v>
      </c>
      <c r="W20" s="3">
        <v>0</v>
      </c>
      <c r="Y20" s="3">
        <v>0</v>
      </c>
      <c r="AA20" s="3">
        <v>0</v>
      </c>
      <c r="AC20" s="3">
        <v>16461</v>
      </c>
      <c r="AE20" s="3">
        <v>853700</v>
      </c>
      <c r="AG20" s="3">
        <v>12825839009</v>
      </c>
      <c r="AI20" s="3">
        <v>14050208638</v>
      </c>
      <c r="AK20" s="7">
        <v>2.5651372573567044E-3</v>
      </c>
    </row>
    <row r="21" spans="1:37" x14ac:dyDescent="0.5">
      <c r="A21" s="1" t="s">
        <v>126</v>
      </c>
      <c r="C21" s="1" t="s">
        <v>90</v>
      </c>
      <c r="E21" s="1" t="s">
        <v>90</v>
      </c>
      <c r="G21" s="1" t="s">
        <v>127</v>
      </c>
      <c r="I21" s="1" t="s">
        <v>98</v>
      </c>
      <c r="K21" s="3">
        <v>0</v>
      </c>
      <c r="M21" s="3">
        <v>0</v>
      </c>
      <c r="O21" s="3">
        <v>76441</v>
      </c>
      <c r="Q21" s="3">
        <v>71128887754</v>
      </c>
      <c r="S21" s="3">
        <v>73345434180</v>
      </c>
      <c r="U21" s="3">
        <v>0</v>
      </c>
      <c r="W21" s="3">
        <v>0</v>
      </c>
      <c r="Y21" s="3">
        <v>0</v>
      </c>
      <c r="AA21" s="3">
        <v>0</v>
      </c>
      <c r="AC21" s="3">
        <v>76441</v>
      </c>
      <c r="AE21" s="3">
        <v>980006</v>
      </c>
      <c r="AG21" s="3">
        <v>71128887754</v>
      </c>
      <c r="AI21" s="3">
        <v>74899060730</v>
      </c>
      <c r="AK21" s="7">
        <v>1.3674271761340477E-2</v>
      </c>
    </row>
    <row r="22" spans="1:37" x14ac:dyDescent="0.5">
      <c r="A22" s="1" t="s">
        <v>128</v>
      </c>
      <c r="C22" s="1" t="s">
        <v>90</v>
      </c>
      <c r="E22" s="1" t="s">
        <v>90</v>
      </c>
      <c r="G22" s="1" t="s">
        <v>129</v>
      </c>
      <c r="I22" s="1" t="s">
        <v>130</v>
      </c>
      <c r="K22" s="3">
        <v>0</v>
      </c>
      <c r="M22" s="3">
        <v>0</v>
      </c>
      <c r="O22" s="3">
        <v>9999</v>
      </c>
      <c r="Q22" s="3">
        <v>9160721208</v>
      </c>
      <c r="S22" s="3">
        <v>9493821819</v>
      </c>
      <c r="U22" s="3">
        <v>0</v>
      </c>
      <c r="W22" s="3">
        <v>0</v>
      </c>
      <c r="Y22" s="3">
        <v>0</v>
      </c>
      <c r="AA22" s="3">
        <v>0</v>
      </c>
      <c r="AC22" s="3">
        <v>9999</v>
      </c>
      <c r="AE22" s="3">
        <v>972800</v>
      </c>
      <c r="AG22" s="3">
        <v>9160721208</v>
      </c>
      <c r="AI22" s="3">
        <v>9725264176</v>
      </c>
      <c r="AK22" s="7">
        <v>1.7755350200297894E-3</v>
      </c>
    </row>
    <row r="23" spans="1:37" x14ac:dyDescent="0.5">
      <c r="A23" s="1" t="s">
        <v>131</v>
      </c>
      <c r="C23" s="1" t="s">
        <v>90</v>
      </c>
      <c r="E23" s="1" t="s">
        <v>90</v>
      </c>
      <c r="G23" s="1" t="s">
        <v>132</v>
      </c>
      <c r="I23" s="1" t="s">
        <v>133</v>
      </c>
      <c r="K23" s="3">
        <v>16</v>
      </c>
      <c r="M23" s="3">
        <v>16</v>
      </c>
      <c r="O23" s="3">
        <v>34000</v>
      </c>
      <c r="Q23" s="3">
        <v>32765737950</v>
      </c>
      <c r="S23" s="3">
        <v>33024040200</v>
      </c>
      <c r="U23" s="3">
        <v>0</v>
      </c>
      <c r="W23" s="3">
        <v>0</v>
      </c>
      <c r="Y23" s="3">
        <v>0</v>
      </c>
      <c r="AA23" s="3">
        <v>0</v>
      </c>
      <c r="AC23" s="3">
        <v>34000</v>
      </c>
      <c r="AE23" s="3">
        <v>972000</v>
      </c>
      <c r="AG23" s="3">
        <v>32765737950</v>
      </c>
      <c r="AI23" s="3">
        <v>33042010050</v>
      </c>
      <c r="AK23" s="7">
        <v>6.0324578247170123E-3</v>
      </c>
    </row>
    <row r="24" spans="1:37" ht="22.5" thickBot="1" x14ac:dyDescent="0.55000000000000004">
      <c r="Q24" s="6">
        <f>SUM(Q9:Q23)</f>
        <v>407708485514</v>
      </c>
      <c r="S24" s="6">
        <f>SUM(S9:S23)</f>
        <v>419994126843</v>
      </c>
      <c r="W24" s="6">
        <f>SUM(W9:W23)</f>
        <v>0</v>
      </c>
      <c r="AA24" s="6">
        <f>SUM(AA9:AA23)</f>
        <v>0</v>
      </c>
      <c r="AG24" s="6">
        <f>SUM(AG9:AG23)</f>
        <v>407708485514</v>
      </c>
      <c r="AI24" s="6">
        <f>SUM(AI9:AI23)</f>
        <v>430853418032</v>
      </c>
      <c r="AK24" s="9">
        <f>SUM(AK9:AK23)</f>
        <v>7.8660622310209871E-2</v>
      </c>
    </row>
    <row r="25" spans="1:37" ht="22.5" thickTop="1" x14ac:dyDescent="0.5"/>
    <row r="27" spans="1:37" x14ac:dyDescent="0.5">
      <c r="AI27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3"/>
  <sheetViews>
    <sheetView rightToLeft="1" workbookViewId="0">
      <selection activeCell="Q16" sqref="Q16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"/>
      <c r="U2" s="5"/>
      <c r="V2" s="5"/>
      <c r="W2" s="5"/>
      <c r="X2" s="5"/>
      <c r="Y2" s="5"/>
    </row>
    <row r="3" spans="1:25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5" ht="22.5" x14ac:dyDescent="0.5">
      <c r="A6" s="17" t="s">
        <v>135</v>
      </c>
      <c r="C6" s="15" t="s">
        <v>136</v>
      </c>
      <c r="D6" s="15" t="s">
        <v>136</v>
      </c>
      <c r="E6" s="15" t="s">
        <v>136</v>
      </c>
      <c r="F6" s="15" t="s">
        <v>136</v>
      </c>
      <c r="G6" s="15" t="s">
        <v>136</v>
      </c>
      <c r="H6" s="15" t="s">
        <v>136</v>
      </c>
      <c r="I6" s="15" t="s">
        <v>136</v>
      </c>
      <c r="K6" s="15" t="s">
        <v>219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25" ht="22.5" x14ac:dyDescent="0.5">
      <c r="A7" s="15" t="s">
        <v>135</v>
      </c>
      <c r="C7" s="16" t="s">
        <v>137</v>
      </c>
      <c r="E7" s="16" t="s">
        <v>138</v>
      </c>
      <c r="G7" s="16" t="s">
        <v>139</v>
      </c>
      <c r="I7" s="16" t="s">
        <v>87</v>
      </c>
      <c r="K7" s="16" t="s">
        <v>140</v>
      </c>
      <c r="M7" s="16" t="s">
        <v>141</v>
      </c>
      <c r="O7" s="16" t="s">
        <v>142</v>
      </c>
      <c r="Q7" s="16" t="s">
        <v>140</v>
      </c>
      <c r="S7" s="16" t="s">
        <v>134</v>
      </c>
    </row>
    <row r="8" spans="1:25" x14ac:dyDescent="0.5">
      <c r="A8" s="1" t="s">
        <v>143</v>
      </c>
      <c r="C8" s="1" t="s">
        <v>144</v>
      </c>
      <c r="E8" s="1" t="s">
        <v>145</v>
      </c>
      <c r="G8" s="1" t="s">
        <v>146</v>
      </c>
      <c r="I8" s="1">
        <v>0</v>
      </c>
      <c r="K8" s="3">
        <v>375449939132</v>
      </c>
      <c r="M8" s="3">
        <v>2048418495548</v>
      </c>
      <c r="O8" s="3">
        <v>2164248833206</v>
      </c>
      <c r="Q8" s="3">
        <v>259619601474</v>
      </c>
      <c r="S8" s="7">
        <v>4.7398578173416653E-2</v>
      </c>
    </row>
    <row r="9" spans="1:25" x14ac:dyDescent="0.5">
      <c r="A9" s="1" t="s">
        <v>143</v>
      </c>
      <c r="C9" s="1" t="s">
        <v>147</v>
      </c>
      <c r="E9" s="1" t="s">
        <v>148</v>
      </c>
      <c r="G9" s="1" t="s">
        <v>149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7">
        <v>9.1284667845396595E-8</v>
      </c>
    </row>
    <row r="10" spans="1:25" ht="22.5" thickBot="1" x14ac:dyDescent="0.55000000000000004">
      <c r="K10" s="6">
        <f>SUM(K8:K9)</f>
        <v>375450439132</v>
      </c>
      <c r="M10" s="6">
        <f>SUM(M8:M9)</f>
        <v>2048418495548</v>
      </c>
      <c r="O10" s="6">
        <f>SUM(O8:O9)</f>
        <v>2164248833206</v>
      </c>
      <c r="Q10" s="6">
        <f>SUM(Q8:Q9)</f>
        <v>259620101474</v>
      </c>
      <c r="S10" s="10">
        <f>SUM(S8:S9)</f>
        <v>4.7398669458084498E-2</v>
      </c>
    </row>
    <row r="11" spans="1:25" ht="22.5" thickTop="1" x14ac:dyDescent="0.5"/>
    <row r="13" spans="1:25" x14ac:dyDescent="0.5">
      <c r="O13" s="3"/>
      <c r="Q13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4"/>
  <sheetViews>
    <sheetView rightToLeft="1" workbookViewId="0">
      <selection activeCell="I20" sqref="I20"/>
    </sheetView>
  </sheetViews>
  <sheetFormatPr defaultRowHeight="21.75" x14ac:dyDescent="0.5"/>
  <cols>
    <col min="1" max="1" width="24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</row>
    <row r="6" spans="1:25" ht="22.5" x14ac:dyDescent="0.5">
      <c r="A6" s="15" t="s">
        <v>154</v>
      </c>
      <c r="C6" s="15" t="s">
        <v>140</v>
      </c>
      <c r="E6" s="15" t="s">
        <v>207</v>
      </c>
      <c r="G6" s="15" t="s">
        <v>13</v>
      </c>
    </row>
    <row r="7" spans="1:25" x14ac:dyDescent="0.5">
      <c r="A7" s="1" t="s">
        <v>216</v>
      </c>
      <c r="C7" s="3">
        <v>1205315330246</v>
      </c>
      <c r="E7" s="7">
        <f>C7/$C$11</f>
        <v>0.9896820435409085</v>
      </c>
      <c r="G7" s="7">
        <v>0.22005361914094124</v>
      </c>
    </row>
    <row r="8" spans="1:25" x14ac:dyDescent="0.5">
      <c r="A8" s="1" t="s">
        <v>217</v>
      </c>
      <c r="C8" s="3">
        <v>11422150075</v>
      </c>
      <c r="E8" s="7">
        <f t="shared" ref="E8:E10" si="0">C8/$C$11</f>
        <v>9.3787049282363141E-3</v>
      </c>
      <c r="G8" s="7">
        <v>2.0853343513532936E-3</v>
      </c>
    </row>
    <row r="9" spans="1:25" x14ac:dyDescent="0.5">
      <c r="A9" s="1" t="s">
        <v>218</v>
      </c>
      <c r="C9" s="3">
        <v>1143896948</v>
      </c>
      <c r="E9" s="7">
        <f t="shared" si="0"/>
        <v>9.3925153085524301E-4</v>
      </c>
      <c r="G9" s="7">
        <v>2.0884050589508582E-4</v>
      </c>
    </row>
    <row r="10" spans="1:25" x14ac:dyDescent="0.5">
      <c r="A10" s="1" t="s">
        <v>215</v>
      </c>
      <c r="C10" s="1">
        <v>0</v>
      </c>
      <c r="E10" s="7">
        <f t="shared" si="0"/>
        <v>0</v>
      </c>
      <c r="G10" s="7">
        <v>0</v>
      </c>
    </row>
    <row r="11" spans="1:25" ht="22.5" thickBot="1" x14ac:dyDescent="0.55000000000000004">
      <c r="C11" s="6">
        <f>SUM(C7:C10)</f>
        <v>1217881377269</v>
      </c>
      <c r="E11" s="12">
        <f>SUM(E7:E10)</f>
        <v>1</v>
      </c>
      <c r="G11" s="10">
        <f>SUM(G7:G10)</f>
        <v>0.22234779399818963</v>
      </c>
    </row>
    <row r="12" spans="1:25" ht="22.5" thickTop="1" x14ac:dyDescent="0.5"/>
    <row r="13" spans="1:25" x14ac:dyDescent="0.5">
      <c r="O13" s="1">
        <v>0</v>
      </c>
    </row>
    <row r="14" spans="1:25" x14ac:dyDescent="0.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Y12"/>
  <sheetViews>
    <sheetView rightToLeft="1" workbookViewId="0">
      <selection activeCell="K17" sqref="K17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5" ht="22.5" x14ac:dyDescent="0.5">
      <c r="A6" s="15" t="s">
        <v>151</v>
      </c>
      <c r="B6" s="15" t="s">
        <v>151</v>
      </c>
      <c r="C6" s="15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I6" s="15" t="s">
        <v>152</v>
      </c>
      <c r="J6" s="15" t="s">
        <v>152</v>
      </c>
      <c r="K6" s="15" t="s">
        <v>152</v>
      </c>
      <c r="L6" s="15" t="s">
        <v>152</v>
      </c>
      <c r="M6" s="15" t="s">
        <v>152</v>
      </c>
      <c r="O6" s="15" t="s">
        <v>153</v>
      </c>
      <c r="P6" s="15" t="s">
        <v>153</v>
      </c>
      <c r="Q6" s="15" t="s">
        <v>153</v>
      </c>
      <c r="R6" s="15" t="s">
        <v>153</v>
      </c>
      <c r="S6" s="15" t="s">
        <v>153</v>
      </c>
    </row>
    <row r="7" spans="1:25" ht="22.5" x14ac:dyDescent="0.5">
      <c r="A7" s="16" t="s">
        <v>154</v>
      </c>
      <c r="C7" s="16" t="s">
        <v>155</v>
      </c>
      <c r="E7" s="16" t="s">
        <v>86</v>
      </c>
      <c r="G7" s="16" t="s">
        <v>87</v>
      </c>
      <c r="I7" s="16" t="s">
        <v>156</v>
      </c>
      <c r="K7" s="16" t="s">
        <v>157</v>
      </c>
      <c r="M7" s="16" t="s">
        <v>158</v>
      </c>
      <c r="O7" s="16" t="s">
        <v>156</v>
      </c>
      <c r="Q7" s="16" t="s">
        <v>157</v>
      </c>
      <c r="S7" s="16" t="s">
        <v>158</v>
      </c>
    </row>
    <row r="8" spans="1:25" x14ac:dyDescent="0.5">
      <c r="A8" s="1" t="s">
        <v>131</v>
      </c>
      <c r="C8" s="1" t="s">
        <v>159</v>
      </c>
      <c r="E8" s="1" t="s">
        <v>133</v>
      </c>
      <c r="G8" s="3">
        <v>16</v>
      </c>
      <c r="I8" s="3">
        <v>461625634</v>
      </c>
      <c r="K8" s="1" t="s">
        <v>159</v>
      </c>
      <c r="M8" s="3">
        <v>461625634</v>
      </c>
      <c r="O8" s="3">
        <v>3631423309</v>
      </c>
      <c r="Q8" s="1" t="s">
        <v>159</v>
      </c>
      <c r="S8" s="3">
        <v>3631423309</v>
      </c>
    </row>
    <row r="9" spans="1:25" x14ac:dyDescent="0.5">
      <c r="A9" s="1" t="s">
        <v>89</v>
      </c>
      <c r="C9" s="1" t="s">
        <v>159</v>
      </c>
      <c r="E9" s="1" t="s">
        <v>92</v>
      </c>
      <c r="G9" s="3">
        <v>20</v>
      </c>
      <c r="I9" s="3">
        <v>101233252</v>
      </c>
      <c r="K9" s="1" t="s">
        <v>159</v>
      </c>
      <c r="M9" s="3">
        <v>101233252</v>
      </c>
      <c r="O9" s="3">
        <v>424097799</v>
      </c>
      <c r="Q9" s="1" t="s">
        <v>159</v>
      </c>
      <c r="S9" s="3">
        <v>424097799</v>
      </c>
    </row>
    <row r="10" spans="1:25" x14ac:dyDescent="0.5">
      <c r="A10" s="1" t="s">
        <v>143</v>
      </c>
      <c r="C10" s="3">
        <v>1</v>
      </c>
      <c r="E10" s="1" t="s">
        <v>159</v>
      </c>
      <c r="G10" s="1">
        <v>0</v>
      </c>
      <c r="I10" s="3">
        <v>1143896948</v>
      </c>
      <c r="K10" s="3">
        <v>0</v>
      </c>
      <c r="M10" s="3">
        <v>1143896948</v>
      </c>
      <c r="O10" s="3">
        <v>1723949251</v>
      </c>
      <c r="Q10" s="3">
        <v>0</v>
      </c>
      <c r="S10" s="3">
        <v>1723949251</v>
      </c>
    </row>
    <row r="11" spans="1:25" ht="22.5" thickBot="1" x14ac:dyDescent="0.55000000000000004">
      <c r="I11" s="6">
        <f>SUM(I8:I10)</f>
        <v>1706755834</v>
      </c>
      <c r="K11" s="6">
        <f>SUM(K8:K10)</f>
        <v>0</v>
      </c>
      <c r="M11" s="6">
        <f>SUM(M8:M10)</f>
        <v>1706755834</v>
      </c>
      <c r="O11" s="6">
        <f>SUM(O8:O10)</f>
        <v>5779470359</v>
      </c>
      <c r="Q11" s="6">
        <f>SUM(Q8:Q10)</f>
        <v>0</v>
      </c>
      <c r="S11" s="6">
        <f>SUM(S8:S10)</f>
        <v>5779470359</v>
      </c>
    </row>
    <row r="12" spans="1:25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30"/>
  <sheetViews>
    <sheetView rightToLeft="1" topLeftCell="A16" workbookViewId="0">
      <selection activeCell="O30" sqref="O30"/>
    </sheetView>
  </sheetViews>
  <sheetFormatPr defaultRowHeight="21.75" x14ac:dyDescent="0.5"/>
  <cols>
    <col min="1" max="1" width="28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5" ht="22.5" x14ac:dyDescent="0.5">
      <c r="A6" s="17" t="s">
        <v>3</v>
      </c>
      <c r="C6" s="15" t="s">
        <v>160</v>
      </c>
      <c r="D6" s="15" t="s">
        <v>160</v>
      </c>
      <c r="E6" s="15" t="s">
        <v>160</v>
      </c>
      <c r="F6" s="15" t="s">
        <v>160</v>
      </c>
      <c r="G6" s="15" t="s">
        <v>160</v>
      </c>
      <c r="I6" s="15" t="s">
        <v>152</v>
      </c>
      <c r="J6" s="15" t="s">
        <v>152</v>
      </c>
      <c r="K6" s="15" t="s">
        <v>152</v>
      </c>
      <c r="L6" s="15" t="s">
        <v>152</v>
      </c>
      <c r="M6" s="15" t="s">
        <v>152</v>
      </c>
      <c r="O6" s="15" t="s">
        <v>153</v>
      </c>
      <c r="P6" s="15" t="s">
        <v>153</v>
      </c>
      <c r="Q6" s="15" t="s">
        <v>153</v>
      </c>
      <c r="R6" s="15" t="s">
        <v>153</v>
      </c>
      <c r="S6" s="15" t="s">
        <v>153</v>
      </c>
    </row>
    <row r="7" spans="1:25" ht="22.5" x14ac:dyDescent="0.5">
      <c r="A7" s="15" t="s">
        <v>3</v>
      </c>
      <c r="C7" s="16" t="s">
        <v>161</v>
      </c>
      <c r="E7" s="16" t="s">
        <v>162</v>
      </c>
      <c r="G7" s="16" t="s">
        <v>163</v>
      </c>
      <c r="I7" s="16" t="s">
        <v>164</v>
      </c>
      <c r="K7" s="16" t="s">
        <v>157</v>
      </c>
      <c r="M7" s="16" t="s">
        <v>165</v>
      </c>
      <c r="O7" s="16" t="s">
        <v>164</v>
      </c>
      <c r="Q7" s="16" t="s">
        <v>157</v>
      </c>
      <c r="S7" s="16" t="s">
        <v>165</v>
      </c>
    </row>
    <row r="8" spans="1:25" x14ac:dyDescent="0.5">
      <c r="A8" s="1" t="s">
        <v>69</v>
      </c>
      <c r="C8" s="1" t="s">
        <v>166</v>
      </c>
      <c r="E8" s="3">
        <v>900000</v>
      </c>
      <c r="G8" s="3">
        <v>2000</v>
      </c>
      <c r="I8" s="3">
        <v>0</v>
      </c>
      <c r="K8" s="3">
        <v>0</v>
      </c>
      <c r="M8" s="3">
        <v>0</v>
      </c>
      <c r="O8" s="3">
        <v>1800000000</v>
      </c>
      <c r="Q8" s="3">
        <v>101228184</v>
      </c>
      <c r="S8" s="3">
        <v>1698771816</v>
      </c>
    </row>
    <row r="9" spans="1:25" x14ac:dyDescent="0.5">
      <c r="A9" s="1" t="s">
        <v>46</v>
      </c>
      <c r="C9" s="1" t="s">
        <v>167</v>
      </c>
      <c r="E9" s="3">
        <v>5000000</v>
      </c>
      <c r="G9" s="3">
        <v>500</v>
      </c>
      <c r="I9" s="3">
        <v>0</v>
      </c>
      <c r="K9" s="3">
        <v>0</v>
      </c>
      <c r="M9" s="3">
        <v>0</v>
      </c>
      <c r="O9" s="3">
        <v>2500000000</v>
      </c>
      <c r="Q9" s="3">
        <v>128330084</v>
      </c>
      <c r="S9" s="3">
        <v>2371669916</v>
      </c>
    </row>
    <row r="10" spans="1:25" x14ac:dyDescent="0.5">
      <c r="A10" s="1" t="s">
        <v>48</v>
      </c>
      <c r="C10" s="1" t="s">
        <v>168</v>
      </c>
      <c r="E10" s="3">
        <v>5100000</v>
      </c>
      <c r="G10" s="3">
        <v>490</v>
      </c>
      <c r="I10" s="3">
        <v>2499000000</v>
      </c>
      <c r="K10" s="3">
        <v>51957746</v>
      </c>
      <c r="M10" s="3">
        <v>2447042254</v>
      </c>
      <c r="O10" s="3">
        <v>2499000000</v>
      </c>
      <c r="Q10" s="3">
        <v>51957746</v>
      </c>
      <c r="S10" s="3">
        <v>2447042254</v>
      </c>
    </row>
    <row r="11" spans="1:25" x14ac:dyDescent="0.5">
      <c r="A11" s="1" t="s">
        <v>62</v>
      </c>
      <c r="C11" s="1" t="s">
        <v>6</v>
      </c>
      <c r="E11" s="3">
        <v>200000</v>
      </c>
      <c r="G11" s="3">
        <v>500</v>
      </c>
      <c r="I11" s="3">
        <v>100000000</v>
      </c>
      <c r="K11" s="3">
        <v>9541512</v>
      </c>
      <c r="M11" s="3">
        <v>90458488</v>
      </c>
      <c r="O11" s="3">
        <v>100000000</v>
      </c>
      <c r="Q11" s="3">
        <v>9541512</v>
      </c>
      <c r="S11" s="3">
        <v>90458488</v>
      </c>
    </row>
    <row r="12" spans="1:25" x14ac:dyDescent="0.5">
      <c r="A12" s="1" t="s">
        <v>71</v>
      </c>
      <c r="C12" s="1" t="s">
        <v>169</v>
      </c>
      <c r="E12" s="3">
        <v>567741</v>
      </c>
      <c r="G12" s="3">
        <v>2850</v>
      </c>
      <c r="I12" s="3">
        <v>1618061850</v>
      </c>
      <c r="K12" s="3">
        <v>226795477</v>
      </c>
      <c r="M12" s="3">
        <v>1391266373</v>
      </c>
      <c r="O12" s="3">
        <v>1618061850</v>
      </c>
      <c r="Q12" s="3">
        <v>226795477</v>
      </c>
      <c r="S12" s="3">
        <v>1391266373</v>
      </c>
    </row>
    <row r="13" spans="1:25" x14ac:dyDescent="0.5">
      <c r="A13" s="1" t="s">
        <v>23</v>
      </c>
      <c r="C13" s="1" t="s">
        <v>170</v>
      </c>
      <c r="E13" s="3">
        <v>300000</v>
      </c>
      <c r="G13" s="3">
        <v>2080</v>
      </c>
      <c r="I13" s="3">
        <v>0</v>
      </c>
      <c r="K13" s="3">
        <v>0</v>
      </c>
      <c r="M13" s="3">
        <v>0</v>
      </c>
      <c r="O13" s="3">
        <v>624000000</v>
      </c>
      <c r="Q13" s="3">
        <v>0</v>
      </c>
      <c r="S13" s="3">
        <v>624000000</v>
      </c>
    </row>
    <row r="14" spans="1:25" x14ac:dyDescent="0.5">
      <c r="A14" s="1" t="s">
        <v>55</v>
      </c>
      <c r="C14" s="1" t="s">
        <v>169</v>
      </c>
      <c r="E14" s="3">
        <v>1000000</v>
      </c>
      <c r="G14" s="3">
        <v>600</v>
      </c>
      <c r="I14" s="3">
        <v>600000000</v>
      </c>
      <c r="K14" s="3">
        <v>24441524</v>
      </c>
      <c r="M14" s="3">
        <v>575558476</v>
      </c>
      <c r="O14" s="3">
        <v>600000000</v>
      </c>
      <c r="Q14" s="3">
        <v>24441524</v>
      </c>
      <c r="S14" s="3">
        <v>575558476</v>
      </c>
    </row>
    <row r="15" spans="1:25" x14ac:dyDescent="0.5">
      <c r="A15" s="1" t="s">
        <v>39</v>
      </c>
      <c r="C15" s="1" t="s">
        <v>171</v>
      </c>
      <c r="E15" s="3">
        <v>5400000</v>
      </c>
      <c r="G15" s="3">
        <v>250</v>
      </c>
      <c r="I15" s="3">
        <v>0</v>
      </c>
      <c r="K15" s="3">
        <v>0</v>
      </c>
      <c r="M15" s="3">
        <v>0</v>
      </c>
      <c r="O15" s="3">
        <v>1350000000</v>
      </c>
      <c r="Q15" s="3">
        <v>0</v>
      </c>
      <c r="S15" s="3">
        <v>1350000000</v>
      </c>
    </row>
    <row r="16" spans="1:25" x14ac:dyDescent="0.5">
      <c r="A16" s="1" t="s">
        <v>36</v>
      </c>
      <c r="C16" s="1" t="s">
        <v>172</v>
      </c>
      <c r="E16" s="3">
        <v>300000</v>
      </c>
      <c r="G16" s="3">
        <v>1000</v>
      </c>
      <c r="I16" s="3">
        <v>300000000</v>
      </c>
      <c r="K16" s="3">
        <v>33576642</v>
      </c>
      <c r="M16" s="3">
        <v>266423358</v>
      </c>
      <c r="O16" s="3">
        <v>300000000</v>
      </c>
      <c r="Q16" s="3">
        <v>33576642</v>
      </c>
      <c r="S16" s="3">
        <v>266423358</v>
      </c>
    </row>
    <row r="17" spans="1:19" x14ac:dyDescent="0.5">
      <c r="A17" s="1" t="s">
        <v>54</v>
      </c>
      <c r="C17" s="1" t="s">
        <v>173</v>
      </c>
      <c r="E17" s="3">
        <v>4000000</v>
      </c>
      <c r="G17" s="3">
        <v>45</v>
      </c>
      <c r="I17" s="3">
        <v>0</v>
      </c>
      <c r="K17" s="3">
        <v>0</v>
      </c>
      <c r="M17" s="3">
        <v>0</v>
      </c>
      <c r="O17" s="3">
        <v>180000000</v>
      </c>
      <c r="Q17" s="3">
        <v>0</v>
      </c>
      <c r="S17" s="3">
        <v>180000000</v>
      </c>
    </row>
    <row r="18" spans="1:19" x14ac:dyDescent="0.5">
      <c r="A18" s="1" t="s">
        <v>70</v>
      </c>
      <c r="C18" s="1" t="s">
        <v>174</v>
      </c>
      <c r="E18" s="3">
        <v>7698575</v>
      </c>
      <c r="G18" s="3">
        <v>300</v>
      </c>
      <c r="I18" s="3">
        <v>2309572500</v>
      </c>
      <c r="K18" s="3">
        <v>330713433</v>
      </c>
      <c r="M18" s="3">
        <v>1978859067</v>
      </c>
      <c r="O18" s="3">
        <v>2309572500</v>
      </c>
      <c r="Q18" s="3">
        <v>330713433</v>
      </c>
      <c r="S18" s="3">
        <v>1978859067</v>
      </c>
    </row>
    <row r="19" spans="1:19" x14ac:dyDescent="0.5">
      <c r="A19" s="1" t="s">
        <v>18</v>
      </c>
      <c r="C19" s="1" t="s">
        <v>175</v>
      </c>
      <c r="E19" s="3">
        <v>2545136</v>
      </c>
      <c r="G19" s="3">
        <v>1453</v>
      </c>
      <c r="I19" s="3">
        <v>3698082608</v>
      </c>
      <c r="K19" s="3">
        <v>76888371</v>
      </c>
      <c r="M19" s="3">
        <v>3621194237</v>
      </c>
      <c r="O19" s="3">
        <v>3698082608</v>
      </c>
      <c r="Q19" s="3">
        <v>76888371</v>
      </c>
      <c r="S19" s="3">
        <v>3621194237</v>
      </c>
    </row>
    <row r="20" spans="1:19" x14ac:dyDescent="0.5">
      <c r="A20" s="1" t="s">
        <v>66</v>
      </c>
      <c r="C20" s="1" t="s">
        <v>176</v>
      </c>
      <c r="E20" s="3">
        <v>452024</v>
      </c>
      <c r="G20" s="3">
        <v>1650</v>
      </c>
      <c r="I20" s="3">
        <v>0</v>
      </c>
      <c r="K20" s="3">
        <v>0</v>
      </c>
      <c r="M20" s="3">
        <v>0</v>
      </c>
      <c r="O20" s="3">
        <v>745839600</v>
      </c>
      <c r="Q20" s="3">
        <v>58386433</v>
      </c>
      <c r="S20" s="3">
        <v>687453167</v>
      </c>
    </row>
    <row r="21" spans="1:19" x14ac:dyDescent="0.5">
      <c r="A21" s="1" t="s">
        <v>32</v>
      </c>
      <c r="C21" s="1" t="s">
        <v>177</v>
      </c>
      <c r="E21" s="3">
        <v>7200000</v>
      </c>
      <c r="G21" s="3">
        <v>620</v>
      </c>
      <c r="I21" s="3">
        <v>4464000000</v>
      </c>
      <c r="K21" s="3">
        <v>388052533</v>
      </c>
      <c r="M21" s="3">
        <v>4075947467</v>
      </c>
      <c r="O21" s="3">
        <v>4464000000</v>
      </c>
      <c r="Q21" s="3">
        <v>388052533</v>
      </c>
      <c r="S21" s="3">
        <v>4075947467</v>
      </c>
    </row>
    <row r="22" spans="1:19" x14ac:dyDescent="0.5">
      <c r="A22" s="1" t="s">
        <v>33</v>
      </c>
      <c r="C22" s="1" t="s">
        <v>178</v>
      </c>
      <c r="E22" s="3">
        <v>13825087</v>
      </c>
      <c r="G22" s="3">
        <v>750</v>
      </c>
      <c r="I22" s="3">
        <v>10368815250</v>
      </c>
      <c r="K22" s="3">
        <v>215582343</v>
      </c>
      <c r="M22" s="3">
        <v>10153232907</v>
      </c>
      <c r="O22" s="3">
        <v>10368815250</v>
      </c>
      <c r="Q22" s="3">
        <v>215582343</v>
      </c>
      <c r="S22" s="3">
        <v>10153232907</v>
      </c>
    </row>
    <row r="23" spans="1:19" x14ac:dyDescent="0.5">
      <c r="A23" s="1" t="s">
        <v>30</v>
      </c>
      <c r="C23" s="1" t="s">
        <v>172</v>
      </c>
      <c r="E23" s="3">
        <v>983217</v>
      </c>
      <c r="G23" s="3">
        <v>2915</v>
      </c>
      <c r="I23" s="3">
        <v>2866077555</v>
      </c>
      <c r="K23" s="3">
        <v>395904456</v>
      </c>
      <c r="M23" s="3">
        <v>2470173099</v>
      </c>
      <c r="O23" s="3">
        <v>2866077555</v>
      </c>
      <c r="Q23" s="3">
        <v>395904456</v>
      </c>
      <c r="S23" s="3">
        <v>2470173099</v>
      </c>
    </row>
    <row r="24" spans="1:19" x14ac:dyDescent="0.5">
      <c r="A24" s="1" t="s">
        <v>49</v>
      </c>
      <c r="C24" s="1" t="s">
        <v>172</v>
      </c>
      <c r="E24" s="3">
        <v>106530</v>
      </c>
      <c r="G24" s="3">
        <v>2300</v>
      </c>
      <c r="I24" s="3">
        <v>245019000</v>
      </c>
      <c r="K24" s="3">
        <v>33845600</v>
      </c>
      <c r="M24" s="3">
        <v>211173400</v>
      </c>
      <c r="O24" s="3">
        <v>245019000</v>
      </c>
      <c r="Q24" s="3">
        <v>33845600</v>
      </c>
      <c r="S24" s="3">
        <v>211173400</v>
      </c>
    </row>
    <row r="25" spans="1:19" x14ac:dyDescent="0.5">
      <c r="A25" s="1" t="s">
        <v>75</v>
      </c>
      <c r="C25" s="1" t="s">
        <v>174</v>
      </c>
      <c r="E25" s="3">
        <v>120000</v>
      </c>
      <c r="G25" s="3">
        <v>326</v>
      </c>
      <c r="I25" s="3">
        <v>39120000</v>
      </c>
      <c r="K25" s="3">
        <v>3062424</v>
      </c>
      <c r="M25" s="3">
        <v>36057576</v>
      </c>
      <c r="O25" s="3">
        <v>39120000</v>
      </c>
      <c r="Q25" s="3">
        <v>3062424</v>
      </c>
      <c r="S25" s="3">
        <v>36057576</v>
      </c>
    </row>
    <row r="26" spans="1:19" x14ac:dyDescent="0.5">
      <c r="A26" s="1" t="s">
        <v>31</v>
      </c>
      <c r="C26" s="1" t="s">
        <v>179</v>
      </c>
      <c r="E26" s="3">
        <v>800000</v>
      </c>
      <c r="G26" s="3">
        <v>500</v>
      </c>
      <c r="I26" s="3">
        <v>400000000</v>
      </c>
      <c r="K26" s="3">
        <v>23953638</v>
      </c>
      <c r="M26" s="3">
        <v>376046362</v>
      </c>
      <c r="O26" s="3">
        <v>400000000</v>
      </c>
      <c r="Q26" s="3">
        <v>23953638</v>
      </c>
      <c r="S26" s="3">
        <v>376046362</v>
      </c>
    </row>
    <row r="27" spans="1:19" ht="22.5" thickBot="1" x14ac:dyDescent="0.55000000000000004">
      <c r="I27" s="6">
        <f>SUM(I8:I26)</f>
        <v>29507748763</v>
      </c>
      <c r="K27" s="6">
        <f>SUM(K8:K26)</f>
        <v>1814315699</v>
      </c>
      <c r="M27" s="6">
        <f>SUM(M8:M26)</f>
        <v>27693433064</v>
      </c>
      <c r="O27" s="6">
        <f>SUM(O8:O26)</f>
        <v>36707588363</v>
      </c>
      <c r="Q27" s="6">
        <f>SUM(Q8:Q26)</f>
        <v>2102260400</v>
      </c>
      <c r="S27" s="6">
        <f>SUM(S8:S26)</f>
        <v>34605327963</v>
      </c>
    </row>
    <row r="28" spans="1:19" ht="22.5" thickTop="1" x14ac:dyDescent="0.5"/>
    <row r="29" spans="1:19" x14ac:dyDescent="0.5">
      <c r="M29" s="3"/>
    </row>
    <row r="30" spans="1:19" x14ac:dyDescent="0.5">
      <c r="O30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90"/>
  <sheetViews>
    <sheetView rightToLeft="1" topLeftCell="A64" workbookViewId="0">
      <selection activeCell="Q72" sqref="Q72:Q86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6384" width="9.140625" style="1"/>
  </cols>
  <sheetData>
    <row r="2" spans="1:23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5"/>
      <c r="S2" s="5"/>
      <c r="T2" s="5"/>
      <c r="U2" s="5"/>
      <c r="V2" s="5"/>
      <c r="W2" s="5"/>
    </row>
    <row r="3" spans="1:23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3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3" ht="22.5" x14ac:dyDescent="0.5">
      <c r="A6" s="17" t="s">
        <v>3</v>
      </c>
      <c r="C6" s="15" t="s">
        <v>152</v>
      </c>
      <c r="D6" s="15" t="s">
        <v>152</v>
      </c>
      <c r="E6" s="15" t="s">
        <v>152</v>
      </c>
      <c r="F6" s="15" t="s">
        <v>152</v>
      </c>
      <c r="G6" s="15" t="s">
        <v>152</v>
      </c>
      <c r="H6" s="15" t="s">
        <v>152</v>
      </c>
      <c r="I6" s="15" t="s">
        <v>152</v>
      </c>
      <c r="K6" s="15" t="s">
        <v>153</v>
      </c>
      <c r="L6" s="15" t="s">
        <v>153</v>
      </c>
      <c r="M6" s="15" t="s">
        <v>153</v>
      </c>
      <c r="N6" s="15" t="s">
        <v>153</v>
      </c>
      <c r="O6" s="15" t="s">
        <v>153</v>
      </c>
      <c r="P6" s="15" t="s">
        <v>153</v>
      </c>
      <c r="Q6" s="15" t="s">
        <v>153</v>
      </c>
    </row>
    <row r="7" spans="1:23" ht="22.5" x14ac:dyDescent="0.5">
      <c r="A7" s="15" t="s">
        <v>3</v>
      </c>
      <c r="C7" s="16" t="s">
        <v>7</v>
      </c>
      <c r="E7" s="16" t="s">
        <v>180</v>
      </c>
      <c r="G7" s="16" t="s">
        <v>181</v>
      </c>
      <c r="I7" s="16" t="s">
        <v>182</v>
      </c>
      <c r="K7" s="16" t="s">
        <v>7</v>
      </c>
      <c r="M7" s="16" t="s">
        <v>180</v>
      </c>
      <c r="O7" s="16" t="s">
        <v>181</v>
      </c>
      <c r="Q7" s="16" t="s">
        <v>182</v>
      </c>
    </row>
    <row r="8" spans="1:23" x14ac:dyDescent="0.5">
      <c r="A8" s="1" t="s">
        <v>79</v>
      </c>
      <c r="C8" s="3">
        <v>354727</v>
      </c>
      <c r="E8" s="3">
        <v>20536691380</v>
      </c>
      <c r="G8" s="3">
        <v>16156945036</v>
      </c>
      <c r="I8" s="3">
        <v>4379746344</v>
      </c>
      <c r="K8" s="3">
        <v>354727</v>
      </c>
      <c r="M8" s="3">
        <v>20536691380</v>
      </c>
      <c r="O8" s="3">
        <v>16156945036</v>
      </c>
      <c r="Q8" s="3">
        <v>4379746344</v>
      </c>
    </row>
    <row r="9" spans="1:23" x14ac:dyDescent="0.5">
      <c r="A9" s="1" t="s">
        <v>59</v>
      </c>
      <c r="C9" s="3">
        <v>5496583</v>
      </c>
      <c r="E9" s="3">
        <v>217912774180</v>
      </c>
      <c r="G9" s="3">
        <v>196501198248</v>
      </c>
      <c r="I9" s="3">
        <v>21411575932</v>
      </c>
      <c r="K9" s="3">
        <v>5496583</v>
      </c>
      <c r="M9" s="3">
        <v>217912774180</v>
      </c>
      <c r="O9" s="3">
        <v>170223007149</v>
      </c>
      <c r="Q9" s="3">
        <v>47689767031</v>
      </c>
    </row>
    <row r="10" spans="1:23" x14ac:dyDescent="0.5">
      <c r="A10" s="1" t="s">
        <v>15</v>
      </c>
      <c r="C10" s="3">
        <v>2000000</v>
      </c>
      <c r="E10" s="3">
        <v>37348954125</v>
      </c>
      <c r="G10" s="3">
        <v>26619900500</v>
      </c>
      <c r="I10" s="3">
        <v>10729053625</v>
      </c>
      <c r="K10" s="3">
        <v>2000000</v>
      </c>
      <c r="M10" s="3">
        <v>37348954125</v>
      </c>
      <c r="O10" s="3">
        <v>10964570685</v>
      </c>
      <c r="Q10" s="3">
        <v>26384383440</v>
      </c>
    </row>
    <row r="11" spans="1:23" x14ac:dyDescent="0.5">
      <c r="A11" s="1" t="s">
        <v>46</v>
      </c>
      <c r="C11" s="3">
        <v>5000000</v>
      </c>
      <c r="E11" s="3">
        <v>52769432125</v>
      </c>
      <c r="G11" s="3">
        <v>37688915000</v>
      </c>
      <c r="I11" s="3">
        <v>15080517125</v>
      </c>
      <c r="K11" s="3">
        <v>5000000</v>
      </c>
      <c r="M11" s="3">
        <v>52769432125</v>
      </c>
      <c r="O11" s="3">
        <v>19484165259</v>
      </c>
      <c r="Q11" s="3">
        <v>33285266866</v>
      </c>
    </row>
    <row r="12" spans="1:23" x14ac:dyDescent="0.5">
      <c r="A12" s="1" t="s">
        <v>45</v>
      </c>
      <c r="C12" s="3">
        <v>9833472</v>
      </c>
      <c r="E12" s="3">
        <v>242570089749</v>
      </c>
      <c r="G12" s="3">
        <v>208318102177</v>
      </c>
      <c r="I12" s="3">
        <v>34251987572</v>
      </c>
      <c r="K12" s="3">
        <v>9833472</v>
      </c>
      <c r="M12" s="3">
        <v>242570089749</v>
      </c>
      <c r="O12" s="3">
        <v>160380444055</v>
      </c>
      <c r="Q12" s="3">
        <v>82189645694</v>
      </c>
    </row>
    <row r="13" spans="1:23" x14ac:dyDescent="0.5">
      <c r="A13" s="1" t="s">
        <v>47</v>
      </c>
      <c r="C13" s="3">
        <v>9700000</v>
      </c>
      <c r="E13" s="3">
        <v>119499066701</v>
      </c>
      <c r="G13" s="3">
        <v>80772018825</v>
      </c>
      <c r="I13" s="3">
        <v>38727047876</v>
      </c>
      <c r="K13" s="3">
        <v>9700000</v>
      </c>
      <c r="M13" s="3">
        <v>119499066701</v>
      </c>
      <c r="O13" s="3">
        <v>48409626922</v>
      </c>
      <c r="Q13" s="3">
        <v>71089439779</v>
      </c>
    </row>
    <row r="14" spans="1:23" x14ac:dyDescent="0.5">
      <c r="A14" s="1" t="s">
        <v>48</v>
      </c>
      <c r="C14" s="3">
        <v>5100000</v>
      </c>
      <c r="E14" s="3">
        <v>45605666250</v>
      </c>
      <c r="G14" s="3">
        <v>35351925000</v>
      </c>
      <c r="I14" s="3">
        <v>10253741250</v>
      </c>
      <c r="K14" s="3">
        <v>5100000</v>
      </c>
      <c r="M14" s="3">
        <v>45605666250</v>
      </c>
      <c r="O14" s="3">
        <v>16972616244</v>
      </c>
      <c r="Q14" s="3">
        <v>28633050006</v>
      </c>
    </row>
    <row r="15" spans="1:23" x14ac:dyDescent="0.5">
      <c r="A15" s="1" t="s">
        <v>68</v>
      </c>
      <c r="C15" s="3">
        <v>9442928</v>
      </c>
      <c r="E15" s="3">
        <v>129223453962</v>
      </c>
      <c r="G15" s="3">
        <v>85672574299</v>
      </c>
      <c r="I15" s="3">
        <v>43550879663</v>
      </c>
      <c r="K15" s="3">
        <v>9442928</v>
      </c>
      <c r="M15" s="3">
        <v>129223453962</v>
      </c>
      <c r="O15" s="3">
        <v>42859032010</v>
      </c>
      <c r="Q15" s="3">
        <v>86364421952</v>
      </c>
    </row>
    <row r="16" spans="1:23" x14ac:dyDescent="0.5">
      <c r="A16" s="1" t="s">
        <v>56</v>
      </c>
      <c r="C16" s="3">
        <v>516388</v>
      </c>
      <c r="E16" s="3">
        <v>45920361244</v>
      </c>
      <c r="G16" s="3">
        <v>46364903430</v>
      </c>
      <c r="I16" s="3">
        <v>-444542186</v>
      </c>
      <c r="K16" s="3">
        <v>516388</v>
      </c>
      <c r="M16" s="3">
        <v>45920361244</v>
      </c>
      <c r="O16" s="3">
        <v>46726248604</v>
      </c>
      <c r="Q16" s="3">
        <v>-805887360</v>
      </c>
    </row>
    <row r="17" spans="1:17" x14ac:dyDescent="0.5">
      <c r="A17" s="1" t="s">
        <v>34</v>
      </c>
      <c r="C17" s="3">
        <v>4400785</v>
      </c>
      <c r="E17" s="3">
        <v>106095916339</v>
      </c>
      <c r="G17" s="3">
        <v>74436902951</v>
      </c>
      <c r="I17" s="3">
        <v>31659013388</v>
      </c>
      <c r="K17" s="3">
        <v>4400785</v>
      </c>
      <c r="M17" s="3">
        <v>106095916339</v>
      </c>
      <c r="O17" s="3">
        <v>46323599466</v>
      </c>
      <c r="Q17" s="3">
        <v>59772316873</v>
      </c>
    </row>
    <row r="18" spans="1:17" x14ac:dyDescent="0.5">
      <c r="A18" s="1" t="s">
        <v>62</v>
      </c>
      <c r="C18" s="3">
        <v>200000</v>
      </c>
      <c r="E18" s="3">
        <v>4138888090</v>
      </c>
      <c r="G18" s="3">
        <v>2746161300</v>
      </c>
      <c r="I18" s="3">
        <v>1392726790</v>
      </c>
      <c r="K18" s="3">
        <v>200000</v>
      </c>
      <c r="M18" s="3">
        <v>4138888090</v>
      </c>
      <c r="O18" s="3">
        <v>2736137030</v>
      </c>
      <c r="Q18" s="3">
        <v>1402751060</v>
      </c>
    </row>
    <row r="19" spans="1:17" x14ac:dyDescent="0.5">
      <c r="A19" s="1" t="s">
        <v>29</v>
      </c>
      <c r="C19" s="3">
        <v>1500000</v>
      </c>
      <c r="E19" s="3">
        <v>47766719062</v>
      </c>
      <c r="G19" s="3">
        <v>42925246650</v>
      </c>
      <c r="I19" s="3">
        <v>4841472412</v>
      </c>
      <c r="K19" s="3">
        <v>1500000</v>
      </c>
      <c r="M19" s="3">
        <v>47766719062</v>
      </c>
      <c r="O19" s="3">
        <v>22815841559</v>
      </c>
      <c r="Q19" s="3">
        <v>24950877503</v>
      </c>
    </row>
    <row r="20" spans="1:17" x14ac:dyDescent="0.5">
      <c r="A20" s="1" t="s">
        <v>71</v>
      </c>
      <c r="C20" s="3">
        <v>567741</v>
      </c>
      <c r="E20" s="3">
        <v>38729438474</v>
      </c>
      <c r="G20" s="3">
        <v>24675200503</v>
      </c>
      <c r="I20" s="3">
        <v>14054237971</v>
      </c>
      <c r="K20" s="3">
        <v>567741</v>
      </c>
      <c r="M20" s="3">
        <v>38729438474</v>
      </c>
      <c r="O20" s="3">
        <v>14168141468</v>
      </c>
      <c r="Q20" s="3">
        <v>24561297006</v>
      </c>
    </row>
    <row r="21" spans="1:17" x14ac:dyDescent="0.5">
      <c r="A21" s="1" t="s">
        <v>74</v>
      </c>
      <c r="C21" s="3">
        <v>800000</v>
      </c>
      <c r="E21" s="3">
        <v>19980647190</v>
      </c>
      <c r="G21" s="3">
        <v>16850806047</v>
      </c>
      <c r="I21" s="3">
        <v>3129841143</v>
      </c>
      <c r="K21" s="3">
        <v>800000</v>
      </c>
      <c r="M21" s="3">
        <v>19980647190</v>
      </c>
      <c r="O21" s="3">
        <v>16850806047</v>
      </c>
      <c r="Q21" s="3">
        <v>3129841143</v>
      </c>
    </row>
    <row r="22" spans="1:17" x14ac:dyDescent="0.5">
      <c r="A22" s="1" t="s">
        <v>19</v>
      </c>
      <c r="C22" s="3">
        <v>3815000</v>
      </c>
      <c r="E22" s="3">
        <v>44485734163</v>
      </c>
      <c r="G22" s="3">
        <v>23796385821</v>
      </c>
      <c r="I22" s="3">
        <v>20689348342</v>
      </c>
      <c r="K22" s="3">
        <v>3815000</v>
      </c>
      <c r="M22" s="3">
        <v>44485734163</v>
      </c>
      <c r="O22" s="3">
        <v>21846122161</v>
      </c>
      <c r="Q22" s="3">
        <v>22639612002</v>
      </c>
    </row>
    <row r="23" spans="1:17" x14ac:dyDescent="0.5">
      <c r="A23" s="1" t="s">
        <v>78</v>
      </c>
      <c r="C23" s="3">
        <v>2000000</v>
      </c>
      <c r="E23" s="3">
        <v>30507110600</v>
      </c>
      <c r="G23" s="3">
        <v>13383315869</v>
      </c>
      <c r="I23" s="3">
        <v>17123794731</v>
      </c>
      <c r="K23" s="3">
        <v>2000000</v>
      </c>
      <c r="M23" s="3">
        <v>30507110600</v>
      </c>
      <c r="O23" s="3">
        <v>13383315869</v>
      </c>
      <c r="Q23" s="3">
        <v>17123794731</v>
      </c>
    </row>
    <row r="24" spans="1:17" x14ac:dyDescent="0.5">
      <c r="A24" s="1" t="s">
        <v>27</v>
      </c>
      <c r="C24" s="3">
        <v>381173</v>
      </c>
      <c r="E24" s="3">
        <v>69402039431</v>
      </c>
      <c r="G24" s="3">
        <v>59664670011</v>
      </c>
      <c r="I24" s="3">
        <v>9737369420</v>
      </c>
      <c r="K24" s="3">
        <v>381173</v>
      </c>
      <c r="M24" s="3">
        <v>69402039431</v>
      </c>
      <c r="O24" s="3">
        <v>59831311282</v>
      </c>
      <c r="Q24" s="3">
        <v>9570728149</v>
      </c>
    </row>
    <row r="25" spans="1:17" x14ac:dyDescent="0.5">
      <c r="A25" s="1" t="s">
        <v>60</v>
      </c>
      <c r="C25" s="3">
        <v>14772038</v>
      </c>
      <c r="E25" s="3">
        <v>136029330455</v>
      </c>
      <c r="G25" s="3">
        <v>88733512478</v>
      </c>
      <c r="I25" s="3">
        <v>47295817977</v>
      </c>
      <c r="K25" s="3">
        <v>14772038</v>
      </c>
      <c r="M25" s="3">
        <v>136029330455</v>
      </c>
      <c r="O25" s="3">
        <v>45816414516</v>
      </c>
      <c r="Q25" s="3">
        <v>90212915939</v>
      </c>
    </row>
    <row r="26" spans="1:17" x14ac:dyDescent="0.5">
      <c r="A26" s="1" t="s">
        <v>58</v>
      </c>
      <c r="C26" s="3">
        <v>12555028</v>
      </c>
      <c r="E26" s="3">
        <v>285766278570</v>
      </c>
      <c r="G26" s="3">
        <v>259451167553</v>
      </c>
      <c r="I26" s="3">
        <v>26315111017</v>
      </c>
      <c r="K26" s="3">
        <v>12555028</v>
      </c>
      <c r="M26" s="3">
        <v>285766278570</v>
      </c>
      <c r="O26" s="3">
        <v>247247271176</v>
      </c>
      <c r="Q26" s="3">
        <v>38519007394</v>
      </c>
    </row>
    <row r="27" spans="1:17" x14ac:dyDescent="0.5">
      <c r="A27" s="1" t="s">
        <v>76</v>
      </c>
      <c r="C27" s="3">
        <v>2035000</v>
      </c>
      <c r="E27" s="3">
        <v>23656821581</v>
      </c>
      <c r="G27" s="3">
        <v>10012200000</v>
      </c>
      <c r="I27" s="3">
        <v>13644621581</v>
      </c>
      <c r="K27" s="3">
        <v>2035000</v>
      </c>
      <c r="M27" s="3">
        <v>23656821581</v>
      </c>
      <c r="O27" s="3">
        <v>10012200000</v>
      </c>
      <c r="Q27" s="3">
        <v>13644621581</v>
      </c>
    </row>
    <row r="28" spans="1:17" x14ac:dyDescent="0.5">
      <c r="A28" s="1" t="s">
        <v>16</v>
      </c>
      <c r="C28" s="3">
        <v>179900000</v>
      </c>
      <c r="E28" s="3">
        <v>343550563982</v>
      </c>
      <c r="G28" s="3">
        <v>242832052877</v>
      </c>
      <c r="I28" s="3">
        <v>100718511105</v>
      </c>
      <c r="K28" s="3">
        <v>179900000</v>
      </c>
      <c r="M28" s="3">
        <v>343550563982</v>
      </c>
      <c r="O28" s="3">
        <v>203778488391</v>
      </c>
      <c r="Q28" s="3">
        <v>139772075591</v>
      </c>
    </row>
    <row r="29" spans="1:17" x14ac:dyDescent="0.5">
      <c r="A29" s="1" t="s">
        <v>17</v>
      </c>
      <c r="C29" s="3">
        <v>144300000</v>
      </c>
      <c r="E29" s="3">
        <v>263379280271</v>
      </c>
      <c r="G29" s="3">
        <v>175297110046</v>
      </c>
      <c r="I29" s="3">
        <v>88082170225</v>
      </c>
      <c r="K29" s="3">
        <v>144300000</v>
      </c>
      <c r="M29" s="3">
        <v>263379280271</v>
      </c>
      <c r="O29" s="3">
        <v>175098413234</v>
      </c>
      <c r="Q29" s="3">
        <v>88280867037</v>
      </c>
    </row>
    <row r="30" spans="1:17" x14ac:dyDescent="0.5">
      <c r="A30" s="1" t="s">
        <v>20</v>
      </c>
      <c r="C30" s="3">
        <v>1180933</v>
      </c>
      <c r="E30" s="3">
        <v>95262773368</v>
      </c>
      <c r="G30" s="3">
        <v>80191482936</v>
      </c>
      <c r="I30" s="3">
        <v>15071290432</v>
      </c>
      <c r="K30" s="3">
        <v>1180933</v>
      </c>
      <c r="M30" s="3">
        <v>95262773368</v>
      </c>
      <c r="O30" s="3">
        <v>78828960175</v>
      </c>
      <c r="Q30" s="3">
        <v>16433813193</v>
      </c>
    </row>
    <row r="31" spans="1:17" x14ac:dyDescent="0.5">
      <c r="A31" s="1" t="s">
        <v>63</v>
      </c>
      <c r="C31" s="3">
        <v>1856130</v>
      </c>
      <c r="E31" s="3">
        <v>30396558748</v>
      </c>
      <c r="G31" s="3">
        <v>18012720778</v>
      </c>
      <c r="I31" s="3">
        <v>12383837970</v>
      </c>
      <c r="K31" s="3">
        <v>1856130</v>
      </c>
      <c r="M31" s="3">
        <v>30396558748</v>
      </c>
      <c r="O31" s="3">
        <v>15734995213</v>
      </c>
      <c r="Q31" s="3">
        <v>14661563535</v>
      </c>
    </row>
    <row r="32" spans="1:17" x14ac:dyDescent="0.5">
      <c r="A32" s="1" t="s">
        <v>23</v>
      </c>
      <c r="C32" s="3">
        <v>1800000</v>
      </c>
      <c r="E32" s="3">
        <v>112851668250</v>
      </c>
      <c r="G32" s="3">
        <v>80973138600</v>
      </c>
      <c r="I32" s="3">
        <v>31878529650</v>
      </c>
      <c r="K32" s="3">
        <v>1800000</v>
      </c>
      <c r="M32" s="3">
        <v>112851668250</v>
      </c>
      <c r="O32" s="3">
        <v>44756287157</v>
      </c>
      <c r="Q32" s="3">
        <v>68095381093</v>
      </c>
    </row>
    <row r="33" spans="1:17" x14ac:dyDescent="0.5">
      <c r="A33" s="1" t="s">
        <v>55</v>
      </c>
      <c r="C33" s="3">
        <v>1000000</v>
      </c>
      <c r="E33" s="3">
        <v>29780798137</v>
      </c>
      <c r="G33" s="3">
        <v>18198814500</v>
      </c>
      <c r="I33" s="3">
        <v>11581983637</v>
      </c>
      <c r="K33" s="3">
        <v>1000000</v>
      </c>
      <c r="M33" s="3">
        <v>29780798137</v>
      </c>
      <c r="O33" s="3">
        <v>14326639341</v>
      </c>
      <c r="Q33" s="3">
        <v>15454158796</v>
      </c>
    </row>
    <row r="34" spans="1:17" x14ac:dyDescent="0.5">
      <c r="A34" s="1" t="s">
        <v>25</v>
      </c>
      <c r="C34" s="3">
        <v>497153</v>
      </c>
      <c r="E34" s="3">
        <v>58288858683</v>
      </c>
      <c r="G34" s="3">
        <v>43322906726</v>
      </c>
      <c r="I34" s="3">
        <v>14965951957</v>
      </c>
      <c r="K34" s="3">
        <v>497153</v>
      </c>
      <c r="M34" s="3">
        <v>58288858683</v>
      </c>
      <c r="O34" s="3">
        <v>35409757133</v>
      </c>
      <c r="Q34" s="3">
        <v>22879101550</v>
      </c>
    </row>
    <row r="35" spans="1:17" x14ac:dyDescent="0.5">
      <c r="A35" s="1" t="s">
        <v>38</v>
      </c>
      <c r="C35" s="3">
        <v>4800000</v>
      </c>
      <c r="E35" s="3">
        <v>41210830020</v>
      </c>
      <c r="G35" s="3">
        <v>33272400000</v>
      </c>
      <c r="I35" s="3">
        <v>7938430020</v>
      </c>
      <c r="K35" s="3">
        <v>4800000</v>
      </c>
      <c r="M35" s="3">
        <v>41210830020</v>
      </c>
      <c r="O35" s="3">
        <v>15380697903</v>
      </c>
      <c r="Q35" s="3">
        <v>25830132117</v>
      </c>
    </row>
    <row r="36" spans="1:17" x14ac:dyDescent="0.5">
      <c r="A36" s="1" t="s">
        <v>26</v>
      </c>
      <c r="C36" s="3">
        <v>1000000</v>
      </c>
      <c r="E36" s="3">
        <v>34967324887</v>
      </c>
      <c r="G36" s="3">
        <v>40504195749</v>
      </c>
      <c r="I36" s="3">
        <v>-5536870862</v>
      </c>
      <c r="K36" s="3">
        <v>1000000</v>
      </c>
      <c r="M36" s="3">
        <v>34967324887</v>
      </c>
      <c r="O36" s="3">
        <v>6991165000</v>
      </c>
      <c r="Q36" s="3">
        <v>27976159887</v>
      </c>
    </row>
    <row r="37" spans="1:17" x14ac:dyDescent="0.5">
      <c r="A37" s="1" t="s">
        <v>53</v>
      </c>
      <c r="C37" s="3">
        <v>7460376</v>
      </c>
      <c r="E37" s="3">
        <v>93323832506</v>
      </c>
      <c r="G37" s="3">
        <v>77577409280</v>
      </c>
      <c r="I37" s="3">
        <v>15746423226</v>
      </c>
      <c r="K37" s="3">
        <v>7460376</v>
      </c>
      <c r="M37" s="3">
        <v>93323832506</v>
      </c>
      <c r="O37" s="3">
        <v>61377372578</v>
      </c>
      <c r="Q37" s="3">
        <v>31946459928</v>
      </c>
    </row>
    <row r="38" spans="1:17" x14ac:dyDescent="0.5">
      <c r="A38" s="1" t="s">
        <v>73</v>
      </c>
      <c r="C38" s="3">
        <v>308518</v>
      </c>
      <c r="E38" s="3">
        <v>16173030790</v>
      </c>
      <c r="G38" s="3">
        <v>15728834465</v>
      </c>
      <c r="I38" s="3">
        <v>444196325</v>
      </c>
      <c r="K38" s="3">
        <v>308518</v>
      </c>
      <c r="M38" s="3">
        <v>16173030790</v>
      </c>
      <c r="O38" s="3">
        <v>15728834465</v>
      </c>
      <c r="Q38" s="3">
        <v>444196325</v>
      </c>
    </row>
    <row r="39" spans="1:17" x14ac:dyDescent="0.5">
      <c r="A39" s="1" t="s">
        <v>64</v>
      </c>
      <c r="C39" s="3">
        <v>11913881</v>
      </c>
      <c r="E39" s="3">
        <v>282560724893</v>
      </c>
      <c r="G39" s="3">
        <v>267181364929</v>
      </c>
      <c r="I39" s="3">
        <v>15379359964</v>
      </c>
      <c r="K39" s="3">
        <v>11913881</v>
      </c>
      <c r="M39" s="3">
        <v>282560724893</v>
      </c>
      <c r="O39" s="3">
        <v>245301973504</v>
      </c>
      <c r="Q39" s="3">
        <v>37258751389</v>
      </c>
    </row>
    <row r="40" spans="1:17" x14ac:dyDescent="0.5">
      <c r="A40" s="1" t="s">
        <v>36</v>
      </c>
      <c r="C40" s="3">
        <v>300000</v>
      </c>
      <c r="E40" s="3">
        <v>30226422131</v>
      </c>
      <c r="G40" s="3">
        <v>27630079992</v>
      </c>
      <c r="I40" s="3">
        <v>2596342139</v>
      </c>
      <c r="K40" s="3">
        <v>300000</v>
      </c>
      <c r="M40" s="3">
        <v>30226422131</v>
      </c>
      <c r="O40" s="3">
        <v>20266362319</v>
      </c>
      <c r="Q40" s="3">
        <v>9960059812</v>
      </c>
    </row>
    <row r="41" spans="1:17" x14ac:dyDescent="0.5">
      <c r="A41" s="1" t="s">
        <v>72</v>
      </c>
      <c r="C41" s="3">
        <v>6188312</v>
      </c>
      <c r="E41" s="3">
        <v>158480924055</v>
      </c>
      <c r="G41" s="3">
        <v>155952746155</v>
      </c>
      <c r="I41" s="3">
        <v>2528177900</v>
      </c>
      <c r="K41" s="3">
        <v>6188312</v>
      </c>
      <c r="M41" s="3">
        <v>158480924055</v>
      </c>
      <c r="O41" s="3">
        <v>155952746155</v>
      </c>
      <c r="Q41" s="3">
        <v>2528177900</v>
      </c>
    </row>
    <row r="42" spans="1:17" x14ac:dyDescent="0.5">
      <c r="A42" s="1" t="s">
        <v>70</v>
      </c>
      <c r="C42" s="3">
        <v>7698575</v>
      </c>
      <c r="E42" s="3">
        <v>115571881976</v>
      </c>
      <c r="G42" s="3">
        <v>64563642874</v>
      </c>
      <c r="I42" s="3">
        <v>51008239102</v>
      </c>
      <c r="K42" s="3">
        <v>7698575</v>
      </c>
      <c r="M42" s="3">
        <v>115571881976</v>
      </c>
      <c r="O42" s="3">
        <v>46866261272</v>
      </c>
      <c r="Q42" s="3">
        <v>68705620704</v>
      </c>
    </row>
    <row r="43" spans="1:17" x14ac:dyDescent="0.5">
      <c r="A43" s="1" t="s">
        <v>61</v>
      </c>
      <c r="C43" s="3">
        <v>10954702</v>
      </c>
      <c r="E43" s="3">
        <v>91614457511</v>
      </c>
      <c r="G43" s="3">
        <v>63416786310</v>
      </c>
      <c r="I43" s="3">
        <v>28197671201</v>
      </c>
      <c r="K43" s="3">
        <v>10954702</v>
      </c>
      <c r="M43" s="3">
        <v>91614457511</v>
      </c>
      <c r="O43" s="3">
        <v>32550613559</v>
      </c>
      <c r="Q43" s="3">
        <v>59063843952</v>
      </c>
    </row>
    <row r="44" spans="1:17" x14ac:dyDescent="0.5">
      <c r="A44" s="1" t="s">
        <v>18</v>
      </c>
      <c r="C44" s="3">
        <v>2545136</v>
      </c>
      <c r="E44" s="3">
        <v>98196427512</v>
      </c>
      <c r="G44" s="3">
        <v>103990113137</v>
      </c>
      <c r="I44" s="3">
        <v>-5793685625</v>
      </c>
      <c r="K44" s="3">
        <v>2545136</v>
      </c>
      <c r="M44" s="3">
        <v>98196427512</v>
      </c>
      <c r="O44" s="3">
        <v>93250697182</v>
      </c>
      <c r="Q44" s="3">
        <v>4945730330</v>
      </c>
    </row>
    <row r="45" spans="1:17" x14ac:dyDescent="0.5">
      <c r="A45" s="1" t="s">
        <v>66</v>
      </c>
      <c r="C45" s="3">
        <v>452024</v>
      </c>
      <c r="E45" s="3">
        <v>22103706369</v>
      </c>
      <c r="G45" s="3">
        <v>17457053874</v>
      </c>
      <c r="I45" s="3">
        <v>4646652495</v>
      </c>
      <c r="K45" s="3">
        <v>452024</v>
      </c>
      <c r="M45" s="3">
        <v>22103706369</v>
      </c>
      <c r="O45" s="3">
        <v>7468632917</v>
      </c>
      <c r="Q45" s="3">
        <v>14635073452</v>
      </c>
    </row>
    <row r="46" spans="1:17" x14ac:dyDescent="0.5">
      <c r="A46" s="1" t="s">
        <v>50</v>
      </c>
      <c r="C46" s="3">
        <v>160</v>
      </c>
      <c r="E46" s="3">
        <v>1007780970</v>
      </c>
      <c r="G46" s="3">
        <v>1006835880</v>
      </c>
      <c r="I46" s="3">
        <v>945090</v>
      </c>
      <c r="K46" s="3">
        <v>160</v>
      </c>
      <c r="M46" s="3">
        <v>1007780970</v>
      </c>
      <c r="O46" s="3">
        <v>701295748</v>
      </c>
      <c r="Q46" s="3">
        <v>306485222</v>
      </c>
    </row>
    <row r="47" spans="1:17" x14ac:dyDescent="0.5">
      <c r="A47" s="1" t="s">
        <v>22</v>
      </c>
      <c r="C47" s="3">
        <v>1227026</v>
      </c>
      <c r="E47" s="3">
        <v>153004290819</v>
      </c>
      <c r="G47" s="3">
        <v>123175293277</v>
      </c>
      <c r="I47" s="3">
        <v>29828997542</v>
      </c>
      <c r="K47" s="3">
        <v>1227026</v>
      </c>
      <c r="M47" s="3">
        <v>153004290819</v>
      </c>
      <c r="O47" s="3">
        <v>116710715090</v>
      </c>
      <c r="Q47" s="3">
        <v>36293575729</v>
      </c>
    </row>
    <row r="48" spans="1:17" x14ac:dyDescent="0.5">
      <c r="A48" s="1" t="s">
        <v>51</v>
      </c>
      <c r="C48" s="3">
        <v>1500</v>
      </c>
      <c r="E48" s="3">
        <v>11427272361</v>
      </c>
      <c r="G48" s="3">
        <v>9453168750</v>
      </c>
      <c r="I48" s="3">
        <v>1974103611</v>
      </c>
      <c r="K48" s="3">
        <v>1500</v>
      </c>
      <c r="M48" s="3">
        <v>11427272361</v>
      </c>
      <c r="O48" s="3">
        <v>6962628634</v>
      </c>
      <c r="Q48" s="3">
        <v>4464643727</v>
      </c>
    </row>
    <row r="49" spans="1:17" x14ac:dyDescent="0.5">
      <c r="A49" s="1" t="s">
        <v>32</v>
      </c>
      <c r="C49" s="3">
        <v>7200000</v>
      </c>
      <c r="E49" s="3">
        <v>97170472890</v>
      </c>
      <c r="G49" s="3">
        <v>64096902000</v>
      </c>
      <c r="I49" s="3">
        <v>33073570890</v>
      </c>
      <c r="K49" s="3">
        <v>7200000</v>
      </c>
      <c r="M49" s="3">
        <v>97170472890</v>
      </c>
      <c r="O49" s="3">
        <v>21196119000</v>
      </c>
      <c r="Q49" s="3">
        <v>75974353890</v>
      </c>
    </row>
    <row r="50" spans="1:17" x14ac:dyDescent="0.5">
      <c r="A50" s="1" t="s">
        <v>24</v>
      </c>
      <c r="C50" s="3">
        <v>500000</v>
      </c>
      <c r="E50" s="3">
        <v>28466778668</v>
      </c>
      <c r="G50" s="3">
        <v>22229132000</v>
      </c>
      <c r="I50" s="3">
        <v>6237646668</v>
      </c>
      <c r="K50" s="3">
        <v>500000</v>
      </c>
      <c r="M50" s="3">
        <v>28466778668</v>
      </c>
      <c r="O50" s="3">
        <v>9605425000</v>
      </c>
      <c r="Q50" s="3">
        <v>18861353668</v>
      </c>
    </row>
    <row r="51" spans="1:17" x14ac:dyDescent="0.5">
      <c r="A51" s="1" t="s">
        <v>33</v>
      </c>
      <c r="C51" s="3">
        <v>13825087</v>
      </c>
      <c r="E51" s="3">
        <v>144919374792</v>
      </c>
      <c r="G51" s="3">
        <v>107461489218</v>
      </c>
      <c r="I51" s="3">
        <v>37457885574</v>
      </c>
      <c r="K51" s="3">
        <v>13825087</v>
      </c>
      <c r="M51" s="3">
        <v>144919374792</v>
      </c>
      <c r="O51" s="3">
        <v>79002518102</v>
      </c>
      <c r="Q51" s="3">
        <v>65916856690</v>
      </c>
    </row>
    <row r="52" spans="1:17" x14ac:dyDescent="0.5">
      <c r="A52" s="1" t="s">
        <v>52</v>
      </c>
      <c r="C52" s="3">
        <v>500</v>
      </c>
      <c r="E52" s="3">
        <v>3809090787</v>
      </c>
      <c r="G52" s="3">
        <v>3146062500</v>
      </c>
      <c r="I52" s="3">
        <v>663028287</v>
      </c>
      <c r="K52" s="3">
        <v>500</v>
      </c>
      <c r="M52" s="3">
        <v>3809090787</v>
      </c>
      <c r="O52" s="3">
        <v>2538465929</v>
      </c>
      <c r="Q52" s="3">
        <v>1270624858</v>
      </c>
    </row>
    <row r="53" spans="1:17" x14ac:dyDescent="0.5">
      <c r="A53" s="1" t="s">
        <v>28</v>
      </c>
      <c r="C53" s="3">
        <v>1700000</v>
      </c>
      <c r="E53" s="3">
        <v>195597635250</v>
      </c>
      <c r="G53" s="3">
        <v>138633434387</v>
      </c>
      <c r="I53" s="3">
        <v>56964200863</v>
      </c>
      <c r="K53" s="3">
        <v>1700000</v>
      </c>
      <c r="M53" s="3">
        <v>195597635250</v>
      </c>
      <c r="O53" s="3">
        <v>128624383487</v>
      </c>
      <c r="Q53" s="3">
        <v>66973251763</v>
      </c>
    </row>
    <row r="54" spans="1:17" x14ac:dyDescent="0.5">
      <c r="A54" s="1" t="s">
        <v>40</v>
      </c>
      <c r="C54" s="3">
        <v>6523418</v>
      </c>
      <c r="E54" s="3">
        <v>60239865693</v>
      </c>
      <c r="G54" s="3">
        <v>53655570085</v>
      </c>
      <c r="I54" s="3">
        <v>6584295608</v>
      </c>
      <c r="K54" s="3">
        <v>6523418</v>
      </c>
      <c r="M54" s="3">
        <v>60239865693</v>
      </c>
      <c r="O54" s="3">
        <v>43340873691</v>
      </c>
      <c r="Q54" s="3">
        <v>16898992002</v>
      </c>
    </row>
    <row r="55" spans="1:17" x14ac:dyDescent="0.5">
      <c r="A55" s="1" t="s">
        <v>30</v>
      </c>
      <c r="C55" s="3">
        <v>983217</v>
      </c>
      <c r="E55" s="3">
        <v>69852147386</v>
      </c>
      <c r="G55" s="3">
        <v>52357960987</v>
      </c>
      <c r="I55" s="3">
        <v>17494186399</v>
      </c>
      <c r="K55" s="3">
        <v>983217</v>
      </c>
      <c r="M55" s="3">
        <v>69852147386</v>
      </c>
      <c r="O55" s="3">
        <v>39540299666</v>
      </c>
      <c r="Q55" s="3">
        <v>30311847720</v>
      </c>
    </row>
    <row r="56" spans="1:17" x14ac:dyDescent="0.5">
      <c r="A56" s="1" t="s">
        <v>57</v>
      </c>
      <c r="C56" s="3">
        <v>131387</v>
      </c>
      <c r="E56" s="3">
        <v>4049620340</v>
      </c>
      <c r="G56" s="3">
        <v>3388870376</v>
      </c>
      <c r="I56" s="3">
        <v>660749964</v>
      </c>
      <c r="K56" s="3">
        <v>131387</v>
      </c>
      <c r="M56" s="3">
        <v>4049620340</v>
      </c>
      <c r="O56" s="3">
        <v>2626471588</v>
      </c>
      <c r="Q56" s="3">
        <v>1423148752</v>
      </c>
    </row>
    <row r="57" spans="1:17" x14ac:dyDescent="0.5">
      <c r="A57" s="1" t="s">
        <v>49</v>
      </c>
      <c r="C57" s="3">
        <v>106530</v>
      </c>
      <c r="E57" s="3">
        <v>5186073554</v>
      </c>
      <c r="G57" s="3">
        <v>3742410511</v>
      </c>
      <c r="I57" s="3">
        <v>1443663043</v>
      </c>
      <c r="K57" s="3">
        <v>106530</v>
      </c>
      <c r="M57" s="3">
        <v>5186073554</v>
      </c>
      <c r="O57" s="3">
        <v>2514820684</v>
      </c>
      <c r="Q57" s="3">
        <v>2671252870</v>
      </c>
    </row>
    <row r="58" spans="1:17" x14ac:dyDescent="0.5">
      <c r="A58" s="1" t="s">
        <v>75</v>
      </c>
      <c r="C58" s="3">
        <v>120000</v>
      </c>
      <c r="E58" s="3">
        <v>1587911799</v>
      </c>
      <c r="G58" s="3">
        <v>1502768579</v>
      </c>
      <c r="I58" s="3">
        <v>85143220</v>
      </c>
      <c r="K58" s="3">
        <v>120000</v>
      </c>
      <c r="M58" s="3">
        <v>1587911799</v>
      </c>
      <c r="O58" s="3">
        <v>1502768579</v>
      </c>
      <c r="Q58" s="3">
        <v>85143220</v>
      </c>
    </row>
    <row r="59" spans="1:17" x14ac:dyDescent="0.5">
      <c r="A59" s="1" t="s">
        <v>21</v>
      </c>
      <c r="C59" s="3">
        <v>2100000</v>
      </c>
      <c r="E59" s="3">
        <v>23354572263</v>
      </c>
      <c r="G59" s="3">
        <v>21524405555</v>
      </c>
      <c r="I59" s="3">
        <v>1830166708</v>
      </c>
      <c r="K59" s="3">
        <v>2100000</v>
      </c>
      <c r="M59" s="3">
        <v>23354572263</v>
      </c>
      <c r="O59" s="3">
        <v>9239758910</v>
      </c>
      <c r="Q59" s="3">
        <v>14114813353</v>
      </c>
    </row>
    <row r="60" spans="1:17" x14ac:dyDescent="0.5">
      <c r="A60" s="1" t="s">
        <v>31</v>
      </c>
      <c r="C60" s="3">
        <v>800000</v>
      </c>
      <c r="E60" s="3">
        <v>8358058050</v>
      </c>
      <c r="G60" s="3">
        <v>5775138000</v>
      </c>
      <c r="I60" s="3">
        <v>2582920050</v>
      </c>
      <c r="K60" s="3">
        <v>800000</v>
      </c>
      <c r="M60" s="3">
        <v>8358058050</v>
      </c>
      <c r="O60" s="3">
        <v>3012310964</v>
      </c>
      <c r="Q60" s="3">
        <v>5345747086</v>
      </c>
    </row>
    <row r="61" spans="1:17" x14ac:dyDescent="0.5">
      <c r="A61" s="1" t="s">
        <v>42</v>
      </c>
      <c r="C61" s="3">
        <v>7003000</v>
      </c>
      <c r="E61" s="3">
        <v>146440030802</v>
      </c>
      <c r="G61" s="3">
        <v>125093562175</v>
      </c>
      <c r="I61" s="3">
        <v>21346468627</v>
      </c>
      <c r="K61" s="3">
        <v>7003000</v>
      </c>
      <c r="M61" s="3">
        <v>146440030802</v>
      </c>
      <c r="O61" s="3">
        <v>84295398751</v>
      </c>
      <c r="Q61" s="3">
        <v>62144632051</v>
      </c>
    </row>
    <row r="62" spans="1:17" x14ac:dyDescent="0.5">
      <c r="A62" s="1" t="s">
        <v>41</v>
      </c>
      <c r="C62" s="3">
        <v>8393430</v>
      </c>
      <c r="E62" s="3">
        <v>125085767344</v>
      </c>
      <c r="G62" s="3">
        <v>77625622538</v>
      </c>
      <c r="I62" s="3">
        <v>47460144806</v>
      </c>
      <c r="K62" s="3">
        <v>8393430</v>
      </c>
      <c r="M62" s="3">
        <v>125085767344</v>
      </c>
      <c r="O62" s="3">
        <v>72632154899</v>
      </c>
      <c r="Q62" s="3">
        <f>M62-O62</f>
        <v>52453612445</v>
      </c>
    </row>
    <row r="63" spans="1:17" x14ac:dyDescent="0.5">
      <c r="A63" s="1" t="s">
        <v>69</v>
      </c>
      <c r="C63" s="3">
        <v>0</v>
      </c>
      <c r="E63" s="3">
        <v>0</v>
      </c>
      <c r="G63" s="3">
        <v>22565533278</v>
      </c>
      <c r="I63" s="3">
        <v>-22565533278</v>
      </c>
      <c r="K63" s="3">
        <v>0</v>
      </c>
      <c r="M63" s="3">
        <v>0</v>
      </c>
      <c r="O63" s="3">
        <v>0</v>
      </c>
      <c r="Q63" s="3">
        <v>0</v>
      </c>
    </row>
    <row r="64" spans="1:17" x14ac:dyDescent="0.5">
      <c r="A64" s="1" t="s">
        <v>65</v>
      </c>
      <c r="C64" s="3">
        <v>0</v>
      </c>
      <c r="E64" s="3">
        <v>0</v>
      </c>
      <c r="G64" s="3">
        <v>8244736719</v>
      </c>
      <c r="I64" s="3">
        <v>-8244736719</v>
      </c>
      <c r="K64" s="3">
        <v>0</v>
      </c>
      <c r="M64" s="3">
        <v>0</v>
      </c>
      <c r="O64" s="3">
        <v>0</v>
      </c>
      <c r="Q64" s="3">
        <v>0</v>
      </c>
    </row>
    <row r="65" spans="1:17" x14ac:dyDescent="0.5">
      <c r="A65" s="1" t="s">
        <v>67</v>
      </c>
      <c r="C65" s="3">
        <v>0</v>
      </c>
      <c r="E65" s="3">
        <v>0</v>
      </c>
      <c r="G65" s="3">
        <v>19668073468</v>
      </c>
      <c r="I65" s="3">
        <v>-19668073468</v>
      </c>
      <c r="K65" s="3">
        <v>0</v>
      </c>
      <c r="M65" s="3">
        <v>0</v>
      </c>
      <c r="O65" s="3">
        <v>0</v>
      </c>
      <c r="Q65" s="3">
        <v>0</v>
      </c>
    </row>
    <row r="66" spans="1:17" x14ac:dyDescent="0.5">
      <c r="A66" s="1" t="s">
        <v>35</v>
      </c>
      <c r="C66" s="3">
        <v>0</v>
      </c>
      <c r="E66" s="3">
        <v>0</v>
      </c>
      <c r="G66" s="3">
        <v>11280135800</v>
      </c>
      <c r="I66" s="3">
        <v>-11280135800</v>
      </c>
      <c r="K66" s="3">
        <v>0</v>
      </c>
      <c r="M66" s="3">
        <v>0</v>
      </c>
      <c r="O66" s="3">
        <v>0</v>
      </c>
      <c r="Q66" s="3">
        <v>0</v>
      </c>
    </row>
    <row r="67" spans="1:17" x14ac:dyDescent="0.5">
      <c r="A67" s="1" t="s">
        <v>37</v>
      </c>
      <c r="C67" s="3">
        <v>0</v>
      </c>
      <c r="E67" s="3">
        <v>0</v>
      </c>
      <c r="G67" s="3">
        <v>3375370129</v>
      </c>
      <c r="I67" s="3">
        <v>-3375370129</v>
      </c>
      <c r="K67" s="3">
        <v>0</v>
      </c>
      <c r="M67" s="3">
        <v>0</v>
      </c>
      <c r="O67" s="3">
        <v>0</v>
      </c>
      <c r="Q67" s="3">
        <v>0</v>
      </c>
    </row>
    <row r="68" spans="1:17" x14ac:dyDescent="0.5">
      <c r="A68" s="1" t="s">
        <v>39</v>
      </c>
      <c r="C68" s="3">
        <v>0</v>
      </c>
      <c r="E68" s="3">
        <v>0</v>
      </c>
      <c r="G68" s="3">
        <v>11178635175</v>
      </c>
      <c r="I68" s="3">
        <v>-11178635175</v>
      </c>
      <c r="K68" s="3">
        <v>0</v>
      </c>
      <c r="M68" s="3">
        <v>0</v>
      </c>
      <c r="O68" s="3">
        <v>0</v>
      </c>
      <c r="Q68" s="3">
        <v>0</v>
      </c>
    </row>
    <row r="69" spans="1:17" x14ac:dyDescent="0.5">
      <c r="A69" s="1" t="s">
        <v>54</v>
      </c>
      <c r="C69" s="3">
        <v>0</v>
      </c>
      <c r="E69" s="3">
        <v>0</v>
      </c>
      <c r="G69" s="3">
        <v>14956339900</v>
      </c>
      <c r="I69" s="3">
        <v>-14956339900</v>
      </c>
      <c r="K69" s="3">
        <v>0</v>
      </c>
      <c r="M69" s="3">
        <v>0</v>
      </c>
      <c r="O69" s="3">
        <v>0</v>
      </c>
      <c r="Q69" s="3">
        <v>0</v>
      </c>
    </row>
    <row r="70" spans="1:17" x14ac:dyDescent="0.5">
      <c r="A70" s="1" t="s">
        <v>44</v>
      </c>
      <c r="C70" s="3">
        <v>0</v>
      </c>
      <c r="E70" s="3">
        <v>0</v>
      </c>
      <c r="G70" s="3">
        <v>7329340698</v>
      </c>
      <c r="I70" s="3">
        <v>-7329340698</v>
      </c>
      <c r="K70" s="3">
        <v>0</v>
      </c>
      <c r="M70" s="3">
        <v>0</v>
      </c>
      <c r="O70" s="3">
        <v>0</v>
      </c>
      <c r="Q70" s="3">
        <v>0</v>
      </c>
    </row>
    <row r="71" spans="1:17" x14ac:dyDescent="0.5">
      <c r="A71" s="1" t="s">
        <v>43</v>
      </c>
      <c r="C71" s="3">
        <v>0</v>
      </c>
      <c r="E71" s="3">
        <v>0</v>
      </c>
      <c r="G71" s="3">
        <v>34964953829</v>
      </c>
      <c r="I71" s="3">
        <v>-34964953829</v>
      </c>
      <c r="K71" s="3">
        <v>0</v>
      </c>
      <c r="M71" s="3">
        <v>0</v>
      </c>
      <c r="O71" s="3">
        <v>0</v>
      </c>
      <c r="Q71" s="3">
        <v>0</v>
      </c>
    </row>
    <row r="72" spans="1:17" x14ac:dyDescent="0.5">
      <c r="A72" s="1" t="s">
        <v>192</v>
      </c>
      <c r="C72" s="3">
        <v>6250</v>
      </c>
      <c r="E72" s="3">
        <v>6373844531</v>
      </c>
      <c r="G72" s="3">
        <v>6184238174</v>
      </c>
      <c r="I72" s="3">
        <v>189606357</v>
      </c>
      <c r="K72" s="3">
        <v>6250</v>
      </c>
      <c r="M72" s="3">
        <v>6373844531</v>
      </c>
      <c r="O72" s="3">
        <v>6254531250</v>
      </c>
      <c r="Q72" s="3">
        <v>119313281</v>
      </c>
    </row>
    <row r="73" spans="1:17" x14ac:dyDescent="0.5">
      <c r="A73" s="1" t="s">
        <v>105</v>
      </c>
      <c r="C73" s="3">
        <v>1418</v>
      </c>
      <c r="E73" s="3">
        <v>1356203017</v>
      </c>
      <c r="G73" s="3">
        <v>1321605486</v>
      </c>
      <c r="I73" s="3">
        <v>34597531</v>
      </c>
      <c r="K73" s="3">
        <v>1418</v>
      </c>
      <c r="M73" s="3">
        <v>1356203017</v>
      </c>
      <c r="O73" s="3">
        <v>1274287187</v>
      </c>
      <c r="Q73" s="3">
        <v>81915830</v>
      </c>
    </row>
    <row r="74" spans="1:17" x14ac:dyDescent="0.5">
      <c r="A74" s="1" t="s">
        <v>111</v>
      </c>
      <c r="C74" s="3">
        <v>147820</v>
      </c>
      <c r="E74" s="3">
        <v>139975685907</v>
      </c>
      <c r="G74" s="3">
        <v>136279857419</v>
      </c>
      <c r="I74" s="3">
        <v>3695828488</v>
      </c>
      <c r="K74" s="3">
        <v>147820</v>
      </c>
      <c r="M74" s="3">
        <v>139975685907</v>
      </c>
      <c r="O74" s="3">
        <v>132708090827</v>
      </c>
      <c r="Q74" s="3">
        <v>7267595080</v>
      </c>
    </row>
    <row r="75" spans="1:17" x14ac:dyDescent="0.5">
      <c r="A75" s="1" t="s">
        <v>117</v>
      </c>
      <c r="C75" s="3">
        <v>67743</v>
      </c>
      <c r="E75" s="3">
        <v>61881835119</v>
      </c>
      <c r="G75" s="3">
        <v>59891759762</v>
      </c>
      <c r="I75" s="3">
        <v>1990075357</v>
      </c>
      <c r="K75" s="3">
        <v>67743</v>
      </c>
      <c r="M75" s="3">
        <v>61881835119</v>
      </c>
      <c r="O75" s="3">
        <v>57826899407</v>
      </c>
      <c r="Q75" s="3">
        <v>4054935712</v>
      </c>
    </row>
    <row r="76" spans="1:17" x14ac:dyDescent="0.5">
      <c r="A76" s="1" t="s">
        <v>126</v>
      </c>
      <c r="C76" s="3">
        <v>76441</v>
      </c>
      <c r="E76" s="3">
        <v>74899060730</v>
      </c>
      <c r="G76" s="3">
        <v>73345434180</v>
      </c>
      <c r="I76" s="3">
        <v>1553626550</v>
      </c>
      <c r="K76" s="3">
        <v>76441</v>
      </c>
      <c r="M76" s="3">
        <v>74899060730</v>
      </c>
      <c r="O76" s="3">
        <v>71128887754</v>
      </c>
      <c r="Q76" s="3">
        <v>3770172976</v>
      </c>
    </row>
    <row r="77" spans="1:17" x14ac:dyDescent="0.5">
      <c r="A77" s="1" t="s">
        <v>128</v>
      </c>
      <c r="C77" s="3">
        <v>9999</v>
      </c>
      <c r="E77" s="3">
        <v>9725264176</v>
      </c>
      <c r="G77" s="3">
        <v>9493821819</v>
      </c>
      <c r="I77" s="3">
        <v>231442357</v>
      </c>
      <c r="K77" s="3">
        <v>9999</v>
      </c>
      <c r="M77" s="3">
        <v>9725264176</v>
      </c>
      <c r="O77" s="3">
        <v>9160721208</v>
      </c>
      <c r="Q77" s="3">
        <v>564542968</v>
      </c>
    </row>
    <row r="78" spans="1:17" x14ac:dyDescent="0.5">
      <c r="A78" s="1" t="s">
        <v>193</v>
      </c>
      <c r="C78" s="3">
        <v>34000</v>
      </c>
      <c r="E78" s="3">
        <v>33042010050</v>
      </c>
      <c r="G78" s="3">
        <v>33024040200</v>
      </c>
      <c r="I78" s="3">
        <v>17969850</v>
      </c>
      <c r="K78" s="3">
        <v>34000</v>
      </c>
      <c r="M78" s="3">
        <v>33042010050</v>
      </c>
      <c r="O78" s="3">
        <v>32956089500</v>
      </c>
      <c r="Q78" s="3">
        <v>85920550</v>
      </c>
    </row>
    <row r="79" spans="1:17" x14ac:dyDescent="0.5">
      <c r="A79" s="1" t="s">
        <v>93</v>
      </c>
      <c r="C79" s="3">
        <v>25666</v>
      </c>
      <c r="E79" s="3">
        <v>21954207054</v>
      </c>
      <c r="G79" s="3">
        <v>21261688092</v>
      </c>
      <c r="I79" s="3">
        <v>692518962</v>
      </c>
      <c r="K79" s="3">
        <v>25666</v>
      </c>
      <c r="M79" s="3">
        <v>21954207054</v>
      </c>
      <c r="O79" s="3">
        <v>20128033481</v>
      </c>
      <c r="Q79" s="3">
        <v>1826173573</v>
      </c>
    </row>
    <row r="80" spans="1:17" x14ac:dyDescent="0.5">
      <c r="A80" s="1" t="s">
        <v>99</v>
      </c>
      <c r="C80" s="3">
        <v>2211</v>
      </c>
      <c r="E80" s="3">
        <v>1906641858</v>
      </c>
      <c r="G80" s="3">
        <v>1836274055</v>
      </c>
      <c r="I80" s="3">
        <v>70367803</v>
      </c>
      <c r="K80" s="3">
        <v>2211</v>
      </c>
      <c r="M80" s="3">
        <v>1906641858</v>
      </c>
      <c r="O80" s="3">
        <v>1747111897</v>
      </c>
      <c r="Q80" s="3">
        <v>159529961</v>
      </c>
    </row>
    <row r="81" spans="1:17" x14ac:dyDescent="0.5">
      <c r="A81" s="1" t="s">
        <v>102</v>
      </c>
      <c r="C81" s="3">
        <v>7339</v>
      </c>
      <c r="E81" s="3">
        <v>6273707684</v>
      </c>
      <c r="G81" s="3">
        <v>5957954339</v>
      </c>
      <c r="I81" s="3">
        <v>315753345</v>
      </c>
      <c r="K81" s="3">
        <v>7339</v>
      </c>
      <c r="M81" s="3">
        <v>6273707684</v>
      </c>
      <c r="O81" s="3">
        <v>5693072322</v>
      </c>
      <c r="Q81" s="3">
        <v>580635362</v>
      </c>
    </row>
    <row r="82" spans="1:17" x14ac:dyDescent="0.5">
      <c r="A82" s="1" t="s">
        <v>108</v>
      </c>
      <c r="C82" s="3">
        <v>30224</v>
      </c>
      <c r="E82" s="3">
        <v>29529569819</v>
      </c>
      <c r="G82" s="3">
        <v>28906085818</v>
      </c>
      <c r="I82" s="3">
        <v>623484001</v>
      </c>
      <c r="K82" s="3">
        <v>30224</v>
      </c>
      <c r="M82" s="3">
        <v>29529569819</v>
      </c>
      <c r="O82" s="3">
        <v>27996158629</v>
      </c>
      <c r="Q82" s="3">
        <v>1533411190</v>
      </c>
    </row>
    <row r="83" spans="1:17" x14ac:dyDescent="0.5">
      <c r="A83" s="1" t="s">
        <v>114</v>
      </c>
      <c r="C83" s="3">
        <v>3434</v>
      </c>
      <c r="E83" s="3">
        <v>3327632991</v>
      </c>
      <c r="G83" s="3">
        <v>3252728660</v>
      </c>
      <c r="I83" s="3">
        <v>74904331</v>
      </c>
      <c r="K83" s="3">
        <v>3434</v>
      </c>
      <c r="M83" s="3">
        <v>3327632991</v>
      </c>
      <c r="O83" s="3">
        <v>3173964842</v>
      </c>
      <c r="Q83" s="3">
        <v>153668149</v>
      </c>
    </row>
    <row r="84" spans="1:17" x14ac:dyDescent="0.5">
      <c r="A84" s="1" t="s">
        <v>123</v>
      </c>
      <c r="C84" s="3">
        <v>16461</v>
      </c>
      <c r="E84" s="3">
        <v>14050208638</v>
      </c>
      <c r="G84" s="3">
        <v>13406761712</v>
      </c>
      <c r="I84" s="3">
        <v>643446926</v>
      </c>
      <c r="K84" s="3">
        <v>16461</v>
      </c>
      <c r="M84" s="3">
        <v>14050208638</v>
      </c>
      <c r="O84" s="3">
        <v>12825839009</v>
      </c>
      <c r="Q84" s="3">
        <v>1224369629</v>
      </c>
    </row>
    <row r="85" spans="1:17" x14ac:dyDescent="0.5">
      <c r="A85" s="1" t="s">
        <v>120</v>
      </c>
      <c r="C85" s="3">
        <v>7035</v>
      </c>
      <c r="E85" s="3">
        <v>5999767345</v>
      </c>
      <c r="G85" s="3">
        <v>5700904130</v>
      </c>
      <c r="I85" s="3">
        <v>298863215</v>
      </c>
      <c r="K85" s="3">
        <v>7035</v>
      </c>
      <c r="M85" s="3">
        <v>5999767345</v>
      </c>
      <c r="O85" s="3">
        <v>5468080497</v>
      </c>
      <c r="Q85" s="3">
        <v>531686848</v>
      </c>
    </row>
    <row r="86" spans="1:17" x14ac:dyDescent="0.5">
      <c r="A86" s="1" t="s">
        <v>96</v>
      </c>
      <c r="C86" s="3">
        <v>20981</v>
      </c>
      <c r="E86" s="3">
        <v>20557779113</v>
      </c>
      <c r="G86" s="3">
        <v>20130972997</v>
      </c>
      <c r="I86" s="3">
        <v>426806116</v>
      </c>
      <c r="K86" s="3">
        <v>20981</v>
      </c>
      <c r="M86" s="3">
        <v>20557779113</v>
      </c>
      <c r="O86" s="3">
        <v>19557069254</v>
      </c>
      <c r="Q86" s="3">
        <v>1000709859</v>
      </c>
    </row>
    <row r="87" spans="1:17" ht="22.5" thickBot="1" x14ac:dyDescent="0.55000000000000004">
      <c r="E87" s="6">
        <f>SUM(E8:E86)</f>
        <v>5146295639560</v>
      </c>
      <c r="G87" s="6">
        <f>SUM(G8:G86)</f>
        <v>4243650777583</v>
      </c>
      <c r="I87" s="6">
        <f>SUM(I8:I86)</f>
        <v>902644861977</v>
      </c>
      <c r="M87" s="6">
        <f>SUM(M8:M86)</f>
        <v>5146295639560</v>
      </c>
      <c r="O87" s="6">
        <f>SUM(O8:O86)</f>
        <v>3334221959822</v>
      </c>
      <c r="Q87" s="6">
        <f>SUM(Q8:Q86)</f>
        <v>1812073679738</v>
      </c>
    </row>
    <row r="88" spans="1:17" ht="22.5" thickTop="1" x14ac:dyDescent="0.5"/>
    <row r="89" spans="1:17" x14ac:dyDescent="0.5">
      <c r="I89" s="3"/>
      <c r="Q89" s="3"/>
    </row>
    <row r="90" spans="1:17" x14ac:dyDescent="0.5">
      <c r="I90" s="3"/>
      <c r="Q9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53"/>
  <sheetViews>
    <sheetView rightToLeft="1" topLeftCell="A30" workbookViewId="0">
      <selection activeCell="Q41" sqref="Q41:Q49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20" width="15.42578125" style="1" bestFit="1" customWidth="1"/>
    <col min="21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5"/>
      <c r="S2" s="5"/>
      <c r="T2" s="5"/>
      <c r="U2" s="5"/>
      <c r="V2" s="5"/>
      <c r="W2" s="5"/>
      <c r="X2" s="5"/>
      <c r="Y2" s="5"/>
    </row>
    <row r="3" spans="1:25" ht="22.5" x14ac:dyDescent="0.5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5" ht="22.5" x14ac:dyDescent="0.5">
      <c r="A6" s="17" t="s">
        <v>3</v>
      </c>
      <c r="C6" s="15" t="s">
        <v>152</v>
      </c>
      <c r="D6" s="15" t="s">
        <v>152</v>
      </c>
      <c r="E6" s="15" t="s">
        <v>152</v>
      </c>
      <c r="F6" s="15" t="s">
        <v>152</v>
      </c>
      <c r="G6" s="15" t="s">
        <v>152</v>
      </c>
      <c r="H6" s="15" t="s">
        <v>152</v>
      </c>
      <c r="I6" s="15" t="s">
        <v>152</v>
      </c>
      <c r="K6" s="15" t="s">
        <v>153</v>
      </c>
      <c r="L6" s="15" t="s">
        <v>153</v>
      </c>
      <c r="M6" s="15" t="s">
        <v>153</v>
      </c>
      <c r="N6" s="15" t="s">
        <v>153</v>
      </c>
      <c r="O6" s="15" t="s">
        <v>153</v>
      </c>
      <c r="P6" s="15" t="s">
        <v>153</v>
      </c>
      <c r="Q6" s="15" t="s">
        <v>153</v>
      </c>
    </row>
    <row r="7" spans="1:25" ht="22.5" x14ac:dyDescent="0.5">
      <c r="A7" s="15" t="s">
        <v>3</v>
      </c>
      <c r="C7" s="16" t="s">
        <v>7</v>
      </c>
      <c r="E7" s="16" t="s">
        <v>180</v>
      </c>
      <c r="G7" s="16" t="s">
        <v>181</v>
      </c>
      <c r="I7" s="16" t="s">
        <v>194</v>
      </c>
      <c r="K7" s="16" t="s">
        <v>7</v>
      </c>
      <c r="M7" s="16" t="s">
        <v>180</v>
      </c>
      <c r="O7" s="16" t="s">
        <v>181</v>
      </c>
      <c r="Q7" s="16" t="s">
        <v>194</v>
      </c>
    </row>
    <row r="8" spans="1:25" x14ac:dyDescent="0.5">
      <c r="A8" s="1" t="s">
        <v>35</v>
      </c>
      <c r="C8" s="3">
        <v>580000</v>
      </c>
      <c r="E8" s="3">
        <v>17653239988</v>
      </c>
      <c r="G8" s="3">
        <v>4227179200</v>
      </c>
      <c r="I8" s="3">
        <v>13426060788</v>
      </c>
      <c r="K8" s="3">
        <v>1900000</v>
      </c>
      <c r="M8" s="3">
        <v>37611243483</v>
      </c>
      <c r="O8" s="3">
        <v>13847656000</v>
      </c>
      <c r="Q8" s="3">
        <v>23763587483</v>
      </c>
    </row>
    <row r="9" spans="1:25" x14ac:dyDescent="0.5">
      <c r="A9" s="1" t="s">
        <v>69</v>
      </c>
      <c r="C9" s="3">
        <v>900000</v>
      </c>
      <c r="E9" s="3">
        <v>45025312332</v>
      </c>
      <c r="G9" s="3">
        <v>17444230647</v>
      </c>
      <c r="I9" s="3">
        <v>27581081685</v>
      </c>
      <c r="K9" s="3">
        <v>900000</v>
      </c>
      <c r="M9" s="3">
        <v>45025312332</v>
      </c>
      <c r="O9" s="3">
        <v>17444230647</v>
      </c>
      <c r="Q9" s="3">
        <v>27581081685</v>
      </c>
    </row>
    <row r="10" spans="1:25" x14ac:dyDescent="0.5">
      <c r="A10" s="1" t="s">
        <v>70</v>
      </c>
      <c r="C10" s="3">
        <v>690259</v>
      </c>
      <c r="E10" s="3">
        <v>9886305389</v>
      </c>
      <c r="G10" s="3">
        <v>4202057991</v>
      </c>
      <c r="I10" s="3">
        <v>5684247398</v>
      </c>
      <c r="K10" s="3">
        <v>690259</v>
      </c>
      <c r="M10" s="3">
        <v>9886305389</v>
      </c>
      <c r="O10" s="3">
        <v>4202057991</v>
      </c>
      <c r="Q10" s="3">
        <v>5684247398</v>
      </c>
    </row>
    <row r="11" spans="1:25" x14ac:dyDescent="0.5">
      <c r="A11" s="1" t="s">
        <v>37</v>
      </c>
      <c r="C11" s="3">
        <v>2000000</v>
      </c>
      <c r="E11" s="3">
        <v>11383315871</v>
      </c>
      <c r="G11" s="3">
        <v>11383315871</v>
      </c>
      <c r="I11" s="3">
        <v>0</v>
      </c>
      <c r="K11" s="3">
        <v>2000000</v>
      </c>
      <c r="M11" s="3">
        <v>11383315871</v>
      </c>
      <c r="O11" s="3">
        <v>11383315871</v>
      </c>
      <c r="Q11" s="3">
        <v>0</v>
      </c>
    </row>
    <row r="12" spans="1:25" x14ac:dyDescent="0.5">
      <c r="A12" s="1" t="s">
        <v>77</v>
      </c>
      <c r="C12" s="3">
        <v>152811</v>
      </c>
      <c r="E12" s="3">
        <v>12970657617</v>
      </c>
      <c r="G12" s="3">
        <v>12256619271</v>
      </c>
      <c r="I12" s="3">
        <v>714038346</v>
      </c>
      <c r="K12" s="3">
        <v>152811</v>
      </c>
      <c r="M12" s="3">
        <v>12970657617</v>
      </c>
      <c r="O12" s="3">
        <v>12256619271</v>
      </c>
      <c r="Q12" s="3">
        <v>714038346</v>
      </c>
    </row>
    <row r="13" spans="1:25" x14ac:dyDescent="0.5">
      <c r="A13" s="1" t="s">
        <v>65</v>
      </c>
      <c r="C13" s="3">
        <v>2342596</v>
      </c>
      <c r="E13" s="3">
        <v>38712085740</v>
      </c>
      <c r="G13" s="3">
        <v>13700152098</v>
      </c>
      <c r="I13" s="3">
        <v>25011933642</v>
      </c>
      <c r="K13" s="3">
        <v>2342596</v>
      </c>
      <c r="M13" s="3">
        <v>38712085740</v>
      </c>
      <c r="O13" s="3">
        <v>13700152098</v>
      </c>
      <c r="Q13" s="3">
        <v>25011933642</v>
      </c>
      <c r="T13" s="3"/>
    </row>
    <row r="14" spans="1:25" x14ac:dyDescent="0.5">
      <c r="A14" s="1" t="s">
        <v>21</v>
      </c>
      <c r="C14" s="3">
        <v>800000</v>
      </c>
      <c r="E14" s="3">
        <v>8779339610</v>
      </c>
      <c r="G14" s="3">
        <v>3519908170</v>
      </c>
      <c r="I14" s="3">
        <v>5259431440</v>
      </c>
      <c r="K14" s="3">
        <v>800000</v>
      </c>
      <c r="M14" s="3">
        <v>8779339610</v>
      </c>
      <c r="O14" s="3">
        <v>3519908170</v>
      </c>
      <c r="Q14" s="3">
        <v>5259431440</v>
      </c>
    </row>
    <row r="15" spans="1:25" x14ac:dyDescent="0.5">
      <c r="A15" s="1" t="s">
        <v>42</v>
      </c>
      <c r="C15" s="3">
        <v>3650000</v>
      </c>
      <c r="E15" s="3">
        <v>91934988808</v>
      </c>
      <c r="G15" s="3">
        <v>43935199889</v>
      </c>
      <c r="I15" s="3">
        <v>47999788919</v>
      </c>
      <c r="K15" s="3">
        <v>3650000</v>
      </c>
      <c r="M15" s="3">
        <v>91934988808</v>
      </c>
      <c r="O15" s="3">
        <v>43935199889</v>
      </c>
      <c r="Q15" s="3">
        <v>47999788919</v>
      </c>
    </row>
    <row r="16" spans="1:25" x14ac:dyDescent="0.5">
      <c r="A16" s="1" t="s">
        <v>40</v>
      </c>
      <c r="C16" s="3">
        <v>200000</v>
      </c>
      <c r="E16" s="3">
        <v>1702611545</v>
      </c>
      <c r="G16" s="3">
        <v>1130438838</v>
      </c>
      <c r="I16" s="3">
        <v>572172707</v>
      </c>
      <c r="K16" s="3">
        <v>200000</v>
      </c>
      <c r="M16" s="3">
        <v>1702611545</v>
      </c>
      <c r="O16" s="3">
        <v>1130438838</v>
      </c>
      <c r="Q16" s="3">
        <v>572172707</v>
      </c>
    </row>
    <row r="17" spans="1:17" x14ac:dyDescent="0.5">
      <c r="A17" s="1" t="s">
        <v>67</v>
      </c>
      <c r="C17" s="3">
        <v>3700000</v>
      </c>
      <c r="E17" s="3">
        <v>57194297013</v>
      </c>
      <c r="G17" s="3">
        <v>21907790532</v>
      </c>
      <c r="I17" s="3">
        <v>35286506481</v>
      </c>
      <c r="K17" s="3">
        <v>3700000</v>
      </c>
      <c r="M17" s="3">
        <v>57194297013</v>
      </c>
      <c r="O17" s="3">
        <v>21907790532</v>
      </c>
      <c r="Q17" s="3">
        <v>35286506481</v>
      </c>
    </row>
    <row r="18" spans="1:17" x14ac:dyDescent="0.5">
      <c r="A18" s="1" t="s">
        <v>39</v>
      </c>
      <c r="C18" s="3">
        <v>5400000</v>
      </c>
      <c r="E18" s="3">
        <v>37756127169</v>
      </c>
      <c r="G18" s="3">
        <v>8996916375</v>
      </c>
      <c r="I18" s="3">
        <v>28759210794</v>
      </c>
      <c r="K18" s="3">
        <v>5400000</v>
      </c>
      <c r="M18" s="3">
        <v>37756127169</v>
      </c>
      <c r="O18" s="3">
        <v>8996916375</v>
      </c>
      <c r="Q18" s="3">
        <v>28759210794</v>
      </c>
    </row>
    <row r="19" spans="1:17" x14ac:dyDescent="0.5">
      <c r="A19" s="1" t="s">
        <v>43</v>
      </c>
      <c r="C19" s="3">
        <v>3013672</v>
      </c>
      <c r="E19" s="3">
        <v>98534971619</v>
      </c>
      <c r="G19" s="3">
        <v>39722839415</v>
      </c>
      <c r="I19" s="3">
        <v>58812132204</v>
      </c>
      <c r="K19" s="3">
        <v>4093552</v>
      </c>
      <c r="M19" s="3">
        <v>125297625583</v>
      </c>
      <c r="O19" s="3">
        <v>53956604584</v>
      </c>
      <c r="Q19" s="3">
        <v>71341020999</v>
      </c>
    </row>
    <row r="20" spans="1:17" x14ac:dyDescent="0.5">
      <c r="A20" s="1" t="s">
        <v>54</v>
      </c>
      <c r="C20" s="3">
        <v>4400000</v>
      </c>
      <c r="E20" s="3">
        <v>34716345006</v>
      </c>
      <c r="G20" s="3">
        <v>14536870000</v>
      </c>
      <c r="I20" s="3">
        <v>20179475006</v>
      </c>
      <c r="K20" s="3">
        <v>4400000</v>
      </c>
      <c r="M20" s="3">
        <v>34716345006</v>
      </c>
      <c r="O20" s="3">
        <v>14536870000</v>
      </c>
      <c r="Q20" s="3">
        <v>20179475006</v>
      </c>
    </row>
    <row r="21" spans="1:17" x14ac:dyDescent="0.5">
      <c r="A21" s="1" t="s">
        <v>44</v>
      </c>
      <c r="C21" s="3">
        <v>2000000</v>
      </c>
      <c r="E21" s="3">
        <v>25262956286</v>
      </c>
      <c r="G21" s="3">
        <v>8712709302</v>
      </c>
      <c r="I21" s="3">
        <v>16550246984</v>
      </c>
      <c r="K21" s="3">
        <v>2000000</v>
      </c>
      <c r="M21" s="3">
        <v>25262956286</v>
      </c>
      <c r="O21" s="3">
        <v>8712709302</v>
      </c>
      <c r="Q21" s="3">
        <v>16550246984</v>
      </c>
    </row>
    <row r="22" spans="1:17" x14ac:dyDescent="0.5">
      <c r="A22" s="1" t="s">
        <v>195</v>
      </c>
      <c r="C22" s="3">
        <v>0</v>
      </c>
      <c r="E22" s="3">
        <v>0</v>
      </c>
      <c r="G22" s="3">
        <v>0</v>
      </c>
      <c r="I22" s="3">
        <v>0</v>
      </c>
      <c r="K22" s="3">
        <v>200000</v>
      </c>
      <c r="M22" s="3">
        <v>10379826777</v>
      </c>
      <c r="O22" s="3">
        <v>8970229632</v>
      </c>
      <c r="Q22" s="3">
        <v>1409597145</v>
      </c>
    </row>
    <row r="23" spans="1:17" x14ac:dyDescent="0.5">
      <c r="A23" s="1" t="s">
        <v>68</v>
      </c>
      <c r="C23" s="3">
        <v>0</v>
      </c>
      <c r="E23" s="3">
        <v>0</v>
      </c>
      <c r="G23" s="3">
        <v>0</v>
      </c>
      <c r="I23" s="3">
        <v>0</v>
      </c>
      <c r="K23" s="3">
        <v>836209</v>
      </c>
      <c r="M23" s="3">
        <v>5612563343</v>
      </c>
      <c r="O23" s="3">
        <v>4463221636</v>
      </c>
      <c r="Q23" s="3">
        <v>1149341707</v>
      </c>
    </row>
    <row r="24" spans="1:17" x14ac:dyDescent="0.5">
      <c r="A24" s="1" t="s">
        <v>183</v>
      </c>
      <c r="C24" s="3">
        <v>0</v>
      </c>
      <c r="E24" s="3">
        <v>0</v>
      </c>
      <c r="G24" s="3">
        <v>0</v>
      </c>
      <c r="I24" s="3">
        <v>0</v>
      </c>
      <c r="K24" s="3">
        <v>300000</v>
      </c>
      <c r="M24" s="3">
        <v>2988377068</v>
      </c>
      <c r="O24" s="3">
        <v>1738429019</v>
      </c>
      <c r="Q24" s="3">
        <v>1249948049</v>
      </c>
    </row>
    <row r="25" spans="1:17" x14ac:dyDescent="0.5">
      <c r="A25" s="1" t="s">
        <v>186</v>
      </c>
      <c r="C25" s="3">
        <v>0</v>
      </c>
      <c r="E25" s="3">
        <v>0</v>
      </c>
      <c r="G25" s="3">
        <v>0</v>
      </c>
      <c r="I25" s="3">
        <v>0</v>
      </c>
      <c r="K25" s="3">
        <v>2000000</v>
      </c>
      <c r="M25" s="3">
        <v>28911030561</v>
      </c>
      <c r="O25" s="3">
        <v>11615632437</v>
      </c>
      <c r="Q25" s="3">
        <v>17295398124</v>
      </c>
    </row>
    <row r="26" spans="1:17" x14ac:dyDescent="0.5">
      <c r="A26" s="1" t="s">
        <v>59</v>
      </c>
      <c r="C26" s="3">
        <v>0</v>
      </c>
      <c r="E26" s="3">
        <v>0</v>
      </c>
      <c r="G26" s="3">
        <v>0</v>
      </c>
      <c r="I26" s="3">
        <v>0</v>
      </c>
      <c r="K26" s="3">
        <v>154347</v>
      </c>
      <c r="M26" s="3">
        <v>5313403400</v>
      </c>
      <c r="O26" s="3">
        <v>2286818851</v>
      </c>
      <c r="Q26" s="3">
        <v>3026584549</v>
      </c>
    </row>
    <row r="27" spans="1:17" x14ac:dyDescent="0.5">
      <c r="A27" s="1" t="s">
        <v>196</v>
      </c>
      <c r="C27" s="3">
        <v>0</v>
      </c>
      <c r="E27" s="3">
        <v>0</v>
      </c>
      <c r="G27" s="3">
        <v>0</v>
      </c>
      <c r="I27" s="3">
        <v>0</v>
      </c>
      <c r="K27" s="3">
        <v>1200000</v>
      </c>
      <c r="M27" s="3">
        <v>2254800000</v>
      </c>
      <c r="O27" s="3">
        <v>2319561600</v>
      </c>
      <c r="Q27" s="3">
        <v>-64761600</v>
      </c>
    </row>
    <row r="28" spans="1:17" x14ac:dyDescent="0.5">
      <c r="A28" s="1" t="s">
        <v>188</v>
      </c>
      <c r="C28" s="3">
        <v>0</v>
      </c>
      <c r="E28" s="3">
        <v>0</v>
      </c>
      <c r="G28" s="3">
        <v>0</v>
      </c>
      <c r="I28" s="3">
        <v>0</v>
      </c>
      <c r="K28" s="3">
        <v>125000</v>
      </c>
      <c r="M28" s="3">
        <v>5442962709</v>
      </c>
      <c r="O28" s="3">
        <v>5161678095</v>
      </c>
      <c r="Q28" s="3">
        <v>281284614</v>
      </c>
    </row>
    <row r="29" spans="1:17" x14ac:dyDescent="0.5">
      <c r="A29" s="1" t="s">
        <v>27</v>
      </c>
      <c r="C29" s="3">
        <v>0</v>
      </c>
      <c r="E29" s="3">
        <v>0</v>
      </c>
      <c r="G29" s="3">
        <v>0</v>
      </c>
      <c r="I29" s="3">
        <v>0</v>
      </c>
      <c r="K29" s="3">
        <v>160000</v>
      </c>
      <c r="M29" s="3">
        <v>14464463158</v>
      </c>
      <c r="O29" s="3">
        <v>11772567276</v>
      </c>
      <c r="Q29" s="3">
        <v>2691895882</v>
      </c>
    </row>
    <row r="30" spans="1:17" x14ac:dyDescent="0.5">
      <c r="A30" s="1" t="s">
        <v>197</v>
      </c>
      <c r="C30" s="3">
        <v>0</v>
      </c>
      <c r="E30" s="3">
        <v>0</v>
      </c>
      <c r="G30" s="3">
        <v>0</v>
      </c>
      <c r="I30" s="3">
        <v>0</v>
      </c>
      <c r="K30" s="3">
        <v>700000</v>
      </c>
      <c r="M30" s="3">
        <v>470400000</v>
      </c>
      <c r="O30" s="3">
        <v>470400000</v>
      </c>
      <c r="Q30" s="3">
        <v>0</v>
      </c>
    </row>
    <row r="31" spans="1:17" x14ac:dyDescent="0.5">
      <c r="A31" s="1" t="s">
        <v>184</v>
      </c>
      <c r="C31" s="3">
        <v>0</v>
      </c>
      <c r="E31" s="3">
        <v>0</v>
      </c>
      <c r="G31" s="3">
        <v>0</v>
      </c>
      <c r="I31" s="3">
        <v>0</v>
      </c>
      <c r="K31" s="3">
        <v>96385</v>
      </c>
      <c r="M31" s="3">
        <v>665253372</v>
      </c>
      <c r="O31" s="3">
        <v>615621836</v>
      </c>
      <c r="Q31" s="3">
        <v>49631536</v>
      </c>
    </row>
    <row r="32" spans="1:17" x14ac:dyDescent="0.5">
      <c r="A32" s="1" t="s">
        <v>187</v>
      </c>
      <c r="C32" s="3">
        <v>0</v>
      </c>
      <c r="E32" s="3">
        <v>0</v>
      </c>
      <c r="G32" s="3">
        <v>0</v>
      </c>
      <c r="I32" s="3">
        <v>0</v>
      </c>
      <c r="K32" s="3">
        <v>341000</v>
      </c>
      <c r="M32" s="3">
        <v>6098278749</v>
      </c>
      <c r="O32" s="3">
        <v>4144963684</v>
      </c>
      <c r="Q32" s="3">
        <v>1953315065</v>
      </c>
    </row>
    <row r="33" spans="1:17" x14ac:dyDescent="0.5">
      <c r="A33" s="1" t="s">
        <v>198</v>
      </c>
      <c r="C33" s="3">
        <v>0</v>
      </c>
      <c r="E33" s="3">
        <v>0</v>
      </c>
      <c r="G33" s="3">
        <v>0</v>
      </c>
      <c r="I33" s="3">
        <v>0</v>
      </c>
      <c r="K33" s="3">
        <v>1450000</v>
      </c>
      <c r="M33" s="3">
        <v>9717245821</v>
      </c>
      <c r="O33" s="3">
        <v>8581182430</v>
      </c>
      <c r="Q33" s="3">
        <v>1136063391</v>
      </c>
    </row>
    <row r="34" spans="1:17" x14ac:dyDescent="0.5">
      <c r="A34" s="1" t="s">
        <v>191</v>
      </c>
      <c r="C34" s="3">
        <v>0</v>
      </c>
      <c r="E34" s="3">
        <v>0</v>
      </c>
      <c r="G34" s="3">
        <v>0</v>
      </c>
      <c r="I34" s="3">
        <v>0</v>
      </c>
      <c r="K34" s="3">
        <v>50000</v>
      </c>
      <c r="M34" s="3">
        <v>239640505</v>
      </c>
      <c r="O34" s="3">
        <v>175442905</v>
      </c>
      <c r="Q34" s="3">
        <v>64197600</v>
      </c>
    </row>
    <row r="35" spans="1:17" x14ac:dyDescent="0.5">
      <c r="A35" s="1" t="s">
        <v>185</v>
      </c>
      <c r="C35" s="3">
        <v>0</v>
      </c>
      <c r="E35" s="3">
        <v>0</v>
      </c>
      <c r="G35" s="3">
        <v>0</v>
      </c>
      <c r="I35" s="3">
        <v>0</v>
      </c>
      <c r="K35" s="3">
        <v>2675111</v>
      </c>
      <c r="M35" s="3">
        <v>43724889744</v>
      </c>
      <c r="O35" s="3">
        <v>24788883236</v>
      </c>
      <c r="Q35" s="3">
        <v>18936006508</v>
      </c>
    </row>
    <row r="36" spans="1:17" x14ac:dyDescent="0.5">
      <c r="A36" s="1" t="s">
        <v>199</v>
      </c>
      <c r="C36" s="3">
        <v>0</v>
      </c>
      <c r="E36" s="3">
        <v>0</v>
      </c>
      <c r="G36" s="3">
        <v>0</v>
      </c>
      <c r="I36" s="3">
        <v>0</v>
      </c>
      <c r="K36" s="3">
        <v>3000000</v>
      </c>
      <c r="M36" s="3">
        <v>28092996859</v>
      </c>
      <c r="O36" s="3">
        <v>19403616807</v>
      </c>
      <c r="Q36" s="3">
        <v>8689380052</v>
      </c>
    </row>
    <row r="37" spans="1:17" x14ac:dyDescent="0.5">
      <c r="A37" s="1" t="s">
        <v>47</v>
      </c>
      <c r="C37" s="3">
        <v>0</v>
      </c>
      <c r="E37" s="3">
        <v>0</v>
      </c>
      <c r="G37" s="3">
        <v>0</v>
      </c>
      <c r="I37" s="3">
        <v>0</v>
      </c>
      <c r="K37" s="3">
        <v>87100</v>
      </c>
      <c r="M37" s="3">
        <v>349315641</v>
      </c>
      <c r="O37" s="3">
        <v>340259305</v>
      </c>
      <c r="Q37" s="3">
        <v>9056336</v>
      </c>
    </row>
    <row r="38" spans="1:17" x14ac:dyDescent="0.5">
      <c r="A38" s="1" t="s">
        <v>189</v>
      </c>
      <c r="C38" s="3">
        <v>0</v>
      </c>
      <c r="E38" s="3">
        <v>0</v>
      </c>
      <c r="G38" s="3">
        <v>0</v>
      </c>
      <c r="I38" s="3">
        <v>0</v>
      </c>
      <c r="K38" s="3">
        <v>1100000</v>
      </c>
      <c r="M38" s="3">
        <v>17750560683</v>
      </c>
      <c r="O38" s="3">
        <v>14596284968</v>
      </c>
      <c r="Q38" s="3">
        <v>3154275715</v>
      </c>
    </row>
    <row r="39" spans="1:17" x14ac:dyDescent="0.5">
      <c r="A39" s="1" t="s">
        <v>71</v>
      </c>
      <c r="C39" s="3">
        <v>0</v>
      </c>
      <c r="E39" s="3">
        <v>0</v>
      </c>
      <c r="G39" s="3">
        <v>0</v>
      </c>
      <c r="I39" s="3">
        <v>0</v>
      </c>
      <c r="K39" s="3">
        <v>100000</v>
      </c>
      <c r="M39" s="3">
        <v>2448232115</v>
      </c>
      <c r="O39" s="3">
        <v>2495528998</v>
      </c>
      <c r="Q39" s="3">
        <v>-47296883</v>
      </c>
    </row>
    <row r="40" spans="1:17" x14ac:dyDescent="0.5">
      <c r="A40" s="1" t="s">
        <v>190</v>
      </c>
      <c r="C40" s="3">
        <v>0</v>
      </c>
      <c r="E40" s="3">
        <v>0</v>
      </c>
      <c r="G40" s="3">
        <v>0</v>
      </c>
      <c r="I40" s="3">
        <v>0</v>
      </c>
      <c r="K40" s="3">
        <v>1469925</v>
      </c>
      <c r="M40" s="3">
        <v>14203678911</v>
      </c>
      <c r="O40" s="3">
        <v>13109574338</v>
      </c>
      <c r="Q40" s="3">
        <v>1094104573</v>
      </c>
    </row>
    <row r="41" spans="1:17" x14ac:dyDescent="0.5">
      <c r="A41" s="1" t="s">
        <v>108</v>
      </c>
      <c r="C41" s="3">
        <v>0</v>
      </c>
      <c r="E41" s="3">
        <v>0</v>
      </c>
      <c r="G41" s="3">
        <v>0</v>
      </c>
      <c r="I41" s="3">
        <v>0</v>
      </c>
      <c r="K41" s="3">
        <v>10000</v>
      </c>
      <c r="M41" s="3">
        <v>8913542993</v>
      </c>
      <c r="O41" s="3">
        <v>8703685250</v>
      </c>
      <c r="Q41" s="3">
        <v>209857743</v>
      </c>
    </row>
    <row r="42" spans="1:17" x14ac:dyDescent="0.5">
      <c r="A42" s="1" t="s">
        <v>200</v>
      </c>
      <c r="C42" s="3">
        <v>0</v>
      </c>
      <c r="E42" s="3">
        <v>0</v>
      </c>
      <c r="G42" s="3">
        <v>0</v>
      </c>
      <c r="I42" s="3">
        <v>0</v>
      </c>
      <c r="K42" s="3">
        <v>3098</v>
      </c>
      <c r="M42" s="3">
        <v>2865436050</v>
      </c>
      <c r="O42" s="3">
        <v>2816155268</v>
      </c>
      <c r="Q42" s="3">
        <v>49280782</v>
      </c>
    </row>
    <row r="43" spans="1:17" x14ac:dyDescent="0.5">
      <c r="A43" s="1" t="s">
        <v>193</v>
      </c>
      <c r="C43" s="3">
        <v>0</v>
      </c>
      <c r="E43" s="3">
        <v>0</v>
      </c>
      <c r="G43" s="3">
        <v>0</v>
      </c>
      <c r="I43" s="3">
        <v>0</v>
      </c>
      <c r="K43" s="3">
        <v>16000</v>
      </c>
      <c r="M43" s="3">
        <v>15524752390</v>
      </c>
      <c r="O43" s="3">
        <v>15508748000</v>
      </c>
      <c r="Q43" s="3">
        <v>16004390</v>
      </c>
    </row>
    <row r="44" spans="1:17" x14ac:dyDescent="0.5">
      <c r="A44" s="1" t="s">
        <v>126</v>
      </c>
      <c r="C44" s="3">
        <v>0</v>
      </c>
      <c r="E44" s="3">
        <v>0</v>
      </c>
      <c r="G44" s="3">
        <v>0</v>
      </c>
      <c r="I44" s="3">
        <v>0</v>
      </c>
      <c r="K44" s="3">
        <v>10000</v>
      </c>
      <c r="M44" s="3">
        <v>8975498043</v>
      </c>
      <c r="O44" s="3">
        <v>8743656250</v>
      </c>
      <c r="Q44" s="3">
        <v>231841793</v>
      </c>
    </row>
    <row r="45" spans="1:17" x14ac:dyDescent="0.5">
      <c r="A45" s="1" t="s">
        <v>201</v>
      </c>
      <c r="C45" s="3">
        <v>0</v>
      </c>
      <c r="E45" s="3">
        <v>0</v>
      </c>
      <c r="G45" s="3">
        <v>0</v>
      </c>
      <c r="I45" s="3">
        <v>0</v>
      </c>
      <c r="K45" s="3">
        <v>19954</v>
      </c>
      <c r="M45" s="3">
        <v>19954000000</v>
      </c>
      <c r="O45" s="3">
        <v>19857253588</v>
      </c>
      <c r="Q45" s="3">
        <v>96746412</v>
      </c>
    </row>
    <row r="46" spans="1:17" x14ac:dyDescent="0.5">
      <c r="A46" s="1" t="s">
        <v>117</v>
      </c>
      <c r="C46" s="3">
        <v>0</v>
      </c>
      <c r="E46" s="3">
        <v>0</v>
      </c>
      <c r="G46" s="3">
        <v>0</v>
      </c>
      <c r="I46" s="3">
        <v>0</v>
      </c>
      <c r="K46" s="3">
        <v>14708</v>
      </c>
      <c r="M46" s="3">
        <v>12163545249</v>
      </c>
      <c r="O46" s="3">
        <v>11842636488</v>
      </c>
      <c r="Q46" s="3">
        <v>320908761</v>
      </c>
    </row>
    <row r="47" spans="1:17" x14ac:dyDescent="0.5">
      <c r="A47" s="1" t="s">
        <v>202</v>
      </c>
      <c r="C47" s="3">
        <v>0</v>
      </c>
      <c r="E47" s="3">
        <v>0</v>
      </c>
      <c r="G47" s="3">
        <v>0</v>
      </c>
      <c r="I47" s="3">
        <v>0</v>
      </c>
      <c r="K47" s="3">
        <v>25000</v>
      </c>
      <c r="M47" s="3">
        <v>24812253325</v>
      </c>
      <c r="O47" s="3">
        <v>24295101187</v>
      </c>
      <c r="Q47" s="3">
        <v>517152138</v>
      </c>
    </row>
    <row r="48" spans="1:17" x14ac:dyDescent="0.5">
      <c r="A48" s="1" t="s">
        <v>111</v>
      </c>
      <c r="C48" s="3">
        <v>0</v>
      </c>
      <c r="E48" s="3">
        <v>0</v>
      </c>
      <c r="G48" s="3">
        <v>0</v>
      </c>
      <c r="I48" s="3">
        <v>0</v>
      </c>
      <c r="K48" s="3">
        <v>36971</v>
      </c>
      <c r="M48" s="3">
        <v>31604097306</v>
      </c>
      <c r="O48" s="3">
        <v>31233176136</v>
      </c>
      <c r="Q48" s="3">
        <v>370921170</v>
      </c>
    </row>
    <row r="49" spans="1:17" x14ac:dyDescent="0.5">
      <c r="A49" s="1" t="s">
        <v>203</v>
      </c>
      <c r="C49" s="3">
        <v>0</v>
      </c>
      <c r="E49" s="3">
        <v>0</v>
      </c>
      <c r="G49" s="3">
        <v>0</v>
      </c>
      <c r="I49" s="3">
        <v>0</v>
      </c>
      <c r="K49" s="3">
        <v>100</v>
      </c>
      <c r="M49" s="3">
        <v>100000000</v>
      </c>
      <c r="O49" s="3">
        <v>99171847</v>
      </c>
      <c r="Q49" s="3">
        <v>828153</v>
      </c>
    </row>
    <row r="50" spans="1:17" ht="22.5" thickBot="1" x14ac:dyDescent="0.55000000000000004">
      <c r="E50" s="6">
        <f>SUM(E8:E49)</f>
        <v>491512553993</v>
      </c>
      <c r="G50" s="6">
        <f>SUM(G8:G49)</f>
        <v>205676227599</v>
      </c>
      <c r="I50" s="6">
        <f>SUM(I8:I49)</f>
        <v>285836326394</v>
      </c>
      <c r="M50" s="6">
        <f>SUM(M8:M49)</f>
        <v>862274256224</v>
      </c>
      <c r="O50" s="6">
        <f>SUM(O8:O49)</f>
        <v>489679950635</v>
      </c>
      <c r="Q50" s="6">
        <f>SUM(Q8:Q49)</f>
        <v>372594305589</v>
      </c>
    </row>
    <row r="51" spans="1:17" ht="22.5" thickTop="1" x14ac:dyDescent="0.5"/>
    <row r="52" spans="1:17" x14ac:dyDescent="0.5">
      <c r="Q52" s="3"/>
    </row>
    <row r="53" spans="1:17" x14ac:dyDescent="0.5">
      <c r="I53" s="3"/>
      <c r="O53" s="3"/>
      <c r="Q5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2020-05-23T04:26:23Z</dcterms:created>
  <dcterms:modified xsi:type="dcterms:W3CDTF">2020-05-30T13:47:33Z</dcterms:modified>
</cp:coreProperties>
</file>